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asina\Desktop\"/>
    </mc:Choice>
  </mc:AlternateContent>
  <bookViews>
    <workbookView xWindow="0" yWindow="0" windowWidth="0" windowHeight="0"/>
  </bookViews>
  <sheets>
    <sheet name="Rekapitulace stavby" sheetId="1" r:id="rId1"/>
    <sheet name="VON - Vedlejší a ostatní ..." sheetId="2" r:id="rId2"/>
    <sheet name="SO 101 - Dokončení demolic" sheetId="3" r:id="rId3"/>
    <sheet name="SO 103 - HTÚ" sheetId="4" r:id="rId4"/>
    <sheet name="D.1.1-2 - Architektonicko..." sheetId="5" r:id="rId5"/>
    <sheet name="1.04 - Zdravotně technick..." sheetId="6" r:id="rId6"/>
    <sheet name="1.05 - Plynová zařízení" sheetId="7" r:id="rId7"/>
    <sheet name="1.06 - Ústřední vytápění" sheetId="8" r:id="rId8"/>
    <sheet name="0 - Ostatní náklady" sheetId="9" r:id="rId9"/>
    <sheet name="1 - Zařízení č.1.2" sheetId="10" r:id="rId10"/>
    <sheet name="4 - Zařízení č.1.1" sheetId="11" r:id="rId11"/>
    <sheet name="5 - Zařízení č.1.3" sheetId="12" r:id="rId12"/>
    <sheet name="6 - Zařízení č.2" sheetId="13" r:id="rId13"/>
    <sheet name="8 - Zařízení č.4" sheetId="14" r:id="rId14"/>
    <sheet name="7 - Zařízení č.3" sheetId="15" r:id="rId15"/>
    <sheet name="9 - Zařízení č.5" sheetId="16" r:id="rId16"/>
    <sheet name="10 - Zařízení č.6" sheetId="17" r:id="rId17"/>
    <sheet name="11 - Zařízení č.7" sheetId="18" r:id="rId18"/>
    <sheet name="12 - Zařízení č.8" sheetId="19" r:id="rId19"/>
    <sheet name="13 - Zařízení č.10" sheetId="20" r:id="rId20"/>
    <sheet name="14 - Zařízení č.11" sheetId="21" r:id="rId21"/>
    <sheet name="15 - Zařízení č.12" sheetId="22" r:id="rId22"/>
    <sheet name="16 - Zařízení č.13" sheetId="23" r:id="rId23"/>
    <sheet name="17 - Zařízení č.14" sheetId="24" r:id="rId24"/>
    <sheet name="18 - Zařízení č.15" sheetId="25" r:id="rId25"/>
    <sheet name="19 - Zařízení č.16a" sheetId="26" r:id="rId26"/>
    <sheet name="20 - Zařízení č.16b" sheetId="27" r:id="rId27"/>
    <sheet name="21 - Zařízení č.17" sheetId="28" r:id="rId28"/>
    <sheet name="22 - Zařízení č.18" sheetId="29" r:id="rId29"/>
    <sheet name="33 - Zařízení č.19, 20" sheetId="30" r:id="rId30"/>
    <sheet name="23 - Zařízení č.30" sheetId="31" r:id="rId31"/>
    <sheet name="24 - Zařízení č.31" sheetId="32" r:id="rId32"/>
    <sheet name="25 - Zařízení č.32" sheetId="33" r:id="rId33"/>
    <sheet name="26 - Zařízení č.33" sheetId="34" r:id="rId34"/>
    <sheet name="27 - Zařízení č.34" sheetId="35" r:id="rId35"/>
    <sheet name="28 - Zařízení č.35" sheetId="36" r:id="rId36"/>
    <sheet name="29 - Zařízení č.36" sheetId="37" r:id="rId37"/>
    <sheet name="30 - Zařízení č.37" sheetId="38" r:id="rId38"/>
    <sheet name="31 - Zařízení č.38" sheetId="39" r:id="rId39"/>
    <sheet name="32 - Zařízení č.39" sheetId="40" r:id="rId40"/>
    <sheet name="34 - Zařízení č.21" sheetId="41" r:id="rId41"/>
    <sheet name="35 - Zařízení č.22" sheetId="42" r:id="rId42"/>
    <sheet name="1.09 - Měření  a regulace" sheetId="43" r:id="rId43"/>
    <sheet name="1.10 - Silnoproudé rozvod..." sheetId="44" r:id="rId44"/>
    <sheet name="1.14 - Slaboproudé rozvody" sheetId="45" r:id="rId45"/>
    <sheet name="1.18 - Elektronická požár..." sheetId="46" r:id="rId46"/>
    <sheet name="1.22 - Evakuační rozhlas" sheetId="47" r:id="rId47"/>
    <sheet name="2.00 - Výtahy" sheetId="48" r:id="rId48"/>
    <sheet name="2.12 - Rozvody medicináln..." sheetId="49" r:id="rId49"/>
    <sheet name="2.20 - Náhradní zdroj ele..." sheetId="50" r:id="rId50"/>
    <sheet name="2.21 - Technologie trafos..." sheetId="51" r:id="rId51"/>
    <sheet name="2.30 - Zdravotnická techn..." sheetId="52" r:id="rId52"/>
    <sheet name="D.1.1a - Základové konstr..." sheetId="53" r:id="rId53"/>
    <sheet name="D.1.1 - Architektonicko-s..." sheetId="54" r:id="rId54"/>
    <sheet name="D.1.1 - Architektonicko-s..._01" sheetId="55" r:id="rId55"/>
    <sheet name="SO301 - Kanalizace areálo..." sheetId="56" r:id="rId56"/>
    <sheet name="SO302 - Přípojka splaškov..." sheetId="57" r:id="rId57"/>
    <sheet name="SO303 - Kanalizace tuková..." sheetId="58" r:id="rId58"/>
    <sheet name="SO304 - Kanalizace zaolej..." sheetId="59" r:id="rId59"/>
    <sheet name="SO305 - Kanalizace dešťov..." sheetId="60" r:id="rId60"/>
    <sheet name="SO306 - Přípojka dešťové ..." sheetId="61" r:id="rId61"/>
    <sheet name="SO307 - Likvidace dešťový..." sheetId="62" r:id="rId62"/>
    <sheet name="SO320 - Přípojka pitné vody" sheetId="63" r:id="rId63"/>
    <sheet name="SO321 - Užitková voda - a..." sheetId="64" r:id="rId64"/>
    <sheet name="SO403 - Areálové rozvody NN" sheetId="65" r:id="rId65"/>
    <sheet name="SO404 - Venkovní areálové..." sheetId="66" r:id="rId66"/>
    <sheet name="SO406 - Úpravy VO" sheetId="67" r:id="rId67"/>
    <sheet name="SO501 - Plynová přípojka STL" sheetId="68" r:id="rId68"/>
    <sheet name="SO502 - Plynová přípojka NTL" sheetId="69" r:id="rId69"/>
    <sheet name="SO503 - Zdroj a areálový ..." sheetId="70" r:id="rId70"/>
    <sheet name="SO 601.1 - Komunikace a c..." sheetId="71" r:id="rId71"/>
    <sheet name="SO 601.2 - Komunikace a c..." sheetId="72" r:id="rId72"/>
    <sheet name="SO 602.1 - Chodníky v ul...." sheetId="73" r:id="rId73"/>
    <sheet name="SO 602.2 - Bezpečnostní o..." sheetId="74" r:id="rId74"/>
    <sheet name="SO 603 - Dopravní značení" sheetId="75" r:id="rId75"/>
    <sheet name="SO 604 - Sadové úpravy, n..." sheetId="76" r:id="rId76"/>
    <sheet name="2 - Mobiliář externí" sheetId="77" r:id="rId77"/>
    <sheet name="3 - První vybavení" sheetId="78" r:id="rId78"/>
    <sheet name="4a - Informační systém_vn..." sheetId="79" r:id="rId79"/>
    <sheet name="4b - Informační systém_vn..." sheetId="80" r:id="rId80"/>
    <sheet name="D.1.1 - Architektonicko-s..._02" sheetId="81" r:id="rId81"/>
    <sheet name="SO406 - doplněk - Úpravy ..." sheetId="82" r:id="rId82"/>
    <sheet name="SO 602.4 - Chodníky v ul...." sheetId="83" r:id="rId83"/>
  </sheets>
  <definedNames>
    <definedName name="_xlnm.Print_Area" localSheetId="0">'Rekapitulace stavby'!$D$4:$AO$76,'Rekapitulace stavby'!$C$82:$AQ$190</definedName>
    <definedName name="_xlnm.Print_Titles" localSheetId="0">'Rekapitulace stavby'!$92:$92</definedName>
    <definedName name="_xlnm._FilterDatabase" localSheetId="1" hidden="1">'VON - Vedlejší a ostatní ...'!$C$123:$K$158</definedName>
    <definedName name="_xlnm.Print_Area" localSheetId="1">'VON - Vedlejší a ostatní ...'!$C$4:$J$76,'VON - Vedlejší a ostatní ...'!$C$82:$J$105,'VON - Vedlejší a ostatní ...'!$C$111:$K$158</definedName>
    <definedName name="_xlnm.Print_Titles" localSheetId="1">'VON - Vedlejší a ostatní ...'!$123:$123</definedName>
    <definedName name="_xlnm._FilterDatabase" localSheetId="2" hidden="1">'SO 101 - Dokončení demolic'!$C$119:$K$164</definedName>
    <definedName name="_xlnm.Print_Area" localSheetId="2">'SO 101 - Dokončení demolic'!$C$4:$J$76,'SO 101 - Dokončení demolic'!$C$82:$J$101,'SO 101 - Dokončení demolic'!$C$107:$K$164</definedName>
    <definedName name="_xlnm.Print_Titles" localSheetId="2">'SO 101 - Dokončení demolic'!$119:$119</definedName>
    <definedName name="_xlnm._FilterDatabase" localSheetId="3" hidden="1">'SO 103 - HTÚ'!$C$118:$K$165</definedName>
    <definedName name="_xlnm.Print_Area" localSheetId="3">'SO 103 - HTÚ'!$C$4:$J$76,'SO 103 - HTÚ'!$C$82:$J$100,'SO 103 - HTÚ'!$C$106:$K$165</definedName>
    <definedName name="_xlnm.Print_Titles" localSheetId="3">'SO 103 - HTÚ'!$118:$118</definedName>
    <definedName name="_xlnm._FilterDatabase" localSheetId="4" hidden="1">'D.1.1-2 - Architektonicko...'!$C$150:$K$2912</definedName>
    <definedName name="_xlnm.Print_Area" localSheetId="4">'D.1.1-2 - Architektonicko...'!$C$4:$J$76,'D.1.1-2 - Architektonicko...'!$C$82:$J$130,'D.1.1-2 - Architektonicko...'!$C$136:$K$2912</definedName>
    <definedName name="_xlnm.Print_Titles" localSheetId="4">'D.1.1-2 - Architektonicko...'!$150:$150</definedName>
    <definedName name="_xlnm._FilterDatabase" localSheetId="5" hidden="1">'1.04 - Zdravotně technick...'!$C$132:$K$616</definedName>
    <definedName name="_xlnm.Print_Area" localSheetId="5">'1.04 - Zdravotně technick...'!$C$4:$J$76,'1.04 - Zdravotně technick...'!$C$82:$J$110,'1.04 - Zdravotně technick...'!$C$116:$K$616</definedName>
    <definedName name="_xlnm.Print_Titles" localSheetId="5">'1.04 - Zdravotně technick...'!$132:$132</definedName>
    <definedName name="_xlnm._FilterDatabase" localSheetId="6" hidden="1">'1.05 - Plynová zařízení'!$C$126:$K$226</definedName>
    <definedName name="_xlnm.Print_Area" localSheetId="6">'1.05 - Plynová zařízení'!$C$4:$J$76,'1.05 - Plynová zařízení'!$C$82:$J$104,'1.05 - Plynová zařízení'!$C$110:$K$226</definedName>
    <definedName name="_xlnm.Print_Titles" localSheetId="6">'1.05 - Plynová zařízení'!$126:$126</definedName>
    <definedName name="_xlnm._FilterDatabase" localSheetId="7" hidden="1">'1.06 - Ústřední vytápění'!$C$145:$K$378</definedName>
    <definedName name="_xlnm.Print_Area" localSheetId="7">'1.06 - Ústřední vytápění'!$C$4:$J$76,'1.06 - Ústřední vytápění'!$C$82:$J$123,'1.06 - Ústřední vytápění'!$C$129:$K$378</definedName>
    <definedName name="_xlnm.Print_Titles" localSheetId="7">'1.06 - Ústřední vytápění'!$145:$145</definedName>
    <definedName name="_xlnm._FilterDatabase" localSheetId="8" hidden="1">'0 - Ostatní náklady'!$C$124:$K$127</definedName>
    <definedName name="_xlnm.Print_Area" localSheetId="8">'0 - Ostatní náklady'!$C$4:$J$76,'0 - Ostatní náklady'!$C$82:$J$102,'0 - Ostatní náklady'!$C$108:$K$127</definedName>
    <definedName name="_xlnm.Print_Titles" localSheetId="8">'0 - Ostatní náklady'!$124:$124</definedName>
    <definedName name="_xlnm._FilterDatabase" localSheetId="9" hidden="1">'1 - Zařízení č.1.2'!$C$124:$K$187</definedName>
    <definedName name="_xlnm.Print_Area" localSheetId="9">'1 - Zařízení č.1.2'!$C$4:$J$76,'1 - Zařízení č.1.2'!$C$82:$J$102,'1 - Zařízení č.1.2'!$C$108:$K$187</definedName>
    <definedName name="_xlnm.Print_Titles" localSheetId="9">'1 - Zařízení č.1.2'!$124:$124</definedName>
    <definedName name="_xlnm._FilterDatabase" localSheetId="10" hidden="1">'4 - Zařízení č.1.1'!$C$124:$K$190</definedName>
    <definedName name="_xlnm.Print_Area" localSheetId="10">'4 - Zařízení č.1.1'!$C$4:$J$76,'4 - Zařízení č.1.1'!$C$82:$J$102,'4 - Zařízení č.1.1'!$C$108:$K$190</definedName>
    <definedName name="_xlnm.Print_Titles" localSheetId="10">'4 - Zařízení č.1.1'!$124:$124</definedName>
    <definedName name="_xlnm._FilterDatabase" localSheetId="11" hidden="1">'5 - Zařízení č.1.3'!$C$124:$K$198</definedName>
    <definedName name="_xlnm.Print_Area" localSheetId="11">'5 - Zařízení č.1.3'!$C$4:$J$76,'5 - Zařízení č.1.3'!$C$82:$J$102,'5 - Zařízení č.1.3'!$C$108:$K$198</definedName>
    <definedName name="_xlnm.Print_Titles" localSheetId="11">'5 - Zařízení č.1.3'!$124:$124</definedName>
    <definedName name="_xlnm._FilterDatabase" localSheetId="12" hidden="1">'6 - Zařízení č.2'!$C$124:$K$196</definedName>
    <definedName name="_xlnm.Print_Area" localSheetId="12">'6 - Zařízení č.2'!$C$4:$J$76,'6 - Zařízení č.2'!$C$82:$J$102,'6 - Zařízení č.2'!$C$108:$K$196</definedName>
    <definedName name="_xlnm.Print_Titles" localSheetId="12">'6 - Zařízení č.2'!$124:$124</definedName>
    <definedName name="_xlnm._FilterDatabase" localSheetId="13" hidden="1">'8 - Zařízení č.4'!$C$124:$K$188</definedName>
    <definedName name="_xlnm.Print_Area" localSheetId="13">'8 - Zařízení č.4'!$C$4:$J$76,'8 - Zařízení č.4'!$C$82:$J$102,'8 - Zařízení č.4'!$C$108:$K$188</definedName>
    <definedName name="_xlnm.Print_Titles" localSheetId="13">'8 - Zařízení č.4'!$124:$124</definedName>
    <definedName name="_xlnm._FilterDatabase" localSheetId="14" hidden="1">'7 - Zařízení č.3'!$C$124:$K$187</definedName>
    <definedName name="_xlnm.Print_Area" localSheetId="14">'7 - Zařízení č.3'!$C$4:$J$76,'7 - Zařízení č.3'!$C$82:$J$102,'7 - Zařízení č.3'!$C$108:$K$187</definedName>
    <definedName name="_xlnm.Print_Titles" localSheetId="14">'7 - Zařízení č.3'!$124:$124</definedName>
    <definedName name="_xlnm._FilterDatabase" localSheetId="15" hidden="1">'9 - Zařízení č.5'!$C$124:$K$188</definedName>
    <definedName name="_xlnm.Print_Area" localSheetId="15">'9 - Zařízení č.5'!$C$4:$J$76,'9 - Zařízení č.5'!$C$82:$J$102,'9 - Zařízení č.5'!$C$108:$K$188</definedName>
    <definedName name="_xlnm.Print_Titles" localSheetId="15">'9 - Zařízení č.5'!$124:$124</definedName>
    <definedName name="_xlnm._FilterDatabase" localSheetId="16" hidden="1">'10 - Zařízení č.6'!$C$124:$K$186</definedName>
    <definedName name="_xlnm.Print_Area" localSheetId="16">'10 - Zařízení č.6'!$C$4:$J$76,'10 - Zařízení č.6'!$C$82:$J$102,'10 - Zařízení č.6'!$C$108:$K$186</definedName>
    <definedName name="_xlnm.Print_Titles" localSheetId="16">'10 - Zařízení č.6'!$124:$124</definedName>
    <definedName name="_xlnm._FilterDatabase" localSheetId="17" hidden="1">'11 - Zařízení č.7'!$C$124:$K$149</definedName>
    <definedName name="_xlnm.Print_Area" localSheetId="17">'11 - Zařízení č.7'!$C$4:$J$76,'11 - Zařízení č.7'!$C$82:$J$102,'11 - Zařízení č.7'!$C$108:$K$149</definedName>
    <definedName name="_xlnm.Print_Titles" localSheetId="17">'11 - Zařízení č.7'!$124:$124</definedName>
    <definedName name="_xlnm._FilterDatabase" localSheetId="18" hidden="1">'12 - Zařízení č.8'!$C$124:$K$148</definedName>
    <definedName name="_xlnm.Print_Area" localSheetId="18">'12 - Zařízení č.8'!$C$4:$J$76,'12 - Zařízení č.8'!$C$82:$J$102,'12 - Zařízení č.8'!$C$108:$K$148</definedName>
    <definedName name="_xlnm.Print_Titles" localSheetId="18">'12 - Zařízení č.8'!$124:$124</definedName>
    <definedName name="_xlnm._FilterDatabase" localSheetId="19" hidden="1">'13 - Zařízení č.10'!$C$124:$K$139</definedName>
    <definedName name="_xlnm.Print_Area" localSheetId="19">'13 - Zařízení č.10'!$C$4:$J$76,'13 - Zařízení č.10'!$C$82:$J$102,'13 - Zařízení č.10'!$C$108:$K$139</definedName>
    <definedName name="_xlnm.Print_Titles" localSheetId="19">'13 - Zařízení č.10'!$124:$124</definedName>
    <definedName name="_xlnm._FilterDatabase" localSheetId="20" hidden="1">'14 - Zařízení č.11'!$C$124:$K$141</definedName>
    <definedName name="_xlnm.Print_Area" localSheetId="20">'14 - Zařízení č.11'!$C$4:$J$76,'14 - Zařízení č.11'!$C$82:$J$102,'14 - Zařízení č.11'!$C$108:$K$141</definedName>
    <definedName name="_xlnm.Print_Titles" localSheetId="20">'14 - Zařízení č.11'!$124:$124</definedName>
    <definedName name="_xlnm._FilterDatabase" localSheetId="21" hidden="1">'15 - Zařízení č.12'!$C$124:$K$138</definedName>
    <definedName name="_xlnm.Print_Area" localSheetId="21">'15 - Zařízení č.12'!$C$4:$J$76,'15 - Zařízení č.12'!$C$82:$J$102,'15 - Zařízení č.12'!$C$108:$K$138</definedName>
    <definedName name="_xlnm.Print_Titles" localSheetId="21">'15 - Zařízení č.12'!$124:$124</definedName>
    <definedName name="_xlnm._FilterDatabase" localSheetId="22" hidden="1">'16 - Zařízení č.13'!$C$124:$K$134</definedName>
    <definedName name="_xlnm.Print_Area" localSheetId="22">'16 - Zařízení č.13'!$C$4:$J$76,'16 - Zařízení č.13'!$C$82:$J$102,'16 - Zařízení č.13'!$C$108:$K$134</definedName>
    <definedName name="_xlnm.Print_Titles" localSheetId="22">'16 - Zařízení č.13'!$124:$124</definedName>
    <definedName name="_xlnm._FilterDatabase" localSheetId="23" hidden="1">'17 - Zařízení č.14'!$C$124:$K$134</definedName>
    <definedName name="_xlnm.Print_Area" localSheetId="23">'17 - Zařízení č.14'!$C$4:$J$76,'17 - Zařízení č.14'!$C$82:$J$102,'17 - Zařízení č.14'!$C$108:$K$134</definedName>
    <definedName name="_xlnm.Print_Titles" localSheetId="23">'17 - Zařízení č.14'!$124:$124</definedName>
    <definedName name="_xlnm._FilterDatabase" localSheetId="24" hidden="1">'18 - Zařízení č.15'!$C$124:$K$138</definedName>
    <definedName name="_xlnm.Print_Area" localSheetId="24">'18 - Zařízení č.15'!$C$4:$J$76,'18 - Zařízení č.15'!$C$82:$J$102,'18 - Zařízení č.15'!$C$108:$K$138</definedName>
    <definedName name="_xlnm.Print_Titles" localSheetId="24">'18 - Zařízení č.15'!$124:$124</definedName>
    <definedName name="_xlnm._FilterDatabase" localSheetId="25" hidden="1">'19 - Zařízení č.16a'!$C$124:$K$141</definedName>
    <definedName name="_xlnm.Print_Area" localSheetId="25">'19 - Zařízení č.16a'!$C$4:$J$76,'19 - Zařízení č.16a'!$C$82:$J$102,'19 - Zařízení č.16a'!$C$108:$K$141</definedName>
    <definedName name="_xlnm.Print_Titles" localSheetId="25">'19 - Zařízení č.16a'!$124:$124</definedName>
    <definedName name="_xlnm._FilterDatabase" localSheetId="26" hidden="1">'20 - Zařízení č.16b'!$C$124:$K$141</definedName>
    <definedName name="_xlnm.Print_Area" localSheetId="26">'20 - Zařízení č.16b'!$C$4:$J$76,'20 - Zařízení č.16b'!$C$82:$J$102,'20 - Zařízení č.16b'!$C$108:$K$141</definedName>
    <definedName name="_xlnm.Print_Titles" localSheetId="26">'20 - Zařízení č.16b'!$124:$124</definedName>
    <definedName name="_xlnm._FilterDatabase" localSheetId="27" hidden="1">'21 - Zařízení č.17'!$C$124:$K$140</definedName>
    <definedName name="_xlnm.Print_Area" localSheetId="27">'21 - Zařízení č.17'!$C$4:$J$76,'21 - Zařízení č.17'!$C$82:$J$102,'21 - Zařízení č.17'!$C$108:$K$140</definedName>
    <definedName name="_xlnm.Print_Titles" localSheetId="27">'21 - Zařízení č.17'!$124:$124</definedName>
    <definedName name="_xlnm._FilterDatabase" localSheetId="28" hidden="1">'22 - Zařízení č.18'!$C$124:$K$134</definedName>
    <definedName name="_xlnm.Print_Area" localSheetId="28">'22 - Zařízení č.18'!$C$4:$J$76,'22 - Zařízení č.18'!$C$82:$J$102,'22 - Zařízení č.18'!$C$108:$K$134</definedName>
    <definedName name="_xlnm.Print_Titles" localSheetId="28">'22 - Zařízení č.18'!$124:$124</definedName>
    <definedName name="_xlnm._FilterDatabase" localSheetId="29" hidden="1">'33 - Zařízení č.19, 20'!$C$124:$K$133</definedName>
    <definedName name="_xlnm.Print_Area" localSheetId="29">'33 - Zařízení č.19, 20'!$C$4:$J$76,'33 - Zařízení č.19, 20'!$C$82:$J$102,'33 - Zařízení č.19, 20'!$C$108:$K$133</definedName>
    <definedName name="_xlnm.Print_Titles" localSheetId="29">'33 - Zařízení č.19, 20'!$124:$124</definedName>
    <definedName name="_xlnm._FilterDatabase" localSheetId="30" hidden="1">'23 - Zařízení č.30'!$C$124:$K$148</definedName>
    <definedName name="_xlnm.Print_Area" localSheetId="30">'23 - Zařízení č.30'!$C$4:$J$76,'23 - Zařízení č.30'!$C$82:$J$102,'23 - Zařízení č.30'!$C$108:$K$148</definedName>
    <definedName name="_xlnm.Print_Titles" localSheetId="30">'23 - Zařízení č.30'!$124:$124</definedName>
    <definedName name="_xlnm._FilterDatabase" localSheetId="31" hidden="1">'24 - Zařízení č.31'!$C$124:$K$153</definedName>
    <definedName name="_xlnm.Print_Area" localSheetId="31">'24 - Zařízení č.31'!$C$4:$J$76,'24 - Zařízení č.31'!$C$82:$J$102,'24 - Zařízení č.31'!$C$108:$K$153</definedName>
    <definedName name="_xlnm.Print_Titles" localSheetId="31">'24 - Zařízení č.31'!$124:$124</definedName>
    <definedName name="_xlnm._FilterDatabase" localSheetId="32" hidden="1">'25 - Zařízení č.32'!$C$124:$K$149</definedName>
    <definedName name="_xlnm.Print_Area" localSheetId="32">'25 - Zařízení č.32'!$C$4:$J$76,'25 - Zařízení č.32'!$C$82:$J$102,'25 - Zařízení č.32'!$C$108:$K$149</definedName>
    <definedName name="_xlnm.Print_Titles" localSheetId="32">'25 - Zařízení č.32'!$124:$124</definedName>
    <definedName name="_xlnm._FilterDatabase" localSheetId="33" hidden="1">'26 - Zařízení č.33'!$C$124:$K$148</definedName>
    <definedName name="_xlnm.Print_Area" localSheetId="33">'26 - Zařízení č.33'!$C$4:$J$76,'26 - Zařízení č.33'!$C$82:$J$102,'26 - Zařízení č.33'!$C$108:$K$148</definedName>
    <definedName name="_xlnm.Print_Titles" localSheetId="33">'26 - Zařízení č.33'!$124:$124</definedName>
    <definedName name="_xlnm._FilterDatabase" localSheetId="34" hidden="1">'27 - Zařízení č.34'!$C$124:$K$149</definedName>
    <definedName name="_xlnm.Print_Area" localSheetId="34">'27 - Zařízení č.34'!$C$4:$J$76,'27 - Zařízení č.34'!$C$82:$J$102,'27 - Zařízení č.34'!$C$108:$K$149</definedName>
    <definedName name="_xlnm.Print_Titles" localSheetId="34">'27 - Zařízení č.34'!$124:$124</definedName>
    <definedName name="_xlnm._FilterDatabase" localSheetId="35" hidden="1">'28 - Zařízení č.35'!$C$124:$K$149</definedName>
    <definedName name="_xlnm.Print_Area" localSheetId="35">'28 - Zařízení č.35'!$C$4:$J$76,'28 - Zařízení č.35'!$C$82:$J$102,'28 - Zařízení č.35'!$C$108:$K$149</definedName>
    <definedName name="_xlnm.Print_Titles" localSheetId="35">'28 - Zařízení č.35'!$124:$124</definedName>
    <definedName name="_xlnm._FilterDatabase" localSheetId="36" hidden="1">'29 - Zařízení č.36'!$C$124:$K$150</definedName>
    <definedName name="_xlnm.Print_Area" localSheetId="36">'29 - Zařízení č.36'!$C$4:$J$76,'29 - Zařízení č.36'!$C$82:$J$102,'29 - Zařízení č.36'!$C$108:$K$150</definedName>
    <definedName name="_xlnm.Print_Titles" localSheetId="36">'29 - Zařízení č.36'!$124:$124</definedName>
    <definedName name="_xlnm._FilterDatabase" localSheetId="37" hidden="1">'30 - Zařízení č.37'!$C$125:$K$148</definedName>
    <definedName name="_xlnm.Print_Area" localSheetId="37">'30 - Zařízení č.37'!$C$4:$J$76,'30 - Zařízení č.37'!$C$82:$J$103,'30 - Zařízení č.37'!$C$109:$K$148</definedName>
    <definedName name="_xlnm.Print_Titles" localSheetId="37">'30 - Zařízení č.37'!$125:$125</definedName>
    <definedName name="_xlnm._FilterDatabase" localSheetId="38" hidden="1">'31 - Zařízení č.38'!$C$125:$K$148</definedName>
    <definedName name="_xlnm.Print_Area" localSheetId="38">'31 - Zařízení č.38'!$C$4:$J$76,'31 - Zařízení č.38'!$C$82:$J$103,'31 - Zařízení č.38'!$C$109:$K$148</definedName>
    <definedName name="_xlnm.Print_Titles" localSheetId="38">'31 - Zařízení č.38'!$125:$125</definedName>
    <definedName name="_xlnm._FilterDatabase" localSheetId="39" hidden="1">'32 - Zařízení č.39'!$C$125:$K$148</definedName>
    <definedName name="_xlnm.Print_Area" localSheetId="39">'32 - Zařízení č.39'!$C$4:$J$76,'32 - Zařízení č.39'!$C$82:$J$103,'32 - Zařízení č.39'!$C$109:$K$148</definedName>
    <definedName name="_xlnm.Print_Titles" localSheetId="39">'32 - Zařízení č.39'!$125:$125</definedName>
    <definedName name="_xlnm._FilterDatabase" localSheetId="40" hidden="1">'34 - Zařízení č.21'!$C$124:$K$131</definedName>
    <definedName name="_xlnm.Print_Area" localSheetId="40">'34 - Zařízení č.21'!$C$4:$J$76,'34 - Zařízení č.21'!$C$82:$J$102,'34 - Zařízení č.21'!$C$108:$K$131</definedName>
    <definedName name="_xlnm.Print_Titles" localSheetId="40">'34 - Zařízení č.21'!$124:$124</definedName>
    <definedName name="_xlnm._FilterDatabase" localSheetId="41" hidden="1">'35 - Zařízení č.22'!$C$124:$K$131</definedName>
    <definedName name="_xlnm.Print_Area" localSheetId="41">'35 - Zařízení č.22'!$C$4:$J$76,'35 - Zařízení č.22'!$C$82:$J$102,'35 - Zařízení č.22'!$C$108:$K$131</definedName>
    <definedName name="_xlnm.Print_Titles" localSheetId="41">'35 - Zařízení č.22'!$124:$124</definedName>
    <definedName name="_xlnm._FilterDatabase" localSheetId="42" hidden="1">'1.09 - Měření  a regulace'!$C$129:$K$244</definedName>
    <definedName name="_xlnm.Print_Area" localSheetId="42">'1.09 - Měření  a regulace'!$C$4:$J$76,'1.09 - Měření  a regulace'!$C$82:$J$107,'1.09 - Měření  a regulace'!$C$113:$K$244</definedName>
    <definedName name="_xlnm.Print_Titles" localSheetId="42">'1.09 - Měření  a regulace'!$129:$129</definedName>
    <definedName name="_xlnm._FilterDatabase" localSheetId="43" hidden="1">'1.10 - Silnoproudé rozvod...'!$C$132:$K$314</definedName>
    <definedName name="_xlnm.Print_Area" localSheetId="43">'1.10 - Silnoproudé rozvod...'!$C$4:$J$76,'1.10 - Silnoproudé rozvod...'!$C$82:$J$110,'1.10 - Silnoproudé rozvod...'!$C$116:$K$314</definedName>
    <definedName name="_xlnm.Print_Titles" localSheetId="43">'1.10 - Silnoproudé rozvod...'!$132:$132</definedName>
    <definedName name="_xlnm._FilterDatabase" localSheetId="44" hidden="1">'1.14 - Slaboproudé rozvody'!$C$131:$K$295</definedName>
    <definedName name="_xlnm.Print_Area" localSheetId="44">'1.14 - Slaboproudé rozvody'!$C$4:$J$76,'1.14 - Slaboproudé rozvody'!$C$82:$J$109,'1.14 - Slaboproudé rozvody'!$C$115:$K$295</definedName>
    <definedName name="_xlnm.Print_Titles" localSheetId="44">'1.14 - Slaboproudé rozvody'!$131:$131</definedName>
    <definedName name="_xlnm._FilterDatabase" localSheetId="45" hidden="1">'1.18 - Elektronická požár...'!$C$127:$K$170</definedName>
    <definedName name="_xlnm.Print_Area" localSheetId="45">'1.18 - Elektronická požár...'!$C$4:$J$76,'1.18 - Elektronická požár...'!$C$82:$J$105,'1.18 - Elektronická požár...'!$C$111:$K$170</definedName>
    <definedName name="_xlnm.Print_Titles" localSheetId="45">'1.18 - Elektronická požár...'!$127:$127</definedName>
    <definedName name="_xlnm._FilterDatabase" localSheetId="46" hidden="1">'1.22 - Evakuační rozhlas'!$C$126:$K$154</definedName>
    <definedName name="_xlnm.Print_Area" localSheetId="46">'1.22 - Evakuační rozhlas'!$C$4:$J$76,'1.22 - Evakuační rozhlas'!$C$82:$J$104,'1.22 - Evakuační rozhlas'!$C$110:$K$154</definedName>
    <definedName name="_xlnm.Print_Titles" localSheetId="46">'1.22 - Evakuační rozhlas'!$126:$126</definedName>
    <definedName name="_xlnm._FilterDatabase" localSheetId="47" hidden="1">'2.00 - Výtahy'!$C$125:$K$136</definedName>
    <definedName name="_xlnm.Print_Area" localSheetId="47">'2.00 - Výtahy'!$C$4:$J$76,'2.00 - Výtahy'!$C$82:$J$103,'2.00 - Výtahy'!$C$109:$K$136</definedName>
    <definedName name="_xlnm.Print_Titles" localSheetId="47">'2.00 - Výtahy'!$125:$125</definedName>
    <definedName name="_xlnm._FilterDatabase" localSheetId="48" hidden="1">'2.12 - Rozvody medicináln...'!$C$128:$K$175</definedName>
    <definedName name="_xlnm.Print_Area" localSheetId="48">'2.12 - Rozvody medicináln...'!$C$4:$J$76,'2.12 - Rozvody medicináln...'!$C$82:$J$106,'2.12 - Rozvody medicináln...'!$C$112:$K$175</definedName>
    <definedName name="_xlnm.Print_Titles" localSheetId="48">'2.12 - Rozvody medicináln...'!$128:$128</definedName>
    <definedName name="_xlnm._FilterDatabase" localSheetId="49" hidden="1">'2.20 - Náhradní zdroj ele...'!$C$128:$K$163</definedName>
    <definedName name="_xlnm.Print_Area" localSheetId="49">'2.20 - Náhradní zdroj ele...'!$C$4:$J$76,'2.20 - Náhradní zdroj ele...'!$C$82:$J$106,'2.20 - Náhradní zdroj ele...'!$C$112:$K$163</definedName>
    <definedName name="_xlnm.Print_Titles" localSheetId="49">'2.20 - Náhradní zdroj ele...'!$128:$128</definedName>
    <definedName name="_xlnm._FilterDatabase" localSheetId="50" hidden="1">'2.21 - Technologie trafos...'!$C$127:$K$164</definedName>
    <definedName name="_xlnm.Print_Area" localSheetId="50">'2.21 - Technologie trafos...'!$C$4:$J$76,'2.21 - Technologie trafos...'!$C$82:$J$105,'2.21 - Technologie trafos...'!$C$111:$K$164</definedName>
    <definedName name="_xlnm.Print_Titles" localSheetId="50">'2.21 - Technologie trafos...'!$127:$127</definedName>
    <definedName name="_xlnm._FilterDatabase" localSheetId="51" hidden="1">'2.30 - Zdravotnická techn...'!$C$124:$K$180</definedName>
    <definedName name="_xlnm.Print_Area" localSheetId="51">'2.30 - Zdravotnická techn...'!$C$4:$J$76,'2.30 - Zdravotnická techn...'!$C$82:$J$102,'2.30 - Zdravotnická techn...'!$C$108:$K$180</definedName>
    <definedName name="_xlnm.Print_Titles" localSheetId="51">'2.30 - Zdravotnická techn...'!$124:$124</definedName>
    <definedName name="_xlnm._FilterDatabase" localSheetId="52" hidden="1">'D.1.1a - Základové konstr...'!$C$123:$K$169</definedName>
    <definedName name="_xlnm.Print_Area" localSheetId="52">'D.1.1a - Základové konstr...'!$C$4:$J$76,'D.1.1a - Základové konstr...'!$C$82:$J$103,'D.1.1a - Základové konstr...'!$C$109:$K$169</definedName>
    <definedName name="_xlnm.Print_Titles" localSheetId="52">'D.1.1a - Základové konstr...'!$123:$123</definedName>
    <definedName name="_xlnm._FilterDatabase" localSheetId="53" hidden="1">'D.1.1 - Architektonicko-s...'!$C$129:$K$208</definedName>
    <definedName name="_xlnm.Print_Area" localSheetId="53">'D.1.1 - Architektonicko-s...'!$C$4:$J$76,'D.1.1 - Architektonicko-s...'!$C$82:$J$109,'D.1.1 - Architektonicko-s...'!$C$115:$K$208</definedName>
    <definedName name="_xlnm.Print_Titles" localSheetId="53">'D.1.1 - Architektonicko-s...'!$129:$129</definedName>
    <definedName name="_xlnm._FilterDatabase" localSheetId="54" hidden="1">'D.1.1 - Architektonicko-s..._01'!$C$129:$K$212</definedName>
    <definedName name="_xlnm.Print_Area" localSheetId="54">'D.1.1 - Architektonicko-s..._01'!$C$4:$J$76,'D.1.1 - Architektonicko-s..._01'!$C$82:$J$109,'D.1.1 - Architektonicko-s..._01'!$C$115:$K$212</definedName>
    <definedName name="_xlnm.Print_Titles" localSheetId="54">'D.1.1 - Architektonicko-s..._01'!$129:$129</definedName>
    <definedName name="_xlnm._FilterDatabase" localSheetId="55" hidden="1">'SO301 - Kanalizace areálo...'!$C$124:$K$337</definedName>
    <definedName name="_xlnm.Print_Area" localSheetId="55">'SO301 - Kanalizace areálo...'!$C$4:$J$76,'SO301 - Kanalizace areálo...'!$C$82:$J$104,'SO301 - Kanalizace areálo...'!$C$110:$K$337</definedName>
    <definedName name="_xlnm.Print_Titles" localSheetId="55">'SO301 - Kanalizace areálo...'!$124:$124</definedName>
    <definedName name="_xlnm._FilterDatabase" localSheetId="56" hidden="1">'SO302 - Přípojka splaškov...'!$C$127:$K$337</definedName>
    <definedName name="_xlnm.Print_Area" localSheetId="56">'SO302 - Přípojka splaškov...'!$C$4:$J$76,'SO302 - Přípojka splaškov...'!$C$82:$J$107,'SO302 - Přípojka splaškov...'!$C$113:$K$337</definedName>
    <definedName name="_xlnm.Print_Titles" localSheetId="56">'SO302 - Přípojka splaškov...'!$127:$127</definedName>
    <definedName name="_xlnm._FilterDatabase" localSheetId="57" hidden="1">'SO303 - Kanalizace tuková...'!$C$125:$K$220</definedName>
    <definedName name="_xlnm.Print_Area" localSheetId="57">'SO303 - Kanalizace tuková...'!$C$4:$J$76,'SO303 - Kanalizace tuková...'!$C$82:$J$105,'SO303 - Kanalizace tuková...'!$C$111:$K$220</definedName>
    <definedName name="_xlnm.Print_Titles" localSheetId="57">'SO303 - Kanalizace tuková...'!$125:$125</definedName>
    <definedName name="_xlnm._FilterDatabase" localSheetId="58" hidden="1">'SO304 - Kanalizace zaolej...'!$C$125:$K$430</definedName>
    <definedName name="_xlnm.Print_Area" localSheetId="58">'SO304 - Kanalizace zaolej...'!$C$4:$J$76,'SO304 - Kanalizace zaolej...'!$C$82:$J$105,'SO304 - Kanalizace zaolej...'!$C$111:$K$430</definedName>
    <definedName name="_xlnm.Print_Titles" localSheetId="58">'SO304 - Kanalizace zaolej...'!$125:$125</definedName>
    <definedName name="_xlnm._FilterDatabase" localSheetId="59" hidden="1">'SO305 - Kanalizace dešťov...'!$C$125:$K$510</definedName>
    <definedName name="_xlnm.Print_Area" localSheetId="59">'SO305 - Kanalizace dešťov...'!$C$4:$J$76,'SO305 - Kanalizace dešťov...'!$C$82:$J$105,'SO305 - Kanalizace dešťov...'!$C$111:$K$510</definedName>
    <definedName name="_xlnm.Print_Titles" localSheetId="59">'SO305 - Kanalizace dešťov...'!$125:$125</definedName>
    <definedName name="_xlnm._FilterDatabase" localSheetId="60" hidden="1">'SO306 - Přípojka dešťové ...'!$C$127:$K$401</definedName>
    <definedName name="_xlnm.Print_Area" localSheetId="60">'SO306 - Přípojka dešťové ...'!$C$4:$J$76,'SO306 - Přípojka dešťové ...'!$C$82:$J$107,'SO306 - Přípojka dešťové ...'!$C$113:$K$401</definedName>
    <definedName name="_xlnm.Print_Titles" localSheetId="60">'SO306 - Přípojka dešťové ...'!$127:$127</definedName>
    <definedName name="_xlnm._FilterDatabase" localSheetId="61" hidden="1">'SO307 - Likvidace dešťový...'!$C$126:$K$349</definedName>
    <definedName name="_xlnm.Print_Area" localSheetId="61">'SO307 - Likvidace dešťový...'!$C$4:$J$76,'SO307 - Likvidace dešťový...'!$C$82:$J$106,'SO307 - Likvidace dešťový...'!$C$112:$K$349</definedName>
    <definedName name="_xlnm.Print_Titles" localSheetId="61">'SO307 - Likvidace dešťový...'!$126:$126</definedName>
    <definedName name="_xlnm._FilterDatabase" localSheetId="62" hidden="1">'SO320 - Přípojka pitné vody'!$C$124:$K$299</definedName>
    <definedName name="_xlnm.Print_Area" localSheetId="62">'SO320 - Přípojka pitné vody'!$C$4:$J$76,'SO320 - Přípojka pitné vody'!$C$82:$J$104,'SO320 - Přípojka pitné vody'!$C$110:$K$299</definedName>
    <definedName name="_xlnm.Print_Titles" localSheetId="62">'SO320 - Přípojka pitné vody'!$124:$124</definedName>
    <definedName name="_xlnm._FilterDatabase" localSheetId="63" hidden="1">'SO321 - Užitková voda - a...'!$C$124:$K$263</definedName>
    <definedName name="_xlnm.Print_Area" localSheetId="63">'SO321 - Užitková voda - a...'!$C$4:$J$76,'SO321 - Užitková voda - a...'!$C$82:$J$104,'SO321 - Užitková voda - a...'!$C$110:$K$263</definedName>
    <definedName name="_xlnm.Print_Titles" localSheetId="63">'SO321 - Užitková voda - a...'!$124:$124</definedName>
    <definedName name="_xlnm._FilterDatabase" localSheetId="64" hidden="1">'SO403 - Areálové rozvody NN'!$C$124:$K$168</definedName>
    <definedName name="_xlnm.Print_Area" localSheetId="64">'SO403 - Areálové rozvody NN'!$C$4:$J$76,'SO403 - Areálové rozvody NN'!$C$82:$J$104,'SO403 - Areálové rozvody NN'!$C$110:$K$168</definedName>
    <definedName name="_xlnm.Print_Titles" localSheetId="64">'SO403 - Areálové rozvody NN'!$124:$124</definedName>
    <definedName name="_xlnm._FilterDatabase" localSheetId="65" hidden="1">'SO404 - Venkovní areálové...'!$C$124:$K$177</definedName>
    <definedName name="_xlnm.Print_Area" localSheetId="65">'SO404 - Venkovní areálové...'!$C$4:$J$76,'SO404 - Venkovní areálové...'!$C$82:$J$104,'SO404 - Venkovní areálové...'!$C$110:$K$177</definedName>
    <definedName name="_xlnm.Print_Titles" localSheetId="65">'SO404 - Venkovní areálové...'!$124:$124</definedName>
    <definedName name="_xlnm._FilterDatabase" localSheetId="66" hidden="1">'SO406 - Úpravy VO'!$C$123:$K$162</definedName>
    <definedName name="_xlnm.Print_Area" localSheetId="66">'SO406 - Úpravy VO'!$C$4:$J$76,'SO406 - Úpravy VO'!$C$82:$J$103,'SO406 - Úpravy VO'!$C$109:$K$162</definedName>
    <definedName name="_xlnm.Print_Titles" localSheetId="66">'SO406 - Úpravy VO'!$123:$123</definedName>
    <definedName name="_xlnm._FilterDatabase" localSheetId="67" hidden="1">'SO501 - Plynová přípojka STL'!$C$128:$K$243</definedName>
    <definedName name="_xlnm.Print_Area" localSheetId="67">'SO501 - Plynová přípojka STL'!$C$4:$J$76,'SO501 - Plynová přípojka STL'!$C$82:$J$108,'SO501 - Plynová přípojka STL'!$C$114:$K$243</definedName>
    <definedName name="_xlnm.Print_Titles" localSheetId="67">'SO501 - Plynová přípojka STL'!$128:$128</definedName>
    <definedName name="_xlnm._FilterDatabase" localSheetId="68" hidden="1">'SO502 - Plynová přípojka NTL'!$C$126:$K$245</definedName>
    <definedName name="_xlnm.Print_Area" localSheetId="68">'SO502 - Plynová přípojka NTL'!$C$4:$J$76,'SO502 - Plynová přípojka NTL'!$C$82:$J$106,'SO502 - Plynová přípojka NTL'!$C$112:$K$245</definedName>
    <definedName name="_xlnm.Print_Titles" localSheetId="68">'SO502 - Plynová přípojka NTL'!$126:$126</definedName>
    <definedName name="_xlnm._FilterDatabase" localSheetId="69" hidden="1">'SO503 - Zdroj a areálový ...'!$C$121:$K$155</definedName>
    <definedName name="_xlnm.Print_Area" localSheetId="69">'SO503 - Zdroj a areálový ...'!$C$4:$J$76,'SO503 - Zdroj a areálový ...'!$C$82:$J$101,'SO503 - Zdroj a areálový ...'!$C$107:$K$155</definedName>
    <definedName name="_xlnm.Print_Titles" localSheetId="69">'SO503 - Zdroj a areálový ...'!$121:$121</definedName>
    <definedName name="_xlnm._FilterDatabase" localSheetId="70" hidden="1">'SO 601.1 - Komunikace a c...'!$C$125:$K$246</definedName>
    <definedName name="_xlnm.Print_Area" localSheetId="70">'SO 601.1 - Komunikace a c...'!$C$4:$J$76,'SO 601.1 - Komunikace a c...'!$C$82:$J$105,'SO 601.1 - Komunikace a c...'!$C$111:$K$246</definedName>
    <definedName name="_xlnm.Print_Titles" localSheetId="70">'SO 601.1 - Komunikace a c...'!$125:$125</definedName>
    <definedName name="_xlnm._FilterDatabase" localSheetId="71" hidden="1">'SO 601.2 - Komunikace a c...'!$C$126:$K$292</definedName>
    <definedName name="_xlnm.Print_Area" localSheetId="71">'SO 601.2 - Komunikace a c...'!$C$4:$J$76,'SO 601.2 - Komunikace a c...'!$C$82:$J$106,'SO 601.2 - Komunikace a c...'!$C$112:$K$292</definedName>
    <definedName name="_xlnm.Print_Titles" localSheetId="71">'SO 601.2 - Komunikace a c...'!$126:$126</definedName>
    <definedName name="_xlnm._FilterDatabase" localSheetId="72" hidden="1">'SO 602.1 - Chodníky v ul....'!$C$125:$K$179</definedName>
    <definedName name="_xlnm.Print_Area" localSheetId="72">'SO 602.1 - Chodníky v ul....'!$C$4:$J$76,'SO 602.1 - Chodníky v ul....'!$C$82:$J$105,'SO 602.1 - Chodníky v ul....'!$C$111:$K$179</definedName>
    <definedName name="_xlnm.Print_Titles" localSheetId="72">'SO 602.1 - Chodníky v ul....'!$125:$125</definedName>
    <definedName name="_xlnm._FilterDatabase" localSheetId="73" hidden="1">'SO 602.2 - Bezpečnostní o...'!$C$125:$K$220</definedName>
    <definedName name="_xlnm.Print_Area" localSheetId="73">'SO 602.2 - Bezpečnostní o...'!$C$4:$J$76,'SO 602.2 - Bezpečnostní o...'!$C$82:$J$105,'SO 602.2 - Bezpečnostní o...'!$C$111:$K$220</definedName>
    <definedName name="_xlnm.Print_Titles" localSheetId="73">'SO 602.2 - Bezpečnostní o...'!$125:$125</definedName>
    <definedName name="_xlnm._FilterDatabase" localSheetId="74" hidden="1">'SO 603 - Dopravní značení'!$C$117:$K$156</definedName>
    <definedName name="_xlnm.Print_Area" localSheetId="74">'SO 603 - Dopravní značení'!$C$4:$J$76,'SO 603 - Dopravní značení'!$C$82:$J$99,'SO 603 - Dopravní značení'!$C$105:$K$156</definedName>
    <definedName name="_xlnm.Print_Titles" localSheetId="74">'SO 603 - Dopravní značení'!$117:$117</definedName>
    <definedName name="_xlnm._FilterDatabase" localSheetId="75" hidden="1">'SO 604 - Sadové úpravy, n...'!$C$118:$K$161</definedName>
    <definedName name="_xlnm.Print_Area" localSheetId="75">'SO 604 - Sadové úpravy, n...'!$C$4:$J$76,'SO 604 - Sadové úpravy, n...'!$C$82:$J$100,'SO 604 - Sadové úpravy, n...'!$C$106:$K$161</definedName>
    <definedName name="_xlnm.Print_Titles" localSheetId="75">'SO 604 - Sadové úpravy, n...'!$118:$118</definedName>
    <definedName name="_xlnm._FilterDatabase" localSheetId="76" hidden="1">'2 - Mobiliář externí'!$C$120:$K$132</definedName>
    <definedName name="_xlnm.Print_Area" localSheetId="76">'2 - Mobiliář externí'!$C$4:$J$76,'2 - Mobiliář externí'!$C$82:$J$100,'2 - Mobiliář externí'!$C$106:$K$132</definedName>
    <definedName name="_xlnm.Print_Titles" localSheetId="76">'2 - Mobiliář externí'!$120:$120</definedName>
    <definedName name="_xlnm._FilterDatabase" localSheetId="77" hidden="1">'3 - První vybavení'!$C$120:$K$140</definedName>
    <definedName name="_xlnm.Print_Area" localSheetId="77">'3 - První vybavení'!$C$4:$J$76,'3 - První vybavení'!$C$82:$J$100,'3 - První vybavení'!$C$106:$K$140</definedName>
    <definedName name="_xlnm.Print_Titles" localSheetId="77">'3 - První vybavení'!$120:$120</definedName>
    <definedName name="_xlnm._FilterDatabase" localSheetId="78" hidden="1">'4a - Informační systém_vn...'!$C$120:$K$150</definedName>
    <definedName name="_xlnm.Print_Area" localSheetId="78">'4a - Informační systém_vn...'!$C$4:$J$76,'4a - Informační systém_vn...'!$C$82:$J$100,'4a - Informační systém_vn...'!$C$106:$K$150</definedName>
    <definedName name="_xlnm.Print_Titles" localSheetId="78">'4a - Informační systém_vn...'!$120:$120</definedName>
    <definedName name="_xlnm._FilterDatabase" localSheetId="79" hidden="1">'4b - Informační systém_vn...'!$C$120:$K$131</definedName>
    <definedName name="_xlnm.Print_Area" localSheetId="79">'4b - Informační systém_vn...'!$C$4:$J$76,'4b - Informační systém_vn...'!$C$82:$J$100,'4b - Informační systém_vn...'!$C$106:$K$131</definedName>
    <definedName name="_xlnm.Print_Titles" localSheetId="79">'4b - Informační systém_vn...'!$120:$120</definedName>
    <definedName name="_xlnm._FilterDatabase" localSheetId="80" hidden="1">'D.1.1 - Architektonicko-s..._02'!$C$135:$K$245</definedName>
    <definedName name="_xlnm.Print_Area" localSheetId="80">'D.1.1 - Architektonicko-s..._02'!$C$4:$J$76,'D.1.1 - Architektonicko-s..._02'!$C$82:$J$113,'D.1.1 - Architektonicko-s..._02'!$C$119:$K$245</definedName>
    <definedName name="_xlnm.Print_Titles" localSheetId="80">'D.1.1 - Architektonicko-s..._02'!$135:$135</definedName>
    <definedName name="_xlnm._FilterDatabase" localSheetId="81" hidden="1">'SO406 - doplněk - Úpravy ...'!$C$123:$K$162</definedName>
    <definedName name="_xlnm.Print_Area" localSheetId="81">'SO406 - doplněk - Úpravy ...'!$C$4:$J$76,'SO406 - doplněk - Úpravy ...'!$C$82:$J$103,'SO406 - doplněk - Úpravy ...'!$C$109:$K$162</definedName>
    <definedName name="_xlnm.Print_Titles" localSheetId="81">'SO406 - doplněk - Úpravy ...'!$123:$123</definedName>
    <definedName name="_xlnm._FilterDatabase" localSheetId="82" hidden="1">'SO 602.4 - Chodníky v ul....'!$C$130:$K$292</definedName>
    <definedName name="_xlnm.Print_Area" localSheetId="82">'SO 602.4 - Chodníky v ul....'!$C$4:$J$76,'SO 602.4 - Chodníky v ul....'!$C$82:$J$108,'SO 602.4 - Chodníky v ul....'!$C$114:$K$292</definedName>
    <definedName name="_xlnm.Print_Titles" localSheetId="82">'SO 602.4 - Chodníky v ul....'!$130:$130</definedName>
  </definedNames>
  <calcPr/>
</workbook>
</file>

<file path=xl/calcChain.xml><?xml version="1.0" encoding="utf-8"?>
<calcChain xmlns="http://schemas.openxmlformats.org/spreadsheetml/2006/main">
  <c i="83" l="1" r="J41"/>
  <c r="J40"/>
  <c i="1" r="AY189"/>
  <c i="83" r="J39"/>
  <c i="1" r="AX189"/>
  <c i="83" r="BI292"/>
  <c r="BH292"/>
  <c r="BG292"/>
  <c r="BF292"/>
  <c r="T292"/>
  <c r="T291"/>
  <c r="R292"/>
  <c r="R291"/>
  <c r="P292"/>
  <c r="P291"/>
  <c r="BI290"/>
  <c r="BH290"/>
  <c r="BG290"/>
  <c r="BF290"/>
  <c r="T290"/>
  <c r="R290"/>
  <c r="P290"/>
  <c r="BI287"/>
  <c r="BH287"/>
  <c r="BG287"/>
  <c r="BF287"/>
  <c r="T287"/>
  <c r="R287"/>
  <c r="P287"/>
  <c r="BI286"/>
  <c r="BH286"/>
  <c r="BG286"/>
  <c r="BF286"/>
  <c r="T286"/>
  <c r="R286"/>
  <c r="P286"/>
  <c r="BI284"/>
  <c r="BH284"/>
  <c r="BG284"/>
  <c r="BF284"/>
  <c r="T284"/>
  <c r="R284"/>
  <c r="P284"/>
  <c r="BI279"/>
  <c r="BH279"/>
  <c r="BG279"/>
  <c r="BF279"/>
  <c r="T279"/>
  <c r="R279"/>
  <c r="P279"/>
  <c r="BI278"/>
  <c r="BH278"/>
  <c r="BG278"/>
  <c r="BF278"/>
  <c r="T278"/>
  <c r="R278"/>
  <c r="P278"/>
  <c r="BI274"/>
  <c r="BH274"/>
  <c r="BG274"/>
  <c r="BF274"/>
  <c r="T274"/>
  <c r="R274"/>
  <c r="P274"/>
  <c r="BI271"/>
  <c r="BH271"/>
  <c r="BG271"/>
  <c r="BF271"/>
  <c r="T271"/>
  <c r="R271"/>
  <c r="P271"/>
  <c r="BI267"/>
  <c r="BH267"/>
  <c r="BG267"/>
  <c r="BF267"/>
  <c r="T267"/>
  <c r="R267"/>
  <c r="P267"/>
  <c r="BI264"/>
  <c r="BH264"/>
  <c r="BG264"/>
  <c r="BF264"/>
  <c r="T264"/>
  <c r="R264"/>
  <c r="P264"/>
  <c r="BI260"/>
  <c r="BH260"/>
  <c r="BG260"/>
  <c r="BF260"/>
  <c r="T260"/>
  <c r="R260"/>
  <c r="P260"/>
  <c r="BI257"/>
  <c r="BH257"/>
  <c r="BG257"/>
  <c r="BF257"/>
  <c r="T257"/>
  <c r="R257"/>
  <c r="P257"/>
  <c r="BI253"/>
  <c r="BH253"/>
  <c r="BG253"/>
  <c r="BF253"/>
  <c r="T253"/>
  <c r="R253"/>
  <c r="P253"/>
  <c r="BI249"/>
  <c r="BH249"/>
  <c r="BG249"/>
  <c r="BF249"/>
  <c r="T249"/>
  <c r="R249"/>
  <c r="P249"/>
  <c r="BI245"/>
  <c r="BH245"/>
  <c r="BG245"/>
  <c r="BF245"/>
  <c r="T245"/>
  <c r="R245"/>
  <c r="P245"/>
  <c r="BI244"/>
  <c r="BH244"/>
  <c r="BG244"/>
  <c r="BF244"/>
  <c r="T244"/>
  <c r="R244"/>
  <c r="P244"/>
  <c r="BI241"/>
  <c r="BH241"/>
  <c r="BG241"/>
  <c r="BF241"/>
  <c r="T241"/>
  <c r="R241"/>
  <c r="P241"/>
  <c r="BI237"/>
  <c r="BH237"/>
  <c r="BG237"/>
  <c r="BF237"/>
  <c r="T237"/>
  <c r="R237"/>
  <c r="P237"/>
  <c r="BI233"/>
  <c r="BH233"/>
  <c r="BG233"/>
  <c r="BF233"/>
  <c r="T233"/>
  <c r="R233"/>
  <c r="P233"/>
  <c r="BI229"/>
  <c r="BH229"/>
  <c r="BG229"/>
  <c r="BF229"/>
  <c r="T229"/>
  <c r="R229"/>
  <c r="P229"/>
  <c r="BI225"/>
  <c r="BH225"/>
  <c r="BG225"/>
  <c r="BF225"/>
  <c r="T225"/>
  <c r="R225"/>
  <c r="P225"/>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8"/>
  <c r="BH198"/>
  <c r="BG198"/>
  <c r="BF198"/>
  <c r="T198"/>
  <c r="R198"/>
  <c r="P198"/>
  <c r="BI194"/>
  <c r="BH194"/>
  <c r="BG194"/>
  <c r="BF194"/>
  <c r="T194"/>
  <c r="R194"/>
  <c r="P194"/>
  <c r="BI192"/>
  <c r="BH192"/>
  <c r="BG192"/>
  <c r="BF192"/>
  <c r="T192"/>
  <c r="R192"/>
  <c r="P192"/>
  <c r="BI188"/>
  <c r="BH188"/>
  <c r="BG188"/>
  <c r="BF188"/>
  <c r="T188"/>
  <c r="R188"/>
  <c r="P188"/>
  <c r="BI186"/>
  <c r="BH186"/>
  <c r="BG186"/>
  <c r="BF186"/>
  <c r="T186"/>
  <c r="R186"/>
  <c r="P186"/>
  <c r="BI182"/>
  <c r="BH182"/>
  <c r="BG182"/>
  <c r="BF182"/>
  <c r="T182"/>
  <c r="R182"/>
  <c r="P182"/>
  <c r="BI181"/>
  <c r="BH181"/>
  <c r="BG181"/>
  <c r="BF181"/>
  <c r="T181"/>
  <c r="R181"/>
  <c r="P181"/>
  <c r="BI178"/>
  <c r="BH178"/>
  <c r="BG178"/>
  <c r="BF178"/>
  <c r="T178"/>
  <c r="R178"/>
  <c r="P178"/>
  <c r="BI174"/>
  <c r="BH174"/>
  <c r="BG174"/>
  <c r="BF174"/>
  <c r="T174"/>
  <c r="R174"/>
  <c r="P174"/>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J127"/>
  <c r="F127"/>
  <c r="F125"/>
  <c r="E123"/>
  <c r="J95"/>
  <c r="F95"/>
  <c r="F93"/>
  <c r="E91"/>
  <c r="J28"/>
  <c r="E28"/>
  <c r="J96"/>
  <c r="J27"/>
  <c r="J22"/>
  <c r="E22"/>
  <c r="F96"/>
  <c r="J21"/>
  <c r="J16"/>
  <c r="J125"/>
  <c r="E7"/>
  <c r="E85"/>
  <c i="82" r="J39"/>
  <c r="J38"/>
  <c i="1" r="AY187"/>
  <c i="82" r="J37"/>
  <c i="1" r="AX187"/>
  <c i="82"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94"/>
  <c r="J19"/>
  <c r="J14"/>
  <c r="J91"/>
  <c r="E7"/>
  <c r="E112"/>
  <c i="81" r="J41"/>
  <c r="J40"/>
  <c i="1" r="AY186"/>
  <c i="81" r="J39"/>
  <c i="1" r="AX186"/>
  <c i="81" r="BI244"/>
  <c r="BH244"/>
  <c r="BG244"/>
  <c r="BF244"/>
  <c r="T244"/>
  <c r="T243"/>
  <c r="T242"/>
  <c r="R244"/>
  <c r="R243"/>
  <c r="R242"/>
  <c r="P244"/>
  <c r="P243"/>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29"/>
  <c r="BH229"/>
  <c r="BG229"/>
  <c r="BF229"/>
  <c r="T229"/>
  <c r="R229"/>
  <c r="P229"/>
  <c r="BI227"/>
  <c r="BH227"/>
  <c r="BG227"/>
  <c r="BF227"/>
  <c r="T227"/>
  <c r="R227"/>
  <c r="P227"/>
  <c r="BI225"/>
  <c r="BH225"/>
  <c r="BG225"/>
  <c r="BF225"/>
  <c r="T225"/>
  <c r="R225"/>
  <c r="P225"/>
  <c r="BI222"/>
  <c r="BH222"/>
  <c r="BG222"/>
  <c r="BF222"/>
  <c r="T222"/>
  <c r="T221"/>
  <c r="R222"/>
  <c r="R221"/>
  <c r="P222"/>
  <c r="P221"/>
  <c r="BI220"/>
  <c r="BH220"/>
  <c r="BG220"/>
  <c r="BF220"/>
  <c r="T220"/>
  <c r="R220"/>
  <c r="P220"/>
  <c r="BI217"/>
  <c r="BH217"/>
  <c r="BG217"/>
  <c r="BF217"/>
  <c r="T217"/>
  <c r="R217"/>
  <c r="P217"/>
  <c r="BI216"/>
  <c r="BH216"/>
  <c r="BG216"/>
  <c r="BF216"/>
  <c r="T216"/>
  <c r="R216"/>
  <c r="P216"/>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5"/>
  <c r="BH205"/>
  <c r="BG205"/>
  <c r="BF205"/>
  <c r="T205"/>
  <c r="R205"/>
  <c r="P205"/>
  <c r="BI202"/>
  <c r="BH202"/>
  <c r="BG202"/>
  <c r="BF202"/>
  <c r="T202"/>
  <c r="R202"/>
  <c r="P202"/>
  <c r="BI199"/>
  <c r="BH199"/>
  <c r="BG199"/>
  <c r="BF199"/>
  <c r="T199"/>
  <c r="R199"/>
  <c r="P199"/>
  <c r="BI196"/>
  <c r="BH196"/>
  <c r="BG196"/>
  <c r="BF196"/>
  <c r="T196"/>
  <c r="R196"/>
  <c r="P196"/>
  <c r="BI191"/>
  <c r="BH191"/>
  <c r="BG191"/>
  <c r="BF191"/>
  <c r="T191"/>
  <c r="R191"/>
  <c r="P191"/>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8"/>
  <c r="BH178"/>
  <c r="BG178"/>
  <c r="BF178"/>
  <c r="T178"/>
  <c r="R178"/>
  <c r="P178"/>
  <c r="BI175"/>
  <c r="BH175"/>
  <c r="BG175"/>
  <c r="BF175"/>
  <c r="T175"/>
  <c r="R175"/>
  <c r="P175"/>
  <c r="BI172"/>
  <c r="BH172"/>
  <c r="BG172"/>
  <c r="BF172"/>
  <c r="T172"/>
  <c r="R172"/>
  <c r="P172"/>
  <c r="BI171"/>
  <c r="BH171"/>
  <c r="BG171"/>
  <c r="BF171"/>
  <c r="T171"/>
  <c r="R171"/>
  <c r="P171"/>
  <c r="BI168"/>
  <c r="BH168"/>
  <c r="BG168"/>
  <c r="BF168"/>
  <c r="T168"/>
  <c r="R168"/>
  <c r="P168"/>
  <c r="BI165"/>
  <c r="BH165"/>
  <c r="BG165"/>
  <c r="BF165"/>
  <c r="T165"/>
  <c r="R165"/>
  <c r="P165"/>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39"/>
  <c r="BH139"/>
  <c r="BG139"/>
  <c r="BF139"/>
  <c r="T139"/>
  <c r="R139"/>
  <c r="P139"/>
  <c r="J132"/>
  <c r="F132"/>
  <c r="F130"/>
  <c r="E128"/>
  <c r="J95"/>
  <c r="F95"/>
  <c r="F93"/>
  <c r="E91"/>
  <c r="J28"/>
  <c r="E28"/>
  <c r="J96"/>
  <c r="J27"/>
  <c r="J22"/>
  <c r="E22"/>
  <c r="F133"/>
  <c r="J21"/>
  <c r="J16"/>
  <c r="J93"/>
  <c r="E7"/>
  <c r="E85"/>
  <c i="80" r="J39"/>
  <c r="J38"/>
  <c i="1" r="AY183"/>
  <c i="80" r="J37"/>
  <c i="1" r="AX183"/>
  <c i="80"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3"/>
  <c r="BH123"/>
  <c r="BG123"/>
  <c r="BF123"/>
  <c r="T123"/>
  <c r="R123"/>
  <c r="P123"/>
  <c r="J117"/>
  <c r="F117"/>
  <c r="F115"/>
  <c r="E113"/>
  <c r="J93"/>
  <c r="F93"/>
  <c r="F91"/>
  <c r="E89"/>
  <c r="J26"/>
  <c r="E26"/>
  <c r="J94"/>
  <c r="J25"/>
  <c r="J20"/>
  <c r="E20"/>
  <c r="F94"/>
  <c r="J19"/>
  <c r="J14"/>
  <c r="J115"/>
  <c r="E7"/>
  <c r="E109"/>
  <c i="79" r="J39"/>
  <c r="J38"/>
  <c i="1" r="AY182"/>
  <c i="79" r="J37"/>
  <c i="1" r="AX182"/>
  <c i="79"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118"/>
  <c r="J19"/>
  <c r="J14"/>
  <c r="J115"/>
  <c r="E7"/>
  <c r="E109"/>
  <c i="78" r="J39"/>
  <c r="J38"/>
  <c i="1" r="AY181"/>
  <c i="78" r="J37"/>
  <c i="1" r="AX181"/>
  <c i="7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94"/>
  <c r="J19"/>
  <c r="J14"/>
  <c r="J91"/>
  <c r="E7"/>
  <c r="E109"/>
  <c i="77" r="J39"/>
  <c r="J38"/>
  <c i="1" r="AY180"/>
  <c i="77" r="J37"/>
  <c i="1" r="AX180"/>
  <c i="77"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7"/>
  <c r="F117"/>
  <c r="F115"/>
  <c r="E113"/>
  <c r="J93"/>
  <c r="F93"/>
  <c r="F91"/>
  <c r="E89"/>
  <c r="J26"/>
  <c r="E26"/>
  <c r="J118"/>
  <c r="J25"/>
  <c r="J20"/>
  <c r="E20"/>
  <c r="F94"/>
  <c r="J19"/>
  <c r="J14"/>
  <c r="J91"/>
  <c r="E7"/>
  <c r="E109"/>
  <c i="76" r="J37"/>
  <c r="J36"/>
  <c i="1" r="AY178"/>
  <c i="76" r="J35"/>
  <c i="1" r="AX178"/>
  <c i="76"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39"/>
  <c r="BH139"/>
  <c r="BG139"/>
  <c r="BF139"/>
  <c r="T139"/>
  <c r="R139"/>
  <c r="P139"/>
  <c r="BI136"/>
  <c r="BH136"/>
  <c r="BG136"/>
  <c r="BF136"/>
  <c r="T136"/>
  <c r="R136"/>
  <c r="P136"/>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115"/>
  <c r="F115"/>
  <c r="F113"/>
  <c r="E111"/>
  <c r="J91"/>
  <c r="F91"/>
  <c r="F89"/>
  <c r="E87"/>
  <c r="J24"/>
  <c r="E24"/>
  <c r="J116"/>
  <c r="J23"/>
  <c r="J18"/>
  <c r="E18"/>
  <c r="F92"/>
  <c r="J17"/>
  <c r="J12"/>
  <c r="J89"/>
  <c r="E7"/>
  <c r="E109"/>
  <c i="75" r="J37"/>
  <c r="J36"/>
  <c i="1" r="AY177"/>
  <c i="75" r="J35"/>
  <c i="1" r="AX177"/>
  <c i="75"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J114"/>
  <c r="F114"/>
  <c r="F112"/>
  <c r="E110"/>
  <c r="J91"/>
  <c r="F91"/>
  <c r="F89"/>
  <c r="E87"/>
  <c r="J24"/>
  <c r="E24"/>
  <c r="J92"/>
  <c r="J23"/>
  <c r="J18"/>
  <c r="E18"/>
  <c r="F115"/>
  <c r="J17"/>
  <c r="J12"/>
  <c r="J112"/>
  <c r="E7"/>
  <c r="E108"/>
  <c i="74" r="J39"/>
  <c r="J38"/>
  <c i="1" r="AY176"/>
  <c i="74" r="J37"/>
  <c i="1" r="AX176"/>
  <c i="74" r="BI220"/>
  <c r="BH220"/>
  <c r="BG220"/>
  <c r="BF220"/>
  <c r="T220"/>
  <c r="T219"/>
  <c r="R220"/>
  <c r="R219"/>
  <c r="P220"/>
  <c r="P219"/>
  <c r="BI218"/>
  <c r="BH218"/>
  <c r="BG218"/>
  <c r="BF218"/>
  <c r="T218"/>
  <c r="R218"/>
  <c r="P218"/>
  <c r="BI215"/>
  <c r="BH215"/>
  <c r="BG215"/>
  <c r="BF215"/>
  <c r="T215"/>
  <c r="R215"/>
  <c r="P215"/>
  <c r="BI214"/>
  <c r="BH214"/>
  <c r="BG214"/>
  <c r="BF214"/>
  <c r="T214"/>
  <c r="R214"/>
  <c r="P214"/>
  <c r="BI212"/>
  <c r="BH212"/>
  <c r="BG212"/>
  <c r="BF212"/>
  <c r="T212"/>
  <c r="R212"/>
  <c r="P212"/>
  <c r="BI207"/>
  <c r="BH207"/>
  <c r="BG207"/>
  <c r="BF207"/>
  <c r="T207"/>
  <c r="R207"/>
  <c r="P207"/>
  <c r="BI204"/>
  <c r="BH204"/>
  <c r="BG204"/>
  <c r="BF204"/>
  <c r="T204"/>
  <c r="R204"/>
  <c r="P204"/>
  <c r="BI200"/>
  <c r="BH200"/>
  <c r="BG200"/>
  <c r="BF200"/>
  <c r="T200"/>
  <c r="R200"/>
  <c r="P200"/>
  <c r="BI197"/>
  <c r="BH197"/>
  <c r="BG197"/>
  <c r="BF197"/>
  <c r="T197"/>
  <c r="R197"/>
  <c r="P197"/>
  <c r="BI193"/>
  <c r="BH193"/>
  <c r="BG193"/>
  <c r="BF193"/>
  <c r="T193"/>
  <c r="R193"/>
  <c r="P193"/>
  <c r="BI190"/>
  <c r="BH190"/>
  <c r="BG190"/>
  <c r="BF190"/>
  <c r="T190"/>
  <c r="R190"/>
  <c r="P190"/>
  <c r="BI186"/>
  <c r="BH186"/>
  <c r="BG186"/>
  <c r="BF186"/>
  <c r="T186"/>
  <c r="R186"/>
  <c r="P186"/>
  <c r="BI184"/>
  <c r="BH184"/>
  <c r="BG184"/>
  <c r="BF184"/>
  <c r="T184"/>
  <c r="R184"/>
  <c r="P184"/>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6"/>
  <c r="BH156"/>
  <c r="BG156"/>
  <c r="BF156"/>
  <c r="T156"/>
  <c r="R156"/>
  <c r="P156"/>
  <c r="BI155"/>
  <c r="BH155"/>
  <c r="BG155"/>
  <c r="BF155"/>
  <c r="T155"/>
  <c r="R155"/>
  <c r="P155"/>
  <c r="BI154"/>
  <c r="BH154"/>
  <c r="BG154"/>
  <c r="BF154"/>
  <c r="T154"/>
  <c r="R154"/>
  <c r="P154"/>
  <c r="BI150"/>
  <c r="BH150"/>
  <c r="BG150"/>
  <c r="BF150"/>
  <c r="T150"/>
  <c r="R150"/>
  <c r="P150"/>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123"/>
  <c r="J25"/>
  <c r="J20"/>
  <c r="E20"/>
  <c r="F123"/>
  <c r="J19"/>
  <c r="J14"/>
  <c r="J91"/>
  <c r="E7"/>
  <c r="E114"/>
  <c i="73" r="J39"/>
  <c r="J38"/>
  <c i="1" r="AY175"/>
  <c i="73" r="J37"/>
  <c i="1" r="AX175"/>
  <c i="73" r="BI179"/>
  <c r="BH179"/>
  <c r="BG179"/>
  <c r="BF179"/>
  <c r="T179"/>
  <c r="T178"/>
  <c r="R179"/>
  <c r="R178"/>
  <c r="P179"/>
  <c r="P178"/>
  <c r="BI177"/>
  <c r="BH177"/>
  <c r="BG177"/>
  <c r="BF177"/>
  <c r="T177"/>
  <c r="R177"/>
  <c r="P177"/>
  <c r="BI174"/>
  <c r="BH174"/>
  <c r="BG174"/>
  <c r="BF174"/>
  <c r="T174"/>
  <c r="R174"/>
  <c r="P174"/>
  <c r="BI173"/>
  <c r="BH173"/>
  <c r="BG173"/>
  <c r="BF173"/>
  <c r="T173"/>
  <c r="R173"/>
  <c r="P173"/>
  <c r="BI171"/>
  <c r="BH171"/>
  <c r="BG171"/>
  <c r="BF171"/>
  <c r="T171"/>
  <c r="R171"/>
  <c r="P171"/>
  <c r="BI167"/>
  <c r="BH167"/>
  <c r="BG167"/>
  <c r="BF167"/>
  <c r="T167"/>
  <c r="R167"/>
  <c r="P167"/>
  <c r="BI163"/>
  <c r="BH163"/>
  <c r="BG163"/>
  <c r="BF163"/>
  <c r="T163"/>
  <c r="R163"/>
  <c r="P163"/>
  <c r="BI161"/>
  <c r="BH161"/>
  <c r="BG161"/>
  <c r="BF161"/>
  <c r="T161"/>
  <c r="R161"/>
  <c r="P161"/>
  <c r="BI158"/>
  <c r="BH158"/>
  <c r="BG158"/>
  <c r="BF158"/>
  <c r="T158"/>
  <c r="R158"/>
  <c r="P158"/>
  <c r="BI154"/>
  <c r="BH154"/>
  <c r="BG154"/>
  <c r="BF154"/>
  <c r="T154"/>
  <c r="R154"/>
  <c r="P154"/>
  <c r="BI150"/>
  <c r="BH150"/>
  <c r="BG150"/>
  <c r="BF150"/>
  <c r="T150"/>
  <c r="R150"/>
  <c r="P150"/>
  <c r="BI146"/>
  <c r="BH146"/>
  <c r="BG146"/>
  <c r="BF146"/>
  <c r="T146"/>
  <c r="R146"/>
  <c r="P146"/>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123"/>
  <c r="J25"/>
  <c r="J20"/>
  <c r="E20"/>
  <c r="F94"/>
  <c r="J19"/>
  <c r="J14"/>
  <c r="J91"/>
  <c r="E7"/>
  <c r="E85"/>
  <c i="72" r="J39"/>
  <c r="J38"/>
  <c i="1" r="AY173"/>
  <c i="72" r="J37"/>
  <c i="1" r="AX173"/>
  <c i="72" r="BI292"/>
  <c r="BH292"/>
  <c r="BG292"/>
  <c r="BF292"/>
  <c r="T292"/>
  <c r="T291"/>
  <c r="R292"/>
  <c r="R291"/>
  <c r="P292"/>
  <c r="P291"/>
  <c r="BI290"/>
  <c r="BH290"/>
  <c r="BG290"/>
  <c r="BF290"/>
  <c r="T290"/>
  <c r="R290"/>
  <c r="P290"/>
  <c r="BI287"/>
  <c r="BH287"/>
  <c r="BG287"/>
  <c r="BF287"/>
  <c r="T287"/>
  <c r="R287"/>
  <c r="P287"/>
  <c r="BI286"/>
  <c r="BH286"/>
  <c r="BG286"/>
  <c r="BF286"/>
  <c r="T286"/>
  <c r="R286"/>
  <c r="P286"/>
  <c r="BI284"/>
  <c r="BH284"/>
  <c r="BG284"/>
  <c r="BF284"/>
  <c r="T284"/>
  <c r="R284"/>
  <c r="P284"/>
  <c r="BI278"/>
  <c r="BH278"/>
  <c r="BG278"/>
  <c r="BF278"/>
  <c r="T278"/>
  <c r="R278"/>
  <c r="P278"/>
  <c r="BI274"/>
  <c r="BH274"/>
  <c r="BG274"/>
  <c r="BF274"/>
  <c r="T274"/>
  <c r="R274"/>
  <c r="P274"/>
  <c r="BI273"/>
  <c r="BH273"/>
  <c r="BG273"/>
  <c r="BF273"/>
  <c r="T273"/>
  <c r="R273"/>
  <c r="P273"/>
  <c r="BI269"/>
  <c r="BH269"/>
  <c r="BG269"/>
  <c r="BF269"/>
  <c r="T269"/>
  <c r="R269"/>
  <c r="P269"/>
  <c r="BI266"/>
  <c r="BH266"/>
  <c r="BG266"/>
  <c r="BF266"/>
  <c r="T266"/>
  <c r="R266"/>
  <c r="P266"/>
  <c r="BI262"/>
  <c r="BH262"/>
  <c r="BG262"/>
  <c r="BF262"/>
  <c r="T262"/>
  <c r="R262"/>
  <c r="P262"/>
  <c r="BI259"/>
  <c r="BH259"/>
  <c r="BG259"/>
  <c r="BF259"/>
  <c r="T259"/>
  <c r="R259"/>
  <c r="P259"/>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7"/>
  <c r="BH237"/>
  <c r="BG237"/>
  <c r="BF237"/>
  <c r="T237"/>
  <c r="R237"/>
  <c r="P237"/>
  <c r="BI233"/>
  <c r="BH233"/>
  <c r="BG233"/>
  <c r="BF233"/>
  <c r="T233"/>
  <c r="R233"/>
  <c r="P233"/>
  <c r="BI232"/>
  <c r="BH232"/>
  <c r="BG232"/>
  <c r="BF232"/>
  <c r="T232"/>
  <c r="R232"/>
  <c r="P232"/>
  <c r="BI229"/>
  <c r="BH229"/>
  <c r="BG229"/>
  <c r="BF229"/>
  <c r="T229"/>
  <c r="R229"/>
  <c r="P229"/>
  <c r="BI225"/>
  <c r="BH225"/>
  <c r="BG225"/>
  <c r="BF225"/>
  <c r="T225"/>
  <c r="R225"/>
  <c r="P225"/>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6"/>
  <c r="BH176"/>
  <c r="BG176"/>
  <c r="BF176"/>
  <c r="T176"/>
  <c r="R176"/>
  <c r="P176"/>
  <c r="BI172"/>
  <c r="BH172"/>
  <c r="BG172"/>
  <c r="BF172"/>
  <c r="T172"/>
  <c r="R172"/>
  <c r="P172"/>
  <c r="BI170"/>
  <c r="BH170"/>
  <c r="BG170"/>
  <c r="BF170"/>
  <c r="T170"/>
  <c r="R170"/>
  <c r="P170"/>
  <c r="BI166"/>
  <c r="BH166"/>
  <c r="BG166"/>
  <c r="BF166"/>
  <c r="T166"/>
  <c r="R166"/>
  <c r="P166"/>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J123"/>
  <c r="F123"/>
  <c r="F121"/>
  <c r="E119"/>
  <c r="J93"/>
  <c r="F93"/>
  <c r="F91"/>
  <c r="E89"/>
  <c r="J26"/>
  <c r="E26"/>
  <c r="J124"/>
  <c r="J25"/>
  <c r="J20"/>
  <c r="E20"/>
  <c r="F94"/>
  <c r="J19"/>
  <c r="J14"/>
  <c r="J121"/>
  <c r="E7"/>
  <c r="E85"/>
  <c i="71" r="J39"/>
  <c r="J38"/>
  <c i="1" r="AY172"/>
  <c i="71" r="J37"/>
  <c i="1" r="AX172"/>
  <c i="71" r="BI246"/>
  <c r="BH246"/>
  <c r="BG246"/>
  <c r="BF246"/>
  <c r="T246"/>
  <c r="T245"/>
  <c r="R246"/>
  <c r="R245"/>
  <c r="P246"/>
  <c r="P245"/>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R213"/>
  <c r="P213"/>
  <c r="BI210"/>
  <c r="BH210"/>
  <c r="BG210"/>
  <c r="BF210"/>
  <c r="T210"/>
  <c r="R210"/>
  <c r="P210"/>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2"/>
  <c r="BH132"/>
  <c r="BG132"/>
  <c r="BF132"/>
  <c r="T132"/>
  <c r="R132"/>
  <c r="P132"/>
  <c r="BI129"/>
  <c r="BH129"/>
  <c r="BG129"/>
  <c r="BF129"/>
  <c r="T129"/>
  <c r="R129"/>
  <c r="P129"/>
  <c r="J122"/>
  <c r="F122"/>
  <c r="F120"/>
  <c r="E118"/>
  <c r="J93"/>
  <c r="F93"/>
  <c r="F91"/>
  <c r="E89"/>
  <c r="J26"/>
  <c r="E26"/>
  <c r="J94"/>
  <c r="J25"/>
  <c r="J20"/>
  <c r="E20"/>
  <c r="F123"/>
  <c r="J19"/>
  <c r="J14"/>
  <c r="J91"/>
  <c r="E7"/>
  <c r="E114"/>
  <c i="70" r="J39"/>
  <c r="J38"/>
  <c i="1" r="AY170"/>
  <c i="70" r="J37"/>
  <c i="1" r="AX170"/>
  <c i="70"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94"/>
  <c r="J25"/>
  <c r="J20"/>
  <c r="E20"/>
  <c r="F94"/>
  <c r="J19"/>
  <c r="J14"/>
  <c r="J116"/>
  <c r="E7"/>
  <c r="E85"/>
  <c i="69" r="J39"/>
  <c r="J38"/>
  <c i="1" r="AY169"/>
  <c i="69" r="J37"/>
  <c i="1" r="AX169"/>
  <c i="69"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3"/>
  <c r="BH223"/>
  <c r="BG223"/>
  <c r="BF223"/>
  <c r="T223"/>
  <c r="T222"/>
  <c r="R223"/>
  <c r="R222"/>
  <c r="P223"/>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6"/>
  <c r="BH176"/>
  <c r="BG176"/>
  <c r="BF176"/>
  <c r="T176"/>
  <c r="T175"/>
  <c r="R176"/>
  <c r="R175"/>
  <c r="P176"/>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3"/>
  <c r="F93"/>
  <c r="F91"/>
  <c r="E89"/>
  <c r="J26"/>
  <c r="E26"/>
  <c r="J94"/>
  <c r="J25"/>
  <c r="J20"/>
  <c r="E20"/>
  <c r="F94"/>
  <c r="J19"/>
  <c r="J14"/>
  <c r="J91"/>
  <c r="E7"/>
  <c r="E85"/>
  <c i="68" r="J39"/>
  <c r="J38"/>
  <c i="1" r="AY168"/>
  <c i="68" r="J37"/>
  <c i="1" r="AX168"/>
  <c i="68" r="BI241"/>
  <c r="BH241"/>
  <c r="BG241"/>
  <c r="BF241"/>
  <c r="T241"/>
  <c r="R241"/>
  <c r="P241"/>
  <c r="BI238"/>
  <c r="BH238"/>
  <c r="BG238"/>
  <c r="BF238"/>
  <c r="T238"/>
  <c r="R238"/>
  <c r="P238"/>
  <c r="BI235"/>
  <c r="BH235"/>
  <c r="BG235"/>
  <c r="BF235"/>
  <c r="T235"/>
  <c r="R235"/>
  <c r="P235"/>
  <c r="BI230"/>
  <c r="BH230"/>
  <c r="BG230"/>
  <c r="BF230"/>
  <c r="T230"/>
  <c r="R230"/>
  <c r="P230"/>
  <c r="BI227"/>
  <c r="BH227"/>
  <c r="BG227"/>
  <c r="BF227"/>
  <c r="T227"/>
  <c r="R227"/>
  <c r="P227"/>
  <c r="BI222"/>
  <c r="BH222"/>
  <c r="BG222"/>
  <c r="BF222"/>
  <c r="T222"/>
  <c r="T221"/>
  <c r="R222"/>
  <c r="R221"/>
  <c r="P222"/>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1"/>
  <c r="BH181"/>
  <c r="BG181"/>
  <c r="BF181"/>
  <c r="T181"/>
  <c r="T180"/>
  <c r="R181"/>
  <c r="R180"/>
  <c r="P181"/>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J125"/>
  <c r="F125"/>
  <c r="F123"/>
  <c r="E121"/>
  <c r="J93"/>
  <c r="F93"/>
  <c r="F91"/>
  <c r="E89"/>
  <c r="J26"/>
  <c r="E26"/>
  <c r="J126"/>
  <c r="J25"/>
  <c r="J20"/>
  <c r="E20"/>
  <c r="F126"/>
  <c r="J19"/>
  <c r="J14"/>
  <c r="J91"/>
  <c r="E7"/>
  <c r="E85"/>
  <c i="67" r="J39"/>
  <c r="J38"/>
  <c i="1" r="AY167"/>
  <c i="67" r="J37"/>
  <c i="1" r="AX167"/>
  <c i="67"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121"/>
  <c r="J19"/>
  <c r="J14"/>
  <c r="J118"/>
  <c r="E7"/>
  <c r="E112"/>
  <c i="66" r="J39"/>
  <c r="J38"/>
  <c i="1" r="AY166"/>
  <c i="66" r="J37"/>
  <c i="1" r="AX166"/>
  <c i="66"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3"/>
  <c r="F93"/>
  <c r="F91"/>
  <c r="E89"/>
  <c r="J26"/>
  <c r="E26"/>
  <c r="J94"/>
  <c r="J25"/>
  <c r="J20"/>
  <c r="E20"/>
  <c r="F122"/>
  <c r="J19"/>
  <c r="J14"/>
  <c r="J91"/>
  <c r="E7"/>
  <c r="E113"/>
  <c i="65" r="J39"/>
  <c r="J38"/>
  <c i="1" r="AY165"/>
  <c i="65" r="J37"/>
  <c i="1" r="AX165"/>
  <c i="65"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3"/>
  <c r="F93"/>
  <c r="F91"/>
  <c r="E89"/>
  <c r="J26"/>
  <c r="E26"/>
  <c r="J122"/>
  <c r="J25"/>
  <c r="J20"/>
  <c r="E20"/>
  <c r="F94"/>
  <c r="J19"/>
  <c r="J14"/>
  <c r="J119"/>
  <c r="E7"/>
  <c r="E85"/>
  <c i="64" r="J39"/>
  <c r="J38"/>
  <c i="1" r="AY164"/>
  <c i="64" r="J37"/>
  <c i="1" r="AX164"/>
  <c i="64" r="BI261"/>
  <c r="BH261"/>
  <c r="BG261"/>
  <c r="BF261"/>
  <c r="T261"/>
  <c r="T260"/>
  <c r="R261"/>
  <c r="R260"/>
  <c r="P261"/>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89"/>
  <c r="BH189"/>
  <c r="BG189"/>
  <c r="BF189"/>
  <c r="T189"/>
  <c r="T188"/>
  <c r="R189"/>
  <c r="R188"/>
  <c r="P189"/>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94"/>
  <c r="J25"/>
  <c r="J20"/>
  <c r="E20"/>
  <c r="F94"/>
  <c r="J19"/>
  <c r="J14"/>
  <c r="J119"/>
  <c r="E7"/>
  <c r="E85"/>
  <c i="63" r="J39"/>
  <c r="J38"/>
  <c i="1" r="AY163"/>
  <c i="63" r="J37"/>
  <c i="1" r="AX163"/>
  <c i="63" r="BI297"/>
  <c r="BH297"/>
  <c r="BG297"/>
  <c r="BF297"/>
  <c r="T297"/>
  <c r="T296"/>
  <c r="R297"/>
  <c r="R296"/>
  <c r="P297"/>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89"/>
  <c r="BH189"/>
  <c r="BG189"/>
  <c r="BF189"/>
  <c r="T189"/>
  <c r="T188"/>
  <c r="R189"/>
  <c r="R188"/>
  <c r="P189"/>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122"/>
  <c r="J25"/>
  <c r="J20"/>
  <c r="E20"/>
  <c r="F122"/>
  <c r="J19"/>
  <c r="J14"/>
  <c r="J91"/>
  <c r="E7"/>
  <c r="E113"/>
  <c i="62" r="J39"/>
  <c r="J38"/>
  <c i="1" r="AY162"/>
  <c i="62" r="J37"/>
  <c i="1" r="AX162"/>
  <c i="62" r="BI347"/>
  <c r="BH347"/>
  <c r="BG347"/>
  <c r="BF347"/>
  <c r="T347"/>
  <c r="T346"/>
  <c r="R347"/>
  <c r="R346"/>
  <c r="P347"/>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0"/>
  <c r="BH210"/>
  <c r="BG210"/>
  <c r="BF210"/>
  <c r="T210"/>
  <c r="R210"/>
  <c r="P210"/>
  <c r="BI207"/>
  <c r="BH207"/>
  <c r="BG207"/>
  <c r="BF207"/>
  <c r="T207"/>
  <c r="R207"/>
  <c r="P207"/>
  <c r="BI203"/>
  <c r="BH203"/>
  <c r="BG203"/>
  <c r="BF203"/>
  <c r="T203"/>
  <c r="T202"/>
  <c r="R203"/>
  <c r="R202"/>
  <c r="P203"/>
  <c r="P202"/>
  <c r="BI199"/>
  <c r="BH199"/>
  <c r="BG199"/>
  <c r="BF199"/>
  <c r="T199"/>
  <c r="R199"/>
  <c r="P199"/>
  <c r="BI196"/>
  <c r="BH196"/>
  <c r="BG196"/>
  <c r="BF196"/>
  <c r="T196"/>
  <c r="R196"/>
  <c r="P196"/>
  <c r="BI192"/>
  <c r="BH192"/>
  <c r="BG192"/>
  <c r="BF192"/>
  <c r="T192"/>
  <c r="R192"/>
  <c r="P192"/>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3"/>
  <c r="F93"/>
  <c r="F91"/>
  <c r="E89"/>
  <c r="J26"/>
  <c r="E26"/>
  <c r="J94"/>
  <c r="J25"/>
  <c r="J20"/>
  <c r="E20"/>
  <c r="F124"/>
  <c r="J19"/>
  <c r="J14"/>
  <c r="J121"/>
  <c r="E7"/>
  <c r="E115"/>
  <c i="61" r="J39"/>
  <c r="J38"/>
  <c i="1" r="AY161"/>
  <c i="61" r="J37"/>
  <c i="1" r="AX161"/>
  <c i="61" r="BI399"/>
  <c r="BH399"/>
  <c r="BG399"/>
  <c r="BF399"/>
  <c r="T399"/>
  <c r="R399"/>
  <c r="P399"/>
  <c r="BI396"/>
  <c r="BH396"/>
  <c r="BG396"/>
  <c r="BF396"/>
  <c r="T396"/>
  <c r="R396"/>
  <c r="P396"/>
  <c r="BI392"/>
  <c r="BH392"/>
  <c r="BG392"/>
  <c r="BF392"/>
  <c r="T392"/>
  <c r="R392"/>
  <c r="P392"/>
  <c r="BI389"/>
  <c r="BH389"/>
  <c r="BG389"/>
  <c r="BF389"/>
  <c r="T389"/>
  <c r="R389"/>
  <c r="P389"/>
  <c r="BI385"/>
  <c r="BH385"/>
  <c r="BG385"/>
  <c r="BF385"/>
  <c r="T385"/>
  <c r="R385"/>
  <c r="P385"/>
  <c r="BI381"/>
  <c r="BH381"/>
  <c r="BG381"/>
  <c r="BF381"/>
  <c r="T381"/>
  <c r="R381"/>
  <c r="P381"/>
  <c r="BI377"/>
  <c r="BH377"/>
  <c r="BG377"/>
  <c r="BF377"/>
  <c r="T377"/>
  <c r="R377"/>
  <c r="P377"/>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5"/>
  <c r="BH225"/>
  <c r="BG225"/>
  <c r="BF225"/>
  <c r="T225"/>
  <c r="T224"/>
  <c r="R225"/>
  <c r="R224"/>
  <c r="P225"/>
  <c r="P224"/>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3"/>
  <c r="F93"/>
  <c r="F91"/>
  <c r="E89"/>
  <c r="J26"/>
  <c r="E26"/>
  <c r="J125"/>
  <c r="J25"/>
  <c r="J20"/>
  <c r="E20"/>
  <c r="F94"/>
  <c r="J19"/>
  <c r="J14"/>
  <c r="J91"/>
  <c r="E7"/>
  <c r="E116"/>
  <c i="60" r="J39"/>
  <c r="J38"/>
  <c i="1" r="AY160"/>
  <c i="60" r="J37"/>
  <c i="1" r="AX160"/>
  <c i="60" r="BI508"/>
  <c r="BH508"/>
  <c r="BG508"/>
  <c r="BF508"/>
  <c r="T508"/>
  <c r="T507"/>
  <c r="R508"/>
  <c r="R507"/>
  <c r="P508"/>
  <c r="P507"/>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4"/>
  <c r="BH314"/>
  <c r="BG314"/>
  <c r="BF314"/>
  <c r="T314"/>
  <c r="R314"/>
  <c r="P314"/>
  <c r="BI311"/>
  <c r="BH311"/>
  <c r="BG311"/>
  <c r="BF311"/>
  <c r="T311"/>
  <c r="R311"/>
  <c r="P311"/>
  <c r="BI302"/>
  <c r="BH302"/>
  <c r="BG302"/>
  <c r="BF302"/>
  <c r="T302"/>
  <c r="R302"/>
  <c r="P302"/>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7"/>
  <c r="BH267"/>
  <c r="BG267"/>
  <c r="BF267"/>
  <c r="T267"/>
  <c r="R267"/>
  <c r="P267"/>
  <c r="BI258"/>
  <c r="BH258"/>
  <c r="BG258"/>
  <c r="BF258"/>
  <c r="T258"/>
  <c r="R258"/>
  <c r="P258"/>
  <c r="BI248"/>
  <c r="BH248"/>
  <c r="BG248"/>
  <c r="BF248"/>
  <c r="T248"/>
  <c r="R248"/>
  <c r="P248"/>
  <c r="BI238"/>
  <c r="BH238"/>
  <c r="BG238"/>
  <c r="BF238"/>
  <c r="T238"/>
  <c r="R238"/>
  <c r="P238"/>
  <c r="BI227"/>
  <c r="BH227"/>
  <c r="BG227"/>
  <c r="BF227"/>
  <c r="T227"/>
  <c r="R227"/>
  <c r="P227"/>
  <c r="BI216"/>
  <c r="BH216"/>
  <c r="BG216"/>
  <c r="BF216"/>
  <c r="T216"/>
  <c r="R216"/>
  <c r="P216"/>
  <c r="BI206"/>
  <c r="BH206"/>
  <c r="BG206"/>
  <c r="BF206"/>
  <c r="T206"/>
  <c r="R206"/>
  <c r="P206"/>
  <c r="BI195"/>
  <c r="BH195"/>
  <c r="BG195"/>
  <c r="BF195"/>
  <c r="T195"/>
  <c r="R195"/>
  <c r="P195"/>
  <c r="BI184"/>
  <c r="BH184"/>
  <c r="BG184"/>
  <c r="BF184"/>
  <c r="T184"/>
  <c r="R184"/>
  <c r="P184"/>
  <c r="BI174"/>
  <c r="BH174"/>
  <c r="BG174"/>
  <c r="BF174"/>
  <c r="T174"/>
  <c r="R174"/>
  <c r="P174"/>
  <c r="BI164"/>
  <c r="BH164"/>
  <c r="BG164"/>
  <c r="BF164"/>
  <c r="T164"/>
  <c r="R164"/>
  <c r="P164"/>
  <c r="BI154"/>
  <c r="BH154"/>
  <c r="BG154"/>
  <c r="BF154"/>
  <c r="T154"/>
  <c r="R154"/>
  <c r="P154"/>
  <c r="BI145"/>
  <c r="BH145"/>
  <c r="BG145"/>
  <c r="BF145"/>
  <c r="T145"/>
  <c r="R145"/>
  <c r="P145"/>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94"/>
  <c r="J25"/>
  <c r="J20"/>
  <c r="E20"/>
  <c r="F123"/>
  <c r="J19"/>
  <c r="J14"/>
  <c r="J91"/>
  <c r="E7"/>
  <c r="E114"/>
  <c i="59" r="J39"/>
  <c r="J38"/>
  <c i="1" r="AY159"/>
  <c i="59" r="J37"/>
  <c i="1" r="AX159"/>
  <c i="59" r="BI428"/>
  <c r="BH428"/>
  <c r="BG428"/>
  <c r="BF428"/>
  <c r="T428"/>
  <c r="T427"/>
  <c r="R428"/>
  <c r="R427"/>
  <c r="P428"/>
  <c r="P427"/>
  <c r="BI424"/>
  <c r="BH424"/>
  <c r="BG424"/>
  <c r="BF424"/>
  <c r="T424"/>
  <c r="R424"/>
  <c r="P424"/>
  <c r="BI421"/>
  <c r="BH421"/>
  <c r="BG421"/>
  <c r="BF421"/>
  <c r="T421"/>
  <c r="R421"/>
  <c r="P421"/>
  <c r="BI418"/>
  <c r="BH418"/>
  <c r="BG418"/>
  <c r="BF418"/>
  <c r="T418"/>
  <c r="R418"/>
  <c r="P418"/>
  <c r="BI415"/>
  <c r="BH415"/>
  <c r="BG415"/>
  <c r="BF415"/>
  <c r="T415"/>
  <c r="R415"/>
  <c r="P415"/>
  <c r="BI412"/>
  <c r="BH412"/>
  <c r="BG412"/>
  <c r="BF412"/>
  <c r="T412"/>
  <c r="R412"/>
  <c r="P412"/>
  <c r="BI409"/>
  <c r="BH409"/>
  <c r="BG409"/>
  <c r="BF409"/>
  <c r="T409"/>
  <c r="R409"/>
  <c r="P409"/>
  <c r="BI406"/>
  <c r="BH406"/>
  <c r="BG406"/>
  <c r="BF406"/>
  <c r="T406"/>
  <c r="R406"/>
  <c r="P406"/>
  <c r="BI403"/>
  <c r="BH403"/>
  <c r="BG403"/>
  <c r="BF403"/>
  <c r="T403"/>
  <c r="R403"/>
  <c r="P403"/>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4"/>
  <c r="BH254"/>
  <c r="BG254"/>
  <c r="BF254"/>
  <c r="T254"/>
  <c r="T253"/>
  <c r="R254"/>
  <c r="R253"/>
  <c r="P254"/>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18"/>
  <c r="BH218"/>
  <c r="BG218"/>
  <c r="BF218"/>
  <c r="T218"/>
  <c r="R218"/>
  <c r="P218"/>
  <c r="BI211"/>
  <c r="BH211"/>
  <c r="BG211"/>
  <c r="BF211"/>
  <c r="T211"/>
  <c r="R211"/>
  <c r="P211"/>
  <c r="BI204"/>
  <c r="BH204"/>
  <c r="BG204"/>
  <c r="BF204"/>
  <c r="T204"/>
  <c r="R204"/>
  <c r="P204"/>
  <c r="BI197"/>
  <c r="BH197"/>
  <c r="BG197"/>
  <c r="BF197"/>
  <c r="T197"/>
  <c r="R197"/>
  <c r="P197"/>
  <c r="BI190"/>
  <c r="BH190"/>
  <c r="BG190"/>
  <c r="BF190"/>
  <c r="T190"/>
  <c r="R190"/>
  <c r="P190"/>
  <c r="BI183"/>
  <c r="BH183"/>
  <c r="BG183"/>
  <c r="BF183"/>
  <c r="T183"/>
  <c r="R183"/>
  <c r="P183"/>
  <c r="BI176"/>
  <c r="BH176"/>
  <c r="BG176"/>
  <c r="BF176"/>
  <c r="T176"/>
  <c r="R176"/>
  <c r="P176"/>
  <c r="BI169"/>
  <c r="BH169"/>
  <c r="BG169"/>
  <c r="BF169"/>
  <c r="T169"/>
  <c r="R169"/>
  <c r="P169"/>
  <c r="BI162"/>
  <c r="BH162"/>
  <c r="BG162"/>
  <c r="BF162"/>
  <c r="T162"/>
  <c r="R162"/>
  <c r="P162"/>
  <c r="BI155"/>
  <c r="BH155"/>
  <c r="BG155"/>
  <c r="BF155"/>
  <c r="T155"/>
  <c r="R155"/>
  <c r="P155"/>
  <c r="BI148"/>
  <c r="BH148"/>
  <c r="BG148"/>
  <c r="BF148"/>
  <c r="T148"/>
  <c r="R148"/>
  <c r="P148"/>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123"/>
  <c r="J19"/>
  <c r="J14"/>
  <c r="J120"/>
  <c r="E7"/>
  <c r="E85"/>
  <c i="58" r="J39"/>
  <c r="J38"/>
  <c i="1" r="AY158"/>
  <c i="58" r="J37"/>
  <c i="1" r="AX158"/>
  <c i="58" r="BI218"/>
  <c r="BH218"/>
  <c r="BG218"/>
  <c r="BF218"/>
  <c r="T218"/>
  <c r="T217"/>
  <c r="R218"/>
  <c r="R217"/>
  <c r="P218"/>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7"/>
  <c r="BH197"/>
  <c r="BG197"/>
  <c r="BF197"/>
  <c r="T197"/>
  <c r="T196"/>
  <c r="R197"/>
  <c r="R196"/>
  <c r="P197"/>
  <c r="P196"/>
  <c r="BI193"/>
  <c r="BH193"/>
  <c r="BG193"/>
  <c r="BF193"/>
  <c r="T193"/>
  <c r="R193"/>
  <c r="P193"/>
  <c r="BI190"/>
  <c r="BH190"/>
  <c r="BG190"/>
  <c r="BF190"/>
  <c r="T190"/>
  <c r="R190"/>
  <c r="P190"/>
  <c r="BI187"/>
  <c r="BH187"/>
  <c r="BG187"/>
  <c r="BF187"/>
  <c r="T187"/>
  <c r="R187"/>
  <c r="P187"/>
  <c r="BI183"/>
  <c r="BH183"/>
  <c r="BG183"/>
  <c r="BF183"/>
  <c r="T183"/>
  <c r="R183"/>
  <c r="P183"/>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94"/>
  <c r="J19"/>
  <c r="J14"/>
  <c r="J120"/>
  <c r="E7"/>
  <c r="E85"/>
  <c i="57" r="J39"/>
  <c r="J38"/>
  <c i="1" r="AY157"/>
  <c i="57" r="J37"/>
  <c i="1" r="AX157"/>
  <c i="57" r="BI335"/>
  <c r="BH335"/>
  <c r="BG335"/>
  <c r="BF335"/>
  <c r="T335"/>
  <c r="R335"/>
  <c r="P335"/>
  <c r="BI332"/>
  <c r="BH332"/>
  <c r="BG332"/>
  <c r="BF332"/>
  <c r="T332"/>
  <c r="R332"/>
  <c r="P332"/>
  <c r="BI328"/>
  <c r="BH328"/>
  <c r="BG328"/>
  <c r="BF328"/>
  <c r="T328"/>
  <c r="R328"/>
  <c r="P328"/>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T212"/>
  <c r="R213"/>
  <c r="R212"/>
  <c r="P213"/>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3"/>
  <c r="F93"/>
  <c r="F91"/>
  <c r="E89"/>
  <c r="J26"/>
  <c r="E26"/>
  <c r="J125"/>
  <c r="J25"/>
  <c r="J20"/>
  <c r="E20"/>
  <c r="F125"/>
  <c r="J19"/>
  <c r="J14"/>
  <c r="J91"/>
  <c r="E7"/>
  <c r="E116"/>
  <c i="56" r="J39"/>
  <c r="J38"/>
  <c i="1" r="AY156"/>
  <c i="56" r="J37"/>
  <c i="1" r="AX156"/>
  <c i="56" r="BI335"/>
  <c r="BH335"/>
  <c r="BG335"/>
  <c r="BF335"/>
  <c r="T335"/>
  <c r="T334"/>
  <c r="R335"/>
  <c r="R334"/>
  <c r="P335"/>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3"/>
  <c r="BH213"/>
  <c r="BG213"/>
  <c r="BF213"/>
  <c r="T213"/>
  <c r="T212"/>
  <c r="R213"/>
  <c r="R212"/>
  <c r="P213"/>
  <c r="P212"/>
  <c r="BI206"/>
  <c r="BH206"/>
  <c r="BG206"/>
  <c r="BF206"/>
  <c r="T206"/>
  <c r="R206"/>
  <c r="P206"/>
  <c r="BI200"/>
  <c r="BH200"/>
  <c r="BG200"/>
  <c r="BF200"/>
  <c r="T200"/>
  <c r="R200"/>
  <c r="P200"/>
  <c r="BI194"/>
  <c r="BH194"/>
  <c r="BG194"/>
  <c r="BF194"/>
  <c r="T194"/>
  <c r="R194"/>
  <c r="P194"/>
  <c r="BI188"/>
  <c r="BH188"/>
  <c r="BG188"/>
  <c r="BF188"/>
  <c r="T188"/>
  <c r="R188"/>
  <c r="P188"/>
  <c r="BI182"/>
  <c r="BH182"/>
  <c r="BG182"/>
  <c r="BF182"/>
  <c r="T182"/>
  <c r="R182"/>
  <c r="P182"/>
  <c r="BI176"/>
  <c r="BH176"/>
  <c r="BG176"/>
  <c r="BF176"/>
  <c r="T176"/>
  <c r="R176"/>
  <c r="P176"/>
  <c r="BI170"/>
  <c r="BH170"/>
  <c r="BG170"/>
  <c r="BF170"/>
  <c r="T170"/>
  <c r="R170"/>
  <c r="P170"/>
  <c r="BI164"/>
  <c r="BH164"/>
  <c r="BG164"/>
  <c r="BF164"/>
  <c r="T164"/>
  <c r="R164"/>
  <c r="P164"/>
  <c r="BI158"/>
  <c r="BH158"/>
  <c r="BG158"/>
  <c r="BF158"/>
  <c r="T158"/>
  <c r="R158"/>
  <c r="P158"/>
  <c r="BI152"/>
  <c r="BH152"/>
  <c r="BG152"/>
  <c r="BF152"/>
  <c r="T152"/>
  <c r="R152"/>
  <c r="P152"/>
  <c r="BI146"/>
  <c r="BH146"/>
  <c r="BG146"/>
  <c r="BF146"/>
  <c r="T146"/>
  <c r="R146"/>
  <c r="P146"/>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122"/>
  <c r="J25"/>
  <c r="J20"/>
  <c r="E20"/>
  <c r="F94"/>
  <c r="J19"/>
  <c r="J14"/>
  <c r="J119"/>
  <c r="E7"/>
  <c r="E113"/>
  <c i="55" r="J39"/>
  <c r="J38"/>
  <c i="1" r="AY154"/>
  <c i="55" r="J37"/>
  <c i="1" r="AX154"/>
  <c i="55"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T166"/>
  <c r="R167"/>
  <c r="R166"/>
  <c r="P167"/>
  <c r="P166"/>
  <c r="BI163"/>
  <c r="BH163"/>
  <c r="BG163"/>
  <c r="BF163"/>
  <c r="T163"/>
  <c r="T162"/>
  <c r="R163"/>
  <c r="R162"/>
  <c r="P163"/>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8"/>
  <c r="BH138"/>
  <c r="BG138"/>
  <c r="BF138"/>
  <c r="T138"/>
  <c r="R138"/>
  <c r="P138"/>
  <c r="BI133"/>
  <c r="BH133"/>
  <c r="BG133"/>
  <c r="BF133"/>
  <c r="T133"/>
  <c r="T132"/>
  <c r="R133"/>
  <c r="R132"/>
  <c r="P133"/>
  <c r="P132"/>
  <c r="J126"/>
  <c r="F126"/>
  <c r="F124"/>
  <c r="E122"/>
  <c r="J93"/>
  <c r="F93"/>
  <c r="F91"/>
  <c r="E89"/>
  <c r="J26"/>
  <c r="E26"/>
  <c r="J127"/>
  <c r="J25"/>
  <c r="J20"/>
  <c r="E20"/>
  <c r="F94"/>
  <c r="J19"/>
  <c r="J14"/>
  <c r="J124"/>
  <c r="E7"/>
  <c r="E118"/>
  <c i="54" r="J39"/>
  <c r="J38"/>
  <c i="1" r="AY152"/>
  <c i="54" r="J37"/>
  <c i="1" r="AX152"/>
  <c i="54"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T166"/>
  <c r="R167"/>
  <c r="R166"/>
  <c r="P167"/>
  <c r="P166"/>
  <c r="BI163"/>
  <c r="BH163"/>
  <c r="BG163"/>
  <c r="BF163"/>
  <c r="T163"/>
  <c r="T162"/>
  <c r="R163"/>
  <c r="R162"/>
  <c r="P163"/>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8"/>
  <c r="BH138"/>
  <c r="BG138"/>
  <c r="BF138"/>
  <c r="T138"/>
  <c r="R138"/>
  <c r="P138"/>
  <c r="BI133"/>
  <c r="BH133"/>
  <c r="BG133"/>
  <c r="BF133"/>
  <c r="T133"/>
  <c r="T132"/>
  <c r="R133"/>
  <c r="R132"/>
  <c r="P133"/>
  <c r="P132"/>
  <c r="J126"/>
  <c r="F126"/>
  <c r="F124"/>
  <c r="E122"/>
  <c r="J93"/>
  <c r="F93"/>
  <c r="F91"/>
  <c r="E89"/>
  <c r="J26"/>
  <c r="E26"/>
  <c r="J127"/>
  <c r="J25"/>
  <c r="J20"/>
  <c r="E20"/>
  <c r="F94"/>
  <c r="J19"/>
  <c r="J14"/>
  <c r="J91"/>
  <c r="E7"/>
  <c r="E118"/>
  <c i="53" r="J39"/>
  <c r="J38"/>
  <c i="1" r="AY151"/>
  <c i="53" r="J37"/>
  <c i="1" r="AX151"/>
  <c i="53" r="BI169"/>
  <c r="BH169"/>
  <c r="BG169"/>
  <c r="BF169"/>
  <c r="T169"/>
  <c r="T168"/>
  <c r="R169"/>
  <c r="R168"/>
  <c r="P169"/>
  <c r="P168"/>
  <c r="BI165"/>
  <c r="BH165"/>
  <c r="BG165"/>
  <c r="BF165"/>
  <c r="T165"/>
  <c r="R165"/>
  <c r="P165"/>
  <c r="BI162"/>
  <c r="BH162"/>
  <c r="BG162"/>
  <c r="BF162"/>
  <c r="T162"/>
  <c r="R162"/>
  <c r="P162"/>
  <c r="BI158"/>
  <c r="BH158"/>
  <c r="BG158"/>
  <c r="BF158"/>
  <c r="T158"/>
  <c r="R158"/>
  <c r="P158"/>
  <c r="BI155"/>
  <c r="BH155"/>
  <c r="BG155"/>
  <c r="BF155"/>
  <c r="T155"/>
  <c r="R155"/>
  <c r="P155"/>
  <c r="BI153"/>
  <c r="BH153"/>
  <c r="BG153"/>
  <c r="BF153"/>
  <c r="T153"/>
  <c r="R153"/>
  <c r="P153"/>
  <c r="BI150"/>
  <c r="BH150"/>
  <c r="BG150"/>
  <c r="BF150"/>
  <c r="T150"/>
  <c r="R150"/>
  <c r="P150"/>
  <c r="BI146"/>
  <c r="BH146"/>
  <c r="BG146"/>
  <c r="BF146"/>
  <c r="T146"/>
  <c r="R146"/>
  <c r="P146"/>
  <c r="BI145"/>
  <c r="BH145"/>
  <c r="BG145"/>
  <c r="BF145"/>
  <c r="T145"/>
  <c r="R145"/>
  <c r="P145"/>
  <c r="BI142"/>
  <c r="BH142"/>
  <c r="BG142"/>
  <c r="BF142"/>
  <c r="T142"/>
  <c r="R142"/>
  <c r="P142"/>
  <c r="BI139"/>
  <c r="BH139"/>
  <c r="BG139"/>
  <c r="BF139"/>
  <c r="T139"/>
  <c r="R139"/>
  <c r="P139"/>
  <c r="BI134"/>
  <c r="BH134"/>
  <c r="BG134"/>
  <c r="BF134"/>
  <c r="T134"/>
  <c r="R134"/>
  <c r="P134"/>
  <c r="BI130"/>
  <c r="BH130"/>
  <c r="BG130"/>
  <c r="BF130"/>
  <c r="T130"/>
  <c r="R130"/>
  <c r="P130"/>
  <c r="BI127"/>
  <c r="BH127"/>
  <c r="BG127"/>
  <c r="BF127"/>
  <c r="T127"/>
  <c r="R127"/>
  <c r="P127"/>
  <c r="J120"/>
  <c r="F120"/>
  <c r="F118"/>
  <c r="E116"/>
  <c r="J93"/>
  <c r="F93"/>
  <c r="F91"/>
  <c r="E89"/>
  <c r="J26"/>
  <c r="E26"/>
  <c r="J121"/>
  <c r="J25"/>
  <c r="J20"/>
  <c r="E20"/>
  <c r="F121"/>
  <c r="J19"/>
  <c r="J14"/>
  <c r="J118"/>
  <c r="E7"/>
  <c r="E112"/>
  <c i="52" r="J41"/>
  <c r="J40"/>
  <c i="1" r="AY149"/>
  <c i="52" r="J39"/>
  <c i="1" r="AX149"/>
  <c i="52"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96"/>
  <c r="J21"/>
  <c r="J16"/>
  <c r="J119"/>
  <c r="E7"/>
  <c r="E85"/>
  <c i="51" r="J41"/>
  <c r="J40"/>
  <c i="1" r="AY148"/>
  <c i="51" r="J39"/>
  <c i="1" r="AX148"/>
  <c i="51"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4"/>
  <c r="F122"/>
  <c r="E120"/>
  <c r="J95"/>
  <c r="F95"/>
  <c r="F93"/>
  <c r="E91"/>
  <c r="J28"/>
  <c r="E28"/>
  <c r="J96"/>
  <c r="J27"/>
  <c r="J22"/>
  <c r="E22"/>
  <c r="F96"/>
  <c r="J21"/>
  <c r="J16"/>
  <c r="J122"/>
  <c r="E7"/>
  <c r="E114"/>
  <c i="50" r="J41"/>
  <c r="J40"/>
  <c i="1" r="AY147"/>
  <c i="50" r="J39"/>
  <c i="1" r="AX147"/>
  <c i="50"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T130"/>
  <c r="R131"/>
  <c r="R130"/>
  <c r="P131"/>
  <c r="P130"/>
  <c r="J125"/>
  <c r="F125"/>
  <c r="F123"/>
  <c r="E121"/>
  <c r="J95"/>
  <c r="F95"/>
  <c r="F93"/>
  <c r="E91"/>
  <c r="J28"/>
  <c r="E28"/>
  <c r="J96"/>
  <c r="J27"/>
  <c r="J22"/>
  <c r="E22"/>
  <c r="F96"/>
  <c r="J21"/>
  <c r="J16"/>
  <c r="J123"/>
  <c r="E7"/>
  <c r="E115"/>
  <c i="49" r="J41"/>
  <c r="J40"/>
  <c i="1" r="AY146"/>
  <c i="49" r="J39"/>
  <c i="1" r="AX146"/>
  <c i="49"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T168"/>
  <c r="R169"/>
  <c r="R168"/>
  <c r="P169"/>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J125"/>
  <c r="F125"/>
  <c r="F123"/>
  <c r="E121"/>
  <c r="J95"/>
  <c r="F95"/>
  <c r="F93"/>
  <c r="E91"/>
  <c r="J28"/>
  <c r="E28"/>
  <c r="J126"/>
  <c r="J27"/>
  <c r="J22"/>
  <c r="E22"/>
  <c r="F96"/>
  <c r="J21"/>
  <c r="J16"/>
  <c r="J93"/>
  <c r="E7"/>
  <c r="E85"/>
  <c i="48" r="J41"/>
  <c r="J40"/>
  <c i="1" r="AY145"/>
  <c i="48" r="J39"/>
  <c i="1" r="AX145"/>
  <c i="48" r="BI135"/>
  <c r="BH135"/>
  <c r="BG135"/>
  <c r="BF135"/>
  <c r="T135"/>
  <c r="R135"/>
  <c r="P135"/>
  <c r="BI133"/>
  <c r="BH133"/>
  <c r="BG133"/>
  <c r="BF133"/>
  <c r="T133"/>
  <c r="R133"/>
  <c r="P133"/>
  <c r="BI131"/>
  <c r="BH131"/>
  <c r="BG131"/>
  <c r="BF131"/>
  <c r="T131"/>
  <c r="R131"/>
  <c r="P131"/>
  <c r="BI129"/>
  <c r="BH129"/>
  <c r="BG129"/>
  <c r="BF129"/>
  <c r="T129"/>
  <c r="R129"/>
  <c r="P129"/>
  <c r="J122"/>
  <c r="F122"/>
  <c r="F120"/>
  <c r="E118"/>
  <c r="J95"/>
  <c r="F95"/>
  <c r="F93"/>
  <c r="E91"/>
  <c r="J28"/>
  <c r="E28"/>
  <c r="J96"/>
  <c r="J27"/>
  <c r="J22"/>
  <c r="E22"/>
  <c r="F123"/>
  <c r="J21"/>
  <c r="J16"/>
  <c r="J120"/>
  <c r="E7"/>
  <c r="E85"/>
  <c i="47" r="J41"/>
  <c r="J40"/>
  <c i="1" r="AY143"/>
  <c i="47" r="J39"/>
  <c i="1" r="AX143"/>
  <c i="47" r="BI154"/>
  <c r="BH154"/>
  <c r="BG154"/>
  <c r="BF154"/>
  <c r="T154"/>
  <c r="T153"/>
  <c r="T152"/>
  <c r="R154"/>
  <c r="R153"/>
  <c r="R152"/>
  <c r="P154"/>
  <c r="P153"/>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F123"/>
  <c r="F121"/>
  <c r="E119"/>
  <c r="J95"/>
  <c r="F95"/>
  <c r="F93"/>
  <c r="E91"/>
  <c r="J28"/>
  <c r="E28"/>
  <c r="J96"/>
  <c r="J27"/>
  <c r="J22"/>
  <c r="E22"/>
  <c r="F96"/>
  <c r="J21"/>
  <c r="J16"/>
  <c r="J93"/>
  <c r="E7"/>
  <c r="E113"/>
  <c i="46" r="J41"/>
  <c r="J40"/>
  <c i="1" r="AY142"/>
  <c i="46" r="J39"/>
  <c i="1" r="AX142"/>
  <c i="46" r="BI170"/>
  <c r="BH170"/>
  <c r="BG170"/>
  <c r="BF170"/>
  <c r="T170"/>
  <c r="T169"/>
  <c r="R170"/>
  <c r="R169"/>
  <c r="P170"/>
  <c r="P169"/>
  <c r="BI168"/>
  <c r="BH168"/>
  <c r="BG168"/>
  <c r="BF168"/>
  <c r="T168"/>
  <c r="R168"/>
  <c r="P168"/>
  <c r="BI167"/>
  <c r="BH167"/>
  <c r="BG167"/>
  <c r="BF167"/>
  <c r="T167"/>
  <c r="T166"/>
  <c r="T165"/>
  <c r="R167"/>
  <c r="R166"/>
  <c r="R165"/>
  <c r="P167"/>
  <c r="P166"/>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4"/>
  <c r="F122"/>
  <c r="E120"/>
  <c r="J95"/>
  <c r="F95"/>
  <c r="F93"/>
  <c r="E91"/>
  <c r="J28"/>
  <c r="E28"/>
  <c r="J125"/>
  <c r="J27"/>
  <c r="J22"/>
  <c r="E22"/>
  <c r="F125"/>
  <c r="J21"/>
  <c r="J16"/>
  <c r="J122"/>
  <c r="E7"/>
  <c r="E85"/>
  <c i="45" r="J41"/>
  <c r="J40"/>
  <c i="1" r="AY141"/>
  <c i="45" r="J39"/>
  <c i="1" r="AX141"/>
  <c i="45"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8"/>
  <c r="F128"/>
  <c r="F126"/>
  <c r="E124"/>
  <c r="J95"/>
  <c r="F95"/>
  <c r="F93"/>
  <c r="E91"/>
  <c r="J28"/>
  <c r="E28"/>
  <c r="J96"/>
  <c r="J27"/>
  <c r="J22"/>
  <c r="E22"/>
  <c r="F129"/>
  <c r="J21"/>
  <c r="J16"/>
  <c r="J93"/>
  <c r="E7"/>
  <c r="E118"/>
  <c i="44" r="J41"/>
  <c r="J40"/>
  <c i="1" r="AY140"/>
  <c i="44" r="J39"/>
  <c i="1" r="AX140"/>
  <c i="44"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9"/>
  <c r="F129"/>
  <c r="F127"/>
  <c r="E125"/>
  <c r="J95"/>
  <c r="F95"/>
  <c r="F93"/>
  <c r="E91"/>
  <c r="J28"/>
  <c r="E28"/>
  <c r="J96"/>
  <c r="J27"/>
  <c r="J22"/>
  <c r="E22"/>
  <c r="F96"/>
  <c r="J21"/>
  <c r="J16"/>
  <c r="J93"/>
  <c r="E7"/>
  <c r="E119"/>
  <c i="43" r="J41"/>
  <c r="J40"/>
  <c i="1" r="AY139"/>
  <c i="43" r="J39"/>
  <c i="1" r="AX139"/>
  <c i="43"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1"/>
  <c r="BH201"/>
  <c r="BG201"/>
  <c r="BF201"/>
  <c r="T201"/>
  <c r="R201"/>
  <c r="P201"/>
  <c r="BI199"/>
  <c r="BH199"/>
  <c r="BG199"/>
  <c r="BF199"/>
  <c r="T199"/>
  <c r="R199"/>
  <c r="P199"/>
  <c r="BI196"/>
  <c r="BH196"/>
  <c r="BG196"/>
  <c r="BF196"/>
  <c r="T196"/>
  <c r="R196"/>
  <c r="P196"/>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J126"/>
  <c r="F126"/>
  <c r="F124"/>
  <c r="E122"/>
  <c r="J95"/>
  <c r="F95"/>
  <c r="F93"/>
  <c r="E91"/>
  <c r="J28"/>
  <c r="E28"/>
  <c r="J96"/>
  <c r="J27"/>
  <c r="J22"/>
  <c r="E22"/>
  <c r="F127"/>
  <c r="J21"/>
  <c r="J16"/>
  <c r="J93"/>
  <c r="E7"/>
  <c r="E85"/>
  <c i="42" r="J41"/>
  <c r="J40"/>
  <c i="1" r="AY138"/>
  <c i="42" r="J39"/>
  <c i="1" r="AX138"/>
  <c i="42"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93"/>
  <c r="E7"/>
  <c r="E111"/>
  <c i="41" r="J41"/>
  <c r="J40"/>
  <c i="1" r="AY137"/>
  <c i="41" r="J39"/>
  <c i="1" r="AX137"/>
  <c i="41"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111"/>
  <c i="40" r="J41"/>
  <c r="J40"/>
  <c i="1" r="AY136"/>
  <c i="40" r="J39"/>
  <c i="1" r="AX136"/>
  <c i="40" r="BI148"/>
  <c r="BH148"/>
  <c r="BG148"/>
  <c r="BF148"/>
  <c r="T148"/>
  <c r="T147"/>
  <c r="R148"/>
  <c r="R147"/>
  <c r="P148"/>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c r="T126"/>
  <c r="R128"/>
  <c r="R127"/>
  <c r="R126"/>
  <c r="P128"/>
  <c r="P127"/>
  <c r="P126"/>
  <c i="1" r="AU136"/>
  <c i="40" r="J122"/>
  <c r="F122"/>
  <c r="F120"/>
  <c r="E118"/>
  <c r="J95"/>
  <c r="F95"/>
  <c r="F93"/>
  <c r="E91"/>
  <c r="J28"/>
  <c r="E28"/>
  <c r="J123"/>
  <c r="J27"/>
  <c r="J22"/>
  <c r="E22"/>
  <c r="F96"/>
  <c r="J21"/>
  <c r="J16"/>
  <c r="J93"/>
  <c r="E7"/>
  <c r="E85"/>
  <c i="39" r="J41"/>
  <c r="J40"/>
  <c i="1" r="AY135"/>
  <c i="39" r="J39"/>
  <c i="1" r="AX135"/>
  <c i="39" r="BI148"/>
  <c r="BH148"/>
  <c r="BG148"/>
  <c r="BF148"/>
  <c r="T148"/>
  <c r="T147"/>
  <c r="R148"/>
  <c r="R147"/>
  <c r="P148"/>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c r="T126"/>
  <c r="R128"/>
  <c r="R127"/>
  <c r="R126"/>
  <c r="P128"/>
  <c r="P127"/>
  <c r="P126"/>
  <c i="1" r="AU135"/>
  <c i="39" r="J122"/>
  <c r="F122"/>
  <c r="F120"/>
  <c r="E118"/>
  <c r="J95"/>
  <c r="F95"/>
  <c r="F93"/>
  <c r="E91"/>
  <c r="J28"/>
  <c r="E28"/>
  <c r="J123"/>
  <c r="J27"/>
  <c r="J22"/>
  <c r="E22"/>
  <c r="F96"/>
  <c r="J21"/>
  <c r="J16"/>
  <c r="J93"/>
  <c r="E7"/>
  <c r="E85"/>
  <c i="38" r="J41"/>
  <c r="J40"/>
  <c i="1" r="AY134"/>
  <c i="38" r="J39"/>
  <c i="1" r="AX134"/>
  <c i="38" r="BI148"/>
  <c r="BH148"/>
  <c r="BG148"/>
  <c r="BF148"/>
  <c r="T148"/>
  <c r="T147"/>
  <c r="R148"/>
  <c r="R147"/>
  <c r="P148"/>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T127"/>
  <c r="T126"/>
  <c r="R128"/>
  <c r="R127"/>
  <c r="R126"/>
  <c r="P128"/>
  <c r="P127"/>
  <c r="P126"/>
  <c i="1" r="AU134"/>
  <c i="38" r="J122"/>
  <c r="F122"/>
  <c r="F120"/>
  <c r="E118"/>
  <c r="J95"/>
  <c r="F95"/>
  <c r="F93"/>
  <c r="E91"/>
  <c r="J28"/>
  <c r="E28"/>
  <c r="J96"/>
  <c r="J27"/>
  <c r="J22"/>
  <c r="E22"/>
  <c r="F123"/>
  <c r="J21"/>
  <c r="J16"/>
  <c r="J120"/>
  <c r="E7"/>
  <c r="E85"/>
  <c i="37" r="J41"/>
  <c r="J40"/>
  <c i="1" r="AY133"/>
  <c i="37" r="J39"/>
  <c i="1" r="AX133"/>
  <c i="37"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93"/>
  <c r="E7"/>
  <c r="E111"/>
  <c i="36" r="J41"/>
  <c r="J40"/>
  <c i="1" r="AY132"/>
  <c i="36" r="J39"/>
  <c i="1" r="AX132"/>
  <c i="36"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35" r="J41"/>
  <c r="J40"/>
  <c i="1" r="AY131"/>
  <c i="35" r="J39"/>
  <c i="1" r="AX131"/>
  <c i="35"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93"/>
  <c r="E7"/>
  <c r="E85"/>
  <c i="34" r="J41"/>
  <c r="J40"/>
  <c i="1" r="AY130"/>
  <c i="34" r="J39"/>
  <c i="1" r="AX130"/>
  <c i="34"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119"/>
  <c r="E7"/>
  <c r="E111"/>
  <c i="33" r="J41"/>
  <c r="J40"/>
  <c i="1" r="AY129"/>
  <c i="33" r="J39"/>
  <c i="1" r="AX129"/>
  <c i="33"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32" r="J41"/>
  <c r="J40"/>
  <c i="1" r="AY128"/>
  <c i="32" r="J39"/>
  <c i="1" r="AX128"/>
  <c i="32"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111"/>
  <c i="31" r="J41"/>
  <c r="J40"/>
  <c i="1" r="AY127"/>
  <c i="31" r="J39"/>
  <c i="1" r="AX127"/>
  <c i="31"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30" r="J41"/>
  <c r="J40"/>
  <c i="1" r="AY126"/>
  <c i="30" r="J39"/>
  <c i="1" r="AX126"/>
  <c i="30"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29" r="J41"/>
  <c r="J40"/>
  <c i="1" r="AY125"/>
  <c i="29" r="J39"/>
  <c i="1" r="AX125"/>
  <c i="29"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28" r="J41"/>
  <c r="J40"/>
  <c i="1" r="AY124"/>
  <c i="28" r="J39"/>
  <c i="1" r="AX124"/>
  <c i="2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119"/>
  <c r="E7"/>
  <c r="E111"/>
  <c i="27" r="J41"/>
  <c r="J40"/>
  <c i="1" r="AY123"/>
  <c i="27" r="J39"/>
  <c i="1" r="AX123"/>
  <c i="27"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111"/>
  <c i="26" r="J41"/>
  <c r="J40"/>
  <c i="1" r="AY122"/>
  <c i="26" r="J39"/>
  <c i="1" r="AX122"/>
  <c i="26"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93"/>
  <c r="E7"/>
  <c r="E111"/>
  <c i="25" r="J41"/>
  <c r="J40"/>
  <c i="1" r="AY121"/>
  <c i="25" r="J39"/>
  <c i="1" r="AX121"/>
  <c i="25"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24" r="J41"/>
  <c r="J40"/>
  <c i="1" r="AY120"/>
  <c i="24" r="J39"/>
  <c i="1" r="AX120"/>
  <c i="24"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93"/>
  <c r="E7"/>
  <c r="E85"/>
  <c i="23" r="J41"/>
  <c r="J40"/>
  <c i="1" r="AY119"/>
  <c i="23" r="J39"/>
  <c i="1" r="AX119"/>
  <c i="23"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22" r="J41"/>
  <c r="J40"/>
  <c i="1" r="AY118"/>
  <c i="22" r="J39"/>
  <c i="1" r="AX118"/>
  <c i="22"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111"/>
  <c i="21" r="J41"/>
  <c r="J40"/>
  <c i="1" r="AY117"/>
  <c i="21" r="J39"/>
  <c i="1" r="AX117"/>
  <c i="21"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93"/>
  <c r="E7"/>
  <c r="E111"/>
  <c i="20" r="J41"/>
  <c r="J40"/>
  <c i="1" r="AY116"/>
  <c i="20" r="J39"/>
  <c i="1" r="AX116"/>
  <c i="20"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93"/>
  <c r="E7"/>
  <c r="E111"/>
  <c i="19" r="J41"/>
  <c r="J40"/>
  <c i="1" r="AY115"/>
  <c i="19" r="J39"/>
  <c i="1" r="AX115"/>
  <c i="19"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18" r="J41"/>
  <c r="J40"/>
  <c i="1" r="AY114"/>
  <c i="18" r="J39"/>
  <c i="1" r="AX114"/>
  <c i="18"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17" r="J41"/>
  <c r="J40"/>
  <c i="1" r="AY113"/>
  <c i="17" r="J39"/>
  <c i="1" r="AX113"/>
  <c i="17"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85"/>
  <c i="16" r="J41"/>
  <c r="J40"/>
  <c i="1" r="AY112"/>
  <c i="16" r="J39"/>
  <c i="1" r="AX112"/>
  <c i="16"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111"/>
  <c i="15" r="J41"/>
  <c r="J40"/>
  <c i="1" r="AY111"/>
  <c i="15" r="J39"/>
  <c i="1" r="AX111"/>
  <c i="15"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93"/>
  <c r="E7"/>
  <c r="E111"/>
  <c i="14" r="J41"/>
  <c r="J40"/>
  <c i="1" r="AY110"/>
  <c i="14" r="J39"/>
  <c i="1" r="AX110"/>
  <c i="14"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13" r="J41"/>
  <c r="J40"/>
  <c i="1" r="AY109"/>
  <c i="13" r="J39"/>
  <c i="1" r="AX109"/>
  <c i="13"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119"/>
  <c r="E7"/>
  <c r="E85"/>
  <c i="12" r="J41"/>
  <c r="J40"/>
  <c i="1" r="AY108"/>
  <c i="12" r="J39"/>
  <c i="1" r="AX108"/>
  <c i="12"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11" r="J41"/>
  <c r="J40"/>
  <c i="1" r="AY107"/>
  <c i="11" r="J39"/>
  <c i="1" r="AX107"/>
  <c i="11"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93"/>
  <c r="E7"/>
  <c r="E85"/>
  <c i="10" r="J41"/>
  <c r="J40"/>
  <c i="1" r="AY106"/>
  <c i="10" r="J39"/>
  <c i="1" r="AX106"/>
  <c i="10"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93"/>
  <c r="E7"/>
  <c r="E111"/>
  <c i="9" r="J41"/>
  <c r="J40"/>
  <c i="1" r="AY105"/>
  <c i="9" r="J39"/>
  <c i="1" r="AX105"/>
  <c i="9" r="BI127"/>
  <c r="BH127"/>
  <c r="BG127"/>
  <c r="BF127"/>
  <c r="T127"/>
  <c r="T126"/>
  <c r="T125"/>
  <c r="R127"/>
  <c r="R126"/>
  <c r="R125"/>
  <c r="P127"/>
  <c r="P126"/>
  <c r="P125"/>
  <c i="1" r="AU105"/>
  <c i="9" r="J121"/>
  <c r="F121"/>
  <c r="F119"/>
  <c r="E117"/>
  <c r="J95"/>
  <c r="F95"/>
  <c r="F93"/>
  <c r="E91"/>
  <c r="J28"/>
  <c r="E28"/>
  <c r="J96"/>
  <c r="J27"/>
  <c r="J22"/>
  <c r="E22"/>
  <c r="F122"/>
  <c r="J21"/>
  <c r="J16"/>
  <c r="J119"/>
  <c r="E7"/>
  <c r="E85"/>
  <c i="8" r="J41"/>
  <c r="J40"/>
  <c i="1" r="AY103"/>
  <c i="8" r="J39"/>
  <c i="1" r="AX103"/>
  <c i="8"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1"/>
  <c r="BH351"/>
  <c r="BG351"/>
  <c r="BF351"/>
  <c r="T351"/>
  <c r="T350"/>
  <c r="R351"/>
  <c r="R350"/>
  <c r="P351"/>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8"/>
  <c r="BH248"/>
  <c r="BG248"/>
  <c r="BF248"/>
  <c r="T248"/>
  <c r="T247"/>
  <c r="R248"/>
  <c r="R247"/>
  <c r="P248"/>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J142"/>
  <c r="F142"/>
  <c r="F140"/>
  <c r="E138"/>
  <c r="J95"/>
  <c r="F95"/>
  <c r="F93"/>
  <c r="E91"/>
  <c r="J28"/>
  <c r="E28"/>
  <c r="J143"/>
  <c r="J27"/>
  <c r="J22"/>
  <c r="E22"/>
  <c r="F143"/>
  <c r="J21"/>
  <c r="J16"/>
  <c r="J140"/>
  <c r="E7"/>
  <c r="E132"/>
  <c i="7" r="J41"/>
  <c r="J40"/>
  <c i="1" r="AY102"/>
  <c i="7" r="J39"/>
  <c i="1" r="AX102"/>
  <c i="7"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3"/>
  <c r="BH153"/>
  <c r="BG153"/>
  <c r="BF153"/>
  <c r="T153"/>
  <c r="R153"/>
  <c r="P153"/>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30"/>
  <c r="BH130"/>
  <c r="BG130"/>
  <c r="BF130"/>
  <c r="T130"/>
  <c r="R130"/>
  <c r="P130"/>
  <c r="J123"/>
  <c r="F123"/>
  <c r="F121"/>
  <c r="E119"/>
  <c r="J95"/>
  <c r="F95"/>
  <c r="F93"/>
  <c r="E91"/>
  <c r="J28"/>
  <c r="E28"/>
  <c r="J96"/>
  <c r="J27"/>
  <c r="J22"/>
  <c r="E22"/>
  <c r="F124"/>
  <c r="J21"/>
  <c r="J16"/>
  <c r="J121"/>
  <c r="E7"/>
  <c r="E113"/>
  <c i="6" r="J41"/>
  <c r="J40"/>
  <c i="1" r="AY101"/>
  <c i="6" r="J39"/>
  <c i="1" r="AX101"/>
  <c i="6" r="BI616"/>
  <c r="BH616"/>
  <c r="BG616"/>
  <c r="BF616"/>
  <c r="T616"/>
  <c r="R616"/>
  <c r="P616"/>
  <c r="BI615"/>
  <c r="BH615"/>
  <c r="BG615"/>
  <c r="BF615"/>
  <c r="T615"/>
  <c r="R615"/>
  <c r="P615"/>
  <c r="BI614"/>
  <c r="BH614"/>
  <c r="BG614"/>
  <c r="BF614"/>
  <c r="T614"/>
  <c r="R614"/>
  <c r="P614"/>
  <c r="BI613"/>
  <c r="BH613"/>
  <c r="BG613"/>
  <c r="BF613"/>
  <c r="T613"/>
  <c r="R613"/>
  <c r="P613"/>
  <c r="BI611"/>
  <c r="BH611"/>
  <c r="BG611"/>
  <c r="BF611"/>
  <c r="T611"/>
  <c r="R611"/>
  <c r="P611"/>
  <c r="BI610"/>
  <c r="BH610"/>
  <c r="BG610"/>
  <c r="BF610"/>
  <c r="T610"/>
  <c r="R610"/>
  <c r="P610"/>
  <c r="BI609"/>
  <c r="BH609"/>
  <c r="BG609"/>
  <c r="BF609"/>
  <c r="T609"/>
  <c r="R609"/>
  <c r="P609"/>
  <c r="BI605"/>
  <c r="BH605"/>
  <c r="BG605"/>
  <c r="BF605"/>
  <c r="T605"/>
  <c r="R605"/>
  <c r="P605"/>
  <c r="BI602"/>
  <c r="BH602"/>
  <c r="BG602"/>
  <c r="BF602"/>
  <c r="T602"/>
  <c r="R602"/>
  <c r="P602"/>
  <c r="BI601"/>
  <c r="BH601"/>
  <c r="BG601"/>
  <c r="BF601"/>
  <c r="T601"/>
  <c r="R601"/>
  <c r="P601"/>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1"/>
  <c r="BH591"/>
  <c r="BG591"/>
  <c r="BF591"/>
  <c r="T591"/>
  <c r="R591"/>
  <c r="P591"/>
  <c r="BI587"/>
  <c r="BH587"/>
  <c r="BG587"/>
  <c r="BF587"/>
  <c r="T587"/>
  <c r="R587"/>
  <c r="P587"/>
  <c r="BI583"/>
  <c r="BH583"/>
  <c r="BG583"/>
  <c r="BF583"/>
  <c r="T583"/>
  <c r="R583"/>
  <c r="P583"/>
  <c r="BI579"/>
  <c r="BH579"/>
  <c r="BG579"/>
  <c r="BF579"/>
  <c r="T579"/>
  <c r="R579"/>
  <c r="P579"/>
  <c r="BI575"/>
  <c r="BH575"/>
  <c r="BG575"/>
  <c r="BF575"/>
  <c r="T575"/>
  <c r="R575"/>
  <c r="P575"/>
  <c r="BI572"/>
  <c r="BH572"/>
  <c r="BG572"/>
  <c r="BF572"/>
  <c r="T572"/>
  <c r="R572"/>
  <c r="P572"/>
  <c r="BI568"/>
  <c r="BH568"/>
  <c r="BG568"/>
  <c r="BF568"/>
  <c r="T568"/>
  <c r="R568"/>
  <c r="P568"/>
  <c r="BI566"/>
  <c r="BH566"/>
  <c r="BG566"/>
  <c r="BF566"/>
  <c r="T566"/>
  <c r="R566"/>
  <c r="P566"/>
  <c r="BI563"/>
  <c r="BH563"/>
  <c r="BG563"/>
  <c r="BF563"/>
  <c r="T563"/>
  <c r="R563"/>
  <c r="P563"/>
  <c r="BI559"/>
  <c r="BH559"/>
  <c r="BG559"/>
  <c r="BF559"/>
  <c r="T559"/>
  <c r="R559"/>
  <c r="P559"/>
  <c r="BI555"/>
  <c r="BH555"/>
  <c r="BG555"/>
  <c r="BF555"/>
  <c r="T555"/>
  <c r="R555"/>
  <c r="P555"/>
  <c r="BI552"/>
  <c r="BH552"/>
  <c r="BG552"/>
  <c r="BF552"/>
  <c r="T552"/>
  <c r="R552"/>
  <c r="P552"/>
  <c r="BI549"/>
  <c r="BH549"/>
  <c r="BG549"/>
  <c r="BF549"/>
  <c r="T549"/>
  <c r="R549"/>
  <c r="P549"/>
  <c r="BI545"/>
  <c r="BH545"/>
  <c r="BG545"/>
  <c r="BF545"/>
  <c r="T545"/>
  <c r="R545"/>
  <c r="P545"/>
  <c r="BI541"/>
  <c r="BH541"/>
  <c r="BG541"/>
  <c r="BF541"/>
  <c r="T541"/>
  <c r="R541"/>
  <c r="P541"/>
  <c r="BI540"/>
  <c r="BH540"/>
  <c r="BG540"/>
  <c r="BF540"/>
  <c r="T540"/>
  <c r="R540"/>
  <c r="P540"/>
  <c r="BI536"/>
  <c r="BH536"/>
  <c r="BG536"/>
  <c r="BF536"/>
  <c r="T536"/>
  <c r="R536"/>
  <c r="P536"/>
  <c r="BI535"/>
  <c r="BH535"/>
  <c r="BG535"/>
  <c r="BF535"/>
  <c r="T535"/>
  <c r="R535"/>
  <c r="P535"/>
  <c r="BI534"/>
  <c r="BH534"/>
  <c r="BG534"/>
  <c r="BF534"/>
  <c r="T534"/>
  <c r="R534"/>
  <c r="P534"/>
  <c r="BI531"/>
  <c r="BH531"/>
  <c r="BG531"/>
  <c r="BF531"/>
  <c r="T531"/>
  <c r="R531"/>
  <c r="P531"/>
  <c r="BI527"/>
  <c r="BH527"/>
  <c r="BG527"/>
  <c r="BF527"/>
  <c r="T527"/>
  <c r="R527"/>
  <c r="P527"/>
  <c r="BI524"/>
  <c r="BH524"/>
  <c r="BG524"/>
  <c r="BF524"/>
  <c r="T524"/>
  <c r="R524"/>
  <c r="P524"/>
  <c r="BI520"/>
  <c r="BH520"/>
  <c r="BG520"/>
  <c r="BF520"/>
  <c r="T520"/>
  <c r="R520"/>
  <c r="P520"/>
  <c r="BI515"/>
  <c r="BH515"/>
  <c r="BG515"/>
  <c r="BF515"/>
  <c r="T515"/>
  <c r="R515"/>
  <c r="P515"/>
  <c r="BI511"/>
  <c r="BH511"/>
  <c r="BG511"/>
  <c r="BF511"/>
  <c r="T511"/>
  <c r="R511"/>
  <c r="P511"/>
  <c r="BI507"/>
  <c r="BH507"/>
  <c r="BG507"/>
  <c r="BF507"/>
  <c r="T507"/>
  <c r="R507"/>
  <c r="P507"/>
  <c r="BI506"/>
  <c r="BH506"/>
  <c r="BG506"/>
  <c r="BF506"/>
  <c r="T506"/>
  <c r="R506"/>
  <c r="P506"/>
  <c r="BI505"/>
  <c r="BH505"/>
  <c r="BG505"/>
  <c r="BF505"/>
  <c r="T505"/>
  <c r="R505"/>
  <c r="P505"/>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5"/>
  <c r="BH485"/>
  <c r="BG485"/>
  <c r="BF485"/>
  <c r="T485"/>
  <c r="R485"/>
  <c r="P485"/>
  <c r="BI481"/>
  <c r="BH481"/>
  <c r="BG481"/>
  <c r="BF481"/>
  <c r="T481"/>
  <c r="R481"/>
  <c r="P481"/>
  <c r="BI478"/>
  <c r="BH478"/>
  <c r="BG478"/>
  <c r="BF478"/>
  <c r="T478"/>
  <c r="R478"/>
  <c r="P478"/>
  <c r="BI474"/>
  <c r="BH474"/>
  <c r="BG474"/>
  <c r="BF474"/>
  <c r="T474"/>
  <c r="R474"/>
  <c r="P474"/>
  <c r="BI471"/>
  <c r="BH471"/>
  <c r="BG471"/>
  <c r="BF471"/>
  <c r="T471"/>
  <c r="R471"/>
  <c r="P471"/>
  <c r="BI467"/>
  <c r="BH467"/>
  <c r="BG467"/>
  <c r="BF467"/>
  <c r="T467"/>
  <c r="R467"/>
  <c r="P467"/>
  <c r="BI463"/>
  <c r="BH463"/>
  <c r="BG463"/>
  <c r="BF463"/>
  <c r="T463"/>
  <c r="R463"/>
  <c r="P463"/>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0"/>
  <c r="BH400"/>
  <c r="BG400"/>
  <c r="BF400"/>
  <c r="T400"/>
  <c r="R400"/>
  <c r="P400"/>
  <c r="BI397"/>
  <c r="BH397"/>
  <c r="BG397"/>
  <c r="BF397"/>
  <c r="T397"/>
  <c r="R397"/>
  <c r="P397"/>
  <c r="BI394"/>
  <c r="BH394"/>
  <c r="BG394"/>
  <c r="BF394"/>
  <c r="T394"/>
  <c r="R394"/>
  <c r="P394"/>
  <c r="BI391"/>
  <c r="BH391"/>
  <c r="BG391"/>
  <c r="BF391"/>
  <c r="T391"/>
  <c r="R391"/>
  <c r="P391"/>
  <c r="BI387"/>
  <c r="BH387"/>
  <c r="BG387"/>
  <c r="BF387"/>
  <c r="T387"/>
  <c r="R387"/>
  <c r="P387"/>
  <c r="BI383"/>
  <c r="BH383"/>
  <c r="BG383"/>
  <c r="BF383"/>
  <c r="T383"/>
  <c r="R383"/>
  <c r="P383"/>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59"/>
  <c r="BH359"/>
  <c r="BG359"/>
  <c r="BF359"/>
  <c r="T359"/>
  <c r="R359"/>
  <c r="P359"/>
  <c r="BI352"/>
  <c r="BH352"/>
  <c r="BG352"/>
  <c r="BF352"/>
  <c r="T352"/>
  <c r="R352"/>
  <c r="P352"/>
  <c r="BI342"/>
  <c r="BH342"/>
  <c r="BG342"/>
  <c r="BF342"/>
  <c r="T342"/>
  <c r="R342"/>
  <c r="P342"/>
  <c r="BI332"/>
  <c r="BH332"/>
  <c r="BG332"/>
  <c r="BF332"/>
  <c r="T332"/>
  <c r="R332"/>
  <c r="P332"/>
  <c r="BI329"/>
  <c r="BH329"/>
  <c r="BG329"/>
  <c r="BF329"/>
  <c r="T329"/>
  <c r="R329"/>
  <c r="P329"/>
  <c r="BI326"/>
  <c r="BH326"/>
  <c r="BG326"/>
  <c r="BF326"/>
  <c r="T326"/>
  <c r="R326"/>
  <c r="P326"/>
  <c r="BI323"/>
  <c r="BH323"/>
  <c r="BG323"/>
  <c r="BF323"/>
  <c r="T323"/>
  <c r="R323"/>
  <c r="P323"/>
  <c r="BI319"/>
  <c r="BH319"/>
  <c r="BG319"/>
  <c r="BF319"/>
  <c r="T319"/>
  <c r="R319"/>
  <c r="P319"/>
  <c r="BI318"/>
  <c r="BH318"/>
  <c r="BG318"/>
  <c r="BF318"/>
  <c r="T318"/>
  <c r="R318"/>
  <c r="P318"/>
  <c r="BI317"/>
  <c r="BH317"/>
  <c r="BG317"/>
  <c r="BF317"/>
  <c r="T317"/>
  <c r="R317"/>
  <c r="P317"/>
  <c r="BI315"/>
  <c r="BH315"/>
  <c r="BG315"/>
  <c r="BF315"/>
  <c r="T315"/>
  <c r="R315"/>
  <c r="P315"/>
  <c r="BI312"/>
  <c r="BH312"/>
  <c r="BG312"/>
  <c r="BF312"/>
  <c r="T312"/>
  <c r="R312"/>
  <c r="P312"/>
  <c r="BI309"/>
  <c r="BH309"/>
  <c r="BG309"/>
  <c r="BF309"/>
  <c r="T309"/>
  <c r="R309"/>
  <c r="P309"/>
  <c r="BI308"/>
  <c r="BH308"/>
  <c r="BG308"/>
  <c r="BF308"/>
  <c r="T308"/>
  <c r="R308"/>
  <c r="P308"/>
  <c r="BI305"/>
  <c r="BH305"/>
  <c r="BG305"/>
  <c r="BF305"/>
  <c r="T305"/>
  <c r="R305"/>
  <c r="P305"/>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4"/>
  <c r="BH284"/>
  <c r="BG284"/>
  <c r="BF284"/>
  <c r="T284"/>
  <c r="R284"/>
  <c r="P284"/>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3"/>
  <c r="BH263"/>
  <c r="BG263"/>
  <c r="BF263"/>
  <c r="T263"/>
  <c r="R263"/>
  <c r="P263"/>
  <c r="BI259"/>
  <c r="BH259"/>
  <c r="BG259"/>
  <c r="BF259"/>
  <c r="T259"/>
  <c r="R259"/>
  <c r="P259"/>
  <c r="BI256"/>
  <c r="BH256"/>
  <c r="BG256"/>
  <c r="BF256"/>
  <c r="T256"/>
  <c r="R256"/>
  <c r="P256"/>
  <c r="BI252"/>
  <c r="BH252"/>
  <c r="BG252"/>
  <c r="BF252"/>
  <c r="T252"/>
  <c r="R252"/>
  <c r="P252"/>
  <c r="BI248"/>
  <c r="BH248"/>
  <c r="BG248"/>
  <c r="BF248"/>
  <c r="T248"/>
  <c r="R248"/>
  <c r="P248"/>
  <c r="BI245"/>
  <c r="BH245"/>
  <c r="BG245"/>
  <c r="BF245"/>
  <c r="T245"/>
  <c r="R245"/>
  <c r="P245"/>
  <c r="BI244"/>
  <c r="BH244"/>
  <c r="BG244"/>
  <c r="BF244"/>
  <c r="T244"/>
  <c r="R244"/>
  <c r="P244"/>
  <c r="BI243"/>
  <c r="BH243"/>
  <c r="BG243"/>
  <c r="BF243"/>
  <c r="T243"/>
  <c r="R243"/>
  <c r="P243"/>
  <c r="BI240"/>
  <c r="BH240"/>
  <c r="BG240"/>
  <c r="BF240"/>
  <c r="T240"/>
  <c r="R240"/>
  <c r="P240"/>
  <c r="BI239"/>
  <c r="BH239"/>
  <c r="BG239"/>
  <c r="BF239"/>
  <c r="T239"/>
  <c r="R239"/>
  <c r="P239"/>
  <c r="BI236"/>
  <c r="BH236"/>
  <c r="BG236"/>
  <c r="BF236"/>
  <c r="T236"/>
  <c r="R236"/>
  <c r="P236"/>
  <c r="BI233"/>
  <c r="BH233"/>
  <c r="BG233"/>
  <c r="BF233"/>
  <c r="T233"/>
  <c r="R233"/>
  <c r="P233"/>
  <c r="BI229"/>
  <c r="BH229"/>
  <c r="BG229"/>
  <c r="BF229"/>
  <c r="T229"/>
  <c r="R229"/>
  <c r="P229"/>
  <c r="BI224"/>
  <c r="BH224"/>
  <c r="BG224"/>
  <c r="BF224"/>
  <c r="T224"/>
  <c r="R224"/>
  <c r="P224"/>
  <c r="BI219"/>
  <c r="BH219"/>
  <c r="BG219"/>
  <c r="BF219"/>
  <c r="T219"/>
  <c r="R219"/>
  <c r="P219"/>
  <c r="BI213"/>
  <c r="BH213"/>
  <c r="BG213"/>
  <c r="BF213"/>
  <c r="T213"/>
  <c r="R213"/>
  <c r="P213"/>
  <c r="BI209"/>
  <c r="BH209"/>
  <c r="BG209"/>
  <c r="BF209"/>
  <c r="T209"/>
  <c r="R209"/>
  <c r="P209"/>
  <c r="BI203"/>
  <c r="BH203"/>
  <c r="BG203"/>
  <c r="BF203"/>
  <c r="T203"/>
  <c r="R203"/>
  <c r="P203"/>
  <c r="BI198"/>
  <c r="BH198"/>
  <c r="BG198"/>
  <c r="BF198"/>
  <c r="T198"/>
  <c r="R198"/>
  <c r="P198"/>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2"/>
  <c r="BH182"/>
  <c r="BG182"/>
  <c r="BF182"/>
  <c r="T182"/>
  <c r="R182"/>
  <c r="P182"/>
  <c r="BI181"/>
  <c r="BH181"/>
  <c r="BG181"/>
  <c r="BF181"/>
  <c r="T181"/>
  <c r="R181"/>
  <c r="P181"/>
  <c r="BI180"/>
  <c r="BH180"/>
  <c r="BG180"/>
  <c r="BF180"/>
  <c r="T180"/>
  <c r="R180"/>
  <c r="P180"/>
  <c r="BI177"/>
  <c r="BH177"/>
  <c r="BG177"/>
  <c r="BF177"/>
  <c r="T177"/>
  <c r="R177"/>
  <c r="P177"/>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5"/>
  <c r="BH165"/>
  <c r="BG165"/>
  <c r="BF165"/>
  <c r="T165"/>
  <c r="R165"/>
  <c r="P165"/>
  <c r="BI164"/>
  <c r="BH164"/>
  <c r="BG164"/>
  <c r="BF164"/>
  <c r="T164"/>
  <c r="R164"/>
  <c r="P164"/>
  <c r="BI161"/>
  <c r="BH161"/>
  <c r="BG161"/>
  <c r="BF161"/>
  <c r="T161"/>
  <c r="R161"/>
  <c r="P161"/>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6"/>
  <c r="BH136"/>
  <c r="BG136"/>
  <c r="BF136"/>
  <c r="T136"/>
  <c r="R136"/>
  <c r="P136"/>
  <c r="J129"/>
  <c r="F129"/>
  <c r="F127"/>
  <c r="E125"/>
  <c r="J95"/>
  <c r="F95"/>
  <c r="F93"/>
  <c r="E91"/>
  <c r="J28"/>
  <c r="E28"/>
  <c r="J130"/>
  <c r="J27"/>
  <c r="J22"/>
  <c r="E22"/>
  <c r="F96"/>
  <c r="J21"/>
  <c r="J16"/>
  <c r="J93"/>
  <c r="E7"/>
  <c r="E85"/>
  <c i="5" r="J2616"/>
  <c r="J39"/>
  <c r="J38"/>
  <c i="1" r="AY99"/>
  <c i="5" r="J37"/>
  <c i="1" r="AX99"/>
  <c i="5" r="BI2905"/>
  <c r="BH2905"/>
  <c r="BG2905"/>
  <c r="BF2905"/>
  <c r="T2905"/>
  <c r="R2905"/>
  <c r="P2905"/>
  <c r="BI2904"/>
  <c r="BH2904"/>
  <c r="BG2904"/>
  <c r="BF2904"/>
  <c r="T2904"/>
  <c r="R2904"/>
  <c r="P2904"/>
  <c r="BI2876"/>
  <c r="BH2876"/>
  <c r="BG2876"/>
  <c r="BF2876"/>
  <c r="T2876"/>
  <c r="R2876"/>
  <c r="P2876"/>
  <c r="BI2875"/>
  <c r="BH2875"/>
  <c r="BG2875"/>
  <c r="BF2875"/>
  <c r="T2875"/>
  <c r="R2875"/>
  <c r="P2875"/>
  <c r="BI2804"/>
  <c r="BH2804"/>
  <c r="BG2804"/>
  <c r="BF2804"/>
  <c r="T2804"/>
  <c r="R2804"/>
  <c r="P2804"/>
  <c r="BI2797"/>
  <c r="BH2797"/>
  <c r="BG2797"/>
  <c r="BF2797"/>
  <c r="T2797"/>
  <c r="R2797"/>
  <c r="P2797"/>
  <c r="BI2796"/>
  <c r="BH2796"/>
  <c r="BG2796"/>
  <c r="BF2796"/>
  <c r="T2796"/>
  <c r="R2796"/>
  <c r="P2796"/>
  <c r="BI2787"/>
  <c r="BH2787"/>
  <c r="BG2787"/>
  <c r="BF2787"/>
  <c r="T2787"/>
  <c r="R2787"/>
  <c r="P2787"/>
  <c r="BI2780"/>
  <c r="BH2780"/>
  <c r="BG2780"/>
  <c r="BF2780"/>
  <c r="T2780"/>
  <c r="R2780"/>
  <c r="P2780"/>
  <c r="BI2779"/>
  <c r="BH2779"/>
  <c r="BG2779"/>
  <c r="BF2779"/>
  <c r="T2779"/>
  <c r="R2779"/>
  <c r="P2779"/>
  <c r="BI2772"/>
  <c r="BH2772"/>
  <c r="BG2772"/>
  <c r="BF2772"/>
  <c r="T2772"/>
  <c r="R2772"/>
  <c r="P2772"/>
  <c r="BI2765"/>
  <c r="BH2765"/>
  <c r="BG2765"/>
  <c r="BF2765"/>
  <c r="T2765"/>
  <c r="R2765"/>
  <c r="P2765"/>
  <c r="BI2759"/>
  <c r="BH2759"/>
  <c r="BG2759"/>
  <c r="BF2759"/>
  <c r="T2759"/>
  <c r="R2759"/>
  <c r="P2759"/>
  <c r="BI2752"/>
  <c r="BH2752"/>
  <c r="BG2752"/>
  <c r="BF2752"/>
  <c r="T2752"/>
  <c r="R2752"/>
  <c r="P2752"/>
  <c r="BI2751"/>
  <c r="BH2751"/>
  <c r="BG2751"/>
  <c r="BF2751"/>
  <c r="T2751"/>
  <c r="R2751"/>
  <c r="P2751"/>
  <c r="BI2747"/>
  <c r="BH2747"/>
  <c r="BG2747"/>
  <c r="BF2747"/>
  <c r="T2747"/>
  <c r="R2747"/>
  <c r="P2747"/>
  <c r="BI2746"/>
  <c r="BH2746"/>
  <c r="BG2746"/>
  <c r="BF2746"/>
  <c r="T2746"/>
  <c r="R2746"/>
  <c r="P2746"/>
  <c r="BI2738"/>
  <c r="BH2738"/>
  <c r="BG2738"/>
  <c r="BF2738"/>
  <c r="T2738"/>
  <c r="R2738"/>
  <c r="P2738"/>
  <c r="BI2730"/>
  <c r="BH2730"/>
  <c r="BG2730"/>
  <c r="BF2730"/>
  <c r="T2730"/>
  <c r="R2730"/>
  <c r="P2730"/>
  <c r="BI2724"/>
  <c r="BH2724"/>
  <c r="BG2724"/>
  <c r="BF2724"/>
  <c r="T2724"/>
  <c r="T2716"/>
  <c r="R2724"/>
  <c r="R2716"/>
  <c r="P2724"/>
  <c r="P2716"/>
  <c r="BI2720"/>
  <c r="BH2720"/>
  <c r="BG2720"/>
  <c r="BF2720"/>
  <c r="T2720"/>
  <c r="R2720"/>
  <c r="P2720"/>
  <c r="BI2719"/>
  <c r="BH2719"/>
  <c r="BG2719"/>
  <c r="BF2719"/>
  <c r="T2719"/>
  <c r="R2719"/>
  <c r="P2719"/>
  <c r="BI2718"/>
  <c r="BH2718"/>
  <c r="BG2718"/>
  <c r="BF2718"/>
  <c r="T2718"/>
  <c r="R2718"/>
  <c r="P2718"/>
  <c r="BI2717"/>
  <c r="BH2717"/>
  <c r="BG2717"/>
  <c r="BF2717"/>
  <c r="T2717"/>
  <c r="R2717"/>
  <c r="P2717"/>
  <c r="BI2714"/>
  <c r="BH2714"/>
  <c r="BG2714"/>
  <c r="BF2714"/>
  <c r="T2714"/>
  <c r="R2714"/>
  <c r="P2714"/>
  <c r="BI2706"/>
  <c r="BH2706"/>
  <c r="BG2706"/>
  <c r="BF2706"/>
  <c r="T2706"/>
  <c r="R2706"/>
  <c r="P2706"/>
  <c r="BI2704"/>
  <c r="BH2704"/>
  <c r="BG2704"/>
  <c r="BF2704"/>
  <c r="T2704"/>
  <c r="R2704"/>
  <c r="P2704"/>
  <c r="BI2702"/>
  <c r="BH2702"/>
  <c r="BG2702"/>
  <c r="BF2702"/>
  <c r="T2702"/>
  <c r="R2702"/>
  <c r="P2702"/>
  <c r="BI2700"/>
  <c r="BH2700"/>
  <c r="BG2700"/>
  <c r="BF2700"/>
  <c r="T2700"/>
  <c r="R2700"/>
  <c r="P2700"/>
  <c r="BI2697"/>
  <c r="BH2697"/>
  <c r="BG2697"/>
  <c r="BF2697"/>
  <c r="T2697"/>
  <c r="R2697"/>
  <c r="P2697"/>
  <c r="BI2695"/>
  <c r="BH2695"/>
  <c r="BG2695"/>
  <c r="BF2695"/>
  <c r="T2695"/>
  <c r="R2695"/>
  <c r="P2695"/>
  <c r="BI2690"/>
  <c r="BH2690"/>
  <c r="BG2690"/>
  <c r="BF2690"/>
  <c r="T2690"/>
  <c r="R2690"/>
  <c r="P2690"/>
  <c r="BI2687"/>
  <c r="BH2687"/>
  <c r="BG2687"/>
  <c r="BF2687"/>
  <c r="T2687"/>
  <c r="R2687"/>
  <c r="P2687"/>
  <c r="BI2685"/>
  <c r="BH2685"/>
  <c r="BG2685"/>
  <c r="BF2685"/>
  <c r="T2685"/>
  <c r="R2685"/>
  <c r="P2685"/>
  <c r="BI2683"/>
  <c r="BH2683"/>
  <c r="BG2683"/>
  <c r="BF2683"/>
  <c r="T2683"/>
  <c r="R2683"/>
  <c r="P2683"/>
  <c r="BI2681"/>
  <c r="BH2681"/>
  <c r="BG2681"/>
  <c r="BF2681"/>
  <c r="T2681"/>
  <c r="R2681"/>
  <c r="P2681"/>
  <c r="BI2679"/>
  <c r="BH2679"/>
  <c r="BG2679"/>
  <c r="BF2679"/>
  <c r="T2679"/>
  <c r="R2679"/>
  <c r="P2679"/>
  <c r="BI2677"/>
  <c r="BH2677"/>
  <c r="BG2677"/>
  <c r="BF2677"/>
  <c r="T2677"/>
  <c r="R2677"/>
  <c r="P2677"/>
  <c r="BI2675"/>
  <c r="BH2675"/>
  <c r="BG2675"/>
  <c r="BF2675"/>
  <c r="T2675"/>
  <c r="R2675"/>
  <c r="P2675"/>
  <c r="BI2673"/>
  <c r="BH2673"/>
  <c r="BG2673"/>
  <c r="BF2673"/>
  <c r="T2673"/>
  <c r="R2673"/>
  <c r="P2673"/>
  <c r="BI2671"/>
  <c r="BH2671"/>
  <c r="BG2671"/>
  <c r="BF2671"/>
  <c r="T2671"/>
  <c r="R2671"/>
  <c r="P2671"/>
  <c r="BI2669"/>
  <c r="BH2669"/>
  <c r="BG2669"/>
  <c r="BF2669"/>
  <c r="T2669"/>
  <c r="R2669"/>
  <c r="P2669"/>
  <c r="BI2667"/>
  <c r="BH2667"/>
  <c r="BG2667"/>
  <c r="BF2667"/>
  <c r="T2667"/>
  <c r="R2667"/>
  <c r="P2667"/>
  <c r="BI2665"/>
  <c r="BH2665"/>
  <c r="BG2665"/>
  <c r="BF2665"/>
  <c r="T2665"/>
  <c r="R2665"/>
  <c r="P2665"/>
  <c r="BI2663"/>
  <c r="BH2663"/>
  <c r="BG2663"/>
  <c r="BF2663"/>
  <c r="T2663"/>
  <c r="R2663"/>
  <c r="P2663"/>
  <c r="BI2661"/>
  <c r="BH2661"/>
  <c r="BG2661"/>
  <c r="BF2661"/>
  <c r="T2661"/>
  <c r="R2661"/>
  <c r="P2661"/>
  <c r="BI2659"/>
  <c r="BH2659"/>
  <c r="BG2659"/>
  <c r="BF2659"/>
  <c r="T2659"/>
  <c r="R2659"/>
  <c r="P2659"/>
  <c r="BI2657"/>
  <c r="BH2657"/>
  <c r="BG2657"/>
  <c r="BF2657"/>
  <c r="T2657"/>
  <c r="R2657"/>
  <c r="P2657"/>
  <c r="BI2655"/>
  <c r="BH2655"/>
  <c r="BG2655"/>
  <c r="BF2655"/>
  <c r="T2655"/>
  <c r="R2655"/>
  <c r="P2655"/>
  <c r="BI2653"/>
  <c r="BH2653"/>
  <c r="BG2653"/>
  <c r="BF2653"/>
  <c r="T2653"/>
  <c r="R2653"/>
  <c r="P2653"/>
  <c r="BI2651"/>
  <c r="BH2651"/>
  <c r="BG2651"/>
  <c r="BF2651"/>
  <c r="T2651"/>
  <c r="R2651"/>
  <c r="P2651"/>
  <c r="BI2649"/>
  <c r="BH2649"/>
  <c r="BG2649"/>
  <c r="BF2649"/>
  <c r="T2649"/>
  <c r="R2649"/>
  <c r="P2649"/>
  <c r="BI2647"/>
  <c r="BH2647"/>
  <c r="BG2647"/>
  <c r="BF2647"/>
  <c r="T2647"/>
  <c r="R2647"/>
  <c r="P2647"/>
  <c r="BI2645"/>
  <c r="BH2645"/>
  <c r="BG2645"/>
  <c r="BF2645"/>
  <c r="T2645"/>
  <c r="R2645"/>
  <c r="P2645"/>
  <c r="BI2643"/>
  <c r="BH2643"/>
  <c r="BG2643"/>
  <c r="BF2643"/>
  <c r="T2643"/>
  <c r="R2643"/>
  <c r="P2643"/>
  <c r="BI2641"/>
  <c r="BH2641"/>
  <c r="BG2641"/>
  <c r="BF2641"/>
  <c r="T2641"/>
  <c r="R2641"/>
  <c r="P2641"/>
  <c r="BI2639"/>
  <c r="BH2639"/>
  <c r="BG2639"/>
  <c r="BF2639"/>
  <c r="T2639"/>
  <c r="R2639"/>
  <c r="P2639"/>
  <c r="BI2637"/>
  <c r="BH2637"/>
  <c r="BG2637"/>
  <c r="BF2637"/>
  <c r="T2637"/>
  <c r="R2637"/>
  <c r="P2637"/>
  <c r="BI2635"/>
  <c r="BH2635"/>
  <c r="BG2635"/>
  <c r="BF2635"/>
  <c r="T2635"/>
  <c r="R2635"/>
  <c r="P2635"/>
  <c r="BI2633"/>
  <c r="BH2633"/>
  <c r="BG2633"/>
  <c r="BF2633"/>
  <c r="T2633"/>
  <c r="R2633"/>
  <c r="P2633"/>
  <c r="BI2631"/>
  <c r="BH2631"/>
  <c r="BG2631"/>
  <c r="BF2631"/>
  <c r="T2631"/>
  <c r="R2631"/>
  <c r="P2631"/>
  <c r="BI2629"/>
  <c r="BH2629"/>
  <c r="BG2629"/>
  <c r="BF2629"/>
  <c r="T2629"/>
  <c r="R2629"/>
  <c r="P2629"/>
  <c r="BI2627"/>
  <c r="BH2627"/>
  <c r="BG2627"/>
  <c r="BF2627"/>
  <c r="T2627"/>
  <c r="R2627"/>
  <c r="P2627"/>
  <c r="BI2625"/>
  <c r="BH2625"/>
  <c r="BG2625"/>
  <c r="BF2625"/>
  <c r="T2625"/>
  <c r="R2625"/>
  <c r="P2625"/>
  <c r="BI2623"/>
  <c r="BH2623"/>
  <c r="BG2623"/>
  <c r="BF2623"/>
  <c r="T2623"/>
  <c r="R2623"/>
  <c r="P2623"/>
  <c r="BI2621"/>
  <c r="BH2621"/>
  <c r="BG2621"/>
  <c r="BF2621"/>
  <c r="T2621"/>
  <c r="R2621"/>
  <c r="P2621"/>
  <c r="BI2619"/>
  <c r="BH2619"/>
  <c r="BG2619"/>
  <c r="BF2619"/>
  <c r="T2619"/>
  <c r="R2619"/>
  <c r="P2619"/>
  <c r="J123"/>
  <c r="BI2612"/>
  <c r="BH2612"/>
  <c r="BG2612"/>
  <c r="BF2612"/>
  <c r="T2612"/>
  <c r="T2607"/>
  <c r="R2612"/>
  <c r="R2607"/>
  <c r="P2612"/>
  <c r="P2607"/>
  <c r="BI2608"/>
  <c r="BH2608"/>
  <c r="BG2608"/>
  <c r="BF2608"/>
  <c r="T2608"/>
  <c r="R2608"/>
  <c r="P2608"/>
  <c r="BI2606"/>
  <c r="BH2606"/>
  <c r="BG2606"/>
  <c r="BF2606"/>
  <c r="T2606"/>
  <c r="R2606"/>
  <c r="P2606"/>
  <c r="BI2605"/>
  <c r="BH2605"/>
  <c r="BG2605"/>
  <c r="BF2605"/>
  <c r="T2605"/>
  <c r="R2605"/>
  <c r="P2605"/>
  <c r="BI2604"/>
  <c r="BH2604"/>
  <c r="BG2604"/>
  <c r="BF2604"/>
  <c r="T2604"/>
  <c r="R2604"/>
  <c r="P2604"/>
  <c r="BI2603"/>
  <c r="BH2603"/>
  <c r="BG2603"/>
  <c r="BF2603"/>
  <c r="T2603"/>
  <c r="R2603"/>
  <c r="P2603"/>
  <c r="BI2599"/>
  <c r="BH2599"/>
  <c r="BG2599"/>
  <c r="BF2599"/>
  <c r="T2599"/>
  <c r="R2599"/>
  <c r="P2599"/>
  <c r="BI2593"/>
  <c r="BH2593"/>
  <c r="BG2593"/>
  <c r="BF2593"/>
  <c r="T2593"/>
  <c r="R2593"/>
  <c r="P2593"/>
  <c r="BI2582"/>
  <c r="BH2582"/>
  <c r="BG2582"/>
  <c r="BF2582"/>
  <c r="T2582"/>
  <c r="R2582"/>
  <c r="P2582"/>
  <c r="BI2574"/>
  <c r="BH2574"/>
  <c r="BG2574"/>
  <c r="BF2574"/>
  <c r="T2574"/>
  <c r="R2574"/>
  <c r="P2574"/>
  <c r="BI2571"/>
  <c r="BH2571"/>
  <c r="BG2571"/>
  <c r="BF2571"/>
  <c r="T2571"/>
  <c r="R2571"/>
  <c r="P2571"/>
  <c r="BI2567"/>
  <c r="BH2567"/>
  <c r="BG2567"/>
  <c r="BF2567"/>
  <c r="T2567"/>
  <c r="R2567"/>
  <c r="P2567"/>
  <c r="BI2565"/>
  <c r="BH2565"/>
  <c r="BG2565"/>
  <c r="BF2565"/>
  <c r="T2565"/>
  <c r="R2565"/>
  <c r="P2565"/>
  <c r="BI2564"/>
  <c r="BH2564"/>
  <c r="BG2564"/>
  <c r="BF2564"/>
  <c r="T2564"/>
  <c r="R2564"/>
  <c r="P2564"/>
  <c r="BI2562"/>
  <c r="BH2562"/>
  <c r="BG2562"/>
  <c r="BF2562"/>
  <c r="T2562"/>
  <c r="R2562"/>
  <c r="P2562"/>
  <c r="BI2561"/>
  <c r="BH2561"/>
  <c r="BG2561"/>
  <c r="BF2561"/>
  <c r="T2561"/>
  <c r="R2561"/>
  <c r="P2561"/>
  <c r="BI2560"/>
  <c r="BH2560"/>
  <c r="BG2560"/>
  <c r="BF2560"/>
  <c r="T2560"/>
  <c r="R2560"/>
  <c r="P2560"/>
  <c r="BI2556"/>
  <c r="BH2556"/>
  <c r="BG2556"/>
  <c r="BF2556"/>
  <c r="T2556"/>
  <c r="R2556"/>
  <c r="P2556"/>
  <c r="BI2543"/>
  <c r="BH2543"/>
  <c r="BG2543"/>
  <c r="BF2543"/>
  <c r="T2543"/>
  <c r="R2543"/>
  <c r="P2543"/>
  <c r="BI2542"/>
  <c r="BH2542"/>
  <c r="BG2542"/>
  <c r="BF2542"/>
  <c r="T2542"/>
  <c r="R2542"/>
  <c r="P2542"/>
  <c r="BI2541"/>
  <c r="BH2541"/>
  <c r="BG2541"/>
  <c r="BF2541"/>
  <c r="T2541"/>
  <c r="R2541"/>
  <c r="P2541"/>
  <c r="BI2540"/>
  <c r="BH2540"/>
  <c r="BG2540"/>
  <c r="BF2540"/>
  <c r="T2540"/>
  <c r="R2540"/>
  <c r="P2540"/>
  <c r="BI2538"/>
  <c r="BH2538"/>
  <c r="BG2538"/>
  <c r="BF2538"/>
  <c r="T2538"/>
  <c r="R2538"/>
  <c r="P2538"/>
  <c r="BI2531"/>
  <c r="BH2531"/>
  <c r="BG2531"/>
  <c r="BF2531"/>
  <c r="T2531"/>
  <c r="R2531"/>
  <c r="P2531"/>
  <c r="BI2524"/>
  <c r="BH2524"/>
  <c r="BG2524"/>
  <c r="BF2524"/>
  <c r="T2524"/>
  <c r="R2524"/>
  <c r="P2524"/>
  <c r="BI2522"/>
  <c r="BH2522"/>
  <c r="BG2522"/>
  <c r="BF2522"/>
  <c r="T2522"/>
  <c r="R2522"/>
  <c r="P2522"/>
  <c r="BI2519"/>
  <c r="BH2519"/>
  <c r="BG2519"/>
  <c r="BF2519"/>
  <c r="T2519"/>
  <c r="R2519"/>
  <c r="P2519"/>
  <c r="BI2515"/>
  <c r="BH2515"/>
  <c r="BG2515"/>
  <c r="BF2515"/>
  <c r="T2515"/>
  <c r="R2515"/>
  <c r="P2515"/>
  <c r="BI2511"/>
  <c r="BH2511"/>
  <c r="BG2511"/>
  <c r="BF2511"/>
  <c r="T2511"/>
  <c r="R2511"/>
  <c r="P2511"/>
  <c r="BI2506"/>
  <c r="BH2506"/>
  <c r="BG2506"/>
  <c r="BF2506"/>
  <c r="T2506"/>
  <c r="R2506"/>
  <c r="P2506"/>
  <c r="BI2501"/>
  <c r="BH2501"/>
  <c r="BG2501"/>
  <c r="BF2501"/>
  <c r="T2501"/>
  <c r="R2501"/>
  <c r="P2501"/>
  <c r="BI2498"/>
  <c r="BH2498"/>
  <c r="BG2498"/>
  <c r="BF2498"/>
  <c r="T2498"/>
  <c r="R2498"/>
  <c r="P2498"/>
  <c r="BI2495"/>
  <c r="BH2495"/>
  <c r="BG2495"/>
  <c r="BF2495"/>
  <c r="T2495"/>
  <c r="R2495"/>
  <c r="P2495"/>
  <c r="BI2492"/>
  <c r="BH2492"/>
  <c r="BG2492"/>
  <c r="BF2492"/>
  <c r="T2492"/>
  <c r="R2492"/>
  <c r="P2492"/>
  <c r="BI2489"/>
  <c r="BH2489"/>
  <c r="BG2489"/>
  <c r="BF2489"/>
  <c r="T2489"/>
  <c r="R2489"/>
  <c r="P2489"/>
  <c r="BI2486"/>
  <c r="BH2486"/>
  <c r="BG2486"/>
  <c r="BF2486"/>
  <c r="T2486"/>
  <c r="R2486"/>
  <c r="P2486"/>
  <c r="BI2483"/>
  <c r="BH2483"/>
  <c r="BG2483"/>
  <c r="BF2483"/>
  <c r="T2483"/>
  <c r="R2483"/>
  <c r="P2483"/>
  <c r="BI2480"/>
  <c r="BH2480"/>
  <c r="BG2480"/>
  <c r="BF2480"/>
  <c r="T2480"/>
  <c r="R2480"/>
  <c r="P2480"/>
  <c r="BI2472"/>
  <c r="BH2472"/>
  <c r="BG2472"/>
  <c r="BF2472"/>
  <c r="T2472"/>
  <c r="R2472"/>
  <c r="P2472"/>
  <c r="BI2470"/>
  <c r="BH2470"/>
  <c r="BG2470"/>
  <c r="BF2470"/>
  <c r="T2470"/>
  <c r="R2470"/>
  <c r="P2470"/>
  <c r="BI2468"/>
  <c r="BH2468"/>
  <c r="BG2468"/>
  <c r="BF2468"/>
  <c r="T2468"/>
  <c r="R2468"/>
  <c r="P2468"/>
  <c r="BI2461"/>
  <c r="BH2461"/>
  <c r="BG2461"/>
  <c r="BF2461"/>
  <c r="T2461"/>
  <c r="R2461"/>
  <c r="P2461"/>
  <c r="BI2457"/>
  <c r="BH2457"/>
  <c r="BG2457"/>
  <c r="BF2457"/>
  <c r="T2457"/>
  <c r="R2457"/>
  <c r="P2457"/>
  <c r="BI2453"/>
  <c r="BH2453"/>
  <c r="BG2453"/>
  <c r="BF2453"/>
  <c r="T2453"/>
  <c r="R2453"/>
  <c r="P2453"/>
  <c r="BI2441"/>
  <c r="BH2441"/>
  <c r="BG2441"/>
  <c r="BF2441"/>
  <c r="T2441"/>
  <c r="R2441"/>
  <c r="P2441"/>
  <c r="BI2437"/>
  <c r="BH2437"/>
  <c r="BG2437"/>
  <c r="BF2437"/>
  <c r="T2437"/>
  <c r="R2437"/>
  <c r="P2437"/>
  <c r="BI2433"/>
  <c r="BH2433"/>
  <c r="BG2433"/>
  <c r="BF2433"/>
  <c r="T2433"/>
  <c r="R2433"/>
  <c r="P2433"/>
  <c r="BI2421"/>
  <c r="BH2421"/>
  <c r="BG2421"/>
  <c r="BF2421"/>
  <c r="T2421"/>
  <c r="R2421"/>
  <c r="P2421"/>
  <c r="BI2417"/>
  <c r="BH2417"/>
  <c r="BG2417"/>
  <c r="BF2417"/>
  <c r="T2417"/>
  <c r="R2417"/>
  <c r="P2417"/>
  <c r="BI2413"/>
  <c r="BH2413"/>
  <c r="BG2413"/>
  <c r="BF2413"/>
  <c r="T2413"/>
  <c r="R2413"/>
  <c r="P2413"/>
  <c r="BI2401"/>
  <c r="BH2401"/>
  <c r="BG2401"/>
  <c r="BF2401"/>
  <c r="T2401"/>
  <c r="R2401"/>
  <c r="P2401"/>
  <c r="BI2399"/>
  <c r="BH2399"/>
  <c r="BG2399"/>
  <c r="BF2399"/>
  <c r="T2399"/>
  <c r="R2399"/>
  <c r="P2399"/>
  <c r="BI2397"/>
  <c r="BH2397"/>
  <c r="BG2397"/>
  <c r="BF2397"/>
  <c r="T2397"/>
  <c r="R2397"/>
  <c r="P2397"/>
  <c r="BI2396"/>
  <c r="BH2396"/>
  <c r="BG2396"/>
  <c r="BF2396"/>
  <c r="T2396"/>
  <c r="R2396"/>
  <c r="P2396"/>
  <c r="BI2394"/>
  <c r="BH2394"/>
  <c r="BG2394"/>
  <c r="BF2394"/>
  <c r="T2394"/>
  <c r="R2394"/>
  <c r="P2394"/>
  <c r="BI2392"/>
  <c r="BH2392"/>
  <c r="BG2392"/>
  <c r="BF2392"/>
  <c r="T2392"/>
  <c r="R2392"/>
  <c r="P2392"/>
  <c r="BI2390"/>
  <c r="BH2390"/>
  <c r="BG2390"/>
  <c r="BF2390"/>
  <c r="T2390"/>
  <c r="R2390"/>
  <c r="P2390"/>
  <c r="BI2388"/>
  <c r="BH2388"/>
  <c r="BG2388"/>
  <c r="BF2388"/>
  <c r="T2388"/>
  <c r="R2388"/>
  <c r="P2388"/>
  <c r="BI2386"/>
  <c r="BH2386"/>
  <c r="BG2386"/>
  <c r="BF2386"/>
  <c r="T2386"/>
  <c r="R2386"/>
  <c r="P2386"/>
  <c r="BI2378"/>
  <c r="BH2378"/>
  <c r="BG2378"/>
  <c r="BF2378"/>
  <c r="T2378"/>
  <c r="R2378"/>
  <c r="P2378"/>
  <c r="BI2371"/>
  <c r="BH2371"/>
  <c r="BG2371"/>
  <c r="BF2371"/>
  <c r="T2371"/>
  <c r="R2371"/>
  <c r="P2371"/>
  <c r="BI2364"/>
  <c r="BH2364"/>
  <c r="BG2364"/>
  <c r="BF2364"/>
  <c r="T2364"/>
  <c r="R2364"/>
  <c r="P2364"/>
  <c r="BI2357"/>
  <c r="BH2357"/>
  <c r="BG2357"/>
  <c r="BF2357"/>
  <c r="T2357"/>
  <c r="R2357"/>
  <c r="P2357"/>
  <c r="BI2355"/>
  <c r="BH2355"/>
  <c r="BG2355"/>
  <c r="BF2355"/>
  <c r="T2355"/>
  <c r="R2355"/>
  <c r="P2355"/>
  <c r="BI2353"/>
  <c r="BH2353"/>
  <c r="BG2353"/>
  <c r="BF2353"/>
  <c r="T2353"/>
  <c r="R2353"/>
  <c r="P2353"/>
  <c r="BI2344"/>
  <c r="BH2344"/>
  <c r="BG2344"/>
  <c r="BF2344"/>
  <c r="T2344"/>
  <c r="R2344"/>
  <c r="P2344"/>
  <c r="BI2335"/>
  <c r="BH2335"/>
  <c r="BG2335"/>
  <c r="BF2335"/>
  <c r="T2335"/>
  <c r="R2335"/>
  <c r="P2335"/>
  <c r="BI2331"/>
  <c r="BH2331"/>
  <c r="BG2331"/>
  <c r="BF2331"/>
  <c r="T2331"/>
  <c r="R2331"/>
  <c r="P2331"/>
  <c r="BI2329"/>
  <c r="BH2329"/>
  <c r="BG2329"/>
  <c r="BF2329"/>
  <c r="T2329"/>
  <c r="R2329"/>
  <c r="P2329"/>
  <c r="BI2327"/>
  <c r="BH2327"/>
  <c r="BG2327"/>
  <c r="BF2327"/>
  <c r="T2327"/>
  <c r="R2327"/>
  <c r="P2327"/>
  <c r="BI2326"/>
  <c r="BH2326"/>
  <c r="BG2326"/>
  <c r="BF2326"/>
  <c r="T2326"/>
  <c r="R2326"/>
  <c r="P2326"/>
  <c r="BI2322"/>
  <c r="BH2322"/>
  <c r="BG2322"/>
  <c r="BF2322"/>
  <c r="T2322"/>
  <c r="R2322"/>
  <c r="P2322"/>
  <c r="BI2318"/>
  <c r="BH2318"/>
  <c r="BG2318"/>
  <c r="BF2318"/>
  <c r="T2318"/>
  <c r="R2318"/>
  <c r="P2318"/>
  <c r="BI2314"/>
  <c r="BH2314"/>
  <c r="BG2314"/>
  <c r="BF2314"/>
  <c r="T2314"/>
  <c r="R2314"/>
  <c r="P2314"/>
  <c r="BI2310"/>
  <c r="BH2310"/>
  <c r="BG2310"/>
  <c r="BF2310"/>
  <c r="T2310"/>
  <c r="R2310"/>
  <c r="P2310"/>
  <c r="BI2306"/>
  <c r="BH2306"/>
  <c r="BG2306"/>
  <c r="BF2306"/>
  <c r="T2306"/>
  <c r="R2306"/>
  <c r="P2306"/>
  <c r="BI2298"/>
  <c r="BH2298"/>
  <c r="BG2298"/>
  <c r="BF2298"/>
  <c r="T2298"/>
  <c r="R2298"/>
  <c r="P2298"/>
  <c r="BI2296"/>
  <c r="BH2296"/>
  <c r="BG2296"/>
  <c r="BF2296"/>
  <c r="T2296"/>
  <c r="R2296"/>
  <c r="P2296"/>
  <c r="BI2294"/>
  <c r="BH2294"/>
  <c r="BG2294"/>
  <c r="BF2294"/>
  <c r="T2294"/>
  <c r="R2294"/>
  <c r="P2294"/>
  <c r="BI2292"/>
  <c r="BH2292"/>
  <c r="BG2292"/>
  <c r="BF2292"/>
  <c r="T2292"/>
  <c r="R2292"/>
  <c r="P2292"/>
  <c r="BI2291"/>
  <c r="BH2291"/>
  <c r="BG2291"/>
  <c r="BF2291"/>
  <c r="T2291"/>
  <c r="R2291"/>
  <c r="P2291"/>
  <c r="BI2289"/>
  <c r="BH2289"/>
  <c r="BG2289"/>
  <c r="BF2289"/>
  <c r="T2289"/>
  <c r="R2289"/>
  <c r="P2289"/>
  <c r="BI2287"/>
  <c r="BH2287"/>
  <c r="BG2287"/>
  <c r="BF2287"/>
  <c r="T2287"/>
  <c r="R2287"/>
  <c r="P2287"/>
  <c r="BI2285"/>
  <c r="BH2285"/>
  <c r="BG2285"/>
  <c r="BF2285"/>
  <c r="T2285"/>
  <c r="R2285"/>
  <c r="P2285"/>
  <c r="BI2283"/>
  <c r="BH2283"/>
  <c r="BG2283"/>
  <c r="BF2283"/>
  <c r="T2283"/>
  <c r="R2283"/>
  <c r="P2283"/>
  <c r="BI2281"/>
  <c r="BH2281"/>
  <c r="BG2281"/>
  <c r="BF2281"/>
  <c r="T2281"/>
  <c r="R2281"/>
  <c r="P2281"/>
  <c r="BI2279"/>
  <c r="BH2279"/>
  <c r="BG2279"/>
  <c r="BF2279"/>
  <c r="T2279"/>
  <c r="R2279"/>
  <c r="P2279"/>
  <c r="BI2277"/>
  <c r="BH2277"/>
  <c r="BG2277"/>
  <c r="BF2277"/>
  <c r="T2277"/>
  <c r="R2277"/>
  <c r="P2277"/>
  <c r="BI2275"/>
  <c r="BH2275"/>
  <c r="BG2275"/>
  <c r="BF2275"/>
  <c r="T2275"/>
  <c r="R2275"/>
  <c r="P2275"/>
  <c r="BI2273"/>
  <c r="BH2273"/>
  <c r="BG2273"/>
  <c r="BF2273"/>
  <c r="T2273"/>
  <c r="R2273"/>
  <c r="P2273"/>
  <c r="BI2271"/>
  <c r="BH2271"/>
  <c r="BG2271"/>
  <c r="BF2271"/>
  <c r="T2271"/>
  <c r="R2271"/>
  <c r="P2271"/>
  <c r="BI2269"/>
  <c r="BH2269"/>
  <c r="BG2269"/>
  <c r="BF2269"/>
  <c r="T2269"/>
  <c r="R2269"/>
  <c r="P2269"/>
  <c r="BI2267"/>
  <c r="BH2267"/>
  <c r="BG2267"/>
  <c r="BF2267"/>
  <c r="T2267"/>
  <c r="R2267"/>
  <c r="P2267"/>
  <c r="BI2265"/>
  <c r="BH2265"/>
  <c r="BG2265"/>
  <c r="BF2265"/>
  <c r="T2265"/>
  <c r="R2265"/>
  <c r="P2265"/>
  <c r="BI2263"/>
  <c r="BH2263"/>
  <c r="BG2263"/>
  <c r="BF2263"/>
  <c r="T2263"/>
  <c r="R2263"/>
  <c r="P2263"/>
  <c r="BI2261"/>
  <c r="BH2261"/>
  <c r="BG2261"/>
  <c r="BF2261"/>
  <c r="T2261"/>
  <c r="R2261"/>
  <c r="P2261"/>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9"/>
  <c r="BH2249"/>
  <c r="BG2249"/>
  <c r="BF2249"/>
  <c r="T2249"/>
  <c r="R2249"/>
  <c r="P2249"/>
  <c r="BI2247"/>
  <c r="BH2247"/>
  <c r="BG2247"/>
  <c r="BF2247"/>
  <c r="T2247"/>
  <c r="R2247"/>
  <c r="P2247"/>
  <c r="BI2245"/>
  <c r="BH2245"/>
  <c r="BG2245"/>
  <c r="BF2245"/>
  <c r="T2245"/>
  <c r="R2245"/>
  <c r="P2245"/>
  <c r="BI2243"/>
  <c r="BH2243"/>
  <c r="BG2243"/>
  <c r="BF2243"/>
  <c r="T2243"/>
  <c r="R2243"/>
  <c r="P2243"/>
  <c r="BI2241"/>
  <c r="BH2241"/>
  <c r="BG2241"/>
  <c r="BF2241"/>
  <c r="T2241"/>
  <c r="R2241"/>
  <c r="P2241"/>
  <c r="BI2239"/>
  <c r="BH2239"/>
  <c r="BG2239"/>
  <c r="BF2239"/>
  <c r="T2239"/>
  <c r="R2239"/>
  <c r="P2239"/>
  <c r="BI2237"/>
  <c r="BH2237"/>
  <c r="BG2237"/>
  <c r="BF2237"/>
  <c r="T2237"/>
  <c r="R2237"/>
  <c r="P2237"/>
  <c r="BI2235"/>
  <c r="BH2235"/>
  <c r="BG2235"/>
  <c r="BF2235"/>
  <c r="T2235"/>
  <c r="R2235"/>
  <c r="P2235"/>
  <c r="BI2233"/>
  <c r="BH2233"/>
  <c r="BG2233"/>
  <c r="BF2233"/>
  <c r="T2233"/>
  <c r="R2233"/>
  <c r="P2233"/>
  <c r="BI2231"/>
  <c r="BH2231"/>
  <c r="BG2231"/>
  <c r="BF2231"/>
  <c r="T2231"/>
  <c r="R2231"/>
  <c r="P2231"/>
  <c r="BI2230"/>
  <c r="BH2230"/>
  <c r="BG2230"/>
  <c r="BF2230"/>
  <c r="T2230"/>
  <c r="R2230"/>
  <c r="P2230"/>
  <c r="BI2228"/>
  <c r="BH2228"/>
  <c r="BG2228"/>
  <c r="BF2228"/>
  <c r="T2228"/>
  <c r="R2228"/>
  <c r="P2228"/>
  <c r="BI2226"/>
  <c r="BH2226"/>
  <c r="BG2226"/>
  <c r="BF2226"/>
  <c r="T2226"/>
  <c r="R2226"/>
  <c r="P2226"/>
  <c r="BI2224"/>
  <c r="BH2224"/>
  <c r="BG2224"/>
  <c r="BF2224"/>
  <c r="T2224"/>
  <c r="R2224"/>
  <c r="P2224"/>
  <c r="BI2222"/>
  <c r="BH2222"/>
  <c r="BG2222"/>
  <c r="BF2222"/>
  <c r="T2222"/>
  <c r="R2222"/>
  <c r="P2222"/>
  <c r="BI2220"/>
  <c r="BH2220"/>
  <c r="BG2220"/>
  <c r="BF2220"/>
  <c r="T2220"/>
  <c r="R2220"/>
  <c r="P2220"/>
  <c r="BI2218"/>
  <c r="BH2218"/>
  <c r="BG2218"/>
  <c r="BF2218"/>
  <c r="T2218"/>
  <c r="R2218"/>
  <c r="P2218"/>
  <c r="BI2216"/>
  <c r="BH2216"/>
  <c r="BG2216"/>
  <c r="BF2216"/>
  <c r="T2216"/>
  <c r="R2216"/>
  <c r="P2216"/>
  <c r="BI2214"/>
  <c r="BH2214"/>
  <c r="BG2214"/>
  <c r="BF2214"/>
  <c r="T2214"/>
  <c r="R2214"/>
  <c r="P2214"/>
  <c r="BI2212"/>
  <c r="BH2212"/>
  <c r="BG2212"/>
  <c r="BF2212"/>
  <c r="T2212"/>
  <c r="R2212"/>
  <c r="P2212"/>
  <c r="BI2210"/>
  <c r="BH2210"/>
  <c r="BG2210"/>
  <c r="BF2210"/>
  <c r="T2210"/>
  <c r="R2210"/>
  <c r="P2210"/>
  <c r="BI2208"/>
  <c r="BH2208"/>
  <c r="BG2208"/>
  <c r="BF2208"/>
  <c r="T2208"/>
  <c r="R2208"/>
  <c r="P2208"/>
  <c r="BI2206"/>
  <c r="BH2206"/>
  <c r="BG2206"/>
  <c r="BF2206"/>
  <c r="T2206"/>
  <c r="R2206"/>
  <c r="P2206"/>
  <c r="BI2204"/>
  <c r="BH2204"/>
  <c r="BG2204"/>
  <c r="BF2204"/>
  <c r="T2204"/>
  <c r="R2204"/>
  <c r="P2204"/>
  <c r="BI2202"/>
  <c r="BH2202"/>
  <c r="BG2202"/>
  <c r="BF2202"/>
  <c r="T2202"/>
  <c r="R2202"/>
  <c r="P2202"/>
  <c r="BI2200"/>
  <c r="BH2200"/>
  <c r="BG2200"/>
  <c r="BF2200"/>
  <c r="T2200"/>
  <c r="R2200"/>
  <c r="P2200"/>
  <c r="BI2198"/>
  <c r="BH2198"/>
  <c r="BG2198"/>
  <c r="BF2198"/>
  <c r="T2198"/>
  <c r="R2198"/>
  <c r="P2198"/>
  <c r="BI2196"/>
  <c r="BH2196"/>
  <c r="BG2196"/>
  <c r="BF2196"/>
  <c r="T2196"/>
  <c r="R2196"/>
  <c r="P2196"/>
  <c r="BI2194"/>
  <c r="BH2194"/>
  <c r="BG2194"/>
  <c r="BF2194"/>
  <c r="T2194"/>
  <c r="R2194"/>
  <c r="P2194"/>
  <c r="BI2192"/>
  <c r="BH2192"/>
  <c r="BG2192"/>
  <c r="BF2192"/>
  <c r="T2192"/>
  <c r="R2192"/>
  <c r="P2192"/>
  <c r="BI2190"/>
  <c r="BH2190"/>
  <c r="BG2190"/>
  <c r="BF2190"/>
  <c r="T2190"/>
  <c r="R2190"/>
  <c r="P2190"/>
  <c r="BI2188"/>
  <c r="BH2188"/>
  <c r="BG2188"/>
  <c r="BF2188"/>
  <c r="T2188"/>
  <c r="R2188"/>
  <c r="P2188"/>
  <c r="BI2186"/>
  <c r="BH2186"/>
  <c r="BG2186"/>
  <c r="BF2186"/>
  <c r="T2186"/>
  <c r="R2186"/>
  <c r="P2186"/>
  <c r="BI2184"/>
  <c r="BH2184"/>
  <c r="BG2184"/>
  <c r="BF2184"/>
  <c r="T2184"/>
  <c r="R2184"/>
  <c r="P2184"/>
  <c r="BI2182"/>
  <c r="BH2182"/>
  <c r="BG2182"/>
  <c r="BF2182"/>
  <c r="T2182"/>
  <c r="R2182"/>
  <c r="P2182"/>
  <c r="BI2180"/>
  <c r="BH2180"/>
  <c r="BG2180"/>
  <c r="BF2180"/>
  <c r="T2180"/>
  <c r="R2180"/>
  <c r="P2180"/>
  <c r="BI2178"/>
  <c r="BH2178"/>
  <c r="BG2178"/>
  <c r="BF2178"/>
  <c r="T2178"/>
  <c r="R2178"/>
  <c r="P2178"/>
  <c r="BI2176"/>
  <c r="BH2176"/>
  <c r="BG2176"/>
  <c r="BF2176"/>
  <c r="T2176"/>
  <c r="R2176"/>
  <c r="P2176"/>
  <c r="BI2174"/>
  <c r="BH2174"/>
  <c r="BG2174"/>
  <c r="BF2174"/>
  <c r="T2174"/>
  <c r="R2174"/>
  <c r="P2174"/>
  <c r="BI2172"/>
  <c r="BH2172"/>
  <c r="BG2172"/>
  <c r="BF2172"/>
  <c r="T2172"/>
  <c r="R2172"/>
  <c r="P2172"/>
  <c r="BI2170"/>
  <c r="BH2170"/>
  <c r="BG2170"/>
  <c r="BF2170"/>
  <c r="T2170"/>
  <c r="R2170"/>
  <c r="P2170"/>
  <c r="BI2168"/>
  <c r="BH2168"/>
  <c r="BG2168"/>
  <c r="BF2168"/>
  <c r="T2168"/>
  <c r="R2168"/>
  <c r="P2168"/>
  <c r="BI2166"/>
  <c r="BH2166"/>
  <c r="BG2166"/>
  <c r="BF2166"/>
  <c r="T2166"/>
  <c r="R2166"/>
  <c r="P2166"/>
  <c r="BI2164"/>
  <c r="BH2164"/>
  <c r="BG2164"/>
  <c r="BF2164"/>
  <c r="T2164"/>
  <c r="R2164"/>
  <c r="P2164"/>
  <c r="BI2162"/>
  <c r="BH2162"/>
  <c r="BG2162"/>
  <c r="BF2162"/>
  <c r="T2162"/>
  <c r="R2162"/>
  <c r="P2162"/>
  <c r="BI2160"/>
  <c r="BH2160"/>
  <c r="BG2160"/>
  <c r="BF2160"/>
  <c r="T2160"/>
  <c r="R2160"/>
  <c r="P2160"/>
  <c r="BI2158"/>
  <c r="BH2158"/>
  <c r="BG2158"/>
  <c r="BF2158"/>
  <c r="T2158"/>
  <c r="R2158"/>
  <c r="P2158"/>
  <c r="BI2156"/>
  <c r="BH2156"/>
  <c r="BG2156"/>
  <c r="BF2156"/>
  <c r="T2156"/>
  <c r="R2156"/>
  <c r="P2156"/>
  <c r="BI2154"/>
  <c r="BH2154"/>
  <c r="BG2154"/>
  <c r="BF2154"/>
  <c r="T2154"/>
  <c r="R2154"/>
  <c r="P2154"/>
  <c r="BI2152"/>
  <c r="BH2152"/>
  <c r="BG2152"/>
  <c r="BF2152"/>
  <c r="T2152"/>
  <c r="R2152"/>
  <c r="P2152"/>
  <c r="BI2150"/>
  <c r="BH2150"/>
  <c r="BG2150"/>
  <c r="BF2150"/>
  <c r="T2150"/>
  <c r="R2150"/>
  <c r="P2150"/>
  <c r="BI2148"/>
  <c r="BH2148"/>
  <c r="BG2148"/>
  <c r="BF2148"/>
  <c r="T2148"/>
  <c r="R2148"/>
  <c r="P2148"/>
  <c r="BI2146"/>
  <c r="BH2146"/>
  <c r="BG2146"/>
  <c r="BF2146"/>
  <c r="T2146"/>
  <c r="R2146"/>
  <c r="P2146"/>
  <c r="BI2144"/>
  <c r="BH2144"/>
  <c r="BG2144"/>
  <c r="BF2144"/>
  <c r="T2144"/>
  <c r="R2144"/>
  <c r="P2144"/>
  <c r="BI2142"/>
  <c r="BH2142"/>
  <c r="BG2142"/>
  <c r="BF2142"/>
  <c r="T2142"/>
  <c r="R2142"/>
  <c r="P2142"/>
  <c r="BI2140"/>
  <c r="BH2140"/>
  <c r="BG2140"/>
  <c r="BF2140"/>
  <c r="T2140"/>
  <c r="R2140"/>
  <c r="P2140"/>
  <c r="BI2138"/>
  <c r="BH2138"/>
  <c r="BG2138"/>
  <c r="BF2138"/>
  <c r="T2138"/>
  <c r="R2138"/>
  <c r="P2138"/>
  <c r="BI2136"/>
  <c r="BH2136"/>
  <c r="BG2136"/>
  <c r="BF2136"/>
  <c r="T2136"/>
  <c r="R2136"/>
  <c r="P2136"/>
  <c r="BI2134"/>
  <c r="BH2134"/>
  <c r="BG2134"/>
  <c r="BF2134"/>
  <c r="T2134"/>
  <c r="R2134"/>
  <c r="P2134"/>
  <c r="BI2132"/>
  <c r="BH2132"/>
  <c r="BG2132"/>
  <c r="BF2132"/>
  <c r="T2132"/>
  <c r="R2132"/>
  <c r="P2132"/>
  <c r="BI2130"/>
  <c r="BH2130"/>
  <c r="BG2130"/>
  <c r="BF2130"/>
  <c r="T2130"/>
  <c r="R2130"/>
  <c r="P2130"/>
  <c r="BI2128"/>
  <c r="BH2128"/>
  <c r="BG2128"/>
  <c r="BF2128"/>
  <c r="T2128"/>
  <c r="R2128"/>
  <c r="P2128"/>
  <c r="BI2126"/>
  <c r="BH2126"/>
  <c r="BG2126"/>
  <c r="BF2126"/>
  <c r="T2126"/>
  <c r="R2126"/>
  <c r="P2126"/>
  <c r="BI2124"/>
  <c r="BH2124"/>
  <c r="BG2124"/>
  <c r="BF2124"/>
  <c r="T2124"/>
  <c r="R2124"/>
  <c r="P2124"/>
  <c r="BI2122"/>
  <c r="BH2122"/>
  <c r="BG2122"/>
  <c r="BF2122"/>
  <c r="T2122"/>
  <c r="R2122"/>
  <c r="P2122"/>
  <c r="BI2120"/>
  <c r="BH2120"/>
  <c r="BG2120"/>
  <c r="BF2120"/>
  <c r="T2120"/>
  <c r="R2120"/>
  <c r="P2120"/>
  <c r="BI2118"/>
  <c r="BH2118"/>
  <c r="BG2118"/>
  <c r="BF2118"/>
  <c r="T2118"/>
  <c r="R2118"/>
  <c r="P2118"/>
  <c r="BI2116"/>
  <c r="BH2116"/>
  <c r="BG2116"/>
  <c r="BF2116"/>
  <c r="T2116"/>
  <c r="R2116"/>
  <c r="P2116"/>
  <c r="BI2114"/>
  <c r="BH2114"/>
  <c r="BG2114"/>
  <c r="BF2114"/>
  <c r="T2114"/>
  <c r="R2114"/>
  <c r="P2114"/>
  <c r="BI2112"/>
  <c r="BH2112"/>
  <c r="BG2112"/>
  <c r="BF2112"/>
  <c r="T2112"/>
  <c r="R2112"/>
  <c r="P2112"/>
  <c r="BI2110"/>
  <c r="BH2110"/>
  <c r="BG2110"/>
  <c r="BF2110"/>
  <c r="T2110"/>
  <c r="R2110"/>
  <c r="P2110"/>
  <c r="BI2108"/>
  <c r="BH2108"/>
  <c r="BG2108"/>
  <c r="BF2108"/>
  <c r="T2108"/>
  <c r="R2108"/>
  <c r="P2108"/>
  <c r="BI2106"/>
  <c r="BH2106"/>
  <c r="BG2106"/>
  <c r="BF2106"/>
  <c r="T2106"/>
  <c r="R2106"/>
  <c r="P2106"/>
  <c r="BI2104"/>
  <c r="BH2104"/>
  <c r="BG2104"/>
  <c r="BF2104"/>
  <c r="T2104"/>
  <c r="R2104"/>
  <c r="P2104"/>
  <c r="BI2102"/>
  <c r="BH2102"/>
  <c r="BG2102"/>
  <c r="BF2102"/>
  <c r="T2102"/>
  <c r="R2102"/>
  <c r="P2102"/>
  <c r="BI2100"/>
  <c r="BH2100"/>
  <c r="BG2100"/>
  <c r="BF2100"/>
  <c r="T2100"/>
  <c r="R2100"/>
  <c r="P2100"/>
  <c r="BI2098"/>
  <c r="BH2098"/>
  <c r="BG2098"/>
  <c r="BF2098"/>
  <c r="T2098"/>
  <c r="R2098"/>
  <c r="P2098"/>
  <c r="BI2096"/>
  <c r="BH2096"/>
  <c r="BG2096"/>
  <c r="BF2096"/>
  <c r="T2096"/>
  <c r="R2096"/>
  <c r="P2096"/>
  <c r="BI2094"/>
  <c r="BH2094"/>
  <c r="BG2094"/>
  <c r="BF2094"/>
  <c r="T2094"/>
  <c r="R2094"/>
  <c r="P2094"/>
  <c r="BI2092"/>
  <c r="BH2092"/>
  <c r="BG2092"/>
  <c r="BF2092"/>
  <c r="T2092"/>
  <c r="R2092"/>
  <c r="P2092"/>
  <c r="BI2090"/>
  <c r="BH2090"/>
  <c r="BG2090"/>
  <c r="BF2090"/>
  <c r="T2090"/>
  <c r="R2090"/>
  <c r="P2090"/>
  <c r="BI2088"/>
  <c r="BH2088"/>
  <c r="BG2088"/>
  <c r="BF2088"/>
  <c r="T2088"/>
  <c r="R2088"/>
  <c r="P2088"/>
  <c r="BI2086"/>
  <c r="BH2086"/>
  <c r="BG2086"/>
  <c r="BF2086"/>
  <c r="T2086"/>
  <c r="R2086"/>
  <c r="P2086"/>
  <c r="BI2084"/>
  <c r="BH2084"/>
  <c r="BG2084"/>
  <c r="BF2084"/>
  <c r="T2084"/>
  <c r="R2084"/>
  <c r="P2084"/>
  <c r="BI2082"/>
  <c r="BH2082"/>
  <c r="BG2082"/>
  <c r="BF2082"/>
  <c r="T2082"/>
  <c r="R2082"/>
  <c r="P2082"/>
  <c r="BI2080"/>
  <c r="BH2080"/>
  <c r="BG2080"/>
  <c r="BF2080"/>
  <c r="T2080"/>
  <c r="R2080"/>
  <c r="P2080"/>
  <c r="BI2078"/>
  <c r="BH2078"/>
  <c r="BG2078"/>
  <c r="BF2078"/>
  <c r="T2078"/>
  <c r="R2078"/>
  <c r="P2078"/>
  <c r="BI2076"/>
  <c r="BH2076"/>
  <c r="BG2076"/>
  <c r="BF2076"/>
  <c r="T2076"/>
  <c r="R2076"/>
  <c r="P2076"/>
  <c r="BI2074"/>
  <c r="BH2074"/>
  <c r="BG2074"/>
  <c r="BF2074"/>
  <c r="T2074"/>
  <c r="R2074"/>
  <c r="P2074"/>
  <c r="BI2072"/>
  <c r="BH2072"/>
  <c r="BG2072"/>
  <c r="BF2072"/>
  <c r="T2072"/>
  <c r="R2072"/>
  <c r="P2072"/>
  <c r="BI2070"/>
  <c r="BH2070"/>
  <c r="BG2070"/>
  <c r="BF2070"/>
  <c r="T2070"/>
  <c r="R2070"/>
  <c r="P2070"/>
  <c r="BI2068"/>
  <c r="BH2068"/>
  <c r="BG2068"/>
  <c r="BF2068"/>
  <c r="T2068"/>
  <c r="R2068"/>
  <c r="P2068"/>
  <c r="BI2066"/>
  <c r="BH2066"/>
  <c r="BG2066"/>
  <c r="BF2066"/>
  <c r="T2066"/>
  <c r="R2066"/>
  <c r="P2066"/>
  <c r="BI2064"/>
  <c r="BH2064"/>
  <c r="BG2064"/>
  <c r="BF2064"/>
  <c r="T2064"/>
  <c r="R2064"/>
  <c r="P2064"/>
  <c r="BI2062"/>
  <c r="BH2062"/>
  <c r="BG2062"/>
  <c r="BF2062"/>
  <c r="T2062"/>
  <c r="R2062"/>
  <c r="P2062"/>
  <c r="BI2060"/>
  <c r="BH2060"/>
  <c r="BG2060"/>
  <c r="BF2060"/>
  <c r="T2060"/>
  <c r="R2060"/>
  <c r="P2060"/>
  <c r="BI2058"/>
  <c r="BH2058"/>
  <c r="BG2058"/>
  <c r="BF2058"/>
  <c r="T2058"/>
  <c r="R2058"/>
  <c r="P2058"/>
  <c r="BI2056"/>
  <c r="BH2056"/>
  <c r="BG2056"/>
  <c r="BF2056"/>
  <c r="T2056"/>
  <c r="R2056"/>
  <c r="P2056"/>
  <c r="BI2054"/>
  <c r="BH2054"/>
  <c r="BG2054"/>
  <c r="BF2054"/>
  <c r="T2054"/>
  <c r="R2054"/>
  <c r="P2054"/>
  <c r="BI2052"/>
  <c r="BH2052"/>
  <c r="BG2052"/>
  <c r="BF2052"/>
  <c r="T2052"/>
  <c r="R2052"/>
  <c r="P2052"/>
  <c r="BI2050"/>
  <c r="BH2050"/>
  <c r="BG2050"/>
  <c r="BF2050"/>
  <c r="T2050"/>
  <c r="R2050"/>
  <c r="P2050"/>
  <c r="BI2048"/>
  <c r="BH2048"/>
  <c r="BG2048"/>
  <c r="BF2048"/>
  <c r="T2048"/>
  <c r="R2048"/>
  <c r="P2048"/>
  <c r="BI2046"/>
  <c r="BH2046"/>
  <c r="BG2046"/>
  <c r="BF2046"/>
  <c r="T2046"/>
  <c r="R2046"/>
  <c r="P2046"/>
  <c r="BI2044"/>
  <c r="BH2044"/>
  <c r="BG2044"/>
  <c r="BF2044"/>
  <c r="T2044"/>
  <c r="R2044"/>
  <c r="P2044"/>
  <c r="BI2042"/>
  <c r="BH2042"/>
  <c r="BG2042"/>
  <c r="BF2042"/>
  <c r="T2042"/>
  <c r="R2042"/>
  <c r="P2042"/>
  <c r="BI2040"/>
  <c r="BH2040"/>
  <c r="BG2040"/>
  <c r="BF2040"/>
  <c r="T2040"/>
  <c r="R2040"/>
  <c r="P2040"/>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8"/>
  <c r="BH2028"/>
  <c r="BG2028"/>
  <c r="BF2028"/>
  <c r="T2028"/>
  <c r="R2028"/>
  <c r="P2028"/>
  <c r="BI2026"/>
  <c r="BH2026"/>
  <c r="BG2026"/>
  <c r="BF2026"/>
  <c r="T2026"/>
  <c r="R2026"/>
  <c r="P2026"/>
  <c r="BI2024"/>
  <c r="BH2024"/>
  <c r="BG2024"/>
  <c r="BF2024"/>
  <c r="T2024"/>
  <c r="R2024"/>
  <c r="P2024"/>
  <c r="BI2022"/>
  <c r="BH2022"/>
  <c r="BG2022"/>
  <c r="BF2022"/>
  <c r="T2022"/>
  <c r="R2022"/>
  <c r="P2022"/>
  <c r="BI2020"/>
  <c r="BH2020"/>
  <c r="BG2020"/>
  <c r="BF2020"/>
  <c r="T2020"/>
  <c r="R2020"/>
  <c r="P2020"/>
  <c r="BI2018"/>
  <c r="BH2018"/>
  <c r="BG2018"/>
  <c r="BF2018"/>
  <c r="T2018"/>
  <c r="R2018"/>
  <c r="P2018"/>
  <c r="BI2016"/>
  <c r="BH2016"/>
  <c r="BG2016"/>
  <c r="BF2016"/>
  <c r="T2016"/>
  <c r="R2016"/>
  <c r="P2016"/>
  <c r="BI2014"/>
  <c r="BH2014"/>
  <c r="BG2014"/>
  <c r="BF2014"/>
  <c r="T2014"/>
  <c r="R2014"/>
  <c r="P2014"/>
  <c r="BI2012"/>
  <c r="BH2012"/>
  <c r="BG2012"/>
  <c r="BF2012"/>
  <c r="T2012"/>
  <c r="R2012"/>
  <c r="P2012"/>
  <c r="BI2010"/>
  <c r="BH2010"/>
  <c r="BG2010"/>
  <c r="BF2010"/>
  <c r="T2010"/>
  <c r="R2010"/>
  <c r="P2010"/>
  <c r="BI2008"/>
  <c r="BH2008"/>
  <c r="BG2008"/>
  <c r="BF2008"/>
  <c r="T2008"/>
  <c r="R2008"/>
  <c r="P2008"/>
  <c r="BI2006"/>
  <c r="BH2006"/>
  <c r="BG2006"/>
  <c r="BF2006"/>
  <c r="T2006"/>
  <c r="R2006"/>
  <c r="P2006"/>
  <c r="BI2004"/>
  <c r="BH2004"/>
  <c r="BG2004"/>
  <c r="BF2004"/>
  <c r="T2004"/>
  <c r="R2004"/>
  <c r="P2004"/>
  <c r="BI2002"/>
  <c r="BH2002"/>
  <c r="BG2002"/>
  <c r="BF2002"/>
  <c r="T2002"/>
  <c r="R2002"/>
  <c r="P2002"/>
  <c r="BI2000"/>
  <c r="BH2000"/>
  <c r="BG2000"/>
  <c r="BF2000"/>
  <c r="T2000"/>
  <c r="R2000"/>
  <c r="P2000"/>
  <c r="BI1998"/>
  <c r="BH1998"/>
  <c r="BG1998"/>
  <c r="BF1998"/>
  <c r="T1998"/>
  <c r="R1998"/>
  <c r="P1998"/>
  <c r="BI1996"/>
  <c r="BH1996"/>
  <c r="BG1996"/>
  <c r="BF1996"/>
  <c r="T1996"/>
  <c r="R1996"/>
  <c r="P1996"/>
  <c r="BI1994"/>
  <c r="BH1994"/>
  <c r="BG1994"/>
  <c r="BF1994"/>
  <c r="T1994"/>
  <c r="R1994"/>
  <c r="P1994"/>
  <c r="BI1992"/>
  <c r="BH1992"/>
  <c r="BG1992"/>
  <c r="BF1992"/>
  <c r="T1992"/>
  <c r="R1992"/>
  <c r="P1992"/>
  <c r="BI1990"/>
  <c r="BH1990"/>
  <c r="BG1990"/>
  <c r="BF1990"/>
  <c r="T1990"/>
  <c r="R1990"/>
  <c r="P1990"/>
  <c r="BI1988"/>
  <c r="BH1988"/>
  <c r="BG1988"/>
  <c r="BF1988"/>
  <c r="T1988"/>
  <c r="R1988"/>
  <c r="P1988"/>
  <c r="BI1986"/>
  <c r="BH1986"/>
  <c r="BG1986"/>
  <c r="BF1986"/>
  <c r="T1986"/>
  <c r="R1986"/>
  <c r="P1986"/>
  <c r="BI1984"/>
  <c r="BH1984"/>
  <c r="BG1984"/>
  <c r="BF1984"/>
  <c r="T1984"/>
  <c r="R1984"/>
  <c r="P1984"/>
  <c r="BI1982"/>
  <c r="BH1982"/>
  <c r="BG1982"/>
  <c r="BF1982"/>
  <c r="T1982"/>
  <c r="R1982"/>
  <c r="P1982"/>
  <c r="BI1980"/>
  <c r="BH1980"/>
  <c r="BG1980"/>
  <c r="BF1980"/>
  <c r="T1980"/>
  <c r="R1980"/>
  <c r="P1980"/>
  <c r="BI1978"/>
  <c r="BH1978"/>
  <c r="BG1978"/>
  <c r="BF1978"/>
  <c r="T1978"/>
  <c r="R1978"/>
  <c r="P1978"/>
  <c r="BI1976"/>
  <c r="BH1976"/>
  <c r="BG1976"/>
  <c r="BF1976"/>
  <c r="T1976"/>
  <c r="R1976"/>
  <c r="P1976"/>
  <c r="BI1974"/>
  <c r="BH1974"/>
  <c r="BG1974"/>
  <c r="BF1974"/>
  <c r="T1974"/>
  <c r="R1974"/>
  <c r="P1974"/>
  <c r="BI1972"/>
  <c r="BH1972"/>
  <c r="BG1972"/>
  <c r="BF1972"/>
  <c r="T1972"/>
  <c r="R1972"/>
  <c r="P1972"/>
  <c r="BI1970"/>
  <c r="BH1970"/>
  <c r="BG1970"/>
  <c r="BF1970"/>
  <c r="T1970"/>
  <c r="R1970"/>
  <c r="P1970"/>
  <c r="BI1968"/>
  <c r="BH1968"/>
  <c r="BG1968"/>
  <c r="BF1968"/>
  <c r="T1968"/>
  <c r="R1968"/>
  <c r="P1968"/>
  <c r="BI1966"/>
  <c r="BH1966"/>
  <c r="BG1966"/>
  <c r="BF1966"/>
  <c r="T1966"/>
  <c r="R1966"/>
  <c r="P1966"/>
  <c r="BI1964"/>
  <c r="BH1964"/>
  <c r="BG1964"/>
  <c r="BF1964"/>
  <c r="T1964"/>
  <c r="R1964"/>
  <c r="P1964"/>
  <c r="BI1962"/>
  <c r="BH1962"/>
  <c r="BG1962"/>
  <c r="BF1962"/>
  <c r="T1962"/>
  <c r="R1962"/>
  <c r="P1962"/>
  <c r="BI1960"/>
  <c r="BH1960"/>
  <c r="BG1960"/>
  <c r="BF1960"/>
  <c r="T1960"/>
  <c r="R1960"/>
  <c r="P1960"/>
  <c r="BI1958"/>
  <c r="BH1958"/>
  <c r="BG1958"/>
  <c r="BF1958"/>
  <c r="T1958"/>
  <c r="R1958"/>
  <c r="P1958"/>
  <c r="BI1956"/>
  <c r="BH1956"/>
  <c r="BG1956"/>
  <c r="BF1956"/>
  <c r="T1956"/>
  <c r="R1956"/>
  <c r="P1956"/>
  <c r="BI1954"/>
  <c r="BH1954"/>
  <c r="BG1954"/>
  <c r="BF1954"/>
  <c r="T1954"/>
  <c r="R1954"/>
  <c r="P1954"/>
  <c r="BI1952"/>
  <c r="BH1952"/>
  <c r="BG1952"/>
  <c r="BF1952"/>
  <c r="T1952"/>
  <c r="R1952"/>
  <c r="P1952"/>
  <c r="BI1950"/>
  <c r="BH1950"/>
  <c r="BG1950"/>
  <c r="BF1950"/>
  <c r="T1950"/>
  <c r="R1950"/>
  <c r="P1950"/>
  <c r="BI1948"/>
  <c r="BH1948"/>
  <c r="BG1948"/>
  <c r="BF1948"/>
  <c r="T1948"/>
  <c r="R1948"/>
  <c r="P1948"/>
  <c r="BI1946"/>
  <c r="BH1946"/>
  <c r="BG1946"/>
  <c r="BF1946"/>
  <c r="T1946"/>
  <c r="R1946"/>
  <c r="P1946"/>
  <c r="BI1944"/>
  <c r="BH1944"/>
  <c r="BG1944"/>
  <c r="BF1944"/>
  <c r="T1944"/>
  <c r="R1944"/>
  <c r="P1944"/>
  <c r="BI1942"/>
  <c r="BH1942"/>
  <c r="BG1942"/>
  <c r="BF1942"/>
  <c r="T1942"/>
  <c r="R1942"/>
  <c r="P1942"/>
  <c r="BI1940"/>
  <c r="BH1940"/>
  <c r="BG1940"/>
  <c r="BF1940"/>
  <c r="T1940"/>
  <c r="R1940"/>
  <c r="P1940"/>
  <c r="BI1938"/>
  <c r="BH1938"/>
  <c r="BG1938"/>
  <c r="BF1938"/>
  <c r="T1938"/>
  <c r="R1938"/>
  <c r="P1938"/>
  <c r="BI1936"/>
  <c r="BH1936"/>
  <c r="BG1936"/>
  <c r="BF1936"/>
  <c r="T1936"/>
  <c r="R1936"/>
  <c r="P1936"/>
  <c r="BI1934"/>
  <c r="BH1934"/>
  <c r="BG1934"/>
  <c r="BF1934"/>
  <c r="T1934"/>
  <c r="R1934"/>
  <c r="P1934"/>
  <c r="BI1932"/>
  <c r="BH1932"/>
  <c r="BG1932"/>
  <c r="BF1932"/>
  <c r="T1932"/>
  <c r="R1932"/>
  <c r="P1932"/>
  <c r="BI1930"/>
  <c r="BH1930"/>
  <c r="BG1930"/>
  <c r="BF1930"/>
  <c r="T1930"/>
  <c r="R1930"/>
  <c r="P1930"/>
  <c r="BI1928"/>
  <c r="BH1928"/>
  <c r="BG1928"/>
  <c r="BF1928"/>
  <c r="T1928"/>
  <c r="R1928"/>
  <c r="P1928"/>
  <c r="BI1926"/>
  <c r="BH1926"/>
  <c r="BG1926"/>
  <c r="BF1926"/>
  <c r="T1926"/>
  <c r="R1926"/>
  <c r="P1926"/>
  <c r="BI1924"/>
  <c r="BH1924"/>
  <c r="BG1924"/>
  <c r="BF1924"/>
  <c r="T1924"/>
  <c r="R1924"/>
  <c r="P1924"/>
  <c r="BI1922"/>
  <c r="BH1922"/>
  <c r="BG1922"/>
  <c r="BF1922"/>
  <c r="T1922"/>
  <c r="R1922"/>
  <c r="P1922"/>
  <c r="BI1920"/>
  <c r="BH1920"/>
  <c r="BG1920"/>
  <c r="BF1920"/>
  <c r="T1920"/>
  <c r="R1920"/>
  <c r="P1920"/>
  <c r="BI1918"/>
  <c r="BH1918"/>
  <c r="BG1918"/>
  <c r="BF1918"/>
  <c r="T1918"/>
  <c r="R1918"/>
  <c r="P1918"/>
  <c r="BI1916"/>
  <c r="BH1916"/>
  <c r="BG1916"/>
  <c r="BF1916"/>
  <c r="T1916"/>
  <c r="R1916"/>
  <c r="P1916"/>
  <c r="BI1914"/>
  <c r="BH1914"/>
  <c r="BG1914"/>
  <c r="BF1914"/>
  <c r="T1914"/>
  <c r="R1914"/>
  <c r="P1914"/>
  <c r="BI1912"/>
  <c r="BH1912"/>
  <c r="BG1912"/>
  <c r="BF1912"/>
  <c r="T1912"/>
  <c r="R1912"/>
  <c r="P1912"/>
  <c r="BI1910"/>
  <c r="BH1910"/>
  <c r="BG1910"/>
  <c r="BF1910"/>
  <c r="T1910"/>
  <c r="R1910"/>
  <c r="P1910"/>
  <c r="BI1908"/>
  <c r="BH1908"/>
  <c r="BG1908"/>
  <c r="BF1908"/>
  <c r="T1908"/>
  <c r="R1908"/>
  <c r="P1908"/>
  <c r="BI1906"/>
  <c r="BH1906"/>
  <c r="BG1906"/>
  <c r="BF1906"/>
  <c r="T1906"/>
  <c r="R1906"/>
  <c r="P1906"/>
  <c r="BI1904"/>
  <c r="BH1904"/>
  <c r="BG1904"/>
  <c r="BF1904"/>
  <c r="T1904"/>
  <c r="R1904"/>
  <c r="P1904"/>
  <c r="BI1902"/>
  <c r="BH1902"/>
  <c r="BG1902"/>
  <c r="BF1902"/>
  <c r="T1902"/>
  <c r="R1902"/>
  <c r="P1902"/>
  <c r="BI1900"/>
  <c r="BH1900"/>
  <c r="BG1900"/>
  <c r="BF1900"/>
  <c r="T1900"/>
  <c r="R1900"/>
  <c r="P1900"/>
  <c r="BI1898"/>
  <c r="BH1898"/>
  <c r="BG1898"/>
  <c r="BF1898"/>
  <c r="T1898"/>
  <c r="R1898"/>
  <c r="P1898"/>
  <c r="BI1896"/>
  <c r="BH1896"/>
  <c r="BG1896"/>
  <c r="BF1896"/>
  <c r="T1896"/>
  <c r="R1896"/>
  <c r="P1896"/>
  <c r="BI1894"/>
  <c r="BH1894"/>
  <c r="BG1894"/>
  <c r="BF1894"/>
  <c r="T1894"/>
  <c r="R1894"/>
  <c r="P1894"/>
  <c r="BI1892"/>
  <c r="BH1892"/>
  <c r="BG1892"/>
  <c r="BF1892"/>
  <c r="T1892"/>
  <c r="R1892"/>
  <c r="P1892"/>
  <c r="BI1890"/>
  <c r="BH1890"/>
  <c r="BG1890"/>
  <c r="BF1890"/>
  <c r="T1890"/>
  <c r="R1890"/>
  <c r="P1890"/>
  <c r="BI1888"/>
  <c r="BH1888"/>
  <c r="BG1888"/>
  <c r="BF1888"/>
  <c r="T1888"/>
  <c r="R1888"/>
  <c r="P1888"/>
  <c r="BI1886"/>
  <c r="BH1886"/>
  <c r="BG1886"/>
  <c r="BF1886"/>
  <c r="T1886"/>
  <c r="R1886"/>
  <c r="P1886"/>
  <c r="BI1884"/>
  <c r="BH1884"/>
  <c r="BG1884"/>
  <c r="BF1884"/>
  <c r="T1884"/>
  <c r="R1884"/>
  <c r="P1884"/>
  <c r="BI1882"/>
  <c r="BH1882"/>
  <c r="BG1882"/>
  <c r="BF1882"/>
  <c r="T1882"/>
  <c r="R1882"/>
  <c r="P1882"/>
  <c r="BI1880"/>
  <c r="BH1880"/>
  <c r="BG1880"/>
  <c r="BF1880"/>
  <c r="T1880"/>
  <c r="R1880"/>
  <c r="P1880"/>
  <c r="BI1878"/>
  <c r="BH1878"/>
  <c r="BG1878"/>
  <c r="BF1878"/>
  <c r="T1878"/>
  <c r="R1878"/>
  <c r="P1878"/>
  <c r="BI1876"/>
  <c r="BH1876"/>
  <c r="BG1876"/>
  <c r="BF1876"/>
  <c r="T1876"/>
  <c r="R1876"/>
  <c r="P1876"/>
  <c r="BI1874"/>
  <c r="BH1874"/>
  <c r="BG1874"/>
  <c r="BF1874"/>
  <c r="T1874"/>
  <c r="R1874"/>
  <c r="P1874"/>
  <c r="BI1872"/>
  <c r="BH1872"/>
  <c r="BG1872"/>
  <c r="BF1872"/>
  <c r="T1872"/>
  <c r="R1872"/>
  <c r="P1872"/>
  <c r="BI1870"/>
  <c r="BH1870"/>
  <c r="BG1870"/>
  <c r="BF1870"/>
  <c r="T1870"/>
  <c r="R1870"/>
  <c r="P1870"/>
  <c r="BI1868"/>
  <c r="BH1868"/>
  <c r="BG1868"/>
  <c r="BF1868"/>
  <c r="T1868"/>
  <c r="R1868"/>
  <c r="P1868"/>
  <c r="BI1866"/>
  <c r="BH1866"/>
  <c r="BG1866"/>
  <c r="BF1866"/>
  <c r="T1866"/>
  <c r="R1866"/>
  <c r="P1866"/>
  <c r="BI1864"/>
  <c r="BH1864"/>
  <c r="BG1864"/>
  <c r="BF1864"/>
  <c r="T1864"/>
  <c r="R1864"/>
  <c r="P1864"/>
  <c r="BI1862"/>
  <c r="BH1862"/>
  <c r="BG1862"/>
  <c r="BF1862"/>
  <c r="T1862"/>
  <c r="R1862"/>
  <c r="P1862"/>
  <c r="BI1860"/>
  <c r="BH1860"/>
  <c r="BG1860"/>
  <c r="BF1860"/>
  <c r="T1860"/>
  <c r="R1860"/>
  <c r="P1860"/>
  <c r="BI1858"/>
  <c r="BH1858"/>
  <c r="BG1858"/>
  <c r="BF1858"/>
  <c r="T1858"/>
  <c r="R1858"/>
  <c r="P1858"/>
  <c r="BI1856"/>
  <c r="BH1856"/>
  <c r="BG1856"/>
  <c r="BF1856"/>
  <c r="T1856"/>
  <c r="R1856"/>
  <c r="P1856"/>
  <c r="BI1854"/>
  <c r="BH1854"/>
  <c r="BG1854"/>
  <c r="BF1854"/>
  <c r="T1854"/>
  <c r="R1854"/>
  <c r="P1854"/>
  <c r="BI1852"/>
  <c r="BH1852"/>
  <c r="BG1852"/>
  <c r="BF1852"/>
  <c r="T1852"/>
  <c r="R1852"/>
  <c r="P1852"/>
  <c r="BI1850"/>
  <c r="BH1850"/>
  <c r="BG1850"/>
  <c r="BF1850"/>
  <c r="T1850"/>
  <c r="R1850"/>
  <c r="P1850"/>
  <c r="BI1848"/>
  <c r="BH1848"/>
  <c r="BG1848"/>
  <c r="BF1848"/>
  <c r="T1848"/>
  <c r="R1848"/>
  <c r="P1848"/>
  <c r="BI1847"/>
  <c r="BH1847"/>
  <c r="BG1847"/>
  <c r="BF1847"/>
  <c r="T1847"/>
  <c r="R1847"/>
  <c r="P1847"/>
  <c r="BI1845"/>
  <c r="BH1845"/>
  <c r="BG1845"/>
  <c r="BF1845"/>
  <c r="T1845"/>
  <c r="R1845"/>
  <c r="P1845"/>
  <c r="BI1843"/>
  <c r="BH1843"/>
  <c r="BG1843"/>
  <c r="BF1843"/>
  <c r="T1843"/>
  <c r="R1843"/>
  <c r="P1843"/>
  <c r="BI1841"/>
  <c r="BH1841"/>
  <c r="BG1841"/>
  <c r="BF1841"/>
  <c r="T1841"/>
  <c r="R1841"/>
  <c r="P1841"/>
  <c r="BI1839"/>
  <c r="BH1839"/>
  <c r="BG1839"/>
  <c r="BF1839"/>
  <c r="T1839"/>
  <c r="R1839"/>
  <c r="P1839"/>
  <c r="BI1837"/>
  <c r="BH1837"/>
  <c r="BG1837"/>
  <c r="BF1837"/>
  <c r="T1837"/>
  <c r="R1837"/>
  <c r="P1837"/>
  <c r="BI1835"/>
  <c r="BH1835"/>
  <c r="BG1835"/>
  <c r="BF1835"/>
  <c r="T1835"/>
  <c r="R1835"/>
  <c r="P1835"/>
  <c r="BI1833"/>
  <c r="BH1833"/>
  <c r="BG1833"/>
  <c r="BF1833"/>
  <c r="T1833"/>
  <c r="R1833"/>
  <c r="P1833"/>
  <c r="BI1831"/>
  <c r="BH1831"/>
  <c r="BG1831"/>
  <c r="BF1831"/>
  <c r="T1831"/>
  <c r="R1831"/>
  <c r="P1831"/>
  <c r="BI1829"/>
  <c r="BH1829"/>
  <c r="BG1829"/>
  <c r="BF1829"/>
  <c r="T1829"/>
  <c r="R1829"/>
  <c r="P1829"/>
  <c r="BI1827"/>
  <c r="BH1827"/>
  <c r="BG1827"/>
  <c r="BF1827"/>
  <c r="T1827"/>
  <c r="R1827"/>
  <c r="P1827"/>
  <c r="BI1825"/>
  <c r="BH1825"/>
  <c r="BG1825"/>
  <c r="BF1825"/>
  <c r="T1825"/>
  <c r="R1825"/>
  <c r="P1825"/>
  <c r="BI1823"/>
  <c r="BH1823"/>
  <c r="BG1823"/>
  <c r="BF1823"/>
  <c r="T1823"/>
  <c r="R1823"/>
  <c r="P1823"/>
  <c r="BI1821"/>
  <c r="BH1821"/>
  <c r="BG1821"/>
  <c r="BF1821"/>
  <c r="T1821"/>
  <c r="R1821"/>
  <c r="P1821"/>
  <c r="BI1819"/>
  <c r="BH1819"/>
  <c r="BG1819"/>
  <c r="BF1819"/>
  <c r="T1819"/>
  <c r="R1819"/>
  <c r="P1819"/>
  <c r="BI1817"/>
  <c r="BH1817"/>
  <c r="BG1817"/>
  <c r="BF1817"/>
  <c r="T1817"/>
  <c r="R1817"/>
  <c r="P1817"/>
  <c r="BI1815"/>
  <c r="BH1815"/>
  <c r="BG1815"/>
  <c r="BF1815"/>
  <c r="T1815"/>
  <c r="R1815"/>
  <c r="P1815"/>
  <c r="BI1813"/>
  <c r="BH1813"/>
  <c r="BG1813"/>
  <c r="BF1813"/>
  <c r="T1813"/>
  <c r="R1813"/>
  <c r="P1813"/>
  <c r="BI1811"/>
  <c r="BH1811"/>
  <c r="BG1811"/>
  <c r="BF1811"/>
  <c r="T1811"/>
  <c r="R1811"/>
  <c r="P1811"/>
  <c r="BI1809"/>
  <c r="BH1809"/>
  <c r="BG1809"/>
  <c r="BF1809"/>
  <c r="T1809"/>
  <c r="R1809"/>
  <c r="P1809"/>
  <c r="BI1807"/>
  <c r="BH1807"/>
  <c r="BG1807"/>
  <c r="BF1807"/>
  <c r="T1807"/>
  <c r="R1807"/>
  <c r="P1807"/>
  <c r="BI1805"/>
  <c r="BH1805"/>
  <c r="BG1805"/>
  <c r="BF1805"/>
  <c r="T1805"/>
  <c r="R1805"/>
  <c r="P1805"/>
  <c r="BI1803"/>
  <c r="BH1803"/>
  <c r="BG1803"/>
  <c r="BF1803"/>
  <c r="T1803"/>
  <c r="R1803"/>
  <c r="P1803"/>
  <c r="BI1801"/>
  <c r="BH1801"/>
  <c r="BG1801"/>
  <c r="BF1801"/>
  <c r="T1801"/>
  <c r="R1801"/>
  <c r="P1801"/>
  <c r="BI1799"/>
  <c r="BH1799"/>
  <c r="BG1799"/>
  <c r="BF1799"/>
  <c r="T1799"/>
  <c r="R1799"/>
  <c r="P1799"/>
  <c r="BI1797"/>
  <c r="BH1797"/>
  <c r="BG1797"/>
  <c r="BF1797"/>
  <c r="T1797"/>
  <c r="R1797"/>
  <c r="P1797"/>
  <c r="BI1795"/>
  <c r="BH1795"/>
  <c r="BG1795"/>
  <c r="BF1795"/>
  <c r="T1795"/>
  <c r="R1795"/>
  <c r="P1795"/>
  <c r="BI1793"/>
  <c r="BH1793"/>
  <c r="BG1793"/>
  <c r="BF1793"/>
  <c r="T1793"/>
  <c r="R1793"/>
  <c r="P1793"/>
  <c r="BI1791"/>
  <c r="BH1791"/>
  <c r="BG1791"/>
  <c r="BF1791"/>
  <c r="T1791"/>
  <c r="R1791"/>
  <c r="P1791"/>
  <c r="BI1789"/>
  <c r="BH1789"/>
  <c r="BG1789"/>
  <c r="BF1789"/>
  <c r="T1789"/>
  <c r="R1789"/>
  <c r="P1789"/>
  <c r="BI1787"/>
  <c r="BH1787"/>
  <c r="BG1787"/>
  <c r="BF1787"/>
  <c r="T1787"/>
  <c r="R1787"/>
  <c r="P1787"/>
  <c r="BI1785"/>
  <c r="BH1785"/>
  <c r="BG1785"/>
  <c r="BF1785"/>
  <c r="T1785"/>
  <c r="R1785"/>
  <c r="P1785"/>
  <c r="BI1783"/>
  <c r="BH1783"/>
  <c r="BG1783"/>
  <c r="BF1783"/>
  <c r="T1783"/>
  <c r="R1783"/>
  <c r="P1783"/>
  <c r="BI1781"/>
  <c r="BH1781"/>
  <c r="BG1781"/>
  <c r="BF1781"/>
  <c r="T1781"/>
  <c r="R1781"/>
  <c r="P1781"/>
  <c r="BI1779"/>
  <c r="BH1779"/>
  <c r="BG1779"/>
  <c r="BF1779"/>
  <c r="T1779"/>
  <c r="R1779"/>
  <c r="P1779"/>
  <c r="BI1777"/>
  <c r="BH1777"/>
  <c r="BG1777"/>
  <c r="BF1777"/>
  <c r="T1777"/>
  <c r="R1777"/>
  <c r="P1777"/>
  <c r="BI1775"/>
  <c r="BH1775"/>
  <c r="BG1775"/>
  <c r="BF1775"/>
  <c r="T1775"/>
  <c r="R1775"/>
  <c r="P1775"/>
  <c r="BI1773"/>
  <c r="BH1773"/>
  <c r="BG1773"/>
  <c r="BF1773"/>
  <c r="T1773"/>
  <c r="R1773"/>
  <c r="P1773"/>
  <c r="BI1771"/>
  <c r="BH1771"/>
  <c r="BG1771"/>
  <c r="BF1771"/>
  <c r="T1771"/>
  <c r="R1771"/>
  <c r="P1771"/>
  <c r="BI1769"/>
  <c r="BH1769"/>
  <c r="BG1769"/>
  <c r="BF1769"/>
  <c r="T1769"/>
  <c r="R1769"/>
  <c r="P1769"/>
  <c r="BI1767"/>
  <c r="BH1767"/>
  <c r="BG1767"/>
  <c r="BF1767"/>
  <c r="T1767"/>
  <c r="R1767"/>
  <c r="P1767"/>
  <c r="BI1765"/>
  <c r="BH1765"/>
  <c r="BG1765"/>
  <c r="BF1765"/>
  <c r="T1765"/>
  <c r="R1765"/>
  <c r="P1765"/>
  <c r="BI1763"/>
  <c r="BH1763"/>
  <c r="BG1763"/>
  <c r="BF1763"/>
  <c r="T1763"/>
  <c r="R1763"/>
  <c r="P1763"/>
  <c r="BI1761"/>
  <c r="BH1761"/>
  <c r="BG1761"/>
  <c r="BF1761"/>
  <c r="T1761"/>
  <c r="R1761"/>
  <c r="P1761"/>
  <c r="BI1759"/>
  <c r="BH1759"/>
  <c r="BG1759"/>
  <c r="BF1759"/>
  <c r="T1759"/>
  <c r="R1759"/>
  <c r="P1759"/>
  <c r="BI1757"/>
  <c r="BH1757"/>
  <c r="BG1757"/>
  <c r="BF1757"/>
  <c r="T1757"/>
  <c r="R1757"/>
  <c r="P1757"/>
  <c r="BI1755"/>
  <c r="BH1755"/>
  <c r="BG1755"/>
  <c r="BF1755"/>
  <c r="T1755"/>
  <c r="R1755"/>
  <c r="P1755"/>
  <c r="BI1753"/>
  <c r="BH1753"/>
  <c r="BG1753"/>
  <c r="BF1753"/>
  <c r="T1753"/>
  <c r="R1753"/>
  <c r="P1753"/>
  <c r="BI1751"/>
  <c r="BH1751"/>
  <c r="BG1751"/>
  <c r="BF1751"/>
  <c r="T1751"/>
  <c r="R1751"/>
  <c r="P1751"/>
  <c r="BI1749"/>
  <c r="BH1749"/>
  <c r="BG1749"/>
  <c r="BF1749"/>
  <c r="T1749"/>
  <c r="R1749"/>
  <c r="P1749"/>
  <c r="BI1747"/>
  <c r="BH1747"/>
  <c r="BG1747"/>
  <c r="BF1747"/>
  <c r="T1747"/>
  <c r="R1747"/>
  <c r="P1747"/>
  <c r="BI1745"/>
  <c r="BH1745"/>
  <c r="BG1745"/>
  <c r="BF1745"/>
  <c r="T1745"/>
  <c r="R1745"/>
  <c r="P1745"/>
  <c r="BI1743"/>
  <c r="BH1743"/>
  <c r="BG1743"/>
  <c r="BF1743"/>
  <c r="T1743"/>
  <c r="R1743"/>
  <c r="P1743"/>
  <c r="BI1741"/>
  <c r="BH1741"/>
  <c r="BG1741"/>
  <c r="BF1741"/>
  <c r="T1741"/>
  <c r="R1741"/>
  <c r="P1741"/>
  <c r="BI1739"/>
  <c r="BH1739"/>
  <c r="BG1739"/>
  <c r="BF1739"/>
  <c r="T1739"/>
  <c r="R1739"/>
  <c r="P1739"/>
  <c r="BI1737"/>
  <c r="BH1737"/>
  <c r="BG1737"/>
  <c r="BF1737"/>
  <c r="T1737"/>
  <c r="R1737"/>
  <c r="P1737"/>
  <c r="BI1735"/>
  <c r="BH1735"/>
  <c r="BG1735"/>
  <c r="BF1735"/>
  <c r="T1735"/>
  <c r="R1735"/>
  <c r="P1735"/>
  <c r="BI1733"/>
  <c r="BH1733"/>
  <c r="BG1733"/>
  <c r="BF1733"/>
  <c r="T1733"/>
  <c r="R1733"/>
  <c r="P1733"/>
  <c r="BI1731"/>
  <c r="BH1731"/>
  <c r="BG1731"/>
  <c r="BF1731"/>
  <c r="T1731"/>
  <c r="R1731"/>
  <c r="P1731"/>
  <c r="BI1729"/>
  <c r="BH1729"/>
  <c r="BG1729"/>
  <c r="BF1729"/>
  <c r="T1729"/>
  <c r="R1729"/>
  <c r="P1729"/>
  <c r="BI1727"/>
  <c r="BH1727"/>
  <c r="BG1727"/>
  <c r="BF1727"/>
  <c r="T1727"/>
  <c r="R1727"/>
  <c r="P1727"/>
  <c r="BI1725"/>
  <c r="BH1725"/>
  <c r="BG1725"/>
  <c r="BF1725"/>
  <c r="T1725"/>
  <c r="R1725"/>
  <c r="P1725"/>
  <c r="BI1723"/>
  <c r="BH1723"/>
  <c r="BG1723"/>
  <c r="BF1723"/>
  <c r="T1723"/>
  <c r="R1723"/>
  <c r="P1723"/>
  <c r="BI1721"/>
  <c r="BH1721"/>
  <c r="BG1721"/>
  <c r="BF1721"/>
  <c r="T1721"/>
  <c r="R1721"/>
  <c r="P1721"/>
  <c r="BI1719"/>
  <c r="BH1719"/>
  <c r="BG1719"/>
  <c r="BF1719"/>
  <c r="T1719"/>
  <c r="R1719"/>
  <c r="P1719"/>
  <c r="BI1717"/>
  <c r="BH1717"/>
  <c r="BG1717"/>
  <c r="BF1717"/>
  <c r="T1717"/>
  <c r="R1717"/>
  <c r="P1717"/>
  <c r="BI1715"/>
  <c r="BH1715"/>
  <c r="BG1715"/>
  <c r="BF1715"/>
  <c r="T1715"/>
  <c r="R1715"/>
  <c r="P1715"/>
  <c r="BI1713"/>
  <c r="BH1713"/>
  <c r="BG1713"/>
  <c r="BF1713"/>
  <c r="T1713"/>
  <c r="R1713"/>
  <c r="P1713"/>
  <c r="BI1711"/>
  <c r="BH1711"/>
  <c r="BG1711"/>
  <c r="BF1711"/>
  <c r="T1711"/>
  <c r="R1711"/>
  <c r="P1711"/>
  <c r="BI1709"/>
  <c r="BH1709"/>
  <c r="BG1709"/>
  <c r="BF1709"/>
  <c r="T1709"/>
  <c r="R1709"/>
  <c r="P1709"/>
  <c r="BI1707"/>
  <c r="BH1707"/>
  <c r="BG1707"/>
  <c r="BF1707"/>
  <c r="T1707"/>
  <c r="R1707"/>
  <c r="P1707"/>
  <c r="BI1705"/>
  <c r="BH1705"/>
  <c r="BG1705"/>
  <c r="BF1705"/>
  <c r="T1705"/>
  <c r="R1705"/>
  <c r="P1705"/>
  <c r="BI1703"/>
  <c r="BH1703"/>
  <c r="BG1703"/>
  <c r="BF1703"/>
  <c r="T1703"/>
  <c r="R1703"/>
  <c r="P1703"/>
  <c r="BI1701"/>
  <c r="BH1701"/>
  <c r="BG1701"/>
  <c r="BF1701"/>
  <c r="T1701"/>
  <c r="R1701"/>
  <c r="P1701"/>
  <c r="BI1699"/>
  <c r="BH1699"/>
  <c r="BG1699"/>
  <c r="BF1699"/>
  <c r="T1699"/>
  <c r="R1699"/>
  <c r="P1699"/>
  <c r="BI1697"/>
  <c r="BH1697"/>
  <c r="BG1697"/>
  <c r="BF1697"/>
  <c r="T1697"/>
  <c r="R1697"/>
  <c r="P1697"/>
  <c r="BI1695"/>
  <c r="BH1695"/>
  <c r="BG1695"/>
  <c r="BF1695"/>
  <c r="T1695"/>
  <c r="R1695"/>
  <c r="P1695"/>
  <c r="BI1693"/>
  <c r="BH1693"/>
  <c r="BG1693"/>
  <c r="BF1693"/>
  <c r="T1693"/>
  <c r="R1693"/>
  <c r="P1693"/>
  <c r="BI1691"/>
  <c r="BH1691"/>
  <c r="BG1691"/>
  <c r="BF1691"/>
  <c r="T1691"/>
  <c r="R1691"/>
  <c r="P1691"/>
  <c r="BI1689"/>
  <c r="BH1689"/>
  <c r="BG1689"/>
  <c r="BF1689"/>
  <c r="T1689"/>
  <c r="R1689"/>
  <c r="P1689"/>
  <c r="BI1687"/>
  <c r="BH1687"/>
  <c r="BG1687"/>
  <c r="BF1687"/>
  <c r="T1687"/>
  <c r="R1687"/>
  <c r="P1687"/>
  <c r="BI1685"/>
  <c r="BH1685"/>
  <c r="BG1685"/>
  <c r="BF1685"/>
  <c r="T1685"/>
  <c r="R1685"/>
  <c r="P1685"/>
  <c r="BI1683"/>
  <c r="BH1683"/>
  <c r="BG1683"/>
  <c r="BF1683"/>
  <c r="T1683"/>
  <c r="R1683"/>
  <c r="P1683"/>
  <c r="BI1681"/>
  <c r="BH1681"/>
  <c r="BG1681"/>
  <c r="BF1681"/>
  <c r="T1681"/>
  <c r="R1681"/>
  <c r="P1681"/>
  <c r="BI1679"/>
  <c r="BH1679"/>
  <c r="BG1679"/>
  <c r="BF1679"/>
  <c r="T1679"/>
  <c r="R1679"/>
  <c r="P1679"/>
  <c r="BI1677"/>
  <c r="BH1677"/>
  <c r="BG1677"/>
  <c r="BF1677"/>
  <c r="T1677"/>
  <c r="R1677"/>
  <c r="P1677"/>
  <c r="BI1675"/>
  <c r="BH1675"/>
  <c r="BG1675"/>
  <c r="BF1675"/>
  <c r="T1675"/>
  <c r="R1675"/>
  <c r="P1675"/>
  <c r="BI1673"/>
  <c r="BH1673"/>
  <c r="BG1673"/>
  <c r="BF1673"/>
  <c r="T1673"/>
  <c r="R1673"/>
  <c r="P1673"/>
  <c r="BI1671"/>
  <c r="BH1671"/>
  <c r="BG1671"/>
  <c r="BF1671"/>
  <c r="T1671"/>
  <c r="R1671"/>
  <c r="P1671"/>
  <c r="BI1669"/>
  <c r="BH1669"/>
  <c r="BG1669"/>
  <c r="BF1669"/>
  <c r="T1669"/>
  <c r="R1669"/>
  <c r="P1669"/>
  <c r="BI1667"/>
  <c r="BH1667"/>
  <c r="BG1667"/>
  <c r="BF1667"/>
  <c r="T1667"/>
  <c r="R1667"/>
  <c r="P1667"/>
  <c r="BI1665"/>
  <c r="BH1665"/>
  <c r="BG1665"/>
  <c r="BF1665"/>
  <c r="T1665"/>
  <c r="R1665"/>
  <c r="P1665"/>
  <c r="BI1663"/>
  <c r="BH1663"/>
  <c r="BG1663"/>
  <c r="BF1663"/>
  <c r="T1663"/>
  <c r="R1663"/>
  <c r="P1663"/>
  <c r="BI1661"/>
  <c r="BH1661"/>
  <c r="BG1661"/>
  <c r="BF1661"/>
  <c r="T1661"/>
  <c r="R1661"/>
  <c r="P1661"/>
  <c r="BI1659"/>
  <c r="BH1659"/>
  <c r="BG1659"/>
  <c r="BF1659"/>
  <c r="T1659"/>
  <c r="R1659"/>
  <c r="P1659"/>
  <c r="BI1657"/>
  <c r="BH1657"/>
  <c r="BG1657"/>
  <c r="BF1657"/>
  <c r="T1657"/>
  <c r="R1657"/>
  <c r="P1657"/>
  <c r="BI1655"/>
  <c r="BH1655"/>
  <c r="BG1655"/>
  <c r="BF1655"/>
  <c r="T1655"/>
  <c r="R1655"/>
  <c r="P1655"/>
  <c r="BI1653"/>
  <c r="BH1653"/>
  <c r="BG1653"/>
  <c r="BF1653"/>
  <c r="T1653"/>
  <c r="R1653"/>
  <c r="P1653"/>
  <c r="BI1651"/>
  <c r="BH1651"/>
  <c r="BG1651"/>
  <c r="BF1651"/>
  <c r="T1651"/>
  <c r="R1651"/>
  <c r="P1651"/>
  <c r="BI1649"/>
  <c r="BH1649"/>
  <c r="BG1649"/>
  <c r="BF1649"/>
  <c r="T1649"/>
  <c r="R1649"/>
  <c r="P1649"/>
  <c r="BI1647"/>
  <c r="BH1647"/>
  <c r="BG1647"/>
  <c r="BF1647"/>
  <c r="T1647"/>
  <c r="R1647"/>
  <c r="P1647"/>
  <c r="BI1645"/>
  <c r="BH1645"/>
  <c r="BG1645"/>
  <c r="BF1645"/>
  <c r="T1645"/>
  <c r="R1645"/>
  <c r="P1645"/>
  <c r="BI1643"/>
  <c r="BH1643"/>
  <c r="BG1643"/>
  <c r="BF1643"/>
  <c r="T1643"/>
  <c r="R1643"/>
  <c r="P1643"/>
  <c r="BI1641"/>
  <c r="BH1641"/>
  <c r="BG1641"/>
  <c r="BF1641"/>
  <c r="T1641"/>
  <c r="R1641"/>
  <c r="P1641"/>
  <c r="BI1639"/>
  <c r="BH1639"/>
  <c r="BG1639"/>
  <c r="BF1639"/>
  <c r="T1639"/>
  <c r="R1639"/>
  <c r="P1639"/>
  <c r="BI1637"/>
  <c r="BH1637"/>
  <c r="BG1637"/>
  <c r="BF1637"/>
  <c r="T1637"/>
  <c r="R1637"/>
  <c r="P1637"/>
  <c r="BI1635"/>
  <c r="BH1635"/>
  <c r="BG1635"/>
  <c r="BF1635"/>
  <c r="T1635"/>
  <c r="R1635"/>
  <c r="P1635"/>
  <c r="BI1633"/>
  <c r="BH1633"/>
  <c r="BG1633"/>
  <c r="BF1633"/>
  <c r="T1633"/>
  <c r="R1633"/>
  <c r="P1633"/>
  <c r="BI1631"/>
  <c r="BH1631"/>
  <c r="BG1631"/>
  <c r="BF1631"/>
  <c r="T1631"/>
  <c r="R1631"/>
  <c r="P1631"/>
  <c r="BI1629"/>
  <c r="BH1629"/>
  <c r="BG1629"/>
  <c r="BF1629"/>
  <c r="T1629"/>
  <c r="R1629"/>
  <c r="P1629"/>
  <c r="BI1627"/>
  <c r="BH1627"/>
  <c r="BG1627"/>
  <c r="BF1627"/>
  <c r="T1627"/>
  <c r="R1627"/>
  <c r="P1627"/>
  <c r="BI1625"/>
  <c r="BH1625"/>
  <c r="BG1625"/>
  <c r="BF1625"/>
  <c r="T1625"/>
  <c r="R1625"/>
  <c r="P1625"/>
  <c r="BI1623"/>
  <c r="BH1623"/>
  <c r="BG1623"/>
  <c r="BF1623"/>
  <c r="T1623"/>
  <c r="R1623"/>
  <c r="P1623"/>
  <c r="BI1621"/>
  <c r="BH1621"/>
  <c r="BG1621"/>
  <c r="BF1621"/>
  <c r="T1621"/>
  <c r="R1621"/>
  <c r="P1621"/>
  <c r="BI1619"/>
  <c r="BH1619"/>
  <c r="BG1619"/>
  <c r="BF1619"/>
  <c r="T1619"/>
  <c r="R1619"/>
  <c r="P1619"/>
  <c r="BI1617"/>
  <c r="BH1617"/>
  <c r="BG1617"/>
  <c r="BF1617"/>
  <c r="T1617"/>
  <c r="R1617"/>
  <c r="P1617"/>
  <c r="BI1615"/>
  <c r="BH1615"/>
  <c r="BG1615"/>
  <c r="BF1615"/>
  <c r="T1615"/>
  <c r="R1615"/>
  <c r="P1615"/>
  <c r="BI1613"/>
  <c r="BH1613"/>
  <c r="BG1613"/>
  <c r="BF1613"/>
  <c r="T1613"/>
  <c r="R1613"/>
  <c r="P1613"/>
  <c r="BI1611"/>
  <c r="BH1611"/>
  <c r="BG1611"/>
  <c r="BF1611"/>
  <c r="T1611"/>
  <c r="R1611"/>
  <c r="P1611"/>
  <c r="BI1609"/>
  <c r="BH1609"/>
  <c r="BG1609"/>
  <c r="BF1609"/>
  <c r="T1609"/>
  <c r="R1609"/>
  <c r="P1609"/>
  <c r="BI1607"/>
  <c r="BH1607"/>
  <c r="BG1607"/>
  <c r="BF1607"/>
  <c r="T1607"/>
  <c r="R1607"/>
  <c r="P1607"/>
  <c r="BI1605"/>
  <c r="BH1605"/>
  <c r="BG1605"/>
  <c r="BF1605"/>
  <c r="T1605"/>
  <c r="R1605"/>
  <c r="P1605"/>
  <c r="BI1603"/>
  <c r="BH1603"/>
  <c r="BG1603"/>
  <c r="BF1603"/>
  <c r="T1603"/>
  <c r="R1603"/>
  <c r="P1603"/>
  <c r="BI1601"/>
  <c r="BH1601"/>
  <c r="BG1601"/>
  <c r="BF1601"/>
  <c r="T1601"/>
  <c r="R1601"/>
  <c r="P1601"/>
  <c r="BI1599"/>
  <c r="BH1599"/>
  <c r="BG1599"/>
  <c r="BF1599"/>
  <c r="T1599"/>
  <c r="R1599"/>
  <c r="P1599"/>
  <c r="BI1597"/>
  <c r="BH1597"/>
  <c r="BG1597"/>
  <c r="BF1597"/>
  <c r="T1597"/>
  <c r="R1597"/>
  <c r="P1597"/>
  <c r="BI1595"/>
  <c r="BH1595"/>
  <c r="BG1595"/>
  <c r="BF1595"/>
  <c r="T1595"/>
  <c r="R1595"/>
  <c r="P1595"/>
  <c r="BI1593"/>
  <c r="BH1593"/>
  <c r="BG1593"/>
  <c r="BF1593"/>
  <c r="T1593"/>
  <c r="R1593"/>
  <c r="P1593"/>
  <c r="BI1591"/>
  <c r="BH1591"/>
  <c r="BG1591"/>
  <c r="BF1591"/>
  <c r="T1591"/>
  <c r="R1591"/>
  <c r="P1591"/>
  <c r="BI1589"/>
  <c r="BH1589"/>
  <c r="BG1589"/>
  <c r="BF1589"/>
  <c r="T1589"/>
  <c r="R1589"/>
  <c r="P1589"/>
  <c r="BI1587"/>
  <c r="BH1587"/>
  <c r="BG1587"/>
  <c r="BF1587"/>
  <c r="T1587"/>
  <c r="R1587"/>
  <c r="P1587"/>
  <c r="BI1585"/>
  <c r="BH1585"/>
  <c r="BG1585"/>
  <c r="BF1585"/>
  <c r="T1585"/>
  <c r="R1585"/>
  <c r="P1585"/>
  <c r="BI1583"/>
  <c r="BH1583"/>
  <c r="BG1583"/>
  <c r="BF1583"/>
  <c r="T1583"/>
  <c r="R1583"/>
  <c r="P1583"/>
  <c r="BI1581"/>
  <c r="BH1581"/>
  <c r="BG1581"/>
  <c r="BF1581"/>
  <c r="T1581"/>
  <c r="R1581"/>
  <c r="P1581"/>
  <c r="BI1579"/>
  <c r="BH1579"/>
  <c r="BG1579"/>
  <c r="BF1579"/>
  <c r="T1579"/>
  <c r="R1579"/>
  <c r="P1579"/>
  <c r="BI1577"/>
  <c r="BH1577"/>
  <c r="BG1577"/>
  <c r="BF1577"/>
  <c r="T1577"/>
  <c r="R1577"/>
  <c r="P1577"/>
  <c r="BI1575"/>
  <c r="BH1575"/>
  <c r="BG1575"/>
  <c r="BF1575"/>
  <c r="T1575"/>
  <c r="R1575"/>
  <c r="P1575"/>
  <c r="BI1573"/>
  <c r="BH1573"/>
  <c r="BG1573"/>
  <c r="BF1573"/>
  <c r="T1573"/>
  <c r="R1573"/>
  <c r="P1573"/>
  <c r="BI1571"/>
  <c r="BH1571"/>
  <c r="BG1571"/>
  <c r="BF1571"/>
  <c r="T1571"/>
  <c r="R1571"/>
  <c r="P1571"/>
  <c r="BI1569"/>
  <c r="BH1569"/>
  <c r="BG1569"/>
  <c r="BF1569"/>
  <c r="T1569"/>
  <c r="R1569"/>
  <c r="P1569"/>
  <c r="BI1567"/>
  <c r="BH1567"/>
  <c r="BG1567"/>
  <c r="BF1567"/>
  <c r="T1567"/>
  <c r="R1567"/>
  <c r="P1567"/>
  <c r="BI1565"/>
  <c r="BH1565"/>
  <c r="BG1565"/>
  <c r="BF1565"/>
  <c r="T1565"/>
  <c r="R1565"/>
  <c r="P1565"/>
  <c r="BI1563"/>
  <c r="BH1563"/>
  <c r="BG1563"/>
  <c r="BF1563"/>
  <c r="T1563"/>
  <c r="R1563"/>
  <c r="P1563"/>
  <c r="BI1561"/>
  <c r="BH1561"/>
  <c r="BG1561"/>
  <c r="BF1561"/>
  <c r="T1561"/>
  <c r="R1561"/>
  <c r="P1561"/>
  <c r="BI1559"/>
  <c r="BH1559"/>
  <c r="BG1559"/>
  <c r="BF1559"/>
  <c r="T1559"/>
  <c r="R1559"/>
  <c r="P1559"/>
  <c r="BI1557"/>
  <c r="BH1557"/>
  <c r="BG1557"/>
  <c r="BF1557"/>
  <c r="T1557"/>
  <c r="R1557"/>
  <c r="P1557"/>
  <c r="BI1555"/>
  <c r="BH1555"/>
  <c r="BG1555"/>
  <c r="BF1555"/>
  <c r="T1555"/>
  <c r="R1555"/>
  <c r="P1555"/>
  <c r="BI1553"/>
  <c r="BH1553"/>
  <c r="BG1553"/>
  <c r="BF1553"/>
  <c r="T1553"/>
  <c r="R1553"/>
  <c r="P1553"/>
  <c r="BI1551"/>
  <c r="BH1551"/>
  <c r="BG1551"/>
  <c r="BF1551"/>
  <c r="T1551"/>
  <c r="R1551"/>
  <c r="P1551"/>
  <c r="BI1549"/>
  <c r="BH1549"/>
  <c r="BG1549"/>
  <c r="BF1549"/>
  <c r="T1549"/>
  <c r="R1549"/>
  <c r="P1549"/>
  <c r="BI1547"/>
  <c r="BH1547"/>
  <c r="BG1547"/>
  <c r="BF1547"/>
  <c r="T1547"/>
  <c r="R1547"/>
  <c r="P1547"/>
  <c r="BI1545"/>
  <c r="BH1545"/>
  <c r="BG1545"/>
  <c r="BF1545"/>
  <c r="T1545"/>
  <c r="R1545"/>
  <c r="P1545"/>
  <c r="BI1543"/>
  <c r="BH1543"/>
  <c r="BG1543"/>
  <c r="BF1543"/>
  <c r="T1543"/>
  <c r="R1543"/>
  <c r="P1543"/>
  <c r="BI1541"/>
  <c r="BH1541"/>
  <c r="BG1541"/>
  <c r="BF1541"/>
  <c r="T1541"/>
  <c r="R1541"/>
  <c r="P1541"/>
  <c r="BI1539"/>
  <c r="BH1539"/>
  <c r="BG1539"/>
  <c r="BF1539"/>
  <c r="T1539"/>
  <c r="R1539"/>
  <c r="P1539"/>
  <c r="BI1537"/>
  <c r="BH1537"/>
  <c r="BG1537"/>
  <c r="BF1537"/>
  <c r="T1537"/>
  <c r="R1537"/>
  <c r="P1537"/>
  <c r="BI1535"/>
  <c r="BH1535"/>
  <c r="BG1535"/>
  <c r="BF1535"/>
  <c r="T1535"/>
  <c r="R1535"/>
  <c r="P1535"/>
  <c r="BI1533"/>
  <c r="BH1533"/>
  <c r="BG1533"/>
  <c r="BF1533"/>
  <c r="T1533"/>
  <c r="R1533"/>
  <c r="P1533"/>
  <c r="BI1531"/>
  <c r="BH1531"/>
  <c r="BG1531"/>
  <c r="BF1531"/>
  <c r="T1531"/>
  <c r="R1531"/>
  <c r="P1531"/>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9"/>
  <c r="BH1519"/>
  <c r="BG1519"/>
  <c r="BF1519"/>
  <c r="T1519"/>
  <c r="R1519"/>
  <c r="P1519"/>
  <c r="BI1517"/>
  <c r="BH1517"/>
  <c r="BG1517"/>
  <c r="BF1517"/>
  <c r="T1517"/>
  <c r="R1517"/>
  <c r="P1517"/>
  <c r="BI1515"/>
  <c r="BH1515"/>
  <c r="BG1515"/>
  <c r="BF1515"/>
  <c r="T1515"/>
  <c r="R1515"/>
  <c r="P1515"/>
  <c r="BI1513"/>
  <c r="BH1513"/>
  <c r="BG1513"/>
  <c r="BF1513"/>
  <c r="T1513"/>
  <c r="R1513"/>
  <c r="P1513"/>
  <c r="BI1511"/>
  <c r="BH1511"/>
  <c r="BG1511"/>
  <c r="BF1511"/>
  <c r="T1511"/>
  <c r="R1511"/>
  <c r="P1511"/>
  <c r="BI1509"/>
  <c r="BH1509"/>
  <c r="BG1509"/>
  <c r="BF1509"/>
  <c r="T1509"/>
  <c r="R1509"/>
  <c r="P1509"/>
  <c r="BI1507"/>
  <c r="BH1507"/>
  <c r="BG1507"/>
  <c r="BF1507"/>
  <c r="T1507"/>
  <c r="R1507"/>
  <c r="P1507"/>
  <c r="BI1505"/>
  <c r="BH1505"/>
  <c r="BG1505"/>
  <c r="BF1505"/>
  <c r="T1505"/>
  <c r="R1505"/>
  <c r="P1505"/>
  <c r="BI1503"/>
  <c r="BH1503"/>
  <c r="BG1503"/>
  <c r="BF1503"/>
  <c r="T1503"/>
  <c r="R1503"/>
  <c r="P1503"/>
  <c r="BI1501"/>
  <c r="BH1501"/>
  <c r="BG1501"/>
  <c r="BF1501"/>
  <c r="T1501"/>
  <c r="R1501"/>
  <c r="P1501"/>
  <c r="BI1499"/>
  <c r="BH1499"/>
  <c r="BG1499"/>
  <c r="BF1499"/>
  <c r="T1499"/>
  <c r="R1499"/>
  <c r="P1499"/>
  <c r="BI1497"/>
  <c r="BH1497"/>
  <c r="BG1497"/>
  <c r="BF1497"/>
  <c r="T1497"/>
  <c r="R1497"/>
  <c r="P1497"/>
  <c r="BI1495"/>
  <c r="BH1495"/>
  <c r="BG1495"/>
  <c r="BF1495"/>
  <c r="T1495"/>
  <c r="R1495"/>
  <c r="P1495"/>
  <c r="BI1493"/>
  <c r="BH1493"/>
  <c r="BG1493"/>
  <c r="BF1493"/>
  <c r="T1493"/>
  <c r="R1493"/>
  <c r="P1493"/>
  <c r="BI1491"/>
  <c r="BH1491"/>
  <c r="BG1491"/>
  <c r="BF1491"/>
  <c r="T1491"/>
  <c r="R1491"/>
  <c r="P1491"/>
  <c r="BI1489"/>
  <c r="BH1489"/>
  <c r="BG1489"/>
  <c r="BF1489"/>
  <c r="T1489"/>
  <c r="R1489"/>
  <c r="P1489"/>
  <c r="BI1487"/>
  <c r="BH1487"/>
  <c r="BG1487"/>
  <c r="BF1487"/>
  <c r="T1487"/>
  <c r="R1487"/>
  <c r="P1487"/>
  <c r="BI1485"/>
  <c r="BH1485"/>
  <c r="BG1485"/>
  <c r="BF1485"/>
  <c r="T1485"/>
  <c r="R1485"/>
  <c r="P1485"/>
  <c r="BI1483"/>
  <c r="BH1483"/>
  <c r="BG1483"/>
  <c r="BF1483"/>
  <c r="T1483"/>
  <c r="R1483"/>
  <c r="P1483"/>
  <c r="BI1481"/>
  <c r="BH1481"/>
  <c r="BG1481"/>
  <c r="BF1481"/>
  <c r="T1481"/>
  <c r="R1481"/>
  <c r="P1481"/>
  <c r="BI1479"/>
  <c r="BH1479"/>
  <c r="BG1479"/>
  <c r="BF1479"/>
  <c r="T1479"/>
  <c r="R1479"/>
  <c r="P1479"/>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5"/>
  <c r="BH1465"/>
  <c r="BG1465"/>
  <c r="BF1465"/>
  <c r="T1465"/>
  <c r="R1465"/>
  <c r="P1465"/>
  <c r="BI1463"/>
  <c r="BH1463"/>
  <c r="BG1463"/>
  <c r="BF1463"/>
  <c r="T1463"/>
  <c r="R1463"/>
  <c r="P1463"/>
  <c r="BI1461"/>
  <c r="BH1461"/>
  <c r="BG1461"/>
  <c r="BF1461"/>
  <c r="T1461"/>
  <c r="R1461"/>
  <c r="P1461"/>
  <c r="BI1459"/>
  <c r="BH1459"/>
  <c r="BG1459"/>
  <c r="BF1459"/>
  <c r="T1459"/>
  <c r="R1459"/>
  <c r="P1459"/>
  <c r="BI1457"/>
  <c r="BH1457"/>
  <c r="BG1457"/>
  <c r="BF1457"/>
  <c r="T1457"/>
  <c r="R1457"/>
  <c r="P1457"/>
  <c r="BI1455"/>
  <c r="BH1455"/>
  <c r="BG1455"/>
  <c r="BF1455"/>
  <c r="T1455"/>
  <c r="R1455"/>
  <c r="P1455"/>
  <c r="BI1453"/>
  <c r="BH1453"/>
  <c r="BG1453"/>
  <c r="BF1453"/>
  <c r="T1453"/>
  <c r="R1453"/>
  <c r="P1453"/>
  <c r="BI1451"/>
  <c r="BH1451"/>
  <c r="BG1451"/>
  <c r="BF1451"/>
  <c r="T1451"/>
  <c r="R1451"/>
  <c r="P1451"/>
  <c r="BI1449"/>
  <c r="BH1449"/>
  <c r="BG1449"/>
  <c r="BF1449"/>
  <c r="T1449"/>
  <c r="R1449"/>
  <c r="P1449"/>
  <c r="BI1447"/>
  <c r="BH1447"/>
  <c r="BG1447"/>
  <c r="BF1447"/>
  <c r="T1447"/>
  <c r="R1447"/>
  <c r="P1447"/>
  <c r="BI1445"/>
  <c r="BH1445"/>
  <c r="BG1445"/>
  <c r="BF1445"/>
  <c r="T1445"/>
  <c r="R1445"/>
  <c r="P1445"/>
  <c r="BI1443"/>
  <c r="BH1443"/>
  <c r="BG1443"/>
  <c r="BF1443"/>
  <c r="T1443"/>
  <c r="R1443"/>
  <c r="P1443"/>
  <c r="BI1441"/>
  <c r="BH1441"/>
  <c r="BG1441"/>
  <c r="BF1441"/>
  <c r="T1441"/>
  <c r="R1441"/>
  <c r="P1441"/>
  <c r="BI1439"/>
  <c r="BH1439"/>
  <c r="BG1439"/>
  <c r="BF1439"/>
  <c r="T1439"/>
  <c r="R1439"/>
  <c r="P1439"/>
  <c r="BI1437"/>
  <c r="BH1437"/>
  <c r="BG1437"/>
  <c r="BF1437"/>
  <c r="T1437"/>
  <c r="R1437"/>
  <c r="P1437"/>
  <c r="BI1435"/>
  <c r="BH1435"/>
  <c r="BG1435"/>
  <c r="BF1435"/>
  <c r="T1435"/>
  <c r="R1435"/>
  <c r="P1435"/>
  <c r="BI1433"/>
  <c r="BH1433"/>
  <c r="BG1433"/>
  <c r="BF1433"/>
  <c r="T1433"/>
  <c r="R1433"/>
  <c r="P1433"/>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3"/>
  <c r="BH1383"/>
  <c r="BG1383"/>
  <c r="BF1383"/>
  <c r="T1383"/>
  <c r="R1383"/>
  <c r="P1383"/>
  <c r="BI1381"/>
  <c r="BH1381"/>
  <c r="BG1381"/>
  <c r="BF1381"/>
  <c r="T1381"/>
  <c r="R1381"/>
  <c r="P1381"/>
  <c r="BI1379"/>
  <c r="BH1379"/>
  <c r="BG1379"/>
  <c r="BF1379"/>
  <c r="T1379"/>
  <c r="R1379"/>
  <c r="P1379"/>
  <c r="BI1377"/>
  <c r="BH1377"/>
  <c r="BG1377"/>
  <c r="BF1377"/>
  <c r="T1377"/>
  <c r="R1377"/>
  <c r="P1377"/>
  <c r="BI1375"/>
  <c r="BH1375"/>
  <c r="BG1375"/>
  <c r="BF1375"/>
  <c r="T1375"/>
  <c r="R1375"/>
  <c r="P1375"/>
  <c r="BI1373"/>
  <c r="BH1373"/>
  <c r="BG1373"/>
  <c r="BF1373"/>
  <c r="T1373"/>
  <c r="R1373"/>
  <c r="P1373"/>
  <c r="BI1371"/>
  <c r="BH1371"/>
  <c r="BG1371"/>
  <c r="BF1371"/>
  <c r="T1371"/>
  <c r="R1371"/>
  <c r="P1371"/>
  <c r="BI1369"/>
  <c r="BH1369"/>
  <c r="BG1369"/>
  <c r="BF1369"/>
  <c r="T1369"/>
  <c r="R1369"/>
  <c r="P1369"/>
  <c r="BI1367"/>
  <c r="BH1367"/>
  <c r="BG1367"/>
  <c r="BF1367"/>
  <c r="T1367"/>
  <c r="R1367"/>
  <c r="P1367"/>
  <c r="BI1365"/>
  <c r="BH1365"/>
  <c r="BG1365"/>
  <c r="BF1365"/>
  <c r="T1365"/>
  <c r="R1365"/>
  <c r="P1365"/>
  <c r="BI1363"/>
  <c r="BH1363"/>
  <c r="BG1363"/>
  <c r="BF1363"/>
  <c r="T1363"/>
  <c r="R1363"/>
  <c r="P1363"/>
  <c r="BI1361"/>
  <c r="BH1361"/>
  <c r="BG1361"/>
  <c r="BF1361"/>
  <c r="T1361"/>
  <c r="R1361"/>
  <c r="P1361"/>
  <c r="BI1359"/>
  <c r="BH1359"/>
  <c r="BG1359"/>
  <c r="BF1359"/>
  <c r="T1359"/>
  <c r="R1359"/>
  <c r="P1359"/>
  <c r="BI1357"/>
  <c r="BH1357"/>
  <c r="BG1357"/>
  <c r="BF1357"/>
  <c r="T1357"/>
  <c r="R1357"/>
  <c r="P1357"/>
  <c r="BI1355"/>
  <c r="BH1355"/>
  <c r="BG1355"/>
  <c r="BF1355"/>
  <c r="T1355"/>
  <c r="R1355"/>
  <c r="P1355"/>
  <c r="BI1353"/>
  <c r="BH1353"/>
  <c r="BG1353"/>
  <c r="BF1353"/>
  <c r="T1353"/>
  <c r="R1353"/>
  <c r="P1353"/>
  <c r="BI1351"/>
  <c r="BH1351"/>
  <c r="BG1351"/>
  <c r="BF1351"/>
  <c r="T1351"/>
  <c r="R1351"/>
  <c r="P1351"/>
  <c r="BI1349"/>
  <c r="BH1349"/>
  <c r="BG1349"/>
  <c r="BF1349"/>
  <c r="T1349"/>
  <c r="R1349"/>
  <c r="P1349"/>
  <c r="BI1347"/>
  <c r="BH1347"/>
  <c r="BG1347"/>
  <c r="BF1347"/>
  <c r="T1347"/>
  <c r="R1347"/>
  <c r="P1347"/>
  <c r="BI1345"/>
  <c r="BH1345"/>
  <c r="BG1345"/>
  <c r="BF1345"/>
  <c r="T1345"/>
  <c r="R1345"/>
  <c r="P1345"/>
  <c r="BI1343"/>
  <c r="BH1343"/>
  <c r="BG1343"/>
  <c r="BF1343"/>
  <c r="T1343"/>
  <c r="R1343"/>
  <c r="P1343"/>
  <c r="BI1341"/>
  <c r="BH1341"/>
  <c r="BG1341"/>
  <c r="BF1341"/>
  <c r="T1341"/>
  <c r="R1341"/>
  <c r="P1341"/>
  <c r="BI1339"/>
  <c r="BH1339"/>
  <c r="BG1339"/>
  <c r="BF1339"/>
  <c r="T1339"/>
  <c r="R1339"/>
  <c r="P1339"/>
  <c r="BI1337"/>
  <c r="BH1337"/>
  <c r="BG1337"/>
  <c r="BF1337"/>
  <c r="T1337"/>
  <c r="R1337"/>
  <c r="P1337"/>
  <c r="BI1335"/>
  <c r="BH1335"/>
  <c r="BG1335"/>
  <c r="BF1335"/>
  <c r="T1335"/>
  <c r="R1335"/>
  <c r="P1335"/>
  <c r="BI1333"/>
  <c r="BH1333"/>
  <c r="BG1333"/>
  <c r="BF1333"/>
  <c r="T1333"/>
  <c r="R1333"/>
  <c r="P1333"/>
  <c r="BI1331"/>
  <c r="BH1331"/>
  <c r="BG1331"/>
  <c r="BF1331"/>
  <c r="T1331"/>
  <c r="R1331"/>
  <c r="P1331"/>
  <c r="BI1329"/>
  <c r="BH1329"/>
  <c r="BG1329"/>
  <c r="BF1329"/>
  <c r="T1329"/>
  <c r="R1329"/>
  <c r="P1329"/>
  <c r="BI1327"/>
  <c r="BH1327"/>
  <c r="BG1327"/>
  <c r="BF1327"/>
  <c r="T1327"/>
  <c r="R1327"/>
  <c r="P1327"/>
  <c r="BI1325"/>
  <c r="BH1325"/>
  <c r="BG1325"/>
  <c r="BF1325"/>
  <c r="T1325"/>
  <c r="R1325"/>
  <c r="P1325"/>
  <c r="BI1323"/>
  <c r="BH1323"/>
  <c r="BG1323"/>
  <c r="BF1323"/>
  <c r="T1323"/>
  <c r="R1323"/>
  <c r="P1323"/>
  <c r="BI1321"/>
  <c r="BH1321"/>
  <c r="BG1321"/>
  <c r="BF1321"/>
  <c r="T1321"/>
  <c r="R1321"/>
  <c r="P1321"/>
  <c r="BI1319"/>
  <c r="BH1319"/>
  <c r="BG1319"/>
  <c r="BF1319"/>
  <c r="T1319"/>
  <c r="R1319"/>
  <c r="P1319"/>
  <c r="BI1317"/>
  <c r="BH1317"/>
  <c r="BG1317"/>
  <c r="BF1317"/>
  <c r="T1317"/>
  <c r="R1317"/>
  <c r="P1317"/>
  <c r="BI1315"/>
  <c r="BH1315"/>
  <c r="BG1315"/>
  <c r="BF1315"/>
  <c r="T1315"/>
  <c r="R1315"/>
  <c r="P1315"/>
  <c r="BI1313"/>
  <c r="BH1313"/>
  <c r="BG1313"/>
  <c r="BF1313"/>
  <c r="T1313"/>
  <c r="R1313"/>
  <c r="P1313"/>
  <c r="BI1311"/>
  <c r="BH1311"/>
  <c r="BG1311"/>
  <c r="BF1311"/>
  <c r="T1311"/>
  <c r="R1311"/>
  <c r="P1311"/>
  <c r="BI1309"/>
  <c r="BH1309"/>
  <c r="BG1309"/>
  <c r="BF1309"/>
  <c r="T1309"/>
  <c r="R1309"/>
  <c r="P1309"/>
  <c r="BI1307"/>
  <c r="BH1307"/>
  <c r="BG1307"/>
  <c r="BF1307"/>
  <c r="T1307"/>
  <c r="R1307"/>
  <c r="P1307"/>
  <c r="BI1305"/>
  <c r="BH1305"/>
  <c r="BG1305"/>
  <c r="BF1305"/>
  <c r="T1305"/>
  <c r="R1305"/>
  <c r="P1305"/>
  <c r="BI1303"/>
  <c r="BH1303"/>
  <c r="BG1303"/>
  <c r="BF1303"/>
  <c r="T1303"/>
  <c r="R1303"/>
  <c r="P1303"/>
  <c r="BI1301"/>
  <c r="BH1301"/>
  <c r="BG1301"/>
  <c r="BF1301"/>
  <c r="T1301"/>
  <c r="R1301"/>
  <c r="P1301"/>
  <c r="BI1299"/>
  <c r="BH1299"/>
  <c r="BG1299"/>
  <c r="BF1299"/>
  <c r="T1299"/>
  <c r="R1299"/>
  <c r="P1299"/>
  <c r="BI1297"/>
  <c r="BH1297"/>
  <c r="BG1297"/>
  <c r="BF1297"/>
  <c r="T1297"/>
  <c r="R1297"/>
  <c r="P1297"/>
  <c r="BI1295"/>
  <c r="BH1295"/>
  <c r="BG1295"/>
  <c r="BF1295"/>
  <c r="T1295"/>
  <c r="R1295"/>
  <c r="P1295"/>
  <c r="BI1293"/>
  <c r="BH1293"/>
  <c r="BG1293"/>
  <c r="BF1293"/>
  <c r="T1293"/>
  <c r="R1293"/>
  <c r="P1293"/>
  <c r="BI1291"/>
  <c r="BH1291"/>
  <c r="BG1291"/>
  <c r="BF1291"/>
  <c r="T1291"/>
  <c r="R1291"/>
  <c r="P1291"/>
  <c r="BI1289"/>
  <c r="BH1289"/>
  <c r="BG1289"/>
  <c r="BF1289"/>
  <c r="T1289"/>
  <c r="R1289"/>
  <c r="P1289"/>
  <c r="BI1287"/>
  <c r="BH1287"/>
  <c r="BG1287"/>
  <c r="BF1287"/>
  <c r="T1287"/>
  <c r="R1287"/>
  <c r="P1287"/>
  <c r="BI1285"/>
  <c r="BH1285"/>
  <c r="BG1285"/>
  <c r="BF1285"/>
  <c r="T1285"/>
  <c r="R1285"/>
  <c r="P1285"/>
  <c r="BI1283"/>
  <c r="BH1283"/>
  <c r="BG1283"/>
  <c r="BF1283"/>
  <c r="T1283"/>
  <c r="R1283"/>
  <c r="P1283"/>
  <c r="BI1281"/>
  <c r="BH1281"/>
  <c r="BG1281"/>
  <c r="BF1281"/>
  <c r="T1281"/>
  <c r="R1281"/>
  <c r="P1281"/>
  <c r="BI1279"/>
  <c r="BH1279"/>
  <c r="BG1279"/>
  <c r="BF1279"/>
  <c r="T1279"/>
  <c r="R1279"/>
  <c r="P1279"/>
  <c r="BI1277"/>
  <c r="BH1277"/>
  <c r="BG1277"/>
  <c r="BF1277"/>
  <c r="T1277"/>
  <c r="R1277"/>
  <c r="P1277"/>
  <c r="BI1275"/>
  <c r="BH1275"/>
  <c r="BG1275"/>
  <c r="BF1275"/>
  <c r="T1275"/>
  <c r="R1275"/>
  <c r="P1275"/>
  <c r="BI1273"/>
  <c r="BH1273"/>
  <c r="BG1273"/>
  <c r="BF1273"/>
  <c r="T1273"/>
  <c r="R1273"/>
  <c r="P1273"/>
  <c r="BI1271"/>
  <c r="BH1271"/>
  <c r="BG1271"/>
  <c r="BF1271"/>
  <c r="T1271"/>
  <c r="R1271"/>
  <c r="P1271"/>
  <c r="BI1269"/>
  <c r="BH1269"/>
  <c r="BG1269"/>
  <c r="BF1269"/>
  <c r="T1269"/>
  <c r="R1269"/>
  <c r="P1269"/>
  <c r="BI1267"/>
  <c r="BH1267"/>
  <c r="BG1267"/>
  <c r="BF1267"/>
  <c r="T1267"/>
  <c r="R1267"/>
  <c r="P1267"/>
  <c r="BI1265"/>
  <c r="BH1265"/>
  <c r="BG1265"/>
  <c r="BF1265"/>
  <c r="T1265"/>
  <c r="R1265"/>
  <c r="P1265"/>
  <c r="BI1263"/>
  <c r="BH1263"/>
  <c r="BG1263"/>
  <c r="BF1263"/>
  <c r="T1263"/>
  <c r="R1263"/>
  <c r="P1263"/>
  <c r="BI1261"/>
  <c r="BH1261"/>
  <c r="BG1261"/>
  <c r="BF1261"/>
  <c r="T1261"/>
  <c r="R1261"/>
  <c r="P1261"/>
  <c r="BI1259"/>
  <c r="BH1259"/>
  <c r="BG1259"/>
  <c r="BF1259"/>
  <c r="T1259"/>
  <c r="R1259"/>
  <c r="P1259"/>
  <c r="BI1257"/>
  <c r="BH1257"/>
  <c r="BG1257"/>
  <c r="BF1257"/>
  <c r="T1257"/>
  <c r="R1257"/>
  <c r="P1257"/>
  <c r="BI1255"/>
  <c r="BH1255"/>
  <c r="BG1255"/>
  <c r="BF1255"/>
  <c r="T1255"/>
  <c r="R1255"/>
  <c r="P1255"/>
  <c r="BI1253"/>
  <c r="BH1253"/>
  <c r="BG1253"/>
  <c r="BF1253"/>
  <c r="T1253"/>
  <c r="R1253"/>
  <c r="P1253"/>
  <c r="BI1251"/>
  <c r="BH1251"/>
  <c r="BG1251"/>
  <c r="BF1251"/>
  <c r="T1251"/>
  <c r="R1251"/>
  <c r="P1251"/>
  <c r="BI1249"/>
  <c r="BH1249"/>
  <c r="BG1249"/>
  <c r="BF1249"/>
  <c r="T1249"/>
  <c r="R1249"/>
  <c r="P1249"/>
  <c r="BI1247"/>
  <c r="BH1247"/>
  <c r="BG1247"/>
  <c r="BF1247"/>
  <c r="T1247"/>
  <c r="R1247"/>
  <c r="P1247"/>
  <c r="BI1245"/>
  <c r="BH1245"/>
  <c r="BG1245"/>
  <c r="BF1245"/>
  <c r="T1245"/>
  <c r="R1245"/>
  <c r="P1245"/>
  <c r="BI1240"/>
  <c r="BH1240"/>
  <c r="BG1240"/>
  <c r="BF1240"/>
  <c r="T1240"/>
  <c r="R1240"/>
  <c r="P1240"/>
  <c r="BI1235"/>
  <c r="BH1235"/>
  <c r="BG1235"/>
  <c r="BF1235"/>
  <c r="T1235"/>
  <c r="R1235"/>
  <c r="P1235"/>
  <c r="BI1230"/>
  <c r="BH1230"/>
  <c r="BG1230"/>
  <c r="BF1230"/>
  <c r="T1230"/>
  <c r="R1230"/>
  <c r="P1230"/>
  <c r="BI1225"/>
  <c r="BH1225"/>
  <c r="BG1225"/>
  <c r="BF1225"/>
  <c r="T1225"/>
  <c r="R1225"/>
  <c r="P1225"/>
  <c r="BI1221"/>
  <c r="BH1221"/>
  <c r="BG1221"/>
  <c r="BF1221"/>
  <c r="T1221"/>
  <c r="R1221"/>
  <c r="P1221"/>
  <c r="BI1217"/>
  <c r="BH1217"/>
  <c r="BG1217"/>
  <c r="BF1217"/>
  <c r="T1217"/>
  <c r="R1217"/>
  <c r="P1217"/>
  <c r="BI1213"/>
  <c r="BH1213"/>
  <c r="BG1213"/>
  <c r="BF1213"/>
  <c r="T1213"/>
  <c r="R1213"/>
  <c r="P1213"/>
  <c r="BI1209"/>
  <c r="BH1209"/>
  <c r="BG1209"/>
  <c r="BF1209"/>
  <c r="T1209"/>
  <c r="R1209"/>
  <c r="P1209"/>
  <c r="BI1205"/>
  <c r="BH1205"/>
  <c r="BG1205"/>
  <c r="BF1205"/>
  <c r="T1205"/>
  <c r="R1205"/>
  <c r="P1205"/>
  <c r="BI1201"/>
  <c r="BH1201"/>
  <c r="BG1201"/>
  <c r="BF1201"/>
  <c r="T1201"/>
  <c r="R1201"/>
  <c r="P1201"/>
  <c r="BI1197"/>
  <c r="BH1197"/>
  <c r="BG1197"/>
  <c r="BF1197"/>
  <c r="T1197"/>
  <c r="R1197"/>
  <c r="P1197"/>
  <c r="BI1196"/>
  <c r="BH1196"/>
  <c r="BG1196"/>
  <c r="BF1196"/>
  <c r="T1196"/>
  <c r="R1196"/>
  <c r="P1196"/>
  <c r="BI1194"/>
  <c r="BH1194"/>
  <c r="BG1194"/>
  <c r="BF1194"/>
  <c r="T1194"/>
  <c r="R1194"/>
  <c r="P1194"/>
  <c r="BI1192"/>
  <c r="BH1192"/>
  <c r="BG1192"/>
  <c r="BF1192"/>
  <c r="T1192"/>
  <c r="R1192"/>
  <c r="P1192"/>
  <c r="BI1187"/>
  <c r="BH1187"/>
  <c r="BG1187"/>
  <c r="BF1187"/>
  <c r="T1187"/>
  <c r="R1187"/>
  <c r="P1187"/>
  <c r="BI1184"/>
  <c r="BH1184"/>
  <c r="BG1184"/>
  <c r="BF1184"/>
  <c r="T1184"/>
  <c r="R1184"/>
  <c r="P1184"/>
  <c r="BI1180"/>
  <c r="BH1180"/>
  <c r="BG1180"/>
  <c r="BF1180"/>
  <c r="T1180"/>
  <c r="R1180"/>
  <c r="P1180"/>
  <c r="BI1176"/>
  <c r="BH1176"/>
  <c r="BG1176"/>
  <c r="BF1176"/>
  <c r="T1176"/>
  <c r="R1176"/>
  <c r="P1176"/>
  <c r="BI1172"/>
  <c r="BH1172"/>
  <c r="BG1172"/>
  <c r="BF1172"/>
  <c r="T1172"/>
  <c r="R1172"/>
  <c r="P1172"/>
  <c r="BI1168"/>
  <c r="BH1168"/>
  <c r="BG1168"/>
  <c r="BF1168"/>
  <c r="T1168"/>
  <c r="R1168"/>
  <c r="P1168"/>
  <c r="BI1164"/>
  <c r="BH1164"/>
  <c r="BG1164"/>
  <c r="BF1164"/>
  <c r="T1164"/>
  <c r="R1164"/>
  <c r="P1164"/>
  <c r="BI1160"/>
  <c r="BH1160"/>
  <c r="BG1160"/>
  <c r="BF1160"/>
  <c r="T1160"/>
  <c r="R1160"/>
  <c r="P1160"/>
  <c r="BI1156"/>
  <c r="BH1156"/>
  <c r="BG1156"/>
  <c r="BF1156"/>
  <c r="T1156"/>
  <c r="R1156"/>
  <c r="P1156"/>
  <c r="BI1153"/>
  <c r="BH1153"/>
  <c r="BG1153"/>
  <c r="BF1153"/>
  <c r="T1153"/>
  <c r="R1153"/>
  <c r="P1153"/>
  <c r="BI1151"/>
  <c r="BH1151"/>
  <c r="BG1151"/>
  <c r="BF1151"/>
  <c r="T1151"/>
  <c r="R1151"/>
  <c r="P1151"/>
  <c r="BI1149"/>
  <c r="BH1149"/>
  <c r="BG1149"/>
  <c r="BF1149"/>
  <c r="T1149"/>
  <c r="R1149"/>
  <c r="P1149"/>
  <c r="BI1145"/>
  <c r="BH1145"/>
  <c r="BG1145"/>
  <c r="BF1145"/>
  <c r="T1145"/>
  <c r="R1145"/>
  <c r="P1145"/>
  <c r="BI1141"/>
  <c r="BH1141"/>
  <c r="BG1141"/>
  <c r="BF1141"/>
  <c r="T1141"/>
  <c r="R1141"/>
  <c r="P1141"/>
  <c r="BI1137"/>
  <c r="BH1137"/>
  <c r="BG1137"/>
  <c r="BF1137"/>
  <c r="T1137"/>
  <c r="R1137"/>
  <c r="P1137"/>
  <c r="BI1133"/>
  <c r="BH1133"/>
  <c r="BG1133"/>
  <c r="BF1133"/>
  <c r="T1133"/>
  <c r="R1133"/>
  <c r="P1133"/>
  <c r="BI1131"/>
  <c r="BH1131"/>
  <c r="BG1131"/>
  <c r="BF1131"/>
  <c r="T1131"/>
  <c r="R1131"/>
  <c r="P1131"/>
  <c r="BI1127"/>
  <c r="BH1127"/>
  <c r="BG1127"/>
  <c r="BF1127"/>
  <c r="T1127"/>
  <c r="R1127"/>
  <c r="P1127"/>
  <c r="BI1123"/>
  <c r="BH1123"/>
  <c r="BG1123"/>
  <c r="BF1123"/>
  <c r="T1123"/>
  <c r="R1123"/>
  <c r="P1123"/>
  <c r="BI1119"/>
  <c r="BH1119"/>
  <c r="BG1119"/>
  <c r="BF1119"/>
  <c r="T1119"/>
  <c r="R1119"/>
  <c r="P1119"/>
  <c r="BI1117"/>
  <c r="BH1117"/>
  <c r="BG1117"/>
  <c r="BF1117"/>
  <c r="T1117"/>
  <c r="R1117"/>
  <c r="P1117"/>
  <c r="BI1102"/>
  <c r="BH1102"/>
  <c r="BG1102"/>
  <c r="BF1102"/>
  <c r="T1102"/>
  <c r="R1102"/>
  <c r="P1102"/>
  <c r="BI1099"/>
  <c r="BH1099"/>
  <c r="BG1099"/>
  <c r="BF1099"/>
  <c r="T1099"/>
  <c r="R1099"/>
  <c r="P1099"/>
  <c r="BI1095"/>
  <c r="BH1095"/>
  <c r="BG1095"/>
  <c r="BF1095"/>
  <c r="T1095"/>
  <c r="R1095"/>
  <c r="P1095"/>
  <c r="BI1092"/>
  <c r="BH1092"/>
  <c r="BG1092"/>
  <c r="BF1092"/>
  <c r="T1092"/>
  <c r="R1092"/>
  <c r="P1092"/>
  <c r="BI1088"/>
  <c r="BH1088"/>
  <c r="BG1088"/>
  <c r="BF1088"/>
  <c r="T1088"/>
  <c r="R1088"/>
  <c r="P1088"/>
  <c r="BI1085"/>
  <c r="BH1085"/>
  <c r="BG1085"/>
  <c r="BF1085"/>
  <c r="T1085"/>
  <c r="R1085"/>
  <c r="P1085"/>
  <c r="BI1081"/>
  <c r="BH1081"/>
  <c r="BG1081"/>
  <c r="BF1081"/>
  <c r="T1081"/>
  <c r="R1081"/>
  <c r="P1081"/>
  <c r="BI1078"/>
  <c r="BH1078"/>
  <c r="BG1078"/>
  <c r="BF1078"/>
  <c r="T1078"/>
  <c r="R1078"/>
  <c r="P1078"/>
  <c r="BI1074"/>
  <c r="BH1074"/>
  <c r="BG1074"/>
  <c r="BF1074"/>
  <c r="T1074"/>
  <c r="R1074"/>
  <c r="P1074"/>
  <c r="BI1071"/>
  <c r="BH1071"/>
  <c r="BG1071"/>
  <c r="BF1071"/>
  <c r="T1071"/>
  <c r="R1071"/>
  <c r="P1071"/>
  <c r="BI1067"/>
  <c r="BH1067"/>
  <c r="BG1067"/>
  <c r="BF1067"/>
  <c r="T1067"/>
  <c r="R1067"/>
  <c r="P1067"/>
  <c r="BI1064"/>
  <c r="BH1064"/>
  <c r="BG1064"/>
  <c r="BF1064"/>
  <c r="T1064"/>
  <c r="R1064"/>
  <c r="P1064"/>
  <c r="BI1060"/>
  <c r="BH1060"/>
  <c r="BG1060"/>
  <c r="BF1060"/>
  <c r="T1060"/>
  <c r="R1060"/>
  <c r="P1060"/>
  <c r="BI1056"/>
  <c r="BH1056"/>
  <c r="BG1056"/>
  <c r="BF1056"/>
  <c r="T1056"/>
  <c r="R1056"/>
  <c r="P1056"/>
  <c r="BI1051"/>
  <c r="BH1051"/>
  <c r="BG1051"/>
  <c r="BF1051"/>
  <c r="T1051"/>
  <c r="R1051"/>
  <c r="P1051"/>
  <c r="BI1047"/>
  <c r="BH1047"/>
  <c r="BG1047"/>
  <c r="BF1047"/>
  <c r="T1047"/>
  <c r="R1047"/>
  <c r="P1047"/>
  <c r="BI1043"/>
  <c r="BH1043"/>
  <c r="BG1043"/>
  <c r="BF1043"/>
  <c r="T1043"/>
  <c r="R1043"/>
  <c r="P1043"/>
  <c r="BI1040"/>
  <c r="BH1040"/>
  <c r="BG1040"/>
  <c r="BF1040"/>
  <c r="T1040"/>
  <c r="R1040"/>
  <c r="P1040"/>
  <c r="BI1036"/>
  <c r="BH1036"/>
  <c r="BG1036"/>
  <c r="BF1036"/>
  <c r="T1036"/>
  <c r="R1036"/>
  <c r="P1036"/>
  <c r="BI1033"/>
  <c r="BH1033"/>
  <c r="BG1033"/>
  <c r="BF1033"/>
  <c r="T1033"/>
  <c r="R1033"/>
  <c r="P1033"/>
  <c r="BI1023"/>
  <c r="BH1023"/>
  <c r="BG1023"/>
  <c r="BF1023"/>
  <c r="T1023"/>
  <c r="R1023"/>
  <c r="P1023"/>
  <c r="BI1021"/>
  <c r="BH1021"/>
  <c r="BG1021"/>
  <c r="BF1021"/>
  <c r="T1021"/>
  <c r="R1021"/>
  <c r="P1021"/>
  <c r="BI1018"/>
  <c r="BH1018"/>
  <c r="BG1018"/>
  <c r="BF1018"/>
  <c r="T1018"/>
  <c r="R1018"/>
  <c r="P1018"/>
  <c r="BI1014"/>
  <c r="BH1014"/>
  <c r="BG1014"/>
  <c r="BF1014"/>
  <c r="T1014"/>
  <c r="R1014"/>
  <c r="P1014"/>
  <c r="BI1011"/>
  <c r="BH1011"/>
  <c r="BG1011"/>
  <c r="BF1011"/>
  <c r="T1011"/>
  <c r="R1011"/>
  <c r="P1011"/>
  <c r="BI1007"/>
  <c r="BH1007"/>
  <c r="BG1007"/>
  <c r="BF1007"/>
  <c r="T1007"/>
  <c r="R1007"/>
  <c r="P1007"/>
  <c r="BI1004"/>
  <c r="BH1004"/>
  <c r="BG1004"/>
  <c r="BF1004"/>
  <c r="T1004"/>
  <c r="R1004"/>
  <c r="P1004"/>
  <c r="BI1000"/>
  <c r="BH1000"/>
  <c r="BG1000"/>
  <c r="BF1000"/>
  <c r="T1000"/>
  <c r="R1000"/>
  <c r="P1000"/>
  <c r="BI988"/>
  <c r="BH988"/>
  <c r="BG988"/>
  <c r="BF988"/>
  <c r="T988"/>
  <c r="R988"/>
  <c r="P988"/>
  <c r="BI985"/>
  <c r="BH985"/>
  <c r="BG985"/>
  <c r="BF985"/>
  <c r="T985"/>
  <c r="R985"/>
  <c r="P985"/>
  <c r="BI981"/>
  <c r="BH981"/>
  <c r="BG981"/>
  <c r="BF981"/>
  <c r="T981"/>
  <c r="R981"/>
  <c r="P981"/>
  <c r="BI978"/>
  <c r="BH978"/>
  <c r="BG978"/>
  <c r="BF978"/>
  <c r="T978"/>
  <c r="R978"/>
  <c r="P978"/>
  <c r="BI974"/>
  <c r="BH974"/>
  <c r="BG974"/>
  <c r="BF974"/>
  <c r="T974"/>
  <c r="R974"/>
  <c r="P974"/>
  <c r="BI971"/>
  <c r="BH971"/>
  <c r="BG971"/>
  <c r="BF971"/>
  <c r="T971"/>
  <c r="R971"/>
  <c r="P971"/>
  <c r="BI967"/>
  <c r="BH967"/>
  <c r="BG967"/>
  <c r="BF967"/>
  <c r="T967"/>
  <c r="R967"/>
  <c r="P967"/>
  <c r="BI964"/>
  <c r="BH964"/>
  <c r="BG964"/>
  <c r="BF964"/>
  <c r="T964"/>
  <c r="R964"/>
  <c r="P964"/>
  <c r="BI960"/>
  <c r="BH960"/>
  <c r="BG960"/>
  <c r="BF960"/>
  <c r="T960"/>
  <c r="R960"/>
  <c r="P960"/>
  <c r="BI957"/>
  <c r="BH957"/>
  <c r="BG957"/>
  <c r="BF957"/>
  <c r="T957"/>
  <c r="R957"/>
  <c r="P957"/>
  <c r="BI952"/>
  <c r="BH952"/>
  <c r="BG952"/>
  <c r="BF952"/>
  <c r="T952"/>
  <c r="R952"/>
  <c r="P952"/>
  <c r="BI949"/>
  <c r="BH949"/>
  <c r="BG949"/>
  <c r="BF949"/>
  <c r="T949"/>
  <c r="R949"/>
  <c r="P949"/>
  <c r="BI945"/>
  <c r="BH945"/>
  <c r="BG945"/>
  <c r="BF945"/>
  <c r="T945"/>
  <c r="R945"/>
  <c r="P945"/>
  <c r="BI943"/>
  <c r="BH943"/>
  <c r="BG943"/>
  <c r="BF943"/>
  <c r="T943"/>
  <c r="R943"/>
  <c r="P943"/>
  <c r="BI938"/>
  <c r="BH938"/>
  <c r="BG938"/>
  <c r="BF938"/>
  <c r="T938"/>
  <c r="R938"/>
  <c r="P938"/>
  <c r="BI929"/>
  <c r="BH929"/>
  <c r="BG929"/>
  <c r="BF929"/>
  <c r="T929"/>
  <c r="R929"/>
  <c r="P929"/>
  <c r="BI928"/>
  <c r="BH928"/>
  <c r="BG928"/>
  <c r="BF928"/>
  <c r="T928"/>
  <c r="R928"/>
  <c r="P928"/>
  <c r="BI924"/>
  <c r="BH924"/>
  <c r="BG924"/>
  <c r="BF924"/>
  <c r="T924"/>
  <c r="R924"/>
  <c r="P924"/>
  <c r="BI923"/>
  <c r="BH923"/>
  <c r="BG923"/>
  <c r="BF923"/>
  <c r="T923"/>
  <c r="R923"/>
  <c r="P923"/>
  <c r="BI921"/>
  <c r="BH921"/>
  <c r="BG921"/>
  <c r="BF921"/>
  <c r="T921"/>
  <c r="R921"/>
  <c r="P921"/>
  <c r="BI912"/>
  <c r="BH912"/>
  <c r="BG912"/>
  <c r="BF912"/>
  <c r="T912"/>
  <c r="R912"/>
  <c r="P912"/>
  <c r="BI911"/>
  <c r="BH911"/>
  <c r="BG911"/>
  <c r="BF911"/>
  <c r="T911"/>
  <c r="R911"/>
  <c r="P911"/>
  <c r="BI909"/>
  <c r="BH909"/>
  <c r="BG909"/>
  <c r="BF909"/>
  <c r="T909"/>
  <c r="R909"/>
  <c r="P909"/>
  <c r="BI905"/>
  <c r="BH905"/>
  <c r="BG905"/>
  <c r="BF905"/>
  <c r="T905"/>
  <c r="R905"/>
  <c r="P905"/>
  <c r="BI903"/>
  <c r="BH903"/>
  <c r="BG903"/>
  <c r="BF903"/>
  <c r="T903"/>
  <c r="R903"/>
  <c r="P903"/>
  <c r="BI894"/>
  <c r="BH894"/>
  <c r="BG894"/>
  <c r="BF894"/>
  <c r="T894"/>
  <c r="R894"/>
  <c r="P894"/>
  <c r="BI892"/>
  <c r="BH892"/>
  <c r="BG892"/>
  <c r="BF892"/>
  <c r="T892"/>
  <c r="R892"/>
  <c r="P892"/>
  <c r="BI888"/>
  <c r="BH888"/>
  <c r="BG888"/>
  <c r="BF888"/>
  <c r="T888"/>
  <c r="R888"/>
  <c r="P888"/>
  <c r="BI884"/>
  <c r="BH884"/>
  <c r="BG884"/>
  <c r="BF884"/>
  <c r="T884"/>
  <c r="T883"/>
  <c r="R884"/>
  <c r="R883"/>
  <c r="P884"/>
  <c r="P883"/>
  <c r="BI882"/>
  <c r="BH882"/>
  <c r="BG882"/>
  <c r="BF882"/>
  <c r="T882"/>
  <c r="R882"/>
  <c r="P882"/>
  <c r="BI881"/>
  <c r="BH881"/>
  <c r="BG881"/>
  <c r="BF881"/>
  <c r="T881"/>
  <c r="R881"/>
  <c r="P881"/>
  <c r="BI879"/>
  <c r="BH879"/>
  <c r="BG879"/>
  <c r="BF879"/>
  <c r="T879"/>
  <c r="R879"/>
  <c r="P879"/>
  <c r="BI875"/>
  <c r="BH875"/>
  <c r="BG875"/>
  <c r="BF875"/>
  <c r="T875"/>
  <c r="R875"/>
  <c r="P875"/>
  <c r="BI871"/>
  <c r="BH871"/>
  <c r="BG871"/>
  <c r="BF871"/>
  <c r="T871"/>
  <c r="R871"/>
  <c r="P871"/>
  <c r="BI867"/>
  <c r="BH867"/>
  <c r="BG867"/>
  <c r="BF867"/>
  <c r="T867"/>
  <c r="R867"/>
  <c r="P867"/>
  <c r="BI857"/>
  <c r="BH857"/>
  <c r="BG857"/>
  <c r="BF857"/>
  <c r="T857"/>
  <c r="R857"/>
  <c r="P857"/>
  <c r="BI854"/>
  <c r="BH854"/>
  <c r="BG854"/>
  <c r="BF854"/>
  <c r="T854"/>
  <c r="R854"/>
  <c r="P854"/>
  <c r="BI844"/>
  <c r="BH844"/>
  <c r="BG844"/>
  <c r="BF844"/>
  <c r="T844"/>
  <c r="R844"/>
  <c r="P844"/>
  <c r="BI834"/>
  <c r="BH834"/>
  <c r="BG834"/>
  <c r="BF834"/>
  <c r="T834"/>
  <c r="R834"/>
  <c r="P834"/>
  <c r="BI831"/>
  <c r="BH831"/>
  <c r="BG831"/>
  <c r="BF831"/>
  <c r="T831"/>
  <c r="R831"/>
  <c r="P831"/>
  <c r="BI821"/>
  <c r="BH821"/>
  <c r="BG821"/>
  <c r="BF821"/>
  <c r="T821"/>
  <c r="R821"/>
  <c r="P821"/>
  <c r="BI815"/>
  <c r="BH815"/>
  <c r="BG815"/>
  <c r="BF815"/>
  <c r="T815"/>
  <c r="R815"/>
  <c r="P815"/>
  <c r="BI806"/>
  <c r="BH806"/>
  <c r="BG806"/>
  <c r="BF806"/>
  <c r="T806"/>
  <c r="R806"/>
  <c r="P806"/>
  <c r="BI793"/>
  <c r="BH793"/>
  <c r="BG793"/>
  <c r="BF793"/>
  <c r="T793"/>
  <c r="R793"/>
  <c r="P793"/>
  <c r="BI789"/>
  <c r="BH789"/>
  <c r="BG789"/>
  <c r="BF789"/>
  <c r="T789"/>
  <c r="R789"/>
  <c r="P789"/>
  <c r="BI788"/>
  <c r="BH788"/>
  <c r="BG788"/>
  <c r="BF788"/>
  <c r="T788"/>
  <c r="R788"/>
  <c r="P788"/>
  <c r="BI775"/>
  <c r="BH775"/>
  <c r="BG775"/>
  <c r="BF775"/>
  <c r="T775"/>
  <c r="R775"/>
  <c r="P775"/>
  <c r="BI774"/>
  <c r="BH774"/>
  <c r="BG774"/>
  <c r="BF774"/>
  <c r="T774"/>
  <c r="R774"/>
  <c r="P774"/>
  <c r="BI773"/>
  <c r="BH773"/>
  <c r="BG773"/>
  <c r="BF773"/>
  <c r="T773"/>
  <c r="R773"/>
  <c r="P773"/>
  <c r="BI769"/>
  <c r="BH769"/>
  <c r="BG769"/>
  <c r="BF769"/>
  <c r="T769"/>
  <c r="R769"/>
  <c r="P769"/>
  <c r="BI758"/>
  <c r="BH758"/>
  <c r="BG758"/>
  <c r="BF758"/>
  <c r="T758"/>
  <c r="R758"/>
  <c r="P758"/>
  <c r="BI753"/>
  <c r="BH753"/>
  <c r="BG753"/>
  <c r="BF753"/>
  <c r="T753"/>
  <c r="R753"/>
  <c r="P753"/>
  <c r="BI752"/>
  <c r="BH752"/>
  <c r="BG752"/>
  <c r="BF752"/>
  <c r="T752"/>
  <c r="R752"/>
  <c r="P752"/>
  <c r="BI751"/>
  <c r="BH751"/>
  <c r="BG751"/>
  <c r="BF751"/>
  <c r="T751"/>
  <c r="R751"/>
  <c r="P751"/>
  <c r="BI747"/>
  <c r="BH747"/>
  <c r="BG747"/>
  <c r="BF747"/>
  <c r="T747"/>
  <c r="R747"/>
  <c r="P747"/>
  <c r="BI741"/>
  <c r="BH741"/>
  <c r="BG741"/>
  <c r="BF741"/>
  <c r="T741"/>
  <c r="R741"/>
  <c r="P741"/>
  <c r="BI736"/>
  <c r="BH736"/>
  <c r="BG736"/>
  <c r="BF736"/>
  <c r="T736"/>
  <c r="R736"/>
  <c r="P736"/>
  <c r="BI729"/>
  <c r="BH729"/>
  <c r="BG729"/>
  <c r="BF729"/>
  <c r="T729"/>
  <c r="R729"/>
  <c r="P729"/>
  <c r="BI726"/>
  <c r="BH726"/>
  <c r="BG726"/>
  <c r="BF726"/>
  <c r="T726"/>
  <c r="R726"/>
  <c r="P726"/>
  <c r="BI722"/>
  <c r="BH722"/>
  <c r="BG722"/>
  <c r="BF722"/>
  <c r="T722"/>
  <c r="R722"/>
  <c r="P722"/>
  <c r="BI719"/>
  <c r="BH719"/>
  <c r="BG719"/>
  <c r="BF719"/>
  <c r="T719"/>
  <c r="R719"/>
  <c r="P719"/>
  <c r="BI715"/>
  <c r="BH715"/>
  <c r="BG715"/>
  <c r="BF715"/>
  <c r="T715"/>
  <c r="R715"/>
  <c r="P715"/>
  <c r="BI712"/>
  <c r="BH712"/>
  <c r="BG712"/>
  <c r="BF712"/>
  <c r="T712"/>
  <c r="R712"/>
  <c r="P712"/>
  <c r="BI708"/>
  <c r="BH708"/>
  <c r="BG708"/>
  <c r="BF708"/>
  <c r="T708"/>
  <c r="R708"/>
  <c r="P708"/>
  <c r="BI705"/>
  <c r="BH705"/>
  <c r="BG705"/>
  <c r="BF705"/>
  <c r="T705"/>
  <c r="R705"/>
  <c r="P705"/>
  <c r="BI701"/>
  <c r="BH701"/>
  <c r="BG701"/>
  <c r="BF701"/>
  <c r="T701"/>
  <c r="R701"/>
  <c r="P701"/>
  <c r="BI697"/>
  <c r="BH697"/>
  <c r="BG697"/>
  <c r="BF697"/>
  <c r="T697"/>
  <c r="R697"/>
  <c r="P697"/>
  <c r="BI693"/>
  <c r="BH693"/>
  <c r="BG693"/>
  <c r="BF693"/>
  <c r="T693"/>
  <c r="R693"/>
  <c r="P693"/>
  <c r="BI691"/>
  <c r="BH691"/>
  <c r="BG691"/>
  <c r="BF691"/>
  <c r="T691"/>
  <c r="R691"/>
  <c r="P691"/>
  <c r="BI687"/>
  <c r="BH687"/>
  <c r="BG687"/>
  <c r="BF687"/>
  <c r="T687"/>
  <c r="R687"/>
  <c r="P687"/>
  <c r="BI683"/>
  <c r="BH683"/>
  <c r="BG683"/>
  <c r="BF683"/>
  <c r="T683"/>
  <c r="R683"/>
  <c r="P683"/>
  <c r="BI676"/>
  <c r="BH676"/>
  <c r="BG676"/>
  <c r="BF676"/>
  <c r="T676"/>
  <c r="R676"/>
  <c r="P676"/>
  <c r="BI675"/>
  <c r="BH675"/>
  <c r="BG675"/>
  <c r="BF675"/>
  <c r="T675"/>
  <c r="R675"/>
  <c r="P675"/>
  <c r="BI671"/>
  <c r="BH671"/>
  <c r="BG671"/>
  <c r="BF671"/>
  <c r="T671"/>
  <c r="R671"/>
  <c r="P671"/>
  <c r="BI667"/>
  <c r="BH667"/>
  <c r="BG667"/>
  <c r="BF667"/>
  <c r="T667"/>
  <c r="R667"/>
  <c r="P667"/>
  <c r="BI663"/>
  <c r="BH663"/>
  <c r="BG663"/>
  <c r="BF663"/>
  <c r="T663"/>
  <c r="R663"/>
  <c r="P663"/>
  <c r="BI659"/>
  <c r="BH659"/>
  <c r="BG659"/>
  <c r="BF659"/>
  <c r="T659"/>
  <c r="R659"/>
  <c r="P659"/>
  <c r="BI655"/>
  <c r="BH655"/>
  <c r="BG655"/>
  <c r="BF655"/>
  <c r="T655"/>
  <c r="R655"/>
  <c r="P655"/>
  <c r="BI654"/>
  <c r="BH654"/>
  <c r="BG654"/>
  <c r="BF654"/>
  <c r="T654"/>
  <c r="R654"/>
  <c r="P654"/>
  <c r="BI650"/>
  <c r="BH650"/>
  <c r="BG650"/>
  <c r="BF650"/>
  <c r="T650"/>
  <c r="R650"/>
  <c r="P650"/>
  <c r="BI646"/>
  <c r="BH646"/>
  <c r="BG646"/>
  <c r="BF646"/>
  <c r="T646"/>
  <c r="R646"/>
  <c r="P646"/>
  <c r="BI639"/>
  <c r="BH639"/>
  <c r="BG639"/>
  <c r="BF639"/>
  <c r="T639"/>
  <c r="R639"/>
  <c r="P639"/>
  <c r="BI638"/>
  <c r="BH638"/>
  <c r="BG638"/>
  <c r="BF638"/>
  <c r="T638"/>
  <c r="R638"/>
  <c r="P638"/>
  <c r="BI634"/>
  <c r="BH634"/>
  <c r="BG634"/>
  <c r="BF634"/>
  <c r="T634"/>
  <c r="R634"/>
  <c r="P634"/>
  <c r="BI633"/>
  <c r="BH633"/>
  <c r="BG633"/>
  <c r="BF633"/>
  <c r="T633"/>
  <c r="R633"/>
  <c r="P633"/>
  <c r="BI625"/>
  <c r="BH625"/>
  <c r="BG625"/>
  <c r="BF625"/>
  <c r="T625"/>
  <c r="R625"/>
  <c r="P625"/>
  <c r="BI618"/>
  <c r="BH618"/>
  <c r="BG618"/>
  <c r="BF618"/>
  <c r="T618"/>
  <c r="R618"/>
  <c r="P618"/>
  <c r="BI610"/>
  <c r="BH610"/>
  <c r="BG610"/>
  <c r="BF610"/>
  <c r="T610"/>
  <c r="R610"/>
  <c r="P610"/>
  <c r="BI602"/>
  <c r="BH602"/>
  <c r="BG602"/>
  <c r="BF602"/>
  <c r="T602"/>
  <c r="R602"/>
  <c r="P602"/>
  <c r="BI598"/>
  <c r="BH598"/>
  <c r="BG598"/>
  <c r="BF598"/>
  <c r="T598"/>
  <c r="R598"/>
  <c r="P598"/>
  <c r="BI570"/>
  <c r="BH570"/>
  <c r="BG570"/>
  <c r="BF570"/>
  <c r="T570"/>
  <c r="R570"/>
  <c r="P570"/>
  <c r="BI561"/>
  <c r="BH561"/>
  <c r="BG561"/>
  <c r="BF561"/>
  <c r="T561"/>
  <c r="R561"/>
  <c r="P561"/>
  <c r="BI560"/>
  <c r="BH560"/>
  <c r="BG560"/>
  <c r="BF560"/>
  <c r="T560"/>
  <c r="R560"/>
  <c r="P560"/>
  <c r="BI489"/>
  <c r="BH489"/>
  <c r="BG489"/>
  <c r="BF489"/>
  <c r="T489"/>
  <c r="R489"/>
  <c r="P489"/>
  <c r="BI418"/>
  <c r="BH418"/>
  <c r="BG418"/>
  <c r="BF418"/>
  <c r="T418"/>
  <c r="R418"/>
  <c r="P418"/>
  <c r="BI411"/>
  <c r="BH411"/>
  <c r="BG411"/>
  <c r="BF411"/>
  <c r="T411"/>
  <c r="R411"/>
  <c r="P411"/>
  <c r="BI410"/>
  <c r="BH410"/>
  <c r="BG410"/>
  <c r="BF410"/>
  <c r="T410"/>
  <c r="R410"/>
  <c r="P410"/>
  <c r="BI403"/>
  <c r="BH403"/>
  <c r="BG403"/>
  <c r="BF403"/>
  <c r="T403"/>
  <c r="R403"/>
  <c r="P403"/>
  <c r="BI402"/>
  <c r="BH402"/>
  <c r="BG402"/>
  <c r="BF402"/>
  <c r="T402"/>
  <c r="R402"/>
  <c r="P402"/>
  <c r="BI391"/>
  <c r="BH391"/>
  <c r="BG391"/>
  <c r="BF391"/>
  <c r="T391"/>
  <c r="R391"/>
  <c r="P391"/>
  <c r="BI380"/>
  <c r="BH380"/>
  <c r="BG380"/>
  <c r="BF380"/>
  <c r="T380"/>
  <c r="R380"/>
  <c r="P380"/>
  <c r="BI374"/>
  <c r="BH374"/>
  <c r="BG374"/>
  <c r="BF374"/>
  <c r="T374"/>
  <c r="R374"/>
  <c r="P374"/>
  <c r="BI369"/>
  <c r="BH369"/>
  <c r="BG369"/>
  <c r="BF369"/>
  <c r="T369"/>
  <c r="R369"/>
  <c r="P369"/>
  <c r="BI368"/>
  <c r="BH368"/>
  <c r="BG368"/>
  <c r="BF368"/>
  <c r="T368"/>
  <c r="R368"/>
  <c r="P368"/>
  <c r="BI363"/>
  <c r="BH363"/>
  <c r="BG363"/>
  <c r="BF363"/>
  <c r="T363"/>
  <c r="R363"/>
  <c r="P363"/>
  <c r="BI353"/>
  <c r="BH353"/>
  <c r="BG353"/>
  <c r="BF353"/>
  <c r="T353"/>
  <c r="R353"/>
  <c r="P353"/>
  <c r="BI349"/>
  <c r="BH349"/>
  <c r="BG349"/>
  <c r="BF349"/>
  <c r="T349"/>
  <c r="R349"/>
  <c r="P349"/>
  <c r="BI348"/>
  <c r="BH348"/>
  <c r="BG348"/>
  <c r="BF348"/>
  <c r="T348"/>
  <c r="R348"/>
  <c r="P348"/>
  <c r="BI347"/>
  <c r="BH347"/>
  <c r="BG347"/>
  <c r="BF347"/>
  <c r="T347"/>
  <c r="R347"/>
  <c r="P347"/>
  <c r="BI340"/>
  <c r="BH340"/>
  <c r="BG340"/>
  <c r="BF340"/>
  <c r="T340"/>
  <c r="R340"/>
  <c r="P340"/>
  <c r="BI333"/>
  <c r="BH333"/>
  <c r="BG333"/>
  <c r="BF333"/>
  <c r="T333"/>
  <c r="R333"/>
  <c r="P333"/>
  <c r="BI326"/>
  <c r="BH326"/>
  <c r="BG326"/>
  <c r="BF326"/>
  <c r="T326"/>
  <c r="R326"/>
  <c r="P326"/>
  <c r="BI320"/>
  <c r="BH320"/>
  <c r="BG320"/>
  <c r="BF320"/>
  <c r="T320"/>
  <c r="R320"/>
  <c r="P320"/>
  <c r="BI319"/>
  <c r="BH319"/>
  <c r="BG319"/>
  <c r="BF319"/>
  <c r="T319"/>
  <c r="R319"/>
  <c r="P319"/>
  <c r="BI284"/>
  <c r="BH284"/>
  <c r="BG284"/>
  <c r="BF284"/>
  <c r="T284"/>
  <c r="R284"/>
  <c r="P284"/>
  <c r="BI246"/>
  <c r="BH246"/>
  <c r="BG246"/>
  <c r="BF246"/>
  <c r="T246"/>
  <c r="R246"/>
  <c r="P246"/>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4"/>
  <c r="BH224"/>
  <c r="BG224"/>
  <c r="BF224"/>
  <c r="T224"/>
  <c r="R224"/>
  <c r="P224"/>
  <c r="BI219"/>
  <c r="BH219"/>
  <c r="BG219"/>
  <c r="BF219"/>
  <c r="T219"/>
  <c r="R219"/>
  <c r="P219"/>
  <c r="BI214"/>
  <c r="BH214"/>
  <c r="BG214"/>
  <c r="BF214"/>
  <c r="T214"/>
  <c r="R214"/>
  <c r="P214"/>
  <c r="BI209"/>
  <c r="BH209"/>
  <c r="BG209"/>
  <c r="BF209"/>
  <c r="T209"/>
  <c r="R209"/>
  <c r="P209"/>
  <c r="BI201"/>
  <c r="BH201"/>
  <c r="BG201"/>
  <c r="BF201"/>
  <c r="T201"/>
  <c r="R201"/>
  <c r="P201"/>
  <c r="BI200"/>
  <c r="BH200"/>
  <c r="BG200"/>
  <c r="BF200"/>
  <c r="T200"/>
  <c r="R200"/>
  <c r="P200"/>
  <c r="BI194"/>
  <c r="BH194"/>
  <c r="BG194"/>
  <c r="BF194"/>
  <c r="T194"/>
  <c r="R194"/>
  <c r="P194"/>
  <c r="BI188"/>
  <c r="BH188"/>
  <c r="BG188"/>
  <c r="BF188"/>
  <c r="T188"/>
  <c r="R188"/>
  <c r="P188"/>
  <c r="BI181"/>
  <c r="BH181"/>
  <c r="BG181"/>
  <c r="BF181"/>
  <c r="T181"/>
  <c r="R181"/>
  <c r="P181"/>
  <c r="BI180"/>
  <c r="BH180"/>
  <c r="BG180"/>
  <c r="BF180"/>
  <c r="T180"/>
  <c r="R180"/>
  <c r="P180"/>
  <c r="BI174"/>
  <c r="BH174"/>
  <c r="BG174"/>
  <c r="BF174"/>
  <c r="T174"/>
  <c r="R174"/>
  <c r="P174"/>
  <c r="BI166"/>
  <c r="BH166"/>
  <c r="BG166"/>
  <c r="BF166"/>
  <c r="T166"/>
  <c r="R166"/>
  <c r="P166"/>
  <c r="BI161"/>
  <c r="BH161"/>
  <c r="BG161"/>
  <c r="BF161"/>
  <c r="T161"/>
  <c r="R161"/>
  <c r="P161"/>
  <c r="BI158"/>
  <c r="BH158"/>
  <c r="BG158"/>
  <c r="BF158"/>
  <c r="T158"/>
  <c r="R158"/>
  <c r="P158"/>
  <c r="BI154"/>
  <c r="BH154"/>
  <c r="BG154"/>
  <c r="BF154"/>
  <c r="T154"/>
  <c r="R154"/>
  <c r="P154"/>
  <c r="J147"/>
  <c r="F147"/>
  <c r="F145"/>
  <c r="E143"/>
  <c r="J93"/>
  <c r="F93"/>
  <c r="F91"/>
  <c r="E89"/>
  <c r="J26"/>
  <c r="E26"/>
  <c r="J148"/>
  <c r="J25"/>
  <c r="J20"/>
  <c r="E20"/>
  <c r="F94"/>
  <c r="J19"/>
  <c r="J14"/>
  <c r="J145"/>
  <c r="E7"/>
  <c r="E85"/>
  <c i="4" r="J37"/>
  <c r="J36"/>
  <c i="1" r="AY97"/>
  <c i="4" r="J35"/>
  <c i="1" r="AX97"/>
  <c i="4" r="BI165"/>
  <c r="BH165"/>
  <c r="BG165"/>
  <c r="BF165"/>
  <c r="T165"/>
  <c r="R165"/>
  <c r="P165"/>
  <c r="BI162"/>
  <c r="BH162"/>
  <c r="BG162"/>
  <c r="BF162"/>
  <c r="T162"/>
  <c r="R162"/>
  <c r="P162"/>
  <c r="BI158"/>
  <c r="BH158"/>
  <c r="BG158"/>
  <c r="BF158"/>
  <c r="T158"/>
  <c r="R158"/>
  <c r="P158"/>
  <c r="BI155"/>
  <c r="BH155"/>
  <c r="BG155"/>
  <c r="BF155"/>
  <c r="T155"/>
  <c r="R155"/>
  <c r="P155"/>
  <c r="BI154"/>
  <c r="BH154"/>
  <c r="BG154"/>
  <c r="BF154"/>
  <c r="T154"/>
  <c r="R154"/>
  <c r="P154"/>
  <c r="BI151"/>
  <c r="BH151"/>
  <c r="BG151"/>
  <c r="BF151"/>
  <c r="T151"/>
  <c r="R151"/>
  <c r="P151"/>
  <c r="BI147"/>
  <c r="BH147"/>
  <c r="BG147"/>
  <c r="BF147"/>
  <c r="T147"/>
  <c r="R147"/>
  <c r="P147"/>
  <c r="BI144"/>
  <c r="BH144"/>
  <c r="BG144"/>
  <c r="BF144"/>
  <c r="T144"/>
  <c r="R144"/>
  <c r="P144"/>
  <c r="BI140"/>
  <c r="BH140"/>
  <c r="BG140"/>
  <c r="BF140"/>
  <c r="T140"/>
  <c r="R140"/>
  <c r="P140"/>
  <c r="BI136"/>
  <c r="BH136"/>
  <c r="BG136"/>
  <c r="BF136"/>
  <c r="T136"/>
  <c r="R136"/>
  <c r="P136"/>
  <c r="BI133"/>
  <c r="BH133"/>
  <c r="BG133"/>
  <c r="BF133"/>
  <c r="T133"/>
  <c r="R133"/>
  <c r="P133"/>
  <c r="BI129"/>
  <c r="BH129"/>
  <c r="BG129"/>
  <c r="BF129"/>
  <c r="T129"/>
  <c r="R129"/>
  <c r="P129"/>
  <c r="BI125"/>
  <c r="BH125"/>
  <c r="BG125"/>
  <c r="BF125"/>
  <c r="T125"/>
  <c r="R125"/>
  <c r="P125"/>
  <c r="BI122"/>
  <c r="BH122"/>
  <c r="BG122"/>
  <c r="BF122"/>
  <c r="T122"/>
  <c r="R122"/>
  <c r="P122"/>
  <c r="J115"/>
  <c r="F115"/>
  <c r="F113"/>
  <c r="E111"/>
  <c r="J91"/>
  <c r="F91"/>
  <c r="F89"/>
  <c r="E87"/>
  <c r="J24"/>
  <c r="E24"/>
  <c r="J92"/>
  <c r="J23"/>
  <c r="J18"/>
  <c r="E18"/>
  <c r="F92"/>
  <c r="J17"/>
  <c r="J12"/>
  <c r="J113"/>
  <c r="E7"/>
  <c r="E109"/>
  <c i="3" r="J37"/>
  <c r="J36"/>
  <c i="1" r="AY96"/>
  <c i="3" r="J35"/>
  <c i="1" r="AX96"/>
  <c i="3" r="BI164"/>
  <c r="BH164"/>
  <c r="BG164"/>
  <c r="BF164"/>
  <c r="T164"/>
  <c r="R164"/>
  <c r="P164"/>
  <c r="BI161"/>
  <c r="BH161"/>
  <c r="BG161"/>
  <c r="BF161"/>
  <c r="T161"/>
  <c r="R161"/>
  <c r="P161"/>
  <c r="BI160"/>
  <c r="BH160"/>
  <c r="BG160"/>
  <c r="BF160"/>
  <c r="T160"/>
  <c r="R160"/>
  <c r="P160"/>
  <c r="BI158"/>
  <c r="BH158"/>
  <c r="BG158"/>
  <c r="BF158"/>
  <c r="T158"/>
  <c r="R158"/>
  <c r="P158"/>
  <c r="BI155"/>
  <c r="BH155"/>
  <c r="BG155"/>
  <c r="BF155"/>
  <c r="T155"/>
  <c r="R155"/>
  <c r="P155"/>
  <c r="BI152"/>
  <c r="BH152"/>
  <c r="BG152"/>
  <c r="BF152"/>
  <c r="T152"/>
  <c r="R152"/>
  <c r="P152"/>
  <c r="BI144"/>
  <c r="BH144"/>
  <c r="BG144"/>
  <c r="BF144"/>
  <c r="T144"/>
  <c r="R144"/>
  <c r="P144"/>
  <c r="BI141"/>
  <c r="BH141"/>
  <c r="BG141"/>
  <c r="BF141"/>
  <c r="T141"/>
  <c r="R141"/>
  <c r="P141"/>
  <c r="BI138"/>
  <c r="BH138"/>
  <c r="BG138"/>
  <c r="BF138"/>
  <c r="T138"/>
  <c r="R138"/>
  <c r="P138"/>
  <c r="BI132"/>
  <c r="BH132"/>
  <c r="BG132"/>
  <c r="BF132"/>
  <c r="T132"/>
  <c r="R132"/>
  <c r="P132"/>
  <c r="BI127"/>
  <c r="BH127"/>
  <c r="BG127"/>
  <c r="BF127"/>
  <c r="T127"/>
  <c r="R127"/>
  <c r="P127"/>
  <c r="BI124"/>
  <c r="BH124"/>
  <c r="BG124"/>
  <c r="BF124"/>
  <c r="T124"/>
  <c r="R124"/>
  <c r="P124"/>
  <c r="BI123"/>
  <c r="BH123"/>
  <c r="BG123"/>
  <c r="BF123"/>
  <c r="T123"/>
  <c r="R123"/>
  <c r="P123"/>
  <c r="J116"/>
  <c r="F116"/>
  <c r="F114"/>
  <c r="E112"/>
  <c r="J91"/>
  <c r="F91"/>
  <c r="F89"/>
  <c r="E87"/>
  <c r="J24"/>
  <c r="E24"/>
  <c r="J117"/>
  <c r="J23"/>
  <c r="J18"/>
  <c r="E18"/>
  <c r="F117"/>
  <c r="J17"/>
  <c r="J12"/>
  <c r="J89"/>
  <c r="E7"/>
  <c r="E110"/>
  <c i="2" r="J37"/>
  <c r="J36"/>
  <c i="1" r="AY95"/>
  <c i="2" r="J35"/>
  <c i="1" r="AX95"/>
  <c i="2" r="BI157"/>
  <c r="BH157"/>
  <c r="BG157"/>
  <c r="BF157"/>
  <c r="T157"/>
  <c r="T156"/>
  <c r="R157"/>
  <c r="R156"/>
  <c r="P157"/>
  <c r="P156"/>
  <c r="BI154"/>
  <c r="BH154"/>
  <c r="BG154"/>
  <c r="BF154"/>
  <c r="T154"/>
  <c r="T153"/>
  <c r="R154"/>
  <c r="R153"/>
  <c r="P154"/>
  <c r="P153"/>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T135"/>
  <c r="R136"/>
  <c r="R135"/>
  <c r="P136"/>
  <c r="P135"/>
  <c r="BI133"/>
  <c r="BH133"/>
  <c r="BG133"/>
  <c r="BF133"/>
  <c r="T133"/>
  <c r="R133"/>
  <c r="P133"/>
  <c r="BI131"/>
  <c r="BH131"/>
  <c r="BG131"/>
  <c r="BF131"/>
  <c r="T131"/>
  <c r="R131"/>
  <c r="P131"/>
  <c r="BI129"/>
  <c r="BH129"/>
  <c r="BG129"/>
  <c r="BF129"/>
  <c r="T129"/>
  <c r="R129"/>
  <c r="P129"/>
  <c r="BI127"/>
  <c r="BH127"/>
  <c r="BG127"/>
  <c r="BF127"/>
  <c r="T127"/>
  <c r="R127"/>
  <c r="P127"/>
  <c r="J120"/>
  <c r="F120"/>
  <c r="F118"/>
  <c r="E116"/>
  <c r="J91"/>
  <c r="F91"/>
  <c r="F89"/>
  <c r="E87"/>
  <c r="J24"/>
  <c r="E24"/>
  <c r="J121"/>
  <c r="J23"/>
  <c r="J18"/>
  <c r="E18"/>
  <c r="F92"/>
  <c r="J17"/>
  <c r="J12"/>
  <c r="J89"/>
  <c r="E7"/>
  <c r="E85"/>
  <c i="1" r="L90"/>
  <c r="AM90"/>
  <c r="AM89"/>
  <c r="L89"/>
  <c r="AM87"/>
  <c r="L87"/>
  <c r="L85"/>
  <c r="L84"/>
  <c i="83" r="BK292"/>
  <c r="BK290"/>
  <c r="J287"/>
  <c r="BK286"/>
  <c r="J284"/>
  <c r="BK279"/>
  <c r="J278"/>
  <c r="J274"/>
  <c r="BK271"/>
  <c r="J267"/>
  <c r="BK264"/>
  <c r="BK260"/>
  <c r="J257"/>
  <c r="BK245"/>
  <c r="J244"/>
  <c r="BK229"/>
  <c r="BK213"/>
  <c r="J209"/>
  <c r="J198"/>
  <c r="J194"/>
  <c r="J188"/>
  <c r="J182"/>
  <c r="J174"/>
  <c r="J171"/>
  <c r="BK167"/>
  <c r="J150"/>
  <c r="J138"/>
  <c i="82" r="BK162"/>
  <c r="BK160"/>
  <c r="J156"/>
  <c r="BK153"/>
  <c r="BK146"/>
  <c r="BK142"/>
  <c r="BK126"/>
  <c i="81" r="BK244"/>
  <c r="BK229"/>
  <c r="J216"/>
  <c r="BK214"/>
  <c r="BK211"/>
  <c r="BK205"/>
  <c r="BK190"/>
  <c r="BK184"/>
  <c r="J184"/>
  <c r="BK181"/>
  <c r="BK178"/>
  <c r="BK171"/>
  <c r="J168"/>
  <c r="BK143"/>
  <c r="J139"/>
  <c i="80" r="BK130"/>
  <c r="BK126"/>
  <c i="79" r="J150"/>
  <c r="BK149"/>
  <c r="BK144"/>
  <c r="BK142"/>
  <c r="BK140"/>
  <c r="BK129"/>
  <c r="J128"/>
  <c r="BK127"/>
  <c r="BK126"/>
  <c r="J125"/>
  <c r="J124"/>
  <c i="78" r="BK136"/>
  <c r="BK134"/>
  <c r="J133"/>
  <c i="77" r="J131"/>
  <c r="BK129"/>
  <c r="BK125"/>
  <c i="76" r="BK161"/>
  <c r="BK149"/>
  <c r="BK143"/>
  <c r="J136"/>
  <c r="J130"/>
  <c r="BK128"/>
  <c r="BK126"/>
  <c i="75" r="J156"/>
  <c r="J153"/>
  <c r="BK149"/>
  <c r="J149"/>
  <c r="J147"/>
  <c r="J145"/>
  <c r="J139"/>
  <c r="J137"/>
  <c r="BK133"/>
  <c r="J123"/>
  <c i="74" r="J220"/>
  <c r="J214"/>
  <c r="J197"/>
  <c r="J193"/>
  <c r="J184"/>
  <c r="J181"/>
  <c r="BK165"/>
  <c r="BK155"/>
  <c r="J141"/>
  <c r="BK137"/>
  <c r="BK133"/>
  <c i="73" r="BK163"/>
  <c r="J158"/>
  <c r="BK150"/>
  <c r="BK137"/>
  <c r="BK133"/>
  <c i="72" r="BK290"/>
  <c r="J274"/>
  <c r="BK269"/>
  <c r="J266"/>
  <c r="BK255"/>
  <c r="J252"/>
  <c r="J240"/>
  <c r="BK237"/>
  <c r="J225"/>
  <c r="BK178"/>
  <c r="J172"/>
  <c r="J153"/>
  <c r="BK146"/>
  <c i="71" r="BK238"/>
  <c r="BK226"/>
  <c r="J223"/>
  <c r="BK210"/>
  <c r="BK200"/>
  <c r="J191"/>
  <c r="J188"/>
  <c r="J169"/>
  <c r="J161"/>
  <c r="J156"/>
  <c r="J143"/>
  <c i="70" r="BK153"/>
  <c r="BK149"/>
  <c r="J145"/>
  <c r="J135"/>
  <c r="J134"/>
  <c r="J133"/>
  <c r="J124"/>
  <c i="69" r="J219"/>
  <c r="BK210"/>
  <c r="BK198"/>
  <c r="J195"/>
  <c r="BK166"/>
  <c r="BK157"/>
  <c r="BK154"/>
  <c r="BK151"/>
  <c r="BK145"/>
  <c r="BK133"/>
  <c i="68" r="BK222"/>
  <c r="J215"/>
  <c r="BK209"/>
  <c r="J206"/>
  <c r="BK203"/>
  <c r="J200"/>
  <c r="J191"/>
  <c r="BK181"/>
  <c r="J165"/>
  <c r="J162"/>
  <c r="J156"/>
  <c r="BK150"/>
  <c r="J138"/>
  <c i="67" r="J160"/>
  <c r="BK157"/>
  <c r="BK152"/>
  <c r="J150"/>
  <c r="J149"/>
  <c r="J147"/>
  <c r="J145"/>
  <c r="J141"/>
  <c r="BK138"/>
  <c r="J134"/>
  <c r="J131"/>
  <c r="BK130"/>
  <c r="BK129"/>
  <c i="66" r="BK177"/>
  <c r="BK175"/>
  <c r="BK172"/>
  <c r="BK170"/>
  <c r="BK169"/>
  <c r="J167"/>
  <c r="J166"/>
  <c r="J156"/>
  <c r="BK154"/>
  <c r="BK150"/>
  <c r="J145"/>
  <c r="J143"/>
  <c r="J140"/>
  <c r="BK136"/>
  <c r="BK132"/>
  <c r="BK131"/>
  <c i="65" r="J168"/>
  <c r="J166"/>
  <c r="BK161"/>
  <c r="BK158"/>
  <c r="J157"/>
  <c r="J151"/>
  <c r="J150"/>
  <c r="J147"/>
  <c r="BK145"/>
  <c r="J140"/>
  <c r="BK130"/>
  <c r="J127"/>
  <c i="64" r="BK261"/>
  <c r="BK257"/>
  <c r="J254"/>
  <c r="J251"/>
  <c r="J248"/>
  <c r="J224"/>
  <c r="J206"/>
  <c r="J197"/>
  <c r="BK184"/>
  <c r="BK172"/>
  <c r="BK156"/>
  <c r="J131"/>
  <c r="J128"/>
  <c i="63" r="J293"/>
  <c r="BK284"/>
  <c r="J275"/>
  <c r="BK263"/>
  <c r="BK251"/>
  <c r="J242"/>
  <c r="J239"/>
  <c r="J236"/>
  <c r="BK230"/>
  <c r="J218"/>
  <c r="BK215"/>
  <c r="J189"/>
  <c r="BK160"/>
  <c r="J152"/>
  <c r="J148"/>
  <c r="BK134"/>
  <c r="J131"/>
  <c i="62" r="BK340"/>
  <c r="J337"/>
  <c r="J334"/>
  <c r="J319"/>
  <c r="BK307"/>
  <c r="BK298"/>
  <c r="J292"/>
  <c r="BK283"/>
  <c r="BK280"/>
  <c r="BK277"/>
  <c r="BK268"/>
  <c r="BK265"/>
  <c r="BK259"/>
  <c r="BK247"/>
  <c r="BK241"/>
  <c r="J232"/>
  <c r="J226"/>
  <c r="BK217"/>
  <c r="J210"/>
  <c r="J203"/>
  <c r="BK189"/>
  <c r="J181"/>
  <c r="J173"/>
  <c r="BK165"/>
  <c r="BK149"/>
  <c r="BK145"/>
  <c r="BK133"/>
  <c i="61" r="J367"/>
  <c r="J364"/>
  <c r="J348"/>
  <c r="J345"/>
  <c r="BK333"/>
  <c r="BK321"/>
  <c r="BK306"/>
  <c r="J288"/>
  <c r="J285"/>
  <c r="J282"/>
  <c r="BK276"/>
  <c r="J261"/>
  <c r="BK255"/>
  <c r="BK236"/>
  <c r="J230"/>
  <c r="J217"/>
  <c r="J201"/>
  <c r="BK189"/>
  <c r="J177"/>
  <c r="J164"/>
  <c r="BK161"/>
  <c r="BK158"/>
  <c r="J152"/>
  <c r="J146"/>
  <c r="BK131"/>
  <c i="60" r="J471"/>
  <c r="BK468"/>
  <c r="J453"/>
  <c r="BK450"/>
  <c r="BK432"/>
  <c r="BK426"/>
  <c r="J420"/>
  <c r="J405"/>
  <c r="J387"/>
  <c r="BK378"/>
  <c r="J375"/>
  <c r="BK366"/>
  <c r="BK348"/>
  <c r="BK333"/>
  <c r="BK330"/>
  <c r="J318"/>
  <c r="BK302"/>
  <c r="J295"/>
  <c r="J286"/>
  <c r="J277"/>
  <c r="J274"/>
  <c r="J271"/>
  <c i="59" r="J409"/>
  <c i="54" r="BK206"/>
  <c r="BK202"/>
  <c r="J200"/>
  <c r="J196"/>
  <c r="BK188"/>
  <c r="J179"/>
  <c r="BK159"/>
  <c r="BK147"/>
  <c r="J143"/>
  <c i="53" r="BK165"/>
  <c r="J155"/>
  <c r="J134"/>
  <c r="J130"/>
  <c r="BK127"/>
  <c i="52" r="BK179"/>
  <c r="BK173"/>
  <c r="J161"/>
  <c r="BK159"/>
  <c r="J157"/>
  <c r="BK139"/>
  <c r="J135"/>
  <c r="J133"/>
  <c r="BK131"/>
  <c r="J129"/>
  <c r="BK127"/>
  <c i="51" r="J163"/>
  <c r="BK161"/>
  <c r="BK155"/>
  <c r="BK154"/>
  <c r="J149"/>
  <c r="J142"/>
  <c r="BK137"/>
  <c r="J136"/>
  <c r="J135"/>
  <c r="BK130"/>
  <c i="50" r="J145"/>
  <c r="BK143"/>
  <c r="BK138"/>
  <c r="BK134"/>
  <c i="49" r="BK164"/>
  <c r="BK161"/>
  <c r="BK160"/>
  <c r="BK154"/>
  <c r="J153"/>
  <c r="J152"/>
  <c r="J150"/>
  <c r="J147"/>
  <c r="BK146"/>
  <c r="J136"/>
  <c i="48" r="BK133"/>
  <c r="J131"/>
  <c i="47" r="BK151"/>
  <c r="J147"/>
  <c r="J146"/>
  <c r="BK142"/>
  <c r="J141"/>
  <c r="J137"/>
  <c r="BK130"/>
  <c i="46" r="J168"/>
  <c r="BK167"/>
  <c r="BK160"/>
  <c r="J157"/>
  <c r="J154"/>
  <c r="J153"/>
  <c r="J150"/>
  <c r="J146"/>
  <c r="BK140"/>
  <c r="BK139"/>
  <c r="BK135"/>
  <c r="J134"/>
  <c r="J132"/>
  <c r="BK131"/>
  <c i="45" r="BK288"/>
  <c r="J287"/>
  <c r="J285"/>
  <c r="BK282"/>
  <c r="BK255"/>
  <c r="J253"/>
  <c r="BK148"/>
  <c r="J147"/>
  <c r="BK144"/>
  <c r="J142"/>
  <c r="BK141"/>
  <c r="J139"/>
  <c r="J137"/>
  <c r="J135"/>
  <c i="44" r="BK311"/>
  <c r="J309"/>
  <c r="J306"/>
  <c r="J304"/>
  <c r="J301"/>
  <c r="BK300"/>
  <c r="BK299"/>
  <c r="BK295"/>
  <c r="BK289"/>
  <c r="BK283"/>
  <c r="J282"/>
  <c r="BK279"/>
  <c r="BK275"/>
  <c r="BK269"/>
  <c r="J267"/>
  <c r="J265"/>
  <c r="J262"/>
  <c r="J257"/>
  <c r="BK251"/>
  <c r="BK248"/>
  <c r="BK246"/>
  <c r="J244"/>
  <c r="BK237"/>
  <c r="J234"/>
  <c r="J231"/>
  <c r="J225"/>
  <c r="J211"/>
  <c r="J208"/>
  <c r="J205"/>
  <c r="BK200"/>
  <c r="J196"/>
  <c r="J195"/>
  <c r="BK193"/>
  <c r="J188"/>
  <c r="BK187"/>
  <c r="J183"/>
  <c r="J178"/>
  <c r="J174"/>
  <c r="J170"/>
  <c r="BK164"/>
  <c r="J161"/>
  <c r="J160"/>
  <c r="J159"/>
  <c r="J156"/>
  <c r="BK154"/>
  <c r="BK145"/>
  <c r="J144"/>
  <c r="BK141"/>
  <c r="J138"/>
  <c r="J135"/>
  <c i="43" r="J241"/>
  <c r="BK239"/>
  <c r="BK235"/>
  <c r="J234"/>
  <c r="BK232"/>
  <c r="BK229"/>
  <c r="BK225"/>
  <c r="BK223"/>
  <c r="BK214"/>
  <c r="J204"/>
  <c r="J194"/>
  <c r="BK191"/>
  <c r="J184"/>
  <c r="BK178"/>
  <c r="BK177"/>
  <c r="J171"/>
  <c r="BK168"/>
  <c r="BK167"/>
  <c r="BK164"/>
  <c r="J157"/>
  <c r="BK154"/>
  <c r="J149"/>
  <c r="J145"/>
  <c r="J143"/>
  <c r="BK137"/>
  <c r="J136"/>
  <c r="J132"/>
  <c i="42" r="J127"/>
  <c i="40" r="J148"/>
  <c r="BK146"/>
  <c r="BK143"/>
  <c r="J142"/>
  <c r="J141"/>
  <c r="J135"/>
  <c i="39" r="BK143"/>
  <c r="BK140"/>
  <c r="J139"/>
  <c r="BK138"/>
  <c r="BK136"/>
  <c r="J134"/>
  <c r="BK132"/>
  <c r="J130"/>
  <c i="38" r="J146"/>
  <c r="J145"/>
  <c r="J142"/>
  <c r="BK140"/>
  <c r="J138"/>
  <c r="J135"/>
  <c r="BK134"/>
  <c r="J131"/>
  <c r="BK128"/>
  <c i="37" r="J147"/>
  <c r="BK138"/>
  <c r="J136"/>
  <c r="J131"/>
  <c r="J129"/>
  <c i="36" r="BK148"/>
  <c r="BK145"/>
  <c r="BK142"/>
  <c r="J139"/>
  <c r="J137"/>
  <c r="J133"/>
  <c i="5" r="BK2797"/>
  <c r="J2780"/>
  <c r="BK2752"/>
  <c r="BK2747"/>
  <c r="J2717"/>
  <c r="J2690"/>
  <c r="BK2687"/>
  <c r="BK2669"/>
  <c r="J2661"/>
  <c r="BK2657"/>
  <c r="BK2655"/>
  <c r="BK2651"/>
  <c r="BK2647"/>
  <c r="BK2639"/>
  <c r="BK2625"/>
  <c r="J2621"/>
  <c r="BK2619"/>
  <c r="BK2608"/>
  <c r="BK2593"/>
  <c r="BK2582"/>
  <c r="BK2564"/>
  <c r="BK2561"/>
  <c r="BK2543"/>
  <c r="BK2538"/>
  <c r="J2524"/>
  <c r="J2492"/>
  <c r="J2437"/>
  <c r="J2421"/>
  <c r="BK2394"/>
  <c r="BK2388"/>
  <c r="J2371"/>
  <c r="J2364"/>
  <c r="J2355"/>
  <c r="BK2335"/>
  <c r="BK2331"/>
  <c r="BK2327"/>
  <c r="J2318"/>
  <c r="J2310"/>
  <c r="BK2306"/>
  <c r="BK2294"/>
  <c r="J2285"/>
  <c r="J2269"/>
  <c r="J2241"/>
  <c r="BK2235"/>
  <c r="BK2233"/>
  <c r="BK2222"/>
  <c r="BK2218"/>
  <c r="BK2216"/>
  <c r="J2212"/>
  <c r="J2210"/>
  <c r="BK2206"/>
  <c r="BK2202"/>
  <c r="BK2198"/>
  <c r="J2188"/>
  <c r="BK2180"/>
  <c r="BK2174"/>
  <c r="BK2172"/>
  <c r="J2168"/>
  <c r="BK2164"/>
  <c r="J2162"/>
  <c r="BK2152"/>
  <c r="J2136"/>
  <c r="J2128"/>
  <c r="J2110"/>
  <c r="BK2106"/>
  <c r="J2094"/>
  <c r="J2090"/>
  <c r="J2088"/>
  <c r="J2086"/>
  <c r="BK2078"/>
  <c r="J2074"/>
  <c r="BK2054"/>
  <c r="J2046"/>
  <c r="J2024"/>
  <c r="BK2022"/>
  <c r="BK2018"/>
  <c r="BK2006"/>
  <c r="J1996"/>
  <c r="J1992"/>
  <c r="BK1990"/>
  <c r="BK1974"/>
  <c r="BK1966"/>
  <c r="BK1962"/>
  <c r="J1954"/>
  <c r="J1930"/>
  <c r="J1926"/>
  <c r="J1916"/>
  <c r="BK1912"/>
  <c r="J1906"/>
  <c r="J1896"/>
  <c r="J1886"/>
  <c r="BK1862"/>
  <c r="J1860"/>
  <c r="J1856"/>
  <c r="J1847"/>
  <c r="J1843"/>
  <c r="BK1841"/>
  <c r="J1833"/>
  <c r="BK1831"/>
  <c r="J1827"/>
  <c r="J1821"/>
  <c r="J1807"/>
  <c r="J1803"/>
  <c r="BK1795"/>
  <c r="BK1779"/>
  <c r="J1767"/>
  <c r="J1761"/>
  <c r="J1757"/>
  <c r="J1733"/>
  <c r="J1729"/>
  <c r="BK1727"/>
  <c r="J1723"/>
  <c r="BK1715"/>
  <c r="J1699"/>
  <c r="J1691"/>
  <c r="J1683"/>
  <c r="BK1679"/>
  <c r="BK1673"/>
  <c r="J1663"/>
  <c r="J1659"/>
  <c r="BK1657"/>
  <c r="BK1655"/>
  <c r="BK1647"/>
  <c r="J1643"/>
  <c r="BK1633"/>
  <c r="BK1625"/>
  <c r="BK1613"/>
  <c r="BK1609"/>
  <c r="J1605"/>
  <c r="J1601"/>
  <c r="J1575"/>
  <c r="BK1569"/>
  <c r="J1567"/>
  <c r="BK1563"/>
  <c r="J1553"/>
  <c r="BK1547"/>
  <c r="BK1517"/>
  <c r="BK1503"/>
  <c r="BK1495"/>
  <c r="J1479"/>
  <c r="J1473"/>
  <c r="J1469"/>
  <c r="BK1467"/>
  <c r="J1453"/>
  <c r="BK1447"/>
  <c r="J1441"/>
  <c r="J1429"/>
  <c r="J1417"/>
  <c r="BK1415"/>
  <c r="J1411"/>
  <c r="BK1383"/>
  <c r="BK1377"/>
  <c r="J1369"/>
  <c r="J1367"/>
  <c r="J1365"/>
  <c r="J1361"/>
  <c r="BK1359"/>
  <c r="J1349"/>
  <c r="J1327"/>
  <c r="BK1325"/>
  <c r="BK1323"/>
  <c r="BK1319"/>
  <c r="J1311"/>
  <c r="J1303"/>
  <c r="BK1285"/>
  <c r="BK1269"/>
  <c r="BK1263"/>
  <c r="BK1257"/>
  <c r="BK1251"/>
  <c r="J1209"/>
  <c r="BK1187"/>
  <c r="J1151"/>
  <c r="BK1123"/>
  <c r="J1099"/>
  <c r="BK1081"/>
  <c r="J1067"/>
  <c r="BK1064"/>
  <c r="J1056"/>
  <c r="J1018"/>
  <c r="J1011"/>
  <c r="J985"/>
  <c r="J978"/>
  <c r="J952"/>
  <c r="J938"/>
  <c r="BK929"/>
  <c r="J924"/>
  <c r="BK867"/>
  <c r="BK834"/>
  <c r="J821"/>
  <c r="BK789"/>
  <c r="J753"/>
  <c r="BK729"/>
  <c r="J701"/>
  <c r="J687"/>
  <c r="J676"/>
  <c r="J654"/>
  <c r="BK638"/>
  <c r="BK489"/>
  <c r="BK402"/>
  <c r="BK391"/>
  <c r="J340"/>
  <c r="BK237"/>
  <c r="BK180"/>
  <c i="4" r="BK162"/>
  <c r="J144"/>
  <c r="BK140"/>
  <c r="J129"/>
  <c r="BK125"/>
  <c i="3" r="J161"/>
  <c r="BK158"/>
  <c r="BK132"/>
  <c i="2" r="J154"/>
  <c r="J149"/>
  <c r="BK136"/>
  <c r="BK129"/>
  <c i="1" r="AS188"/>
  <c r="AS179"/>
  <c i="83" r="J292"/>
  <c r="J290"/>
  <c r="BK287"/>
  <c r="J286"/>
  <c r="BK284"/>
  <c r="J279"/>
  <c r="BK278"/>
  <c r="BK274"/>
  <c r="J271"/>
  <c r="BK267"/>
  <c r="J260"/>
  <c r="BK257"/>
  <c r="J253"/>
  <c r="J249"/>
  <c r="J245"/>
  <c r="J241"/>
  <c r="J237"/>
  <c r="BK225"/>
  <c r="BK221"/>
  <c r="J213"/>
  <c r="BK209"/>
  <c r="BK182"/>
  <c r="J163"/>
  <c r="J134"/>
  <c i="82" r="J162"/>
  <c r="BK161"/>
  <c r="J159"/>
  <c r="J152"/>
  <c r="J151"/>
  <c r="BK149"/>
  <c r="J148"/>
  <c r="J147"/>
  <c r="BK145"/>
  <c r="J144"/>
  <c r="J141"/>
  <c r="BK139"/>
  <c r="J138"/>
  <c r="J137"/>
  <c r="J135"/>
  <c r="J133"/>
  <c r="BK127"/>
  <c i="81" r="BK240"/>
  <c r="J236"/>
  <c r="BK234"/>
  <c r="J227"/>
  <c r="BK210"/>
  <c r="BK196"/>
  <c r="J187"/>
  <c r="BK168"/>
  <c r="J165"/>
  <c r="BK150"/>
  <c r="BK144"/>
  <c r="BK139"/>
  <c i="80" r="BK131"/>
  <c r="J130"/>
  <c r="BK128"/>
  <c r="J126"/>
  <c r="BK123"/>
  <c i="79" r="BK150"/>
  <c r="J145"/>
  <c r="J131"/>
  <c r="J130"/>
  <c r="BK128"/>
  <c r="BK124"/>
  <c r="J123"/>
  <c i="78" r="BK137"/>
  <c r="J135"/>
  <c r="J132"/>
  <c r="BK123"/>
  <c i="77" r="BK127"/>
  <c i="76" r="J161"/>
  <c r="BK155"/>
  <c r="J152"/>
  <c r="J146"/>
  <c r="BK130"/>
  <c r="J126"/>
  <c i="75" r="J151"/>
  <c r="J143"/>
  <c r="J133"/>
  <c r="J131"/>
  <c r="BK123"/>
  <c r="J121"/>
  <c i="74" r="J207"/>
  <c r="J190"/>
  <c r="BK173"/>
  <c r="BK154"/>
  <c r="BK141"/>
  <c r="J129"/>
  <c i="73" r="BK174"/>
  <c r="J163"/>
  <c r="BK141"/>
  <c r="J129"/>
  <c i="72" r="BK292"/>
  <c r="J286"/>
  <c r="BK284"/>
  <c r="BK262"/>
  <c r="BK240"/>
  <c r="BK233"/>
  <c r="BK232"/>
  <c r="J190"/>
  <c r="BK166"/>
  <c r="J162"/>
  <c r="BK160"/>
  <c r="BK156"/>
  <c r="BK130"/>
  <c i="71" r="BK232"/>
  <c r="J229"/>
  <c r="J226"/>
  <c r="BK220"/>
  <c r="BK188"/>
  <c r="BK176"/>
  <c r="J163"/>
  <c r="BK152"/>
  <c r="J146"/>
  <c r="BK136"/>
  <c i="70" r="J151"/>
  <c r="J148"/>
  <c r="J147"/>
  <c r="J143"/>
  <c r="J140"/>
  <c r="J136"/>
  <c r="BK134"/>
  <c r="BK133"/>
  <c r="J131"/>
  <c r="J127"/>
  <c r="J126"/>
  <c i="69" r="J234"/>
  <c r="J210"/>
  <c r="J207"/>
  <c r="J183"/>
  <c r="J180"/>
  <c r="J172"/>
  <c i="68" r="BK238"/>
  <c i="67" r="J142"/>
  <c r="J130"/>
  <c i="66" r="J177"/>
  <c r="J175"/>
  <c r="J168"/>
  <c r="BK166"/>
  <c r="J164"/>
  <c r="BK163"/>
  <c r="BK162"/>
  <c r="J158"/>
  <c r="J157"/>
  <c r="BK155"/>
  <c r="J153"/>
  <c r="J148"/>
  <c r="J147"/>
  <c r="BK145"/>
  <c r="J142"/>
  <c r="BK140"/>
  <c r="BK138"/>
  <c r="J135"/>
  <c r="BK134"/>
  <c r="J129"/>
  <c r="J128"/>
  <c r="J127"/>
  <c i="65" r="BK167"/>
  <c r="BK166"/>
  <c r="J163"/>
  <c r="BK162"/>
  <c r="J160"/>
  <c r="BK152"/>
  <c r="BK139"/>
  <c r="J137"/>
  <c r="BK136"/>
  <c r="BK134"/>
  <c r="BK131"/>
  <c r="J130"/>
  <c i="64" r="J239"/>
  <c r="J230"/>
  <c r="BK224"/>
  <c r="BK218"/>
  <c r="BK215"/>
  <c r="BK203"/>
  <c r="J194"/>
  <c r="J180"/>
  <c r="J168"/>
  <c r="BK160"/>
  <c r="J156"/>
  <c r="BK140"/>
  <c r="BK134"/>
  <c i="63" r="BK278"/>
  <c r="BK275"/>
  <c r="J269"/>
  <c r="J266"/>
  <c r="J257"/>
  <c r="BK254"/>
  <c r="BK245"/>
  <c r="BK239"/>
  <c r="J227"/>
  <c r="J224"/>
  <c r="J221"/>
  <c r="BK206"/>
  <c r="BK203"/>
  <c r="J200"/>
  <c r="BK197"/>
  <c r="J194"/>
  <c r="J180"/>
  <c r="BK172"/>
  <c r="J160"/>
  <c r="BK140"/>
  <c r="BK131"/>
  <c i="62" r="J347"/>
  <c r="J343"/>
  <c r="J340"/>
  <c r="BK334"/>
  <c r="BK331"/>
  <c r="J328"/>
  <c r="J301"/>
  <c r="BK289"/>
  <c r="J280"/>
  <c r="BK274"/>
  <c r="BK262"/>
  <c r="J259"/>
  <c r="J253"/>
  <c r="J250"/>
  <c r="J244"/>
  <c r="J238"/>
  <c r="BK232"/>
  <c r="BK223"/>
  <c r="J217"/>
  <c r="BK214"/>
  <c r="BK207"/>
  <c r="BK196"/>
  <c r="J189"/>
  <c r="BK173"/>
  <c r="J161"/>
  <c r="J142"/>
  <c r="BK139"/>
  <c r="J136"/>
  <c r="BK130"/>
  <c i="61" r="J377"/>
  <c r="J355"/>
  <c r="BK352"/>
  <c r="BK339"/>
  <c r="BK327"/>
  <c r="BK318"/>
  <c r="J303"/>
  <c r="BK297"/>
  <c r="BK291"/>
  <c r="J279"/>
  <c r="J270"/>
  <c r="J267"/>
  <c r="J249"/>
  <c r="BK239"/>
  <c r="BK233"/>
  <c r="BK221"/>
  <c r="J209"/>
  <c r="J193"/>
  <c r="BK181"/>
  <c r="BK177"/>
  <c r="BK173"/>
  <c r="J170"/>
  <c r="BK140"/>
  <c r="BK134"/>
  <c i="60" r="J508"/>
  <c r="BK495"/>
  <c r="J486"/>
  <c r="J483"/>
  <c r="BK477"/>
  <c r="J456"/>
  <c r="J441"/>
  <c r="J438"/>
  <c r="J432"/>
  <c r="BK429"/>
  <c r="J426"/>
  <c r="J414"/>
  <c r="J402"/>
  <c r="BK399"/>
  <c r="BK381"/>
  <c r="J372"/>
  <c r="BK357"/>
  <c r="J351"/>
  <c r="J348"/>
  <c r="BK342"/>
  <c r="BK339"/>
  <c r="J330"/>
  <c r="BK324"/>
  <c r="J314"/>
  <c r="J311"/>
  <c r="BK298"/>
  <c r="BK295"/>
  <c r="J292"/>
  <c r="BK289"/>
  <c r="BK283"/>
  <c r="BK274"/>
  <c r="BK271"/>
  <c r="BK227"/>
  <c r="BK195"/>
  <c r="BK135"/>
  <c r="J129"/>
  <c i="59" r="BK428"/>
  <c r="J424"/>
  <c r="J421"/>
  <c r="J418"/>
  <c r="J415"/>
  <c r="J397"/>
  <c r="BK385"/>
  <c r="BK379"/>
  <c r="J367"/>
  <c r="BK361"/>
  <c r="BK358"/>
  <c r="J352"/>
  <c r="BK349"/>
  <c r="J343"/>
  <c r="BK340"/>
  <c r="BK325"/>
  <c r="J322"/>
  <c r="BK319"/>
  <c r="BK316"/>
  <c r="J313"/>
  <c r="J304"/>
  <c r="J301"/>
  <c r="J298"/>
  <c r="J295"/>
  <c r="BK286"/>
  <c r="BK268"/>
  <c r="BK265"/>
  <c r="J250"/>
  <c r="J247"/>
  <c r="J226"/>
  <c r="BK197"/>
  <c r="J169"/>
  <c r="J162"/>
  <c r="BK141"/>
  <c r="BK135"/>
  <c i="58" r="J214"/>
  <c r="BK211"/>
  <c r="J202"/>
  <c r="J197"/>
  <c r="J193"/>
  <c r="BK180"/>
  <c r="BK168"/>
  <c r="J135"/>
  <c r="BK132"/>
  <c i="57" r="J309"/>
  <c r="BK306"/>
  <c r="BK303"/>
  <c r="J297"/>
  <c r="BK291"/>
  <c r="BK284"/>
  <c r="J275"/>
  <c r="BK266"/>
  <c r="J257"/>
  <c r="J251"/>
  <c r="BK232"/>
  <c r="J226"/>
  <c r="BK220"/>
  <c r="J213"/>
  <c r="BK206"/>
  <c r="J203"/>
  <c r="BK200"/>
  <c r="J191"/>
  <c r="J188"/>
  <c r="J185"/>
  <c r="J176"/>
  <c r="BK173"/>
  <c r="J158"/>
  <c r="BK152"/>
  <c r="J146"/>
  <c r="BK140"/>
  <c i="56" r="BK292"/>
  <c r="BK280"/>
  <c r="BK277"/>
  <c r="J271"/>
  <c r="BK253"/>
  <c r="BK250"/>
  <c r="J247"/>
  <c r="BK241"/>
  <c r="J238"/>
  <c r="BK223"/>
  <c r="BK206"/>
  <c r="BK200"/>
  <c r="J164"/>
  <c r="BK158"/>
  <c i="55" r="BK206"/>
  <c r="J202"/>
  <c r="BK179"/>
  <c r="J167"/>
  <c r="BK159"/>
  <c r="BK147"/>
  <c r="J133"/>
  <c i="54" r="J208"/>
  <c r="J206"/>
  <c r="BK184"/>
  <c r="BK173"/>
  <c r="J170"/>
  <c r="BK167"/>
  <c r="BK163"/>
  <c r="BK156"/>
  <c i="53" r="J169"/>
  <c r="BK162"/>
  <c r="J150"/>
  <c r="J142"/>
  <c r="BK134"/>
  <c i="52" r="J179"/>
  <c r="J177"/>
  <c r="BK169"/>
  <c r="J165"/>
  <c r="J163"/>
  <c r="J155"/>
  <c r="BK151"/>
  <c r="J149"/>
  <c r="BK143"/>
  <c r="J141"/>
  <c r="BK137"/>
  <c r="BK133"/>
  <c r="BK129"/>
  <c i="51" r="J164"/>
  <c r="J160"/>
  <c r="BK158"/>
  <c r="BK152"/>
  <c r="J150"/>
  <c r="BK145"/>
  <c r="J144"/>
  <c r="BK138"/>
  <c r="BK132"/>
  <c r="J131"/>
  <c i="50" r="J154"/>
  <c r="J151"/>
  <c r="J148"/>
  <c r="BK147"/>
  <c r="BK145"/>
  <c r="J142"/>
  <c r="J141"/>
  <c r="J140"/>
  <c r="J137"/>
  <c r="J135"/>
  <c r="J131"/>
  <c i="49" r="BK166"/>
  <c r="J160"/>
  <c r="J159"/>
  <c r="J151"/>
  <c r="BK150"/>
  <c r="BK149"/>
  <c r="J146"/>
  <c r="J144"/>
  <c r="BK142"/>
  <c r="J141"/>
  <c r="BK137"/>
  <c r="J135"/>
  <c r="BK134"/>
  <c r="BK131"/>
  <c i="47" r="J154"/>
  <c r="J151"/>
  <c r="BK147"/>
  <c r="BK145"/>
  <c r="BK143"/>
  <c r="BK139"/>
  <c r="BK135"/>
  <c r="BK133"/>
  <c r="J132"/>
  <c r="J131"/>
  <c r="BK129"/>
  <c i="46" r="J167"/>
  <c r="BK164"/>
  <c r="BK163"/>
  <c r="BK159"/>
  <c r="BK158"/>
  <c r="J156"/>
  <c r="J152"/>
  <c r="J148"/>
  <c r="BK146"/>
  <c r="J140"/>
  <c r="J136"/>
  <c r="BK132"/>
  <c i="45" r="BK293"/>
  <c r="BK292"/>
  <c r="BK291"/>
  <c r="BK290"/>
  <c r="J289"/>
  <c r="BK285"/>
  <c r="BK278"/>
  <c r="BK276"/>
  <c r="BK263"/>
  <c r="BK261"/>
  <c r="BK258"/>
  <c r="BK254"/>
  <c r="BK253"/>
  <c r="BK246"/>
  <c r="BK245"/>
  <c r="J242"/>
  <c r="BK240"/>
  <c r="J239"/>
  <c r="BK237"/>
  <c r="J236"/>
  <c r="BK235"/>
  <c r="BK233"/>
  <c r="J231"/>
  <c r="J227"/>
  <c r="BK226"/>
  <c r="BK221"/>
  <c r="BK220"/>
  <c r="BK219"/>
  <c r="J218"/>
  <c r="J217"/>
  <c r="BK216"/>
  <c r="J215"/>
  <c r="J213"/>
  <c r="BK205"/>
  <c r="BK204"/>
  <c r="J203"/>
  <c r="BK202"/>
  <c r="J196"/>
  <c r="BK195"/>
  <c r="BK193"/>
  <c r="BK191"/>
  <c r="BK190"/>
  <c r="BK189"/>
  <c r="J186"/>
  <c r="BK184"/>
  <c r="J181"/>
  <c r="J180"/>
  <c r="BK177"/>
  <c r="BK175"/>
  <c r="BK172"/>
  <c r="J171"/>
  <c r="BK165"/>
  <c r="J163"/>
  <c r="J161"/>
  <c r="BK159"/>
  <c r="J157"/>
  <c i="44" r="BK309"/>
  <c r="J303"/>
  <c r="J302"/>
  <c r="J298"/>
  <c r="J296"/>
  <c r="J295"/>
  <c r="BK294"/>
  <c r="J293"/>
  <c r="J292"/>
  <c r="J291"/>
  <c r="J290"/>
  <c r="BK285"/>
  <c r="J281"/>
  <c r="BK276"/>
  <c r="J275"/>
  <c r="BK272"/>
  <c r="BK267"/>
  <c r="BK250"/>
  <c r="BK247"/>
  <c r="BK239"/>
  <c r="BK238"/>
  <c r="BK236"/>
  <c r="BK228"/>
  <c r="J222"/>
  <c r="J218"/>
  <c r="BK217"/>
  <c r="BK211"/>
  <c r="J206"/>
  <c r="J204"/>
  <c r="J203"/>
  <c r="J198"/>
  <c r="BK196"/>
  <c r="J192"/>
  <c r="BK186"/>
  <c r="BK183"/>
  <c r="BK181"/>
  <c r="BK179"/>
  <c r="BK174"/>
  <c r="BK165"/>
  <c r="BK157"/>
  <c r="J154"/>
  <c r="BK153"/>
  <c r="BK147"/>
  <c r="BK146"/>
  <c r="J137"/>
  <c i="43" r="J238"/>
  <c r="J235"/>
  <c r="BK231"/>
  <c r="BK220"/>
  <c r="J219"/>
  <c r="BK217"/>
  <c r="BK211"/>
  <c r="J209"/>
  <c r="BK202"/>
  <c r="BK193"/>
  <c r="J191"/>
  <c r="BK180"/>
  <c r="J162"/>
  <c r="J159"/>
  <c r="BK147"/>
  <c r="J134"/>
  <c i="42" r="BK131"/>
  <c i="41" r="J131"/>
  <c r="BK130"/>
  <c r="J127"/>
  <c i="40" r="BK148"/>
  <c r="BK140"/>
  <c r="J139"/>
  <c r="J136"/>
  <c r="J134"/>
  <c r="J133"/>
  <c i="39" r="BK145"/>
  <c r="J144"/>
  <c r="J141"/>
  <c r="BK139"/>
  <c r="J136"/>
  <c r="BK134"/>
  <c r="J133"/>
  <c r="J131"/>
  <c r="BK128"/>
  <c i="38" r="BK146"/>
  <c r="J143"/>
  <c r="J141"/>
  <c r="J139"/>
  <c r="J136"/>
  <c r="J132"/>
  <c i="37" r="J150"/>
  <c r="J148"/>
  <c r="BK147"/>
  <c r="J145"/>
  <c r="BK144"/>
  <c r="J143"/>
  <c r="BK142"/>
  <c r="BK141"/>
  <c r="J138"/>
  <c r="BK137"/>
  <c r="BK136"/>
  <c r="BK135"/>
  <c r="BK133"/>
  <c r="BK129"/>
  <c i="36" r="BK149"/>
  <c r="BK139"/>
  <c r="J135"/>
  <c r="BK134"/>
  <c r="J130"/>
  <c i="35" r="BK148"/>
  <c r="BK146"/>
  <c r="BK145"/>
  <c r="J144"/>
  <c r="J142"/>
  <c r="BK141"/>
  <c r="BK135"/>
  <c r="BK134"/>
  <c r="J132"/>
  <c r="BK130"/>
  <c i="34" r="J148"/>
  <c r="J147"/>
  <c r="BK146"/>
  <c r="J145"/>
  <c r="J141"/>
  <c r="J138"/>
  <c r="J136"/>
  <c r="J135"/>
  <c r="BK133"/>
  <c r="J131"/>
  <c r="BK130"/>
  <c r="BK129"/>
  <c r="J127"/>
  <c i="33" r="J149"/>
  <c r="J148"/>
  <c r="J146"/>
  <c r="BK144"/>
  <c r="BK142"/>
  <c r="BK141"/>
  <c r="BK139"/>
  <c r="J132"/>
  <c r="J131"/>
  <c i="32" r="BK153"/>
  <c r="J151"/>
  <c r="BK150"/>
  <c r="J145"/>
  <c r="J144"/>
  <c r="J142"/>
  <c r="J141"/>
  <c r="J139"/>
  <c r="J136"/>
  <c r="BK135"/>
  <c r="BK130"/>
  <c r="BK127"/>
  <c i="31" r="J148"/>
  <c r="J144"/>
  <c r="BK140"/>
  <c r="J138"/>
  <c r="BK135"/>
  <c r="J134"/>
  <c r="BK133"/>
  <c r="BK131"/>
  <c r="BK129"/>
  <c i="30" r="J131"/>
  <c r="J130"/>
  <c r="J127"/>
  <c i="29" r="BK134"/>
  <c r="BK133"/>
  <c r="BK130"/>
  <c r="BK129"/>
  <c i="28" r="J139"/>
  <c r="J135"/>
  <c r="BK130"/>
  <c r="BK129"/>
  <c i="27" r="BK141"/>
  <c r="BK138"/>
  <c r="BK137"/>
  <c r="BK135"/>
  <c r="BK134"/>
  <c r="J133"/>
  <c r="J131"/>
  <c r="J129"/>
  <c r="J128"/>
  <c r="J127"/>
  <c i="26" r="BK141"/>
  <c r="BK140"/>
  <c r="BK133"/>
  <c r="BK132"/>
  <c i="25" r="J136"/>
  <c r="BK135"/>
  <c r="BK132"/>
  <c r="J128"/>
  <c i="24" r="J130"/>
  <c i="22" r="J131"/>
  <c r="BK130"/>
  <c i="21" r="BK141"/>
  <c r="BK140"/>
  <c r="J137"/>
  <c r="BK131"/>
  <c i="20" r="BK137"/>
  <c r="BK130"/>
  <c i="19" r="J147"/>
  <c r="J142"/>
  <c r="J141"/>
  <c r="J140"/>
  <c r="J138"/>
  <c r="BK134"/>
  <c r="J133"/>
  <c r="J129"/>
  <c i="18" r="BK147"/>
  <c r="J146"/>
  <c r="BK138"/>
  <c r="BK137"/>
  <c r="J130"/>
  <c i="17" r="J185"/>
  <c r="BK184"/>
  <c r="BK183"/>
  <c r="BK166"/>
  <c r="BK165"/>
  <c r="BK158"/>
  <c r="J156"/>
  <c r="J153"/>
  <c r="BK149"/>
  <c r="BK145"/>
  <c r="BK144"/>
  <c r="BK139"/>
  <c r="BK138"/>
  <c r="J137"/>
  <c r="J136"/>
  <c r="J134"/>
  <c r="BK132"/>
  <c r="J129"/>
  <c i="16" r="J188"/>
  <c r="J186"/>
  <c r="BK183"/>
  <c r="BK179"/>
  <c r="J175"/>
  <c r="BK174"/>
  <c r="BK169"/>
  <c r="J161"/>
  <c r="BK160"/>
  <c r="BK157"/>
  <c r="BK154"/>
  <c r="BK148"/>
  <c r="BK144"/>
  <c r="BK141"/>
  <c r="J138"/>
  <c r="BK133"/>
  <c r="BK132"/>
  <c i="15" r="BK180"/>
  <c r="BK173"/>
  <c r="J170"/>
  <c r="J144"/>
  <c r="BK129"/>
  <c i="14" r="J176"/>
  <c r="BK175"/>
  <c r="BK171"/>
  <c r="J165"/>
  <c r="J164"/>
  <c r="J149"/>
  <c r="BK147"/>
  <c r="BK143"/>
  <c r="J137"/>
  <c r="J130"/>
  <c i="13" r="J194"/>
  <c r="BK192"/>
  <c r="BK190"/>
  <c r="J183"/>
  <c r="J178"/>
  <c r="J176"/>
  <c r="BK172"/>
  <c r="J170"/>
  <c r="BK165"/>
  <c r="BK162"/>
  <c r="BK159"/>
  <c r="BK157"/>
  <c r="BK156"/>
  <c r="BK154"/>
  <c r="J153"/>
  <c r="BK152"/>
  <c r="BK150"/>
  <c r="BK149"/>
  <c r="BK148"/>
  <c r="J142"/>
  <c r="BK141"/>
  <c r="J131"/>
  <c r="J129"/>
  <c i="12" r="BK198"/>
  <c r="BK197"/>
  <c r="J194"/>
  <c r="BK192"/>
  <c r="BK189"/>
  <c r="J187"/>
  <c r="BK183"/>
  <c r="J178"/>
  <c r="BK175"/>
  <c r="J172"/>
  <c r="J170"/>
  <c r="J164"/>
  <c r="BK163"/>
  <c r="BK161"/>
  <c r="J160"/>
  <c r="BK151"/>
  <c r="BK150"/>
  <c r="BK147"/>
  <c r="BK146"/>
  <c r="J142"/>
  <c r="J140"/>
  <c r="BK129"/>
  <c i="11" r="J190"/>
  <c r="BK186"/>
  <c r="BK182"/>
  <c r="J181"/>
  <c r="BK177"/>
  <c r="J176"/>
  <c r="BK170"/>
  <c r="BK168"/>
  <c r="BK164"/>
  <c r="J162"/>
  <c r="J159"/>
  <c r="J156"/>
  <c r="J155"/>
  <c r="J148"/>
  <c r="BK144"/>
  <c r="BK142"/>
  <c r="BK139"/>
  <c r="BK137"/>
  <c r="BK132"/>
  <c i="10" r="J178"/>
  <c r="BK177"/>
  <c r="BK173"/>
  <c r="J171"/>
  <c r="BK170"/>
  <c r="BK167"/>
  <c r="BK161"/>
  <c r="J160"/>
  <c r="BK154"/>
  <c r="J138"/>
  <c r="BK132"/>
  <c r="BK130"/>
  <c i="8" r="BK378"/>
  <c r="BK369"/>
  <c r="BK359"/>
  <c r="BK357"/>
  <c r="BK356"/>
  <c r="J355"/>
  <c r="J353"/>
  <c r="J347"/>
  <c r="J344"/>
  <c r="BK343"/>
  <c r="J339"/>
  <c r="J336"/>
  <c r="BK332"/>
  <c r="J331"/>
  <c r="BK312"/>
  <c r="BK311"/>
  <c r="BK308"/>
  <c r="J306"/>
  <c r="BK303"/>
  <c r="BK301"/>
  <c r="BK296"/>
  <c r="J295"/>
  <c r="BK288"/>
  <c r="BK287"/>
  <c r="J286"/>
  <c r="J284"/>
  <c r="J283"/>
  <c r="J281"/>
  <c r="BK279"/>
  <c r="BK275"/>
  <c r="BK269"/>
  <c r="J265"/>
  <c r="J264"/>
  <c r="J263"/>
  <c r="BK258"/>
  <c r="BK251"/>
  <c r="J246"/>
  <c r="BK236"/>
  <c r="J234"/>
  <c r="J230"/>
  <c r="BK223"/>
  <c r="J219"/>
  <c r="BK218"/>
  <c r="BK201"/>
  <c r="BK197"/>
  <c r="J188"/>
  <c r="J187"/>
  <c r="BK183"/>
  <c r="BK180"/>
  <c r="BK170"/>
  <c r="J165"/>
  <c r="BK164"/>
  <c r="BK162"/>
  <c r="BK160"/>
  <c r="BK159"/>
  <c r="BK155"/>
  <c r="J150"/>
  <c r="BK148"/>
  <c i="7" r="BK226"/>
  <c r="J222"/>
  <c r="BK219"/>
  <c r="BK215"/>
  <c r="J212"/>
  <c r="J201"/>
  <c r="J200"/>
  <c r="J197"/>
  <c r="BK195"/>
  <c r="J191"/>
  <c r="BK180"/>
  <c r="J177"/>
  <c i="6" r="BK611"/>
  <c r="J597"/>
  <c r="J583"/>
  <c r="J579"/>
  <c r="J568"/>
  <c r="BK563"/>
  <c r="J555"/>
  <c r="J545"/>
  <c r="BK536"/>
  <c r="J535"/>
  <c r="J527"/>
  <c r="J524"/>
  <c r="BK507"/>
  <c r="J505"/>
  <c r="BK504"/>
  <c r="BK501"/>
  <c r="BK495"/>
  <c r="J492"/>
  <c r="J485"/>
  <c r="J481"/>
  <c r="J471"/>
  <c r="BK457"/>
  <c r="BK455"/>
  <c r="J454"/>
  <c r="BK446"/>
  <c r="BK444"/>
  <c r="BK441"/>
  <c r="BK430"/>
  <c r="J428"/>
  <c r="BK427"/>
  <c r="BK423"/>
  <c r="BK409"/>
  <c r="J407"/>
  <c r="J400"/>
  <c r="BK397"/>
  <c r="J370"/>
  <c r="BK352"/>
  <c r="J332"/>
  <c r="J329"/>
  <c r="J323"/>
  <c r="BK302"/>
  <c r="J301"/>
  <c r="BK296"/>
  <c r="BK294"/>
  <c r="BK291"/>
  <c r="BK279"/>
  <c r="BK277"/>
  <c r="BK273"/>
  <c r="BK264"/>
  <c r="BK263"/>
  <c r="J256"/>
  <c r="BK248"/>
  <c r="J239"/>
  <c r="BK233"/>
  <c r="BK219"/>
  <c r="BK209"/>
  <c r="J195"/>
  <c r="BK191"/>
  <c r="J187"/>
  <c r="BK181"/>
  <c r="J174"/>
  <c r="BK173"/>
  <c r="BK171"/>
  <c r="J166"/>
  <c r="BK165"/>
  <c r="J157"/>
  <c r="J152"/>
  <c r="J140"/>
  <c r="BK137"/>
  <c r="BK136"/>
  <c i="5" r="BK2905"/>
  <c r="J2876"/>
  <c r="J2752"/>
  <c r="J2746"/>
  <c r="J2738"/>
  <c r="J2730"/>
  <c r="J2700"/>
  <c r="BK2677"/>
  <c r="J2669"/>
  <c r="J2653"/>
  <c r="J2637"/>
  <c r="BK2633"/>
  <c r="BK2623"/>
  <c r="J2619"/>
  <c r="J2606"/>
  <c r="BK2604"/>
  <c r="BK2599"/>
  <c r="J2574"/>
  <c r="BK2567"/>
  <c r="J2542"/>
  <c r="BK2541"/>
  <c r="BK2540"/>
  <c r="J2538"/>
  <c r="J2531"/>
  <c r="J2515"/>
  <c r="J2506"/>
  <c r="BK2489"/>
  <c r="J2486"/>
  <c r="BK2468"/>
  <c r="BK2417"/>
  <c r="J2401"/>
  <c r="BK2396"/>
  <c r="J2390"/>
  <c r="J2386"/>
  <c r="J2378"/>
  <c r="BK2357"/>
  <c r="J2327"/>
  <c r="J2322"/>
  <c r="BK2314"/>
  <c r="BK2298"/>
  <c r="BK2292"/>
  <c r="BK2287"/>
  <c r="BK2281"/>
  <c r="BK2273"/>
  <c r="J2271"/>
  <c r="J2265"/>
  <c r="J2259"/>
  <c r="J2253"/>
  <c r="BK2245"/>
  <c r="J2243"/>
  <c r="BK2237"/>
  <c r="J2230"/>
  <c r="BK2228"/>
  <c r="BK2224"/>
  <c r="BK2212"/>
  <c r="J2186"/>
  <c r="BK2184"/>
  <c r="BK2178"/>
  <c r="J2172"/>
  <c r="BK2162"/>
  <c r="J2160"/>
  <c r="J2140"/>
  <c r="BK2134"/>
  <c r="J2124"/>
  <c r="J2122"/>
  <c r="BK2104"/>
  <c r="J2098"/>
  <c r="BK2084"/>
  <c r="BK2080"/>
  <c r="J2050"/>
  <c r="BK2040"/>
  <c r="BK2036"/>
  <c r="BK2030"/>
  <c r="BK2020"/>
  <c r="BK2012"/>
  <c r="J2000"/>
  <c r="BK1998"/>
  <c r="J1994"/>
  <c r="BK1988"/>
  <c r="J1980"/>
  <c r="J1966"/>
  <c r="J1964"/>
  <c r="J1960"/>
  <c r="J1956"/>
  <c r="BK1954"/>
  <c r="BK1950"/>
  <c r="J1948"/>
  <c r="J1940"/>
  <c r="J1938"/>
  <c r="J1918"/>
  <c r="BK1910"/>
  <c r="BK1906"/>
  <c r="J1898"/>
  <c r="BK1894"/>
  <c r="BK1870"/>
  <c r="BK1866"/>
  <c r="BK1858"/>
  <c r="J1854"/>
  <c r="J1850"/>
  <c r="BK1848"/>
  <c r="J1839"/>
  <c r="BK1837"/>
  <c r="BK1835"/>
  <c r="J1815"/>
  <c r="J1801"/>
  <c r="BK1799"/>
  <c r="J1791"/>
  <c r="BK1787"/>
  <c r="J1785"/>
  <c r="BK1767"/>
  <c r="BK1737"/>
  <c r="BK1725"/>
  <c r="BK1723"/>
  <c r="J1709"/>
  <c r="BK1689"/>
  <c r="BK1681"/>
  <c r="J1679"/>
  <c r="BK1669"/>
  <c r="BK1659"/>
  <c r="J1651"/>
  <c r="BK1645"/>
  <c r="J1631"/>
  <c r="BK1629"/>
  <c r="BK1623"/>
  <c r="BK1611"/>
  <c r="J1599"/>
  <c r="BK1591"/>
  <c r="J1589"/>
  <c r="BK1587"/>
  <c r="J1579"/>
  <c r="J1573"/>
  <c r="BK1565"/>
  <c r="BK1561"/>
  <c r="J1525"/>
  <c r="J1523"/>
  <c r="J1515"/>
  <c r="BK1507"/>
  <c r="J1503"/>
  <c r="J1499"/>
  <c r="J1491"/>
  <c r="BK1487"/>
  <c r="BK1479"/>
  <c r="J1471"/>
  <c r="J1467"/>
  <c r="J1455"/>
  <c r="J1451"/>
  <c r="J1445"/>
  <c r="BK1417"/>
  <c r="J1407"/>
  <c r="J1403"/>
  <c r="J1397"/>
  <c r="J1395"/>
  <c r="J1383"/>
  <c r="J1377"/>
  <c r="BK1375"/>
  <c r="J1373"/>
  <c r="BK1367"/>
  <c r="J1363"/>
  <c r="BK1343"/>
  <c r="BK1331"/>
  <c r="BK1315"/>
  <c r="BK1311"/>
  <c r="J1309"/>
  <c r="J1293"/>
  <c r="J1287"/>
  <c r="BK1281"/>
  <c r="BK1279"/>
  <c r="BK1277"/>
  <c r="BK1273"/>
  <c r="J1269"/>
  <c r="BK1255"/>
  <c r="J1245"/>
  <c r="BK1240"/>
  <c r="J1217"/>
  <c r="J1197"/>
  <c r="J1184"/>
  <c r="BK1172"/>
  <c r="BK1156"/>
  <c r="J1141"/>
  <c r="J1131"/>
  <c r="J1119"/>
  <c r="BK1078"/>
  <c r="J1074"/>
  <c r="BK1040"/>
  <c r="BK1033"/>
  <c r="J1021"/>
  <c r="J971"/>
  <c r="J967"/>
  <c r="BK960"/>
  <c r="BK949"/>
  <c r="J929"/>
  <c r="BK924"/>
  <c r="J923"/>
  <c r="J894"/>
  <c r="BK884"/>
  <c r="J881"/>
  <c r="J875"/>
  <c r="BK871"/>
  <c r="BK857"/>
  <c r="J806"/>
  <c r="J774"/>
  <c r="J758"/>
  <c r="BK747"/>
  <c r="J729"/>
  <c r="BK719"/>
  <c r="BK708"/>
  <c r="BK693"/>
  <c r="J691"/>
  <c r="BK675"/>
  <c r="J667"/>
  <c r="BK655"/>
  <c r="BK650"/>
  <c r="BK633"/>
  <c r="J625"/>
  <c r="BK610"/>
  <c r="BK418"/>
  <c r="BK374"/>
  <c r="J348"/>
  <c r="J333"/>
  <c r="J246"/>
  <c r="BK240"/>
  <c r="J239"/>
  <c r="J234"/>
  <c r="J230"/>
  <c r="BK201"/>
  <c r="BK188"/>
  <c r="BK154"/>
  <c i="4" r="J154"/>
  <c r="BK129"/>
  <c i="3" r="J164"/>
  <c r="J138"/>
  <c r="BK127"/>
  <c i="2" r="BK157"/>
  <c r="BK146"/>
  <c r="J136"/>
  <c r="BK127"/>
  <c i="1" r="AS155"/>
  <c r="AS150"/>
  <c i="83" r="J264"/>
  <c r="BK253"/>
  <c r="BK237"/>
  <c r="BK233"/>
  <c r="J229"/>
  <c r="J225"/>
  <c r="J221"/>
  <c r="BK188"/>
  <c r="J178"/>
  <c r="BK171"/>
  <c r="J159"/>
  <c r="BK154"/>
  <c r="J142"/>
  <c i="82" r="BK155"/>
  <c r="BK151"/>
  <c r="BK150"/>
  <c r="BK147"/>
  <c r="J142"/>
  <c r="BK137"/>
  <c r="J130"/>
  <c r="J126"/>
  <c i="81" r="BK238"/>
  <c r="J234"/>
  <c r="BK232"/>
  <c r="BK225"/>
  <c r="J222"/>
  <c r="BK212"/>
  <c r="J210"/>
  <c r="J209"/>
  <c r="BK199"/>
  <c r="J191"/>
  <c r="BK187"/>
  <c r="J181"/>
  <c r="BK179"/>
  <c r="BK157"/>
  <c i="80" r="BK125"/>
  <c i="79" r="J148"/>
  <c r="J143"/>
  <c r="J126"/>
  <c i="70" r="J132"/>
  <c r="BK130"/>
  <c r="J128"/>
  <c r="J125"/>
  <c i="69" r="BK243"/>
  <c r="J223"/>
  <c r="BK216"/>
  <c r="BK204"/>
  <c r="J201"/>
  <c r="J198"/>
  <c r="BK189"/>
  <c r="BK183"/>
  <c r="BK176"/>
  <c r="BK169"/>
  <c r="BK163"/>
  <c r="BK160"/>
  <c r="J133"/>
  <c r="J130"/>
  <c i="68" r="J227"/>
  <c r="BK218"/>
  <c r="BK212"/>
  <c r="BK206"/>
  <c r="J188"/>
  <c i="67" r="BK156"/>
  <c r="BK155"/>
  <c r="J153"/>
  <c r="BK149"/>
  <c r="J148"/>
  <c r="BK146"/>
  <c r="J144"/>
  <c r="BK137"/>
  <c r="BK135"/>
  <c r="BK134"/>
  <c r="J133"/>
  <c r="J132"/>
  <c r="J129"/>
  <c r="BK126"/>
  <c i="66" r="J173"/>
  <c r="J169"/>
  <c r="BK164"/>
  <c r="J163"/>
  <c r="J162"/>
  <c r="J161"/>
  <c r="J160"/>
  <c r="BK158"/>
  <c r="BK156"/>
  <c r="J155"/>
  <c r="J150"/>
  <c r="BK143"/>
  <c r="BK142"/>
  <c r="BK141"/>
  <c r="BK135"/>
  <c r="J134"/>
  <c r="BK133"/>
  <c r="J132"/>
  <c i="65" r="J165"/>
  <c r="BK163"/>
  <c r="BK160"/>
  <c r="J155"/>
  <c r="J154"/>
  <c r="BK153"/>
  <c r="J152"/>
  <c r="BK151"/>
  <c r="J149"/>
  <c r="BK147"/>
  <c r="BK144"/>
  <c r="J143"/>
  <c r="J141"/>
  <c r="J139"/>
  <c r="J136"/>
  <c r="J135"/>
  <c r="J131"/>
  <c i="64" r="J257"/>
  <c r="J242"/>
  <c r="BK236"/>
  <c r="BK227"/>
  <c r="J221"/>
  <c r="J209"/>
  <c r="BK206"/>
  <c r="J200"/>
  <c r="BK194"/>
  <c r="BK189"/>
  <c r="BK180"/>
  <c r="BK176"/>
  <c r="J172"/>
  <c r="BK144"/>
  <c r="BK137"/>
  <c r="BK128"/>
  <c i="63" r="J287"/>
  <c r="BK272"/>
  <c r="J248"/>
  <c r="J245"/>
  <c r="BK224"/>
  <c r="J197"/>
  <c r="BK184"/>
  <c r="BK176"/>
  <c i="54" r="J202"/>
  <c r="J198"/>
  <c r="J194"/>
  <c r="BK186"/>
  <c i="35" r="BK149"/>
  <c r="J146"/>
  <c r="J143"/>
  <c r="J136"/>
  <c r="J134"/>
  <c r="J130"/>
  <c r="J127"/>
  <c i="34" r="J146"/>
  <c r="J144"/>
  <c r="J142"/>
  <c r="BK139"/>
  <c r="BK138"/>
  <c r="J133"/>
  <c r="J130"/>
  <c i="33" r="BK148"/>
  <c r="BK147"/>
  <c r="J145"/>
  <c r="BK140"/>
  <c r="J136"/>
  <c r="BK134"/>
  <c r="BK132"/>
  <c r="BK130"/>
  <c r="BK127"/>
  <c i="32" r="J152"/>
  <c r="BK149"/>
  <c r="BK146"/>
  <c r="BK144"/>
  <c r="BK142"/>
  <c r="J133"/>
  <c r="J130"/>
  <c i="31" r="J146"/>
  <c r="J145"/>
  <c r="J142"/>
  <c r="J141"/>
  <c r="BK139"/>
  <c r="BK136"/>
  <c r="J135"/>
  <c r="J132"/>
  <c r="BK127"/>
  <c i="30" r="J128"/>
  <c i="29" r="BK132"/>
  <c r="J129"/>
  <c r="BK127"/>
  <c i="28" r="BK128"/>
  <c i="27" r="J141"/>
  <c i="26" r="BK139"/>
  <c r="BK138"/>
  <c r="BK135"/>
  <c r="BK134"/>
  <c i="25" r="BK131"/>
  <c r="BK129"/>
  <c r="BK128"/>
  <c i="24" r="BK134"/>
  <c r="BK133"/>
  <c r="BK132"/>
  <c r="BK131"/>
  <c r="BK128"/>
  <c i="23" r="J134"/>
  <c r="J130"/>
  <c r="J128"/>
  <c r="J127"/>
  <c i="22" r="BK131"/>
  <c r="J130"/>
  <c r="BK129"/>
  <c i="21" r="J139"/>
  <c r="J138"/>
  <c r="J135"/>
  <c r="BK130"/>
  <c r="BK128"/>
  <c i="20" r="BK134"/>
  <c r="J130"/>
  <c r="J129"/>
  <c r="J127"/>
  <c i="19" r="J148"/>
  <c r="BK146"/>
  <c r="BK139"/>
  <c r="BK129"/>
  <c i="18" r="BK149"/>
  <c r="BK146"/>
  <c r="BK145"/>
  <c r="BK144"/>
  <c r="BK140"/>
  <c i="17" r="J184"/>
  <c r="J178"/>
  <c r="BK176"/>
  <c r="BK172"/>
  <c r="J171"/>
  <c r="J168"/>
  <c r="J165"/>
  <c r="BK162"/>
  <c r="BK159"/>
  <c r="BK156"/>
  <c r="BK152"/>
  <c r="BK151"/>
  <c r="J150"/>
  <c r="BK148"/>
  <c r="J145"/>
  <c r="J139"/>
  <c r="BK137"/>
  <c r="BK135"/>
  <c i="16" r="BK184"/>
  <c r="J178"/>
  <c r="BK177"/>
  <c r="J176"/>
  <c r="J174"/>
  <c r="J169"/>
  <c r="BK166"/>
  <c r="J165"/>
  <c r="J164"/>
  <c r="J162"/>
  <c r="BK161"/>
  <c r="BK155"/>
  <c r="J150"/>
  <c r="J146"/>
  <c r="J145"/>
  <c r="J142"/>
  <c r="BK135"/>
  <c r="J127"/>
  <c i="15" r="J181"/>
  <c r="BK178"/>
  <c r="BK175"/>
  <c r="BK171"/>
  <c r="BK170"/>
  <c r="J169"/>
  <c r="BK166"/>
  <c r="J163"/>
  <c r="J160"/>
  <c r="J159"/>
  <c r="J157"/>
  <c r="J155"/>
  <c r="J154"/>
  <c r="J153"/>
  <c r="BK151"/>
  <c r="BK149"/>
  <c r="BK148"/>
  <c r="J147"/>
  <c r="BK144"/>
  <c r="BK143"/>
  <c r="J140"/>
  <c r="J138"/>
  <c r="J135"/>
  <c r="J133"/>
  <c r="BK130"/>
  <c r="BK127"/>
  <c i="14" r="BK183"/>
  <c r="J181"/>
  <c r="BK179"/>
  <c r="J170"/>
  <c r="J169"/>
  <c r="BK168"/>
  <c r="J163"/>
  <c r="J161"/>
  <c r="BK156"/>
  <c r="BK153"/>
  <c r="BK152"/>
  <c r="J150"/>
  <c r="BK148"/>
  <c r="BK146"/>
  <c r="BK145"/>
  <c r="J143"/>
  <c r="J142"/>
  <c r="BK141"/>
  <c r="BK137"/>
  <c r="J135"/>
  <c r="J134"/>
  <c r="J132"/>
  <c r="BK129"/>
  <c i="13" r="BK195"/>
  <c r="J189"/>
  <c r="J185"/>
  <c r="J181"/>
  <c r="J177"/>
  <c r="J174"/>
  <c r="J173"/>
  <c r="J172"/>
  <c r="J171"/>
  <c r="J165"/>
  <c r="J164"/>
  <c r="BK160"/>
  <c r="J159"/>
  <c r="J158"/>
  <c r="J156"/>
  <c r="BK142"/>
  <c r="J141"/>
  <c r="J130"/>
  <c r="J127"/>
  <c i="12" r="BK196"/>
  <c r="BK195"/>
  <c r="J193"/>
  <c r="J191"/>
  <c r="J190"/>
  <c r="BK186"/>
  <c r="J175"/>
  <c r="BK167"/>
  <c r="BK158"/>
  <c r="BK155"/>
  <c r="BK154"/>
  <c r="J148"/>
  <c r="J145"/>
  <c r="BK139"/>
  <c r="BK137"/>
  <c r="J136"/>
  <c r="BK132"/>
  <c r="J131"/>
  <c r="J129"/>
  <c i="11" r="BK188"/>
  <c r="BK180"/>
  <c r="J177"/>
  <c r="BK176"/>
  <c r="J175"/>
  <c r="J171"/>
  <c r="J170"/>
  <c r="BK163"/>
  <c r="BK159"/>
  <c r="J157"/>
  <c r="BK150"/>
  <c r="BK149"/>
  <c r="BK147"/>
  <c r="BK141"/>
  <c r="J138"/>
  <c r="J137"/>
  <c r="BK133"/>
  <c r="J131"/>
  <c i="10" r="J187"/>
  <c r="BK186"/>
  <c r="BK185"/>
  <c r="J173"/>
  <c r="BK168"/>
  <c r="BK164"/>
  <c r="BK159"/>
  <c r="BK153"/>
  <c r="BK152"/>
  <c r="J147"/>
  <c r="J145"/>
  <c r="BK136"/>
  <c r="J135"/>
  <c r="BK134"/>
  <c r="J127"/>
  <c i="8" r="J378"/>
  <c r="J377"/>
  <c r="J375"/>
  <c r="J373"/>
  <c r="J372"/>
  <c r="J369"/>
  <c r="BK365"/>
  <c r="J364"/>
  <c r="BK360"/>
  <c r="J354"/>
  <c r="J351"/>
  <c r="J348"/>
  <c r="BK347"/>
  <c r="BK344"/>
  <c r="BK341"/>
  <c r="BK340"/>
  <c r="J335"/>
  <c r="BK334"/>
  <c r="BK328"/>
  <c r="J324"/>
  <c r="BK321"/>
  <c r="BK319"/>
  <c r="J313"/>
  <c r="J309"/>
  <c r="BK306"/>
  <c r="BK304"/>
  <c r="BK299"/>
  <c r="BK298"/>
  <c r="J293"/>
  <c r="J292"/>
  <c r="J290"/>
  <c r="J289"/>
  <c r="J287"/>
  <c r="J282"/>
  <c r="BK280"/>
  <c r="J270"/>
  <c r="BK267"/>
  <c r="BK266"/>
  <c r="J262"/>
  <c r="BK256"/>
  <c r="BK254"/>
  <c r="J251"/>
  <c r="J248"/>
  <c r="J241"/>
  <c r="BK240"/>
  <c r="BK235"/>
  <c r="BK227"/>
  <c r="BK219"/>
  <c r="BK216"/>
  <c r="J213"/>
  <c r="BK207"/>
  <c r="J204"/>
  <c r="J200"/>
  <c r="BK199"/>
  <c r="J195"/>
  <c r="J190"/>
  <c r="BK189"/>
  <c r="BK185"/>
  <c r="J182"/>
  <c r="J178"/>
  <c r="BK174"/>
  <c r="BK169"/>
  <c r="BK163"/>
  <c i="7" r="J220"/>
  <c r="BK216"/>
  <c r="J210"/>
  <c r="BK208"/>
  <c r="J203"/>
  <c r="BK199"/>
  <c r="J195"/>
  <c r="BK181"/>
  <c r="BK179"/>
  <c r="J178"/>
  <c r="BK176"/>
  <c r="J166"/>
  <c r="BK162"/>
  <c r="J157"/>
  <c r="BK141"/>
  <c i="6" r="J605"/>
  <c r="J602"/>
  <c r="BK594"/>
  <c r="J591"/>
  <c r="J587"/>
  <c r="BK579"/>
  <c r="J575"/>
  <c r="J572"/>
  <c r="BK549"/>
  <c r="J541"/>
  <c r="BK540"/>
  <c r="BK535"/>
  <c r="BK531"/>
  <c r="J515"/>
  <c r="BK478"/>
  <c r="J474"/>
  <c r="J461"/>
  <c r="J456"/>
  <c r="BK449"/>
  <c r="J448"/>
  <c r="J446"/>
  <c r="BK443"/>
  <c r="BK439"/>
  <c r="J423"/>
  <c r="J420"/>
  <c r="BK400"/>
  <c r="J397"/>
  <c r="BK394"/>
  <c r="BK387"/>
  <c r="J364"/>
  <c r="BK319"/>
  <c r="J315"/>
  <c r="J305"/>
  <c r="BK298"/>
  <c r="BK297"/>
  <c r="BK289"/>
  <c r="BK287"/>
  <c r="BK284"/>
  <c r="BK280"/>
  <c r="BK276"/>
  <c r="J263"/>
  <c r="J245"/>
  <c r="J243"/>
  <c r="J236"/>
  <c r="J233"/>
  <c r="J213"/>
  <c r="J198"/>
  <c r="J181"/>
  <c r="J180"/>
  <c r="BK177"/>
  <c r="BK172"/>
  <c r="J165"/>
  <c r="J164"/>
  <c r="J161"/>
  <c r="J156"/>
  <c i="5" r="J2779"/>
  <c r="BK2772"/>
  <c r="J2765"/>
  <c r="J2759"/>
  <c r="J2747"/>
  <c r="BK2738"/>
  <c r="BK2730"/>
  <c r="BK2714"/>
  <c r="J2697"/>
  <c r="BK2690"/>
  <c r="J2687"/>
  <c r="BK2685"/>
  <c r="BK2667"/>
  <c r="BK2665"/>
  <c r="BK2661"/>
  <c r="J2655"/>
  <c r="BK2653"/>
  <c r="J2649"/>
  <c r="BK2643"/>
  <c r="J2625"/>
  <c r="J2605"/>
  <c r="J2599"/>
  <c r="BK2560"/>
  <c r="J2543"/>
  <c r="BK2519"/>
  <c r="BK2511"/>
  <c r="J2501"/>
  <c r="J2480"/>
  <c r="J2470"/>
  <c r="J2461"/>
  <c r="J2457"/>
  <c r="BK2441"/>
  <c r="BK2397"/>
  <c r="J2392"/>
  <c r="J2306"/>
  <c r="J2289"/>
  <c r="J2287"/>
  <c r="J2279"/>
  <c r="J2277"/>
  <c r="J2273"/>
  <c r="BK2271"/>
  <c r="J2263"/>
  <c r="J2261"/>
  <c r="J2237"/>
  <c r="BK2231"/>
  <c r="J2226"/>
  <c r="J2222"/>
  <c r="J2208"/>
  <c r="J2200"/>
  <c r="J2192"/>
  <c r="BK2182"/>
  <c r="J2176"/>
  <c r="BK2170"/>
  <c r="J2166"/>
  <c r="J2138"/>
  <c r="J2126"/>
  <c r="BK2108"/>
  <c r="J2104"/>
  <c r="BK2098"/>
  <c r="BK2076"/>
  <c r="J2072"/>
  <c r="BK2068"/>
  <c r="BK2044"/>
  <c r="BK2010"/>
  <c r="J2008"/>
  <c r="BK2002"/>
  <c r="J1990"/>
  <c r="BK1982"/>
  <c r="BK1970"/>
  <c r="BK1960"/>
  <c r="BK1952"/>
  <c r="BK1944"/>
  <c r="BK1924"/>
  <c r="BK1920"/>
  <c r="J1902"/>
  <c r="BK1896"/>
  <c r="J1892"/>
  <c r="BK1886"/>
  <c r="J1872"/>
  <c r="BK1864"/>
  <c r="BK1847"/>
  <c r="J1829"/>
  <c r="BK1827"/>
  <c r="J1817"/>
  <c r="BK1809"/>
  <c r="BK1801"/>
  <c r="J1763"/>
  <c r="BK1761"/>
  <c r="J1759"/>
  <c r="J1747"/>
  <c r="BK1743"/>
  <c r="J1735"/>
  <c r="BK1729"/>
  <c r="J1727"/>
  <c r="BK1719"/>
  <c r="J1711"/>
  <c r="J1707"/>
  <c r="BK1697"/>
  <c r="BK1695"/>
  <c r="BK1691"/>
  <c r="BK1685"/>
  <c r="BK1667"/>
  <c r="J1655"/>
  <c r="BK1651"/>
  <c r="J1637"/>
  <c r="J1633"/>
  <c r="BK1621"/>
  <c r="BK1617"/>
  <c r="J1613"/>
  <c r="BK1607"/>
  <c r="BK1601"/>
  <c r="J1595"/>
  <c r="J1585"/>
  <c r="J1583"/>
  <c r="BK1577"/>
  <c r="J1555"/>
  <c r="BK1539"/>
  <c r="BK1533"/>
  <c r="BK1521"/>
  <c r="J1519"/>
  <c r="J1509"/>
  <c r="J1507"/>
  <c r="J1505"/>
  <c r="J1497"/>
  <c r="BK1485"/>
  <c r="BK1477"/>
  <c r="BK1475"/>
  <c r="BK1469"/>
  <c r="J1465"/>
  <c r="J1463"/>
  <c r="BK1449"/>
  <c r="BK1445"/>
  <c r="J1443"/>
  <c r="BK1439"/>
  <c r="BK1435"/>
  <c r="BK1427"/>
  <c r="BK1425"/>
  <c r="J1415"/>
  <c r="J1413"/>
  <c r="BK1401"/>
  <c r="BK1399"/>
  <c r="BK1395"/>
  <c r="BK1387"/>
  <c r="BK1381"/>
  <c r="BK1379"/>
  <c r="J1355"/>
  <c r="BK1341"/>
  <c r="J1339"/>
  <c r="J1335"/>
  <c r="J1329"/>
  <c r="BK1321"/>
  <c r="BK1305"/>
  <c r="J1297"/>
  <c r="BK1295"/>
  <c r="BK1287"/>
  <c r="BK1283"/>
  <c r="BK1267"/>
  <c r="J1257"/>
  <c r="J1247"/>
  <c r="BK1225"/>
  <c r="BK1196"/>
  <c r="J1194"/>
  <c r="J1172"/>
  <c r="J1156"/>
  <c r="J1153"/>
  <c r="BK1149"/>
  <c r="BK1141"/>
  <c r="J1102"/>
  <c r="BK1095"/>
  <c r="J1092"/>
  <c r="BK1071"/>
  <c r="J1060"/>
  <c r="J1047"/>
  <c r="J1040"/>
  <c r="J1014"/>
  <c r="J1000"/>
  <c r="BK985"/>
  <c r="BK967"/>
  <c r="BK952"/>
  <c r="BK943"/>
  <c r="BK912"/>
  <c r="J911"/>
  <c r="BK909"/>
  <c r="J892"/>
  <c r="BK888"/>
  <c r="J867"/>
  <c r="BK854"/>
  <c r="J844"/>
  <c r="BK806"/>
  <c r="BK769"/>
  <c r="J747"/>
  <c r="J712"/>
  <c r="J683"/>
  <c r="BK659"/>
  <c r="BK618"/>
  <c r="BK598"/>
  <c r="BK560"/>
  <c r="J489"/>
  <c r="BK410"/>
  <c r="BK349"/>
  <c r="BK333"/>
  <c r="J326"/>
  <c r="BK284"/>
  <c r="J240"/>
  <c r="BK236"/>
  <c r="J235"/>
  <c r="J231"/>
  <c r="BK214"/>
  <c r="BK209"/>
  <c r="J200"/>
  <c i="4" r="BK158"/>
  <c r="J136"/>
  <c i="3" r="BK161"/>
  <c r="BK155"/>
  <c r="J152"/>
  <c r="BK141"/>
  <c r="J123"/>
  <c i="2" r="J151"/>
  <c r="BK149"/>
  <c r="BK141"/>
  <c r="J139"/>
  <c i="1" r="AS185"/>
  <c i="83" r="J217"/>
  <c r="J201"/>
  <c r="BK178"/>
  <c r="BK163"/>
  <c i="82" r="BK158"/>
  <c r="BK157"/>
  <c r="BK134"/>
  <c r="J128"/>
  <c i="81" r="J244"/>
  <c r="J225"/>
  <c r="BK220"/>
  <c r="BK217"/>
  <c r="J202"/>
  <c r="J196"/>
  <c r="J190"/>
  <c r="J179"/>
  <c r="J175"/>
  <c r="J172"/>
  <c r="J171"/>
  <c r="BK165"/>
  <c r="BK160"/>
  <c r="BK153"/>
  <c r="BK146"/>
  <c r="J143"/>
  <c i="80" r="J131"/>
  <c r="J128"/>
  <c i="79" r="BK147"/>
  <c r="J146"/>
  <c r="J139"/>
  <c r="J137"/>
  <c r="BK131"/>
  <c i="78" r="J130"/>
  <c r="J129"/>
  <c r="J126"/>
  <c r="J124"/>
  <c i="77" r="J129"/>
  <c r="J127"/>
  <c r="BK123"/>
  <c i="76" r="BK158"/>
  <c r="J149"/>
  <c r="BK146"/>
  <c r="J143"/>
  <c r="BK136"/>
  <c r="BK124"/>
  <c r="BK122"/>
  <c i="75" r="BK156"/>
  <c r="BK153"/>
  <c r="BK139"/>
  <c r="J135"/>
  <c r="J129"/>
  <c i="74" r="BK204"/>
  <c r="BK190"/>
  <c r="BK186"/>
  <c r="J177"/>
  <c r="BK169"/>
  <c r="J161"/>
  <c r="J155"/>
  <c r="J149"/>
  <c r="J137"/>
  <c i="73" r="J179"/>
  <c r="BK173"/>
  <c r="J167"/>
  <c r="BK158"/>
  <c r="J146"/>
  <c r="J133"/>
  <c i="72" r="BK244"/>
  <c r="J237"/>
  <c r="J198"/>
  <c r="BK186"/>
  <c r="J176"/>
  <c r="BK172"/>
  <c r="J166"/>
  <c r="BK153"/>
  <c r="J142"/>
  <c r="J134"/>
  <c i="71" r="J246"/>
  <c r="BK241"/>
  <c r="J220"/>
  <c r="J203"/>
  <c r="J200"/>
  <c r="J197"/>
  <c r="BK182"/>
  <c r="J176"/>
  <c r="BK169"/>
  <c r="BK158"/>
  <c r="J152"/>
  <c r="J149"/>
  <c r="BK132"/>
  <c i="70" r="J146"/>
  <c r="J139"/>
  <c r="BK138"/>
  <c r="J137"/>
  <c r="BK136"/>
  <c r="BK132"/>
  <c r="J130"/>
  <c r="BK128"/>
  <c r="BK126"/>
  <c i="69" r="BK240"/>
  <c r="BK234"/>
  <c r="BK231"/>
  <c r="BK228"/>
  <c r="J216"/>
  <c r="J213"/>
  <c r="J145"/>
  <c i="59" r="BK397"/>
  <c r="BK391"/>
  <c r="J385"/>
  <c r="BK370"/>
  <c r="J358"/>
  <c r="BK346"/>
  <c r="BK343"/>
  <c r="BK328"/>
  <c r="BK322"/>
  <c r="BK307"/>
  <c r="BK304"/>
  <c r="BK298"/>
  <c r="J283"/>
  <c r="BK262"/>
  <c r="BK250"/>
  <c r="BK235"/>
  <c r="BK226"/>
  <c r="BK218"/>
  <c r="BK204"/>
  <c r="J190"/>
  <c r="BK183"/>
  <c r="J176"/>
  <c r="BK169"/>
  <c r="J141"/>
  <c r="BK138"/>
  <c r="J135"/>
  <c r="J132"/>
  <c i="58" r="BK202"/>
  <c r="BK190"/>
  <c r="J180"/>
  <c r="J176"/>
  <c r="J164"/>
  <c r="J160"/>
  <c r="BK152"/>
  <c r="J132"/>
  <c r="BK129"/>
  <c i="57" r="BK328"/>
  <c r="BK321"/>
  <c r="BK300"/>
  <c r="BK272"/>
  <c r="BK251"/>
  <c r="BK236"/>
  <c r="J229"/>
  <c r="BK209"/>
  <c r="BK185"/>
  <c r="J182"/>
  <c r="J179"/>
  <c r="BK167"/>
  <c r="BK158"/>
  <c r="J149"/>
  <c r="BK137"/>
  <c r="BK134"/>
  <c r="BK131"/>
  <c i="56" r="BK328"/>
  <c r="BK325"/>
  <c r="BK319"/>
  <c r="J313"/>
  <c r="J307"/>
  <c r="J304"/>
  <c r="BK289"/>
  <c r="BK286"/>
  <c r="J274"/>
  <c r="BK268"/>
  <c r="J265"/>
  <c r="BK244"/>
  <c r="BK238"/>
  <c r="J223"/>
  <c r="J220"/>
  <c r="J200"/>
  <c r="BK188"/>
  <c r="BK152"/>
  <c r="BK146"/>
  <c r="BK131"/>
  <c i="55" r="BK210"/>
  <c r="J200"/>
  <c r="BK198"/>
  <c r="J188"/>
  <c r="BK173"/>
  <c r="BK143"/>
  <c i="45" r="BK155"/>
  <c r="BK154"/>
  <c r="BK149"/>
  <c r="BK146"/>
  <c r="J144"/>
  <c r="BK138"/>
  <c i="44" r="BK305"/>
  <c r="BK302"/>
  <c r="BK278"/>
  <c r="J274"/>
  <c r="BK271"/>
  <c r="J269"/>
  <c r="BK268"/>
  <c r="BK266"/>
  <c r="BK262"/>
  <c r="BK260"/>
  <c r="J258"/>
  <c r="BK254"/>
  <c r="BK253"/>
  <c r="BK252"/>
  <c r="BK249"/>
  <c r="J246"/>
  <c r="J245"/>
  <c r="J237"/>
  <c r="J232"/>
  <c r="BK226"/>
  <c r="J224"/>
  <c r="J223"/>
  <c r="BK221"/>
  <c r="BK220"/>
  <c r="J219"/>
  <c r="BK216"/>
  <c r="BK214"/>
  <c r="J213"/>
  <c r="BK210"/>
  <c r="BK207"/>
  <c r="BK198"/>
  <c r="BK195"/>
  <c r="J190"/>
  <c r="J189"/>
  <c r="BK188"/>
  <c r="BK182"/>
  <c r="J180"/>
  <c r="J179"/>
  <c r="BK169"/>
  <c r="J164"/>
  <c r="BK159"/>
  <c r="BK158"/>
  <c r="BK156"/>
  <c r="J153"/>
  <c r="J152"/>
  <c r="J151"/>
  <c r="J150"/>
  <c r="J148"/>
  <c r="J146"/>
  <c r="BK139"/>
  <c i="43" r="J237"/>
  <c r="J231"/>
  <c r="BK222"/>
  <c r="J217"/>
  <c r="J213"/>
  <c r="BK207"/>
  <c r="BK204"/>
  <c r="BK201"/>
  <c r="J193"/>
  <c r="J189"/>
  <c r="BK187"/>
  <c r="J186"/>
  <c r="BK183"/>
  <c r="J181"/>
  <c r="J178"/>
  <c r="BK175"/>
  <c r="BK174"/>
  <c r="BK173"/>
  <c r="J170"/>
  <c r="J167"/>
  <c r="BK155"/>
  <c r="J152"/>
  <c r="J147"/>
  <c r="J140"/>
  <c r="BK134"/>
  <c i="42" r="J131"/>
  <c r="J130"/>
  <c r="BK128"/>
  <c r="BK127"/>
  <c i="41" r="J129"/>
  <c i="40" r="J138"/>
  <c r="J137"/>
  <c r="BK130"/>
  <c r="J128"/>
  <c i="39" r="BK148"/>
  <c r="J145"/>
  <c r="J137"/>
  <c r="BK131"/>
  <c i="38" r="BK148"/>
  <c r="BK145"/>
  <c r="BK144"/>
  <c r="BK142"/>
  <c r="J140"/>
  <c r="BK138"/>
  <c r="J137"/>
  <c r="BK133"/>
  <c r="J130"/>
  <c i="37" r="BK149"/>
  <c r="J146"/>
  <c r="J139"/>
  <c r="J135"/>
  <c r="J134"/>
  <c r="J133"/>
  <c i="36" r="J149"/>
  <c r="J148"/>
  <c r="J146"/>
  <c r="J144"/>
  <c r="J142"/>
  <c r="BK141"/>
  <c r="J136"/>
  <c r="BK133"/>
  <c i="35" r="BK144"/>
  <c r="J141"/>
  <c r="BK136"/>
  <c r="BK129"/>
  <c i="34" r="BK140"/>
  <c r="BK137"/>
  <c r="BK134"/>
  <c r="BK127"/>
  <c i="33" r="J139"/>
  <c r="J138"/>
  <c r="J137"/>
  <c r="J134"/>
  <c r="J133"/>
  <c r="BK131"/>
  <c i="32" r="J150"/>
  <c r="BK148"/>
  <c r="BK147"/>
  <c r="J143"/>
  <c r="J140"/>
  <c r="BK138"/>
  <c r="BK131"/>
  <c i="31" r="BK148"/>
  <c r="BK147"/>
  <c r="BK143"/>
  <c r="BK142"/>
  <c r="BK137"/>
  <c r="J129"/>
  <c r="J127"/>
  <c i="30" r="J133"/>
  <c r="BK132"/>
  <c r="BK128"/>
  <c i="29" r="J133"/>
  <c r="J131"/>
  <c r="BK128"/>
  <c r="J127"/>
  <c i="28" r="J132"/>
  <c r="J131"/>
  <c r="BK127"/>
  <c i="27" r="J140"/>
  <c r="BK136"/>
  <c r="BK132"/>
  <c r="BK129"/>
  <c i="26" r="J138"/>
  <c r="J133"/>
  <c r="BK130"/>
  <c r="BK128"/>
  <c r="J127"/>
  <c i="25" r="BK138"/>
  <c r="J137"/>
  <c r="J134"/>
  <c r="J132"/>
  <c r="J131"/>
  <c r="J129"/>
  <c i="24" r="J134"/>
  <c r="J133"/>
  <c r="J131"/>
  <c r="BK129"/>
  <c i="23" r="BK134"/>
  <c r="BK132"/>
  <c r="BK131"/>
  <c r="BK130"/>
  <c r="J129"/>
  <c r="BK127"/>
  <c i="22" r="J138"/>
  <c r="J137"/>
  <c r="J135"/>
  <c r="J133"/>
  <c r="J132"/>
  <c r="BK128"/>
  <c r="J127"/>
  <c i="21" r="BK139"/>
  <c r="BK138"/>
  <c r="BK133"/>
  <c r="BK132"/>
  <c r="J131"/>
  <c i="20" r="BK138"/>
  <c i="19" r="BK147"/>
  <c r="BK145"/>
  <c r="J144"/>
  <c r="BK143"/>
  <c r="BK141"/>
  <c r="J130"/>
  <c i="18" r="J149"/>
  <c r="BK148"/>
  <c r="J147"/>
  <c r="J145"/>
  <c r="J144"/>
  <c r="BK142"/>
  <c r="BK139"/>
  <c r="J136"/>
  <c r="BK135"/>
  <c r="BK133"/>
  <c r="BK132"/>
  <c r="BK131"/>
  <c r="BK130"/>
  <c r="BK127"/>
  <c i="17" r="J186"/>
  <c r="BK179"/>
  <c r="BK178"/>
  <c r="J176"/>
  <c r="J174"/>
  <c r="BK171"/>
  <c r="BK170"/>
  <c r="BK164"/>
  <c r="J159"/>
  <c r="J158"/>
  <c r="J157"/>
  <c r="BK155"/>
  <c r="BK153"/>
  <c r="J152"/>
  <c r="J149"/>
  <c r="J146"/>
  <c r="BK143"/>
  <c r="BK142"/>
  <c r="J141"/>
  <c i="16" r="BK188"/>
  <c r="BK185"/>
  <c r="BK182"/>
  <c r="BK173"/>
  <c r="BK167"/>
  <c r="J163"/>
  <c r="BK162"/>
  <c r="BK159"/>
  <c r="J157"/>
  <c r="J153"/>
  <c r="BK151"/>
  <c r="BK145"/>
  <c r="J144"/>
  <c r="BK138"/>
  <c r="J137"/>
  <c r="BK134"/>
  <c r="J133"/>
  <c r="J131"/>
  <c r="BK130"/>
  <c i="15" r="J187"/>
  <c i="14" r="J131"/>
  <c i="13" r="BK194"/>
  <c r="BK188"/>
  <c r="BK187"/>
  <c r="BK184"/>
  <c r="J180"/>
  <c r="J179"/>
  <c r="BK170"/>
  <c r="BK167"/>
  <c r="BK164"/>
  <c r="BK153"/>
  <c r="J150"/>
  <c r="J147"/>
  <c r="J144"/>
  <c r="BK139"/>
  <c r="J133"/>
  <c r="BK132"/>
  <c r="BK127"/>
  <c i="12" r="J198"/>
  <c r="J197"/>
  <c r="J184"/>
  <c r="J183"/>
  <c r="J181"/>
  <c r="J180"/>
  <c r="J177"/>
  <c r="BK173"/>
  <c r="BK170"/>
  <c r="J166"/>
  <c r="J165"/>
  <c r="J163"/>
  <c r="BK159"/>
  <c r="J157"/>
  <c r="BK152"/>
  <c r="J150"/>
  <c r="BK149"/>
  <c r="J146"/>
  <c r="BK144"/>
  <c r="J143"/>
  <c r="BK138"/>
  <c r="J137"/>
  <c r="J134"/>
  <c r="BK131"/>
  <c r="J127"/>
  <c i="11" r="J189"/>
  <c r="BK187"/>
  <c r="J179"/>
  <c r="J178"/>
  <c r="BK174"/>
  <c r="BK166"/>
  <c r="J160"/>
  <c r="BK155"/>
  <c r="J153"/>
  <c r="J145"/>
  <c r="J144"/>
  <c r="J143"/>
  <c r="J133"/>
  <c r="BK127"/>
  <c i="10" r="BK180"/>
  <c r="J177"/>
  <c r="BK176"/>
  <c r="J174"/>
  <c r="J170"/>
  <c r="BK162"/>
  <c r="BK160"/>
  <c r="BK158"/>
  <c r="J156"/>
  <c r="BK155"/>
  <c r="BK151"/>
  <c r="J148"/>
  <c r="BK143"/>
  <c r="J141"/>
  <c r="J139"/>
  <c r="J131"/>
  <c i="8" r="BK375"/>
  <c r="BK370"/>
  <c r="BK367"/>
  <c r="BK366"/>
  <c r="BK364"/>
  <c r="BK355"/>
  <c r="BK345"/>
  <c r="BK333"/>
  <c r="BK330"/>
  <c r="J327"/>
  <c r="J326"/>
  <c r="J325"/>
  <c r="BK316"/>
  <c r="BK314"/>
  <c r="BK307"/>
  <c r="BK302"/>
  <c r="J299"/>
  <c r="J291"/>
  <c r="BK282"/>
  <c r="J274"/>
  <c r="BK272"/>
  <c r="BK271"/>
  <c r="J268"/>
  <c r="J258"/>
  <c r="BK257"/>
  <c r="BK250"/>
  <c r="BK244"/>
  <c r="J240"/>
  <c r="BK239"/>
  <c r="J232"/>
  <c r="J224"/>
  <c r="BK222"/>
  <c r="J217"/>
  <c r="J215"/>
  <c r="BK213"/>
  <c r="J197"/>
  <c r="BK194"/>
  <c r="BK191"/>
  <c r="J186"/>
  <c r="J185"/>
  <c r="J181"/>
  <c r="J179"/>
  <c r="BK173"/>
  <c r="BK171"/>
  <c r="J170"/>
  <c r="J167"/>
  <c r="BK161"/>
  <c r="BK158"/>
  <c r="J157"/>
  <c r="J156"/>
  <c r="BK154"/>
  <c r="BK153"/>
  <c r="BK151"/>
  <c i="7" r="BK223"/>
  <c r="BK217"/>
  <c r="BK207"/>
  <c r="J206"/>
  <c r="J205"/>
  <c r="BK204"/>
  <c r="BK200"/>
  <c r="J198"/>
  <c r="BK196"/>
  <c r="J189"/>
  <c r="BK185"/>
  <c r="BK175"/>
  <c r="J173"/>
  <c r="BK172"/>
  <c r="J170"/>
  <c r="J167"/>
  <c r="BK164"/>
  <c r="BK160"/>
  <c r="BK153"/>
  <c r="BK150"/>
  <c r="J137"/>
  <c r="J133"/>
  <c r="J130"/>
  <c i="6" r="J616"/>
  <c r="J615"/>
  <c r="J614"/>
  <c r="J610"/>
  <c r="J609"/>
  <c r="J566"/>
  <c r="BK559"/>
  <c r="BK552"/>
  <c r="BK520"/>
  <c r="BK505"/>
  <c r="J504"/>
  <c r="J501"/>
  <c r="BK498"/>
  <c r="J489"/>
  <c r="BK467"/>
  <c r="BK460"/>
  <c r="BK448"/>
  <c r="J447"/>
  <c r="J445"/>
  <c r="J443"/>
  <c r="J441"/>
  <c r="J440"/>
  <c r="BK438"/>
  <c r="J437"/>
  <c r="J436"/>
  <c r="BK432"/>
  <c r="BK429"/>
  <c r="BK420"/>
  <c r="BK411"/>
  <c r="J406"/>
  <c r="J394"/>
  <c r="J391"/>
  <c r="J383"/>
  <c r="BK373"/>
  <c r="BK318"/>
  <c r="BK312"/>
  <c r="BK305"/>
  <c r="BK295"/>
  <c r="J292"/>
  <c r="J281"/>
  <c r="BK278"/>
  <c r="J277"/>
  <c r="J276"/>
  <c r="J270"/>
  <c r="BK259"/>
  <c r="BK245"/>
  <c r="J244"/>
  <c r="BK239"/>
  <c r="BK203"/>
  <c r="BK198"/>
  <c r="BK190"/>
  <c r="BK184"/>
  <c r="J182"/>
  <c r="BK180"/>
  <c r="J169"/>
  <c r="BK157"/>
  <c r="J149"/>
  <c r="BK146"/>
  <c i="5" r="BK2904"/>
  <c r="J2875"/>
  <c r="J2797"/>
  <c r="BK2787"/>
  <c r="BK2779"/>
  <c r="BK2724"/>
  <c r="BK2720"/>
  <c r="BK2719"/>
  <c r="J2702"/>
  <c r="BK2697"/>
  <c r="J2695"/>
  <c r="J2685"/>
  <c r="BK2683"/>
  <c r="J2679"/>
  <c r="J2651"/>
  <c r="BK2649"/>
  <c r="J2647"/>
  <c r="BK2641"/>
  <c r="BK2635"/>
  <c r="BK2612"/>
  <c r="J2353"/>
  <c r="J2331"/>
  <c r="BK2326"/>
  <c r="BK2322"/>
  <c r="BK2285"/>
  <c r="J2275"/>
  <c r="BK2269"/>
  <c r="BK2263"/>
  <c r="BK2261"/>
  <c r="J2251"/>
  <c r="BK2241"/>
  <c r="J2235"/>
  <c r="BK2226"/>
  <c r="J2224"/>
  <c r="J2220"/>
  <c r="BK2214"/>
  <c r="J2206"/>
  <c r="J2204"/>
  <c r="J2198"/>
  <c r="J2194"/>
  <c r="BK2188"/>
  <c r="J2174"/>
  <c r="BK2166"/>
  <c r="J2156"/>
  <c r="BK2154"/>
  <c r="J2152"/>
  <c r="BK2142"/>
  <c r="BK2136"/>
  <c r="J2132"/>
  <c r="J2130"/>
  <c r="BK2124"/>
  <c r="BK2118"/>
  <c r="J2114"/>
  <c r="J2112"/>
  <c r="BK2100"/>
  <c r="BK2094"/>
  <c r="BK2086"/>
  <c r="J2078"/>
  <c r="J2070"/>
  <c r="BK2066"/>
  <c r="BK2062"/>
  <c r="BK2058"/>
  <c r="J2032"/>
  <c r="J2026"/>
  <c r="BK2024"/>
  <c r="J2020"/>
  <c r="J2012"/>
  <c r="BK1996"/>
  <c r="J1974"/>
  <c r="BK1968"/>
  <c r="BK1956"/>
  <c r="J1950"/>
  <c r="J1946"/>
  <c r="J1936"/>
  <c r="J1924"/>
  <c r="J1914"/>
  <c r="J1910"/>
  <c r="J1894"/>
  <c r="J1884"/>
  <c r="BK1882"/>
  <c r="J1878"/>
  <c r="BK1876"/>
  <c r="BK1868"/>
  <c r="J1852"/>
  <c r="BK1845"/>
  <c r="BK1839"/>
  <c r="BK1833"/>
  <c r="BK1825"/>
  <c r="BK1823"/>
  <c r="BK1813"/>
  <c r="BK1807"/>
  <c r="J1775"/>
  <c r="BK1773"/>
  <c r="BK1769"/>
  <c r="BK1759"/>
  <c r="J1755"/>
  <c r="BK1745"/>
  <c r="J1739"/>
  <c r="BK1735"/>
  <c r="BK1709"/>
  <c r="J1703"/>
  <c r="J1693"/>
  <c r="J1687"/>
  <c r="BK1683"/>
  <c r="BK1661"/>
  <c r="BK1653"/>
  <c r="BK1641"/>
  <c r="BK1639"/>
  <c r="BK1627"/>
  <c r="J1621"/>
  <c r="BK1615"/>
  <c r="J1611"/>
  <c r="J1607"/>
  <c r="BK1597"/>
  <c r="J1591"/>
  <c r="J1559"/>
  <c r="J1557"/>
  <c r="J1551"/>
  <c r="J1547"/>
  <c r="BK1541"/>
  <c r="BK1529"/>
  <c r="J1527"/>
  <c r="BK1519"/>
  <c r="BK1511"/>
  <c r="J1489"/>
  <c r="J1475"/>
  <c r="BK1471"/>
  <c r="BK1465"/>
  <c r="BK1463"/>
  <c r="BK1461"/>
  <c r="BK1443"/>
  <c r="J1439"/>
  <c r="BK1437"/>
  <c r="BK1421"/>
  <c r="BK1413"/>
  <c r="BK1405"/>
  <c r="BK1393"/>
  <c r="J1391"/>
  <c r="J1381"/>
  <c r="BK1371"/>
  <c r="J1347"/>
  <c r="J1343"/>
  <c r="J1317"/>
  <c r="J1313"/>
  <c r="BK1289"/>
  <c r="J1275"/>
  <c r="J1271"/>
  <c r="J1265"/>
  <c r="BK1259"/>
  <c r="J1253"/>
  <c r="BK1221"/>
  <c r="J1213"/>
  <c r="BK1201"/>
  <c r="J1192"/>
  <c r="BK1180"/>
  <c r="J1168"/>
  <c r="BK1153"/>
  <c r="BK1145"/>
  <c r="BK1133"/>
  <c r="BK1131"/>
  <c r="J1123"/>
  <c r="BK1092"/>
  <c r="J1081"/>
  <c r="BK1067"/>
  <c r="J1064"/>
  <c r="BK1060"/>
  <c r="J1051"/>
  <c r="BK1036"/>
  <c r="BK1021"/>
  <c r="BK1014"/>
  <c r="BK978"/>
  <c r="J912"/>
  <c r="J909"/>
  <c r="BK905"/>
  <c r="J888"/>
  <c r="J882"/>
  <c r="BK881"/>
  <c r="J775"/>
  <c r="J726"/>
  <c r="J715"/>
  <c r="BK705"/>
  <c r="BK701"/>
  <c r="J671"/>
  <c r="BK667"/>
  <c r="J655"/>
  <c r="J570"/>
  <c r="BK411"/>
  <c r="J410"/>
  <c r="J403"/>
  <c r="J374"/>
  <c r="J368"/>
  <c r="BK320"/>
  <c r="BK235"/>
  <c r="BK233"/>
  <c r="BK230"/>
  <c r="BK219"/>
  <c r="BK194"/>
  <c r="J158"/>
  <c i="4" r="J162"/>
  <c r="BK155"/>
  <c r="J122"/>
  <c i="83" r="BK249"/>
  <c r="BK244"/>
  <c r="BK241"/>
  <c r="J233"/>
  <c r="J205"/>
  <c r="BK201"/>
  <c r="BK198"/>
  <c r="BK194"/>
  <c r="BK192"/>
  <c r="J186"/>
  <c r="J181"/>
  <c r="J167"/>
  <c r="BK155"/>
  <c r="J154"/>
  <c r="J146"/>
  <c r="BK142"/>
  <c r="BK138"/>
  <c i="82" r="J155"/>
  <c r="J153"/>
  <c r="J150"/>
  <c r="J146"/>
  <c r="J145"/>
  <c r="BK141"/>
  <c r="BK138"/>
  <c r="BK135"/>
  <c r="BK132"/>
  <c r="J131"/>
  <c r="BK129"/>
  <c r="BK128"/>
  <c i="81" r="J240"/>
  <c r="J238"/>
  <c r="J229"/>
  <c r="BK227"/>
  <c r="BK222"/>
  <c r="J220"/>
  <c r="BK216"/>
  <c r="J211"/>
  <c r="BK209"/>
  <c r="J199"/>
  <c r="J153"/>
  <c r="J146"/>
  <c i="80" r="J125"/>
  <c i="79" r="J149"/>
  <c r="BK143"/>
  <c r="J141"/>
  <c r="BK139"/>
  <c r="J135"/>
  <c r="J133"/>
  <c r="J129"/>
  <c r="J127"/>
  <c i="78" r="J140"/>
  <c r="BK138"/>
  <c r="J136"/>
  <c r="J134"/>
  <c r="J131"/>
  <c r="BK130"/>
  <c r="BK128"/>
  <c r="BK126"/>
  <c r="J123"/>
  <c i="77" r="J125"/>
  <c i="76" r="BK152"/>
  <c r="J133"/>
  <c r="J122"/>
  <c i="75" r="J155"/>
  <c r="BK154"/>
  <c r="BK141"/>
  <c r="BK129"/>
  <c r="J127"/>
  <c r="BK125"/>
  <c i="74" r="BK218"/>
  <c r="BK207"/>
  <c r="BK177"/>
  <c r="BK149"/>
  <c r="J145"/>
  <c r="BK129"/>
  <c i="73" r="J177"/>
  <c r="J174"/>
  <c r="J141"/>
  <c i="72" r="J292"/>
  <c r="J287"/>
  <c r="BK266"/>
  <c r="J255"/>
  <c r="J244"/>
  <c r="J218"/>
  <c r="BK182"/>
  <c r="BK176"/>
  <c r="BK162"/>
  <c r="J138"/>
  <c i="71" r="J232"/>
  <c r="J217"/>
  <c r="BK213"/>
  <c r="BK206"/>
  <c r="J173"/>
  <c r="J158"/>
  <c r="BK146"/>
  <c r="BK143"/>
  <c r="J132"/>
  <c r="J129"/>
  <c i="70" r="BK152"/>
  <c r="BK147"/>
  <c r="BK140"/>
  <c r="BK137"/>
  <c r="J129"/>
  <c r="BK124"/>
  <c i="69" r="BK237"/>
  <c r="BK223"/>
  <c r="BK207"/>
  <c r="J186"/>
  <c r="BK172"/>
  <c r="J157"/>
  <c r="J151"/>
  <c r="BK148"/>
  <c r="BK139"/>
  <c r="BK130"/>
  <c i="68" r="J241"/>
  <c r="J238"/>
  <c r="BK185"/>
  <c r="J177"/>
  <c r="J174"/>
  <c r="J153"/>
  <c r="J144"/>
  <c r="BK141"/>
  <c r="BK138"/>
  <c r="BK135"/>
  <c i="67" r="BK161"/>
  <c r="BK159"/>
  <c r="BK158"/>
  <c r="J152"/>
  <c r="BK151"/>
  <c r="BK150"/>
  <c r="J146"/>
  <c r="BK144"/>
  <c r="J143"/>
  <c r="BK141"/>
  <c r="J139"/>
  <c r="J126"/>
  <c i="66" r="J171"/>
  <c r="J170"/>
  <c r="BK167"/>
  <c r="J159"/>
  <c r="J146"/>
  <c r="J131"/>
  <c r="BK127"/>
  <c i="65" r="BK143"/>
  <c r="BK141"/>
  <c i="64" r="BK254"/>
  <c r="BK251"/>
  <c r="BK248"/>
  <c r="BK245"/>
  <c r="J236"/>
  <c r="BK233"/>
  <c r="BK230"/>
  <c r="J212"/>
  <c r="BK200"/>
  <c r="BK197"/>
  <c r="J189"/>
  <c r="J144"/>
  <c i="63" r="J290"/>
  <c r="J254"/>
  <c r="J230"/>
  <c r="BK227"/>
  <c r="BK209"/>
  <c r="BK180"/>
  <c r="J168"/>
  <c r="BK164"/>
  <c r="BK152"/>
  <c r="J144"/>
  <c r="J137"/>
  <c r="J128"/>
  <c i="62" r="BK322"/>
  <c r="J316"/>
  <c r="J310"/>
  <c r="J307"/>
  <c r="BK301"/>
  <c r="J298"/>
  <c r="BK271"/>
  <c r="J265"/>
  <c r="J247"/>
  <c r="J235"/>
  <c r="J229"/>
  <c r="J220"/>
  <c r="J214"/>
  <c r="BK210"/>
  <c r="BK203"/>
  <c r="J199"/>
  <c r="J196"/>
  <c r="J185"/>
  <c r="BK161"/>
  <c r="J153"/>
  <c r="J149"/>
  <c r="J133"/>
  <c i="61" r="BK399"/>
  <c r="J396"/>
  <c r="J392"/>
  <c r="BK389"/>
  <c r="BK385"/>
  <c r="J373"/>
  <c r="BK370"/>
  <c r="BK367"/>
  <c r="J361"/>
  <c r="J352"/>
  <c r="BK342"/>
  <c r="BK336"/>
  <c r="J330"/>
  <c r="J312"/>
  <c r="J306"/>
  <c r="BK303"/>
  <c r="BK300"/>
  <c r="J297"/>
  <c r="J291"/>
  <c r="BK279"/>
  <c r="BK261"/>
  <c r="J252"/>
  <c r="J245"/>
  <c r="J239"/>
  <c r="J236"/>
  <c r="J233"/>
  <c r="J221"/>
  <c r="BK213"/>
  <c r="J205"/>
  <c r="BK193"/>
  <c r="BK167"/>
  <c r="BK164"/>
  <c r="BK149"/>
  <c r="BK137"/>
  <c i="60" r="BK508"/>
  <c r="BK504"/>
  <c r="BK501"/>
  <c r="BK474"/>
  <c r="J468"/>
  <c r="BK462"/>
  <c r="J459"/>
  <c r="J450"/>
  <c r="BK441"/>
  <c r="BK423"/>
  <c r="BK417"/>
  <c r="BK414"/>
  <c r="J408"/>
  <c r="BK405"/>
  <c r="BK387"/>
  <c r="J366"/>
  <c r="J363"/>
  <c r="J354"/>
  <c r="J336"/>
  <c r="BK311"/>
  <c r="BK286"/>
  <c r="BK280"/>
  <c r="J227"/>
  <c r="J216"/>
  <c r="J206"/>
  <c r="BK164"/>
  <c r="BK145"/>
  <c r="J141"/>
  <c r="J138"/>
  <c i="59" r="BK409"/>
  <c r="J394"/>
  <c r="J391"/>
  <c r="BK376"/>
  <c r="BK373"/>
  <c r="J361"/>
  <c r="BK352"/>
  <c r="J346"/>
  <c r="BK337"/>
  <c r="J307"/>
  <c r="J289"/>
  <c r="J286"/>
  <c r="J268"/>
  <c r="BK238"/>
  <c r="J229"/>
  <c r="BK211"/>
  <c r="BK176"/>
  <c r="J155"/>
  <c r="J148"/>
  <c r="J129"/>
  <c i="58" r="BK218"/>
  <c r="BK205"/>
  <c r="BK197"/>
  <c r="BK183"/>
  <c r="BK176"/>
  <c r="J172"/>
  <c r="J168"/>
  <c r="BK160"/>
  <c r="BK156"/>
  <c r="J152"/>
  <c r="BK144"/>
  <c r="BK138"/>
  <c r="J129"/>
  <c i="57" r="BK332"/>
  <c r="J325"/>
  <c r="J317"/>
  <c r="BK313"/>
  <c r="J306"/>
  <c r="J288"/>
  <c r="J281"/>
  <c r="BK269"/>
  <c r="J263"/>
  <c r="J260"/>
  <c r="BK254"/>
  <c r="J248"/>
  <c r="BK242"/>
  <c r="J239"/>
  <c r="J223"/>
  <c r="BK213"/>
  <c r="J209"/>
  <c r="J206"/>
  <c r="BK203"/>
  <c r="J200"/>
  <c r="J197"/>
  <c r="J194"/>
  <c r="BK188"/>
  <c r="J173"/>
  <c r="BK164"/>
  <c r="BK161"/>
  <c r="J155"/>
  <c r="BK149"/>
  <c r="J143"/>
  <c r="J140"/>
  <c r="J131"/>
  <c i="56" r="J322"/>
  <c r="J319"/>
  <c r="BK313"/>
  <c r="J310"/>
  <c r="BK304"/>
  <c r="J298"/>
  <c r="J292"/>
  <c r="J289"/>
  <c r="J277"/>
  <c r="BK274"/>
  <c r="BK265"/>
  <c r="BK262"/>
  <c r="J256"/>
  <c r="J253"/>
  <c r="BK247"/>
  <c r="J244"/>
  <c r="BK232"/>
  <c r="BK226"/>
  <c r="J213"/>
  <c r="BK182"/>
  <c r="BK176"/>
  <c r="BK170"/>
  <c r="J158"/>
  <c r="J146"/>
  <c r="J140"/>
  <c r="J128"/>
  <c i="55" r="BK212"/>
  <c r="J210"/>
  <c r="J208"/>
  <c r="BK204"/>
  <c r="BK194"/>
  <c r="BK184"/>
  <c r="J182"/>
  <c r="BK170"/>
  <c r="BK167"/>
  <c r="BK153"/>
  <c r="BK150"/>
  <c r="J143"/>
  <c r="J138"/>
  <c i="54" r="BK204"/>
  <c r="J173"/>
  <c r="J156"/>
  <c r="BK153"/>
  <c r="J150"/>
  <c r="J147"/>
  <c r="J133"/>
  <c i="53" r="J165"/>
  <c r="BK153"/>
  <c r="BK150"/>
  <c r="BK146"/>
  <c r="BK142"/>
  <c r="J139"/>
  <c i="52" r="BK175"/>
  <c r="BK171"/>
  <c r="J169"/>
  <c r="J167"/>
  <c r="BK153"/>
  <c r="J137"/>
  <c r="J131"/>
  <c i="51" r="BK157"/>
  <c r="BK156"/>
  <c r="J155"/>
  <c r="BK153"/>
  <c r="BK151"/>
  <c r="BK150"/>
  <c r="BK143"/>
  <c r="BK142"/>
  <c r="J140"/>
  <c r="J137"/>
  <c r="BK134"/>
  <c r="BK133"/>
  <c i="50" r="BK154"/>
  <c r="BK150"/>
  <c r="J149"/>
  <c r="BK137"/>
  <c r="BK136"/>
  <c r="BK131"/>
  <c i="49" r="BK175"/>
  <c r="BK174"/>
  <c r="J169"/>
  <c r="BK167"/>
  <c r="BK165"/>
  <c r="J164"/>
  <c r="J161"/>
  <c r="BK158"/>
  <c r="J156"/>
  <c r="J154"/>
  <c r="BK152"/>
  <c r="J148"/>
  <c r="J145"/>
  <c r="BK138"/>
  <c r="J137"/>
  <c r="BK136"/>
  <c r="BK133"/>
  <c r="J131"/>
  <c i="48" r="J135"/>
  <c r="BK129"/>
  <c i="47" r="BK154"/>
  <c r="BK149"/>
  <c r="J148"/>
  <c r="BK146"/>
  <c r="BK144"/>
  <c r="J138"/>
  <c r="J136"/>
  <c r="BK134"/>
  <c r="BK132"/>
  <c r="BK131"/>
  <c i="46" r="J170"/>
  <c r="J164"/>
  <c r="J162"/>
  <c r="J161"/>
  <c r="J160"/>
  <c r="BK157"/>
  <c r="BK156"/>
  <c r="J155"/>
  <c r="BK148"/>
  <c r="BK145"/>
  <c r="J143"/>
  <c r="J142"/>
  <c r="BK141"/>
  <c r="BK138"/>
  <c r="BK136"/>
  <c r="BK134"/>
  <c i="45" r="J294"/>
  <c r="J288"/>
  <c r="BK286"/>
  <c r="J283"/>
  <c r="J280"/>
  <c r="BK279"/>
  <c r="J264"/>
  <c r="J261"/>
  <c r="J260"/>
  <c r="J258"/>
  <c r="J256"/>
  <c r="J254"/>
  <c r="BK252"/>
  <c r="BK250"/>
  <c r="J246"/>
  <c r="J243"/>
  <c r="BK242"/>
  <c r="BK241"/>
  <c r="J234"/>
  <c r="J230"/>
  <c r="BK229"/>
  <c r="J228"/>
  <c r="BK227"/>
  <c r="BK225"/>
  <c r="J220"/>
  <c r="BK218"/>
  <c r="J212"/>
  <c r="J211"/>
  <c r="BK209"/>
  <c r="BK208"/>
  <c r="J205"/>
  <c r="BK203"/>
  <c r="J202"/>
  <c r="J194"/>
  <c r="J193"/>
  <c r="J190"/>
  <c r="J185"/>
  <c r="J183"/>
  <c r="BK182"/>
  <c r="J179"/>
  <c r="J173"/>
  <c r="BK169"/>
  <c r="BK168"/>
  <c r="J164"/>
  <c r="J158"/>
  <c r="J156"/>
  <c r="J155"/>
  <c r="BK152"/>
  <c r="BK151"/>
  <c r="J148"/>
  <c r="BK147"/>
  <c r="BK145"/>
  <c r="BK143"/>
  <c r="BK142"/>
  <c r="J141"/>
  <c r="J138"/>
  <c r="J136"/>
  <c r="BK135"/>
  <c r="J134"/>
  <c i="44" r="J314"/>
  <c r="BK312"/>
  <c r="J310"/>
  <c r="J308"/>
  <c r="BK306"/>
  <c r="J305"/>
  <c r="BK303"/>
  <c r="J300"/>
  <c r="BK298"/>
  <c r="BK296"/>
  <c r="J294"/>
  <c r="BK292"/>
  <c r="J287"/>
  <c r="J283"/>
  <c r="BK281"/>
  <c r="J279"/>
  <c r="J276"/>
  <c r="J272"/>
  <c r="J271"/>
  <c r="J270"/>
  <c r="J268"/>
  <c r="BK265"/>
  <c r="BK264"/>
  <c r="BK261"/>
  <c r="J260"/>
  <c r="J259"/>
  <c r="BK257"/>
  <c r="J256"/>
  <c r="J254"/>
  <c r="J251"/>
  <c r="J243"/>
  <c r="BK241"/>
  <c r="J240"/>
  <c r="J239"/>
  <c r="J236"/>
  <c r="J235"/>
  <c r="BK234"/>
  <c r="J226"/>
  <c r="J221"/>
  <c r="J216"/>
  <c r="BK212"/>
  <c r="J207"/>
  <c r="BK206"/>
  <c r="BK203"/>
  <c r="BK201"/>
  <c r="J200"/>
  <c r="J197"/>
  <c r="J193"/>
  <c r="BK191"/>
  <c r="BK190"/>
  <c r="BK189"/>
  <c r="J187"/>
  <c r="BK185"/>
  <c r="BK184"/>
  <c r="J182"/>
  <c r="BK180"/>
  <c r="J176"/>
  <c r="BK175"/>
  <c r="BK173"/>
  <c r="J171"/>
  <c r="J169"/>
  <c r="BK167"/>
  <c r="J166"/>
  <c r="BK163"/>
  <c r="J162"/>
  <c r="BK160"/>
  <c r="J157"/>
  <c r="BK155"/>
  <c r="BK148"/>
  <c r="BK144"/>
  <c r="BK142"/>
  <c r="J141"/>
  <c r="J139"/>
  <c r="BK137"/>
  <c i="43" r="BK241"/>
  <c r="BK238"/>
  <c r="J229"/>
  <c r="J222"/>
  <c r="J216"/>
  <c r="BK213"/>
  <c r="J207"/>
  <c r="J202"/>
  <c r="J199"/>
  <c r="BK189"/>
  <c r="J175"/>
  <c r="J173"/>
  <c r="BK170"/>
  <c r="J164"/>
  <c r="BK162"/>
  <c r="J161"/>
  <c r="BK159"/>
  <c r="BK152"/>
  <c r="BK140"/>
  <c r="BK139"/>
  <c r="J137"/>
  <c i="42" r="BK130"/>
  <c r="J129"/>
  <c i="41" r="BK129"/>
  <c i="40" r="J146"/>
  <c r="BK145"/>
  <c r="J144"/>
  <c r="BK142"/>
  <c r="J140"/>
  <c r="BK137"/>
  <c r="BK136"/>
  <c r="BK132"/>
  <c r="J130"/>
  <c i="39" r="J148"/>
  <c r="J146"/>
  <c r="J143"/>
  <c r="BK142"/>
  <c r="J140"/>
  <c r="BK135"/>
  <c r="J132"/>
  <c i="38" r="BK143"/>
  <c r="BK136"/>
  <c i="37" r="J141"/>
  <c r="BK140"/>
  <c r="BK134"/>
  <c r="BK131"/>
  <c r="J127"/>
  <c i="36" r="J147"/>
  <c r="J145"/>
  <c r="BK144"/>
  <c r="J141"/>
  <c r="BK140"/>
  <c r="BK138"/>
  <c r="BK136"/>
  <c r="J134"/>
  <c r="BK129"/>
  <c r="BK127"/>
  <c i="35" r="J149"/>
  <c r="J148"/>
  <c r="BK147"/>
  <c r="BK142"/>
  <c r="J140"/>
  <c r="BK138"/>
  <c r="BK133"/>
  <c r="J131"/>
  <c r="BK127"/>
  <c i="34" r="J143"/>
  <c r="J140"/>
  <c r="BK135"/>
  <c r="BK132"/>
  <c r="J129"/>
  <c i="33" r="BK149"/>
  <c r="J143"/>
  <c r="J141"/>
  <c r="J140"/>
  <c r="BK138"/>
  <c r="BK136"/>
  <c r="J135"/>
  <c r="J127"/>
  <c i="32" r="BK152"/>
  <c r="J149"/>
  <c r="J147"/>
  <c r="BK140"/>
  <c r="BK139"/>
  <c r="J135"/>
  <c r="J132"/>
  <c r="J131"/>
  <c r="BK129"/>
  <c r="J127"/>
  <c i="31" r="J147"/>
  <c r="BK144"/>
  <c r="J143"/>
  <c r="BK141"/>
  <c r="J140"/>
  <c r="J139"/>
  <c r="J133"/>
  <c r="BK130"/>
  <c i="30" r="BK131"/>
  <c r="BK129"/>
  <c i="29" r="J130"/>
  <c i="28" r="BK138"/>
  <c r="BK136"/>
  <c r="BK135"/>
  <c r="J134"/>
  <c r="J133"/>
  <c r="J130"/>
  <c r="J127"/>
  <c i="27" r="BK139"/>
  <c r="J135"/>
  <c r="BK133"/>
  <c r="BK128"/>
  <c i="26" r="J141"/>
  <c r="J137"/>
  <c r="J134"/>
  <c r="BK131"/>
  <c r="BK129"/>
  <c i="25" r="J138"/>
  <c r="BK137"/>
  <c r="BK134"/>
  <c r="J133"/>
  <c r="BK130"/>
  <c i="24" r="J128"/>
  <c r="J127"/>
  <c i="23" r="BK133"/>
  <c r="J131"/>
  <c i="22" r="J136"/>
  <c r="BK135"/>
  <c r="J134"/>
  <c r="BK133"/>
  <c r="BK132"/>
  <c r="J128"/>
  <c r="BK127"/>
  <c i="21" r="J141"/>
  <c r="J140"/>
  <c r="J136"/>
  <c r="J134"/>
  <c r="J129"/>
  <c i="20" r="J139"/>
  <c r="BK135"/>
  <c r="J133"/>
  <c r="J132"/>
  <c r="BK131"/>
  <c r="BK129"/>
  <c r="BK128"/>
  <c i="19" r="BK148"/>
  <c r="BK140"/>
  <c r="BK138"/>
  <c r="BK135"/>
  <c r="J131"/>
  <c r="J127"/>
  <c i="18" r="J148"/>
  <c r="J143"/>
  <c r="J140"/>
  <c r="J138"/>
  <c r="BK136"/>
  <c r="J135"/>
  <c r="BK134"/>
  <c r="BK129"/>
  <c r="J127"/>
  <c i="17" r="BK186"/>
  <c r="BK185"/>
  <c r="J182"/>
  <c r="J181"/>
  <c r="J180"/>
  <c r="J175"/>
  <c r="J170"/>
  <c r="J169"/>
  <c r="J167"/>
  <c r="J166"/>
  <c r="J164"/>
  <c r="BK160"/>
  <c r="J154"/>
  <c r="J151"/>
  <c r="BK147"/>
  <c r="J144"/>
  <c r="J143"/>
  <c r="J135"/>
  <c r="J133"/>
  <c r="BK131"/>
  <c r="J130"/>
  <c r="BK129"/>
  <c i="16" r="J187"/>
  <c r="BK186"/>
  <c r="J184"/>
  <c r="BK181"/>
  <c r="J180"/>
  <c r="BK171"/>
  <c r="J167"/>
  <c r="BK164"/>
  <c r="J158"/>
  <c r="J154"/>
  <c r="J151"/>
  <c r="J149"/>
  <c r="BK142"/>
  <c r="J139"/>
  <c r="BK137"/>
  <c r="J136"/>
  <c r="J130"/>
  <c i="15" r="J186"/>
  <c r="J184"/>
  <c r="BK183"/>
  <c r="J182"/>
  <c r="J180"/>
  <c r="J178"/>
  <c r="J174"/>
  <c r="J173"/>
  <c r="J172"/>
  <c r="J168"/>
  <c r="J166"/>
  <c r="BK163"/>
  <c r="J161"/>
  <c r="BK160"/>
  <c r="BK158"/>
  <c r="BK157"/>
  <c r="J151"/>
  <c r="J150"/>
  <c r="BK146"/>
  <c r="J142"/>
  <c r="J141"/>
  <c r="BK140"/>
  <c r="J139"/>
  <c r="J137"/>
  <c r="J136"/>
  <c r="BK131"/>
  <c r="J129"/>
  <c i="14" r="J187"/>
  <c r="BK185"/>
  <c r="BK184"/>
  <c r="J182"/>
  <c r="BK180"/>
  <c r="J175"/>
  <c r="J172"/>
  <c r="J168"/>
  <c r="BK167"/>
  <c r="J166"/>
  <c r="BK165"/>
  <c r="BK163"/>
  <c r="J162"/>
  <c r="BK159"/>
  <c r="BK158"/>
  <c r="BK157"/>
  <c r="BK154"/>
  <c r="J147"/>
  <c r="BK144"/>
  <c r="BK140"/>
  <c r="BK139"/>
  <c r="J138"/>
  <c r="J133"/>
  <c r="BK132"/>
  <c r="BK127"/>
  <c i="13" r="J196"/>
  <c r="J192"/>
  <c r="BK189"/>
  <c r="J182"/>
  <c r="BK175"/>
  <c r="BK173"/>
  <c r="J169"/>
  <c r="BK163"/>
  <c r="J161"/>
  <c r="BK158"/>
  <c r="J151"/>
  <c r="J148"/>
  <c r="BK147"/>
  <c r="BK135"/>
  <c r="BK130"/>
  <c i="12" r="J195"/>
  <c r="J192"/>
  <c r="BK188"/>
  <c r="BK184"/>
  <c r="J182"/>
  <c r="BK177"/>
  <c r="BK174"/>
  <c r="BK169"/>
  <c r="J168"/>
  <c r="BK166"/>
  <c r="BK162"/>
  <c r="BK160"/>
  <c r="J158"/>
  <c r="J156"/>
  <c r="J155"/>
  <c r="J152"/>
  <c r="BK148"/>
  <c r="BK142"/>
  <c r="J138"/>
  <c r="BK134"/>
  <c r="BK130"/>
  <c i="11" r="J187"/>
  <c r="J184"/>
  <c r="J183"/>
  <c r="BK179"/>
  <c r="BK175"/>
  <c r="BK173"/>
  <c r="J167"/>
  <c r="J166"/>
  <c r="J163"/>
  <c r="BK158"/>
  <c r="BK154"/>
  <c r="J152"/>
  <c r="J151"/>
  <c r="J150"/>
  <c r="BK143"/>
  <c r="BK138"/>
  <c r="J135"/>
  <c r="J129"/>
  <c r="J127"/>
  <c i="10" r="J185"/>
  <c r="BK183"/>
  <c r="J182"/>
  <c r="BK179"/>
  <c r="BK172"/>
  <c r="J166"/>
  <c r="J165"/>
  <c r="J159"/>
  <c r="BK157"/>
  <c r="BK156"/>
  <c r="J154"/>
  <c r="BK150"/>
  <c r="BK149"/>
  <c r="BK142"/>
  <c r="BK139"/>
  <c r="J136"/>
  <c r="BK129"/>
  <c i="9" r="J127"/>
  <c i="8" r="BK373"/>
  <c r="J371"/>
  <c r="BK368"/>
  <c r="BK358"/>
  <c r="J357"/>
  <c r="BK348"/>
  <c r="BK346"/>
  <c r="BK342"/>
  <c r="BK339"/>
  <c r="BK335"/>
  <c r="J334"/>
  <c r="J333"/>
  <c r="J332"/>
  <c r="J328"/>
  <c r="BK322"/>
  <c r="J320"/>
  <c r="BK318"/>
  <c r="J314"/>
  <c r="J307"/>
  <c r="BK300"/>
  <c r="J297"/>
  <c r="J288"/>
  <c r="BK285"/>
  <c r="BK283"/>
  <c r="BK278"/>
  <c r="J276"/>
  <c r="J273"/>
  <c r="BK264"/>
  <c r="J261"/>
  <c r="J259"/>
  <c r="J257"/>
  <c r="J256"/>
  <c r="BK255"/>
  <c r="BK246"/>
  <c r="BK245"/>
  <c r="BK242"/>
  <c r="J239"/>
  <c r="J233"/>
  <c r="BK232"/>
  <c r="BK231"/>
  <c r="BK225"/>
  <c r="BK224"/>
  <c r="BK221"/>
  <c r="J212"/>
  <c r="J210"/>
  <c r="J209"/>
  <c r="J203"/>
  <c r="J199"/>
  <c r="J198"/>
  <c r="BK192"/>
  <c r="BK188"/>
  <c r="J183"/>
  <c r="BK175"/>
  <c r="J172"/>
  <c r="J171"/>
  <c r="J169"/>
  <c r="BK166"/>
  <c r="J163"/>
  <c r="J159"/>
  <c r="J158"/>
  <c r="BK156"/>
  <c r="J151"/>
  <c r="BK150"/>
  <c i="7" r="J225"/>
  <c r="J221"/>
  <c r="BK218"/>
  <c r="J213"/>
  <c r="J208"/>
  <c r="BK205"/>
  <c r="J204"/>
  <c r="BK191"/>
  <c r="J190"/>
  <c r="BK189"/>
  <c r="J187"/>
  <c r="J185"/>
  <c r="J179"/>
  <c r="J174"/>
  <c r="J172"/>
  <c r="BK167"/>
  <c r="BK166"/>
  <c r="J163"/>
  <c r="BK157"/>
  <c r="BK133"/>
  <c i="6" r="BK615"/>
  <c r="BK614"/>
  <c r="BK610"/>
  <c r="BK601"/>
  <c r="BK595"/>
  <c r="J594"/>
  <c r="BK583"/>
  <c r="J559"/>
  <c r="BK555"/>
  <c r="BK545"/>
  <c r="J540"/>
  <c r="BK534"/>
  <c r="J520"/>
  <c r="BK511"/>
  <c r="J507"/>
  <c r="BK481"/>
  <c r="BK461"/>
  <c r="J460"/>
  <c r="J455"/>
  <c r="BK451"/>
  <c r="J444"/>
  <c r="BK440"/>
  <c r="J438"/>
  <c r="J435"/>
  <c r="J429"/>
  <c r="J426"/>
  <c r="BK410"/>
  <c r="BK405"/>
  <c r="BK391"/>
  <c r="BK383"/>
  <c r="BK376"/>
  <c r="J367"/>
  <c r="BK342"/>
  <c r="BK323"/>
  <c r="BK317"/>
  <c r="J312"/>
  <c r="J308"/>
  <c r="J300"/>
  <c r="J299"/>
  <c r="J297"/>
  <c r="J267"/>
  <c r="J259"/>
  <c r="BK252"/>
  <c r="J248"/>
  <c r="BK236"/>
  <c r="BK195"/>
  <c r="J192"/>
  <c r="BK187"/>
  <c r="BK182"/>
  <c r="J171"/>
  <c r="BK170"/>
  <c r="BK164"/>
  <c r="J158"/>
  <c r="J153"/>
  <c i="5" r="J2904"/>
  <c r="BK2876"/>
  <c r="J2804"/>
  <c r="BK2796"/>
  <c r="J2787"/>
  <c r="BK2751"/>
  <c r="BK2746"/>
  <c r="J2720"/>
  <c r="BK2717"/>
  <c r="J2714"/>
  <c r="J2706"/>
  <c r="BK2695"/>
  <c r="J2681"/>
  <c r="J2677"/>
  <c r="BK2673"/>
  <c r="J2667"/>
  <c r="BK2659"/>
  <c r="BK2637"/>
  <c r="J2635"/>
  <c r="J2633"/>
  <c r="J2629"/>
  <c r="BK2606"/>
  <c r="J2604"/>
  <c r="BK2603"/>
  <c r="J2582"/>
  <c r="J2571"/>
  <c r="BK2565"/>
  <c r="BK2524"/>
  <c r="J2522"/>
  <c r="J2519"/>
  <c r="BK2501"/>
  <c r="J2489"/>
  <c r="BK2480"/>
  <c r="J2472"/>
  <c r="BK2457"/>
  <c r="BK2453"/>
  <c r="BK2421"/>
  <c r="BK2413"/>
  <c r="J2396"/>
  <c r="J2357"/>
  <c r="BK2344"/>
  <c r="BK2329"/>
  <c r="BK2291"/>
  <c r="BK2289"/>
  <c r="J2283"/>
  <c r="BK2257"/>
  <c r="BK2253"/>
  <c r="BK2251"/>
  <c r="J2249"/>
  <c r="J2239"/>
  <c r="BK2210"/>
  <c r="BK2208"/>
  <c r="BK2204"/>
  <c r="J2196"/>
  <c r="J2190"/>
  <c r="J2180"/>
  <c r="BK2168"/>
  <c r="BK2158"/>
  <c r="J2148"/>
  <c r="BK2130"/>
  <c r="BK2128"/>
  <c r="J2120"/>
  <c r="J2118"/>
  <c r="BK2112"/>
  <c r="BK2110"/>
  <c r="J2108"/>
  <c r="J2082"/>
  <c r="J2076"/>
  <c r="BK2070"/>
  <c r="J2066"/>
  <c r="BK2060"/>
  <c r="BK2052"/>
  <c r="BK2042"/>
  <c r="J2040"/>
  <c r="BK2038"/>
  <c r="J2036"/>
  <c r="J2030"/>
  <c r="J2028"/>
  <c r="J2018"/>
  <c r="J2014"/>
  <c r="J2010"/>
  <c r="BK2004"/>
  <c r="J2002"/>
  <c r="BK2000"/>
  <c r="BK1992"/>
  <c r="J1982"/>
  <c r="BK1978"/>
  <c r="BK1976"/>
  <c r="J1958"/>
  <c r="J1952"/>
  <c r="BK1946"/>
  <c r="BK1938"/>
  <c r="J1934"/>
  <c r="BK1930"/>
  <c r="BK1922"/>
  <c r="BK1914"/>
  <c r="J1908"/>
  <c r="BK1902"/>
  <c r="J1900"/>
  <c r="BK1898"/>
  <c r="BK1884"/>
  <c r="J1880"/>
  <c r="BK1874"/>
  <c r="BK1872"/>
  <c r="J1866"/>
  <c r="BK1856"/>
  <c r="BK1854"/>
  <c r="J1848"/>
  <c r="BK1843"/>
  <c r="J1835"/>
  <c r="BK1815"/>
  <c r="J1809"/>
  <c r="BK1805"/>
  <c r="BK1797"/>
  <c r="BK1793"/>
  <c r="BK1785"/>
  <c r="BK1783"/>
  <c r="BK1777"/>
  <c r="J1765"/>
  <c r="BK1755"/>
  <c r="BK1753"/>
  <c r="J1751"/>
  <c r="J1749"/>
  <c r="BK1747"/>
  <c r="J1713"/>
  <c r="BK1707"/>
  <c r="J1705"/>
  <c r="BK1701"/>
  <c r="J1689"/>
  <c r="J1671"/>
  <c r="J1657"/>
  <c r="BK1649"/>
  <c r="J1641"/>
  <c r="BK1637"/>
  <c r="BK1635"/>
  <c r="J1623"/>
  <c r="J1617"/>
  <c r="J1609"/>
  <c r="BK1599"/>
  <c r="BK1593"/>
  <c r="BK1589"/>
  <c r="J1587"/>
  <c r="BK1575"/>
  <c r="BK1571"/>
  <c r="J1569"/>
  <c r="BK1567"/>
  <c r="BK1551"/>
  <c r="J1549"/>
  <c r="BK1531"/>
  <c r="BK1523"/>
  <c r="J1513"/>
  <c r="BK1505"/>
  <c r="BK1493"/>
  <c r="BK1491"/>
  <c r="BK1489"/>
  <c r="J1461"/>
  <c r="BK1455"/>
  <c r="J1447"/>
  <c r="J1435"/>
  <c r="J1431"/>
  <c r="BK1423"/>
  <c r="J1419"/>
  <c r="BK1411"/>
  <c r="BK1389"/>
  <c r="BK1385"/>
  <c r="BK1361"/>
  <c r="J1345"/>
  <c r="BK1333"/>
  <c r="J1323"/>
  <c r="J1321"/>
  <c r="J1319"/>
  <c r="J1315"/>
  <c r="BK1307"/>
  <c r="J1305"/>
  <c r="BK1297"/>
  <c r="J1295"/>
  <c r="J1285"/>
  <c r="J1281"/>
  <c r="J1267"/>
  <c r="BK1261"/>
  <c r="BK1245"/>
  <c r="J1221"/>
  <c r="BK1194"/>
  <c r="J1176"/>
  <c r="BK1164"/>
  <c r="J1133"/>
  <c r="BK1119"/>
  <c r="J1095"/>
  <c r="J1085"/>
  <c r="BK1047"/>
  <c r="BK1007"/>
  <c r="BK1000"/>
  <c r="BK988"/>
  <c r="J974"/>
  <c r="BK928"/>
  <c r="BK921"/>
  <c r="BK903"/>
  <c r="BK882"/>
  <c r="BK875"/>
  <c r="J834"/>
  <c r="BK831"/>
  <c r="BK815"/>
  <c r="BK793"/>
  <c r="J788"/>
  <c r="BK775"/>
  <c r="J773"/>
  <c r="J769"/>
  <c r="BK752"/>
  <c r="J751"/>
  <c r="J736"/>
  <c r="BK726"/>
  <c r="J719"/>
  <c r="J697"/>
  <c r="J663"/>
  <c r="J659"/>
  <c r="J646"/>
  <c r="BK602"/>
  <c r="J598"/>
  <c r="J561"/>
  <c r="BK368"/>
  <c r="J353"/>
  <c r="J349"/>
  <c r="BK348"/>
  <c r="BK340"/>
  <c r="BK326"/>
  <c r="J284"/>
  <c r="BK246"/>
  <c r="BK239"/>
  <c r="J238"/>
  <c r="J237"/>
  <c r="BK234"/>
  <c r="J194"/>
  <c r="J188"/>
  <c r="J181"/>
  <c r="BK174"/>
  <c r="J161"/>
  <c i="4" r="J158"/>
  <c r="BK147"/>
  <c r="BK144"/>
  <c i="3" r="BK164"/>
  <c r="J160"/>
  <c r="BK144"/>
  <c r="J124"/>
  <c i="2" r="BK154"/>
  <c r="J146"/>
  <c r="J133"/>
  <c i="1" r="AS153"/>
  <c i="83" r="BK217"/>
  <c r="BK205"/>
  <c r="J192"/>
  <c r="BK186"/>
  <c r="BK181"/>
  <c r="BK174"/>
  <c r="BK159"/>
  <c r="J155"/>
  <c r="BK150"/>
  <c r="BK146"/>
  <c i="82" r="J161"/>
  <c r="J160"/>
  <c r="J158"/>
  <c r="BK152"/>
  <c r="J149"/>
  <c r="BK143"/>
  <c r="J139"/>
  <c r="J134"/>
  <c i="73" r="J137"/>
  <c r="BK129"/>
  <c i="72" r="J284"/>
  <c r="BK274"/>
  <c r="BK273"/>
  <c r="J269"/>
  <c r="J259"/>
  <c r="BK252"/>
  <c r="BK248"/>
  <c r="J232"/>
  <c r="BK222"/>
  <c r="J214"/>
  <c r="BK210"/>
  <c r="BK202"/>
  <c r="BK194"/>
  <c r="J186"/>
  <c r="BK170"/>
  <c r="J156"/>
  <c r="J150"/>
  <c r="BK142"/>
  <c r="BK134"/>
  <c i="71" r="J241"/>
  <c r="BK235"/>
  <c r="BK229"/>
  <c r="BK217"/>
  <c r="J210"/>
  <c r="J209"/>
  <c r="BK197"/>
  <c r="J179"/>
  <c r="BK173"/>
  <c r="BK166"/>
  <c r="BK156"/>
  <c r="BK153"/>
  <c r="J140"/>
  <c i="70" r="BK154"/>
  <c r="J153"/>
  <c r="BK151"/>
  <c r="J141"/>
  <c r="J138"/>
  <c r="BK135"/>
  <c i="69" r="J240"/>
  <c r="J237"/>
  <c r="J228"/>
  <c i="63" r="BK137"/>
  <c i="62" r="BK337"/>
  <c r="J331"/>
  <c r="J325"/>
  <c r="BK316"/>
  <c r="BK310"/>
  <c r="BK304"/>
  <c r="BK295"/>
  <c r="J289"/>
  <c r="J274"/>
  <c r="J271"/>
  <c r="BK253"/>
  <c r="BK244"/>
  <c r="BK238"/>
  <c r="BK235"/>
  <c r="BK229"/>
  <c r="BK226"/>
  <c r="BK220"/>
  <c r="J207"/>
  <c r="BK185"/>
  <c r="BK181"/>
  <c r="J177"/>
  <c r="BK169"/>
  <c r="J157"/>
  <c r="J145"/>
  <c r="BK136"/>
  <c i="61" r="BK396"/>
  <c r="BK392"/>
  <c r="J389"/>
  <c r="J381"/>
  <c r="BK377"/>
  <c r="BK361"/>
  <c r="J358"/>
  <c r="BK348"/>
  <c r="BK345"/>
  <c r="J342"/>
  <c r="J339"/>
  <c r="J327"/>
  <c r="J318"/>
  <c r="BK315"/>
  <c r="BK312"/>
  <c r="BK309"/>
  <c r="BK294"/>
  <c r="BK282"/>
  <c r="J276"/>
  <c r="J273"/>
  <c r="BK264"/>
  <c r="J258"/>
  <c r="BK249"/>
  <c r="BK242"/>
  <c r="BK230"/>
  <c r="BK205"/>
  <c r="BK185"/>
  <c r="BK170"/>
  <c r="J158"/>
  <c r="BK155"/>
  <c r="BK146"/>
  <c r="BK143"/>
  <c r="J134"/>
  <c i="60" r="J504"/>
  <c r="J501"/>
  <c r="BK498"/>
  <c r="J495"/>
  <c r="BK492"/>
  <c r="BK489"/>
  <c r="BK486"/>
  <c r="BK480"/>
  <c r="J477"/>
  <c r="BK471"/>
  <c r="J465"/>
  <c r="J462"/>
  <c r="BK453"/>
  <c r="BK444"/>
  <c r="J435"/>
  <c r="J423"/>
  <c r="BK402"/>
  <c r="J396"/>
  <c r="J393"/>
  <c r="J384"/>
  <c r="J378"/>
  <c r="BK372"/>
  <c r="BK354"/>
  <c r="BK345"/>
  <c r="J342"/>
  <c r="J333"/>
  <c r="J327"/>
  <c r="J324"/>
  <c r="BK318"/>
  <c r="J302"/>
  <c r="J298"/>
  <c r="BK292"/>
  <c r="J289"/>
  <c r="J283"/>
  <c r="J238"/>
  <c r="BK206"/>
  <c r="J184"/>
  <c r="BK141"/>
  <c r="J135"/>
  <c r="J132"/>
  <c r="BK129"/>
  <c i="59" r="J428"/>
  <c r="BK418"/>
  <c r="J412"/>
  <c r="BK403"/>
  <c r="J379"/>
  <c r="BK364"/>
  <c r="J340"/>
  <c r="BK334"/>
  <c r="J328"/>
  <c r="BK313"/>
  <c r="BK310"/>
  <c r="J292"/>
  <c r="BK277"/>
  <c r="BK274"/>
  <c r="BK271"/>
  <c r="J265"/>
  <c r="J262"/>
  <c r="J235"/>
  <c r="J218"/>
  <c i="58" r="J211"/>
  <c r="J208"/>
  <c r="J190"/>
  <c r="BK148"/>
  <c i="57" r="J294"/>
  <c r="J284"/>
  <c r="J272"/>
  <c r="J269"/>
  <c r="BK248"/>
  <c r="BK239"/>
  <c r="J232"/>
  <c r="BK229"/>
  <c r="BK182"/>
  <c r="BK179"/>
  <c r="J170"/>
  <c r="J167"/>
  <c i="56" r="BK322"/>
  <c r="J286"/>
  <c r="BK259"/>
  <c r="BK220"/>
  <c i="55" r="J196"/>
  <c r="J194"/>
  <c r="BK186"/>
  <c r="J173"/>
  <c r="J163"/>
  <c i="54" r="J204"/>
  <c r="J190"/>
  <c r="BK182"/>
  <c r="J176"/>
  <c r="J163"/>
  <c i="53" r="BK169"/>
  <c r="J158"/>
  <c r="J146"/>
  <c r="BK145"/>
  <c r="J127"/>
  <c i="52" r="J171"/>
  <c r="BK165"/>
  <c r="J159"/>
  <c r="BK155"/>
  <c r="J151"/>
  <c r="J147"/>
  <c r="J139"/>
  <c r="J127"/>
  <c i="51" r="BK164"/>
  <c r="BK163"/>
  <c r="J162"/>
  <c r="J156"/>
  <c r="J154"/>
  <c r="J151"/>
  <c r="BK148"/>
  <c r="J145"/>
  <c r="BK144"/>
  <c r="BK136"/>
  <c r="J132"/>
  <c r="BK131"/>
  <c r="J130"/>
  <c i="50" r="J152"/>
  <c r="BK151"/>
  <c r="J150"/>
  <c r="J147"/>
  <c r="BK142"/>
  <c r="BK141"/>
  <c r="J138"/>
  <c r="J136"/>
  <c r="J134"/>
  <c i="49" r="J172"/>
  <c r="J171"/>
  <c r="J166"/>
  <c r="J163"/>
  <c r="BK153"/>
  <c r="BK151"/>
  <c r="J149"/>
  <c r="BK147"/>
  <c r="BK143"/>
  <c r="BK141"/>
  <c r="J140"/>
  <c r="J139"/>
  <c i="48" r="J133"/>
  <c r="J129"/>
  <c i="47" r="BK150"/>
  <c r="BK148"/>
  <c r="J145"/>
  <c r="BK141"/>
  <c r="BK138"/>
  <c r="J135"/>
  <c r="J133"/>
  <c i="46" r="BK162"/>
  <c r="J159"/>
  <c r="BK152"/>
  <c r="J149"/>
  <c r="J147"/>
  <c r="BK144"/>
  <c r="BK143"/>
  <c r="J139"/>
  <c r="J133"/>
  <c r="J131"/>
  <c r="BK130"/>
  <c i="45" r="BK295"/>
  <c r="BK294"/>
  <c r="J293"/>
  <c r="J292"/>
  <c r="J290"/>
  <c r="BK289"/>
  <c r="J284"/>
  <c r="BK283"/>
  <c r="J282"/>
  <c r="J277"/>
  <c r="J265"/>
  <c r="J263"/>
  <c r="J257"/>
  <c r="BK256"/>
  <c r="J255"/>
  <c r="J251"/>
  <c r="J249"/>
  <c r="J244"/>
  <c r="J241"/>
  <c r="BK239"/>
  <c r="J232"/>
  <c r="J229"/>
  <c r="BK228"/>
  <c r="J226"/>
  <c r="J225"/>
  <c r="BK224"/>
  <c r="J223"/>
  <c r="J221"/>
  <c r="J216"/>
  <c r="BK215"/>
  <c r="BK214"/>
  <c r="BK213"/>
  <c r="J209"/>
  <c r="J208"/>
  <c r="BK207"/>
  <c r="BK206"/>
  <c r="J204"/>
  <c r="J201"/>
  <c r="J198"/>
  <c r="BK196"/>
  <c r="J191"/>
  <c r="J187"/>
  <c r="J184"/>
  <c r="J182"/>
  <c r="J178"/>
  <c r="BK176"/>
  <c r="BK174"/>
  <c r="J168"/>
  <c r="BK167"/>
  <c r="BK166"/>
  <c r="J165"/>
  <c r="BK164"/>
  <c r="BK160"/>
  <c r="BK157"/>
  <c i="40" r="BK134"/>
  <c r="BK133"/>
  <c r="J132"/>
  <c r="J131"/>
  <c r="BK128"/>
  <c i="39" r="BK144"/>
  <c r="J142"/>
  <c r="BK137"/>
  <c i="38" r="J148"/>
  <c r="J144"/>
  <c r="BK141"/>
  <c r="BK135"/>
  <c r="J133"/>
  <c r="BK132"/>
  <c r="J128"/>
  <c i="37" r="BK150"/>
  <c r="J149"/>
  <c r="BK146"/>
  <c r="BK145"/>
  <c r="J144"/>
  <c r="BK143"/>
  <c r="J142"/>
  <c r="J140"/>
  <c r="BK139"/>
  <c r="J137"/>
  <c r="J132"/>
  <c r="J130"/>
  <c i="36" r="BK147"/>
  <c r="BK146"/>
  <c r="BK143"/>
  <c r="J138"/>
  <c r="BK137"/>
  <c r="BK135"/>
  <c r="BK132"/>
  <c r="BK131"/>
  <c r="BK130"/>
  <c r="J127"/>
  <c i="35" r="J147"/>
  <c r="J145"/>
  <c r="BK140"/>
  <c r="J139"/>
  <c r="J137"/>
  <c r="J135"/>
  <c r="J133"/>
  <c r="BK132"/>
  <c r="BK131"/>
  <c i="34" r="BK147"/>
  <c r="BK144"/>
  <c r="BK142"/>
  <c r="J139"/>
  <c r="J137"/>
  <c r="BK136"/>
  <c r="J134"/>
  <c r="J132"/>
  <c r="BK131"/>
  <c i="33" r="J147"/>
  <c r="BK145"/>
  <c r="J144"/>
  <c r="J142"/>
  <c r="BK135"/>
  <c r="BK129"/>
  <c i="32" r="J153"/>
  <c r="BK151"/>
  <c r="BK145"/>
  <c r="BK143"/>
  <c r="BK141"/>
  <c r="BK137"/>
  <c r="BK136"/>
  <c r="J134"/>
  <c i="31" r="BK146"/>
  <c r="BK145"/>
  <c r="J136"/>
  <c r="BK134"/>
  <c r="J130"/>
  <c i="30" r="BK133"/>
  <c r="J132"/>
  <c r="BK130"/>
  <c r="J129"/>
  <c r="BK127"/>
  <c i="29" r="J134"/>
  <c r="J128"/>
  <c i="28" r="BK140"/>
  <c r="J138"/>
  <c r="BK137"/>
  <c r="BK134"/>
  <c r="BK133"/>
  <c r="BK131"/>
  <c r="J129"/>
  <c i="27" r="BK140"/>
  <c r="J139"/>
  <c r="J138"/>
  <c r="J134"/>
  <c r="J132"/>
  <c r="BK131"/>
  <c r="J130"/>
  <c i="26" r="BK137"/>
  <c r="J136"/>
  <c r="J135"/>
  <c r="J129"/>
  <c r="BK127"/>
  <c i="25" r="J135"/>
  <c r="BK133"/>
  <c r="J130"/>
  <c r="BK127"/>
  <c i="24" r="BK127"/>
  <c i="23" r="J133"/>
  <c r="BK129"/>
  <c r="BK128"/>
  <c i="22" r="BK137"/>
  <c r="BK136"/>
  <c r="J129"/>
  <c i="21" r="BK134"/>
  <c r="J132"/>
  <c r="J130"/>
  <c r="BK129"/>
  <c r="BK127"/>
  <c i="20" r="BK139"/>
  <c r="J137"/>
  <c r="BK133"/>
  <c r="J131"/>
  <c i="19" r="BK144"/>
  <c r="J143"/>
  <c r="BK142"/>
  <c r="BK137"/>
  <c r="J136"/>
  <c r="J134"/>
  <c r="BK132"/>
  <c r="BK131"/>
  <c i="18" r="BK143"/>
  <c r="J142"/>
  <c r="BK141"/>
  <c r="J134"/>
  <c r="J132"/>
  <c r="J129"/>
  <c i="17" r="J183"/>
  <c r="J179"/>
  <c r="J177"/>
  <c r="J173"/>
  <c r="J172"/>
  <c r="BK169"/>
  <c r="BK167"/>
  <c r="J163"/>
  <c r="J162"/>
  <c r="J161"/>
  <c r="J155"/>
  <c r="BK154"/>
  <c r="BK150"/>
  <c r="J147"/>
  <c r="BK146"/>
  <c r="J142"/>
  <c r="J140"/>
  <c r="J138"/>
  <c r="J131"/>
  <c r="BK127"/>
  <c i="16" r="BK180"/>
  <c r="BK175"/>
  <c r="J171"/>
  <c r="BK158"/>
  <c r="BK153"/>
  <c r="BK152"/>
  <c r="BK149"/>
  <c r="BK147"/>
  <c r="BK139"/>
  <c r="BK136"/>
  <c r="J129"/>
  <c i="15" r="BK182"/>
  <c r="BK179"/>
  <c r="BK177"/>
  <c r="BK176"/>
  <c r="J175"/>
  <c r="BK172"/>
  <c r="BK169"/>
  <c r="BK168"/>
  <c r="J167"/>
  <c r="J164"/>
  <c r="J158"/>
  <c r="BK156"/>
  <c r="BK155"/>
  <c r="J152"/>
  <c r="BK145"/>
  <c r="BK142"/>
  <c r="BK141"/>
  <c r="BK139"/>
  <c r="BK137"/>
  <c r="BK134"/>
  <c r="J131"/>
  <c r="J130"/>
  <c r="J127"/>
  <c i="14" r="BK188"/>
  <c r="BK187"/>
  <c r="BK186"/>
  <c r="J184"/>
  <c r="J183"/>
  <c r="J178"/>
  <c r="J174"/>
  <c r="J171"/>
  <c r="BK170"/>
  <c r="J167"/>
  <c r="J160"/>
  <c r="J159"/>
  <c r="J157"/>
  <c r="J156"/>
  <c r="BK155"/>
  <c r="J152"/>
  <c r="BK151"/>
  <c r="BK149"/>
  <c r="J145"/>
  <c r="J141"/>
  <c r="J139"/>
  <c r="BK135"/>
  <c r="BK134"/>
  <c i="13" r="BK193"/>
  <c r="J188"/>
  <c r="BK185"/>
  <c r="BK177"/>
  <c r="J167"/>
  <c r="BK166"/>
  <c r="J163"/>
  <c r="J160"/>
  <c r="BK155"/>
  <c r="BK151"/>
  <c r="J145"/>
  <c r="BK144"/>
  <c r="J139"/>
  <c r="J138"/>
  <c r="BK136"/>
  <c r="J132"/>
  <c i="12" r="BK193"/>
  <c r="J188"/>
  <c r="BK187"/>
  <c r="BK185"/>
  <c r="BK181"/>
  <c r="BK180"/>
  <c r="BK179"/>
  <c r="J176"/>
  <c r="BK172"/>
  <c r="BK171"/>
  <c r="BK165"/>
  <c r="BK164"/>
  <c r="J161"/>
  <c r="BK157"/>
  <c r="J154"/>
  <c r="BK153"/>
  <c r="J149"/>
  <c r="J147"/>
  <c r="BK136"/>
  <c r="J135"/>
  <c r="BK133"/>
  <c r="J132"/>
  <c r="J130"/>
  <c r="BK127"/>
  <c i="11" r="BK190"/>
  <c r="J186"/>
  <c r="J185"/>
  <c r="BK172"/>
  <c r="J169"/>
  <c r="BK165"/>
  <c r="BK161"/>
  <c r="J158"/>
  <c r="BK157"/>
  <c r="J146"/>
  <c r="BK145"/>
  <c r="J141"/>
  <c r="J140"/>
  <c r="J139"/>
  <c r="J134"/>
  <c r="BK131"/>
  <c r="J130"/>
  <c i="10" r="J184"/>
  <c r="J179"/>
  <c r="J175"/>
  <c r="BK174"/>
  <c r="J172"/>
  <c r="BK171"/>
  <c r="BK169"/>
  <c r="J167"/>
  <c r="J164"/>
  <c r="J163"/>
  <c r="J152"/>
  <c r="J151"/>
  <c r="J149"/>
  <c r="BK148"/>
  <c r="BK147"/>
  <c r="BK146"/>
  <c r="J144"/>
  <c r="BK137"/>
  <c r="J132"/>
  <c r="BK131"/>
  <c i="9" r="BK127"/>
  <c i="8" r="J366"/>
  <c r="J365"/>
  <c r="J359"/>
  <c r="J358"/>
  <c r="BK351"/>
  <c r="BK349"/>
  <c r="J343"/>
  <c r="J340"/>
  <c r="BK338"/>
  <c r="BK336"/>
  <c r="BK329"/>
  <c r="BK326"/>
  <c r="BK320"/>
  <c r="J318"/>
  <c r="J317"/>
  <c r="BK313"/>
  <c r="J311"/>
  <c r="BK309"/>
  <c r="J304"/>
  <c r="BK295"/>
  <c r="BK293"/>
  <c r="BK286"/>
  <c r="BK276"/>
  <c r="BK274"/>
  <c r="J266"/>
  <c r="BK262"/>
  <c r="BK259"/>
  <c r="J252"/>
  <c r="J237"/>
  <c r="J235"/>
  <c r="BK234"/>
  <c r="J227"/>
  <c r="BK226"/>
  <c r="J225"/>
  <c r="J223"/>
  <c r="BK215"/>
  <c r="BK214"/>
  <c r="BK212"/>
  <c r="BK210"/>
  <c r="BK208"/>
  <c r="BK206"/>
  <c r="BK200"/>
  <c r="BK182"/>
  <c r="BK181"/>
  <c r="BK179"/>
  <c r="BK178"/>
  <c r="BK177"/>
  <c r="J173"/>
  <c r="BK172"/>
  <c r="J162"/>
  <c r="BK157"/>
  <c r="J152"/>
  <c i="7" r="J226"/>
  <c r="BK225"/>
  <c r="J224"/>
  <c r="J223"/>
  <c r="BK222"/>
  <c r="J217"/>
  <c r="J216"/>
  <c r="BK212"/>
  <c r="J211"/>
  <c r="J209"/>
  <c r="BK202"/>
  <c r="BK201"/>
  <c r="BK198"/>
  <c r="BK197"/>
  <c r="BK188"/>
  <c r="J186"/>
  <c r="J181"/>
  <c r="J180"/>
  <c r="BK178"/>
  <c r="BK173"/>
  <c r="BK170"/>
  <c r="J169"/>
  <c r="BK168"/>
  <c r="BK165"/>
  <c r="J164"/>
  <c r="BK161"/>
  <c r="J160"/>
  <c r="J150"/>
  <c r="BK145"/>
  <c i="6" r="J613"/>
  <c r="BK609"/>
  <c r="BK605"/>
  <c r="BK596"/>
  <c r="BK593"/>
  <c r="BK572"/>
  <c r="BK566"/>
  <c r="J552"/>
  <c r="BK524"/>
  <c r="BK515"/>
  <c r="BK506"/>
  <c r="J498"/>
  <c r="J495"/>
  <c r="BK485"/>
  <c r="BK474"/>
  <c r="J467"/>
  <c r="BK459"/>
  <c r="J457"/>
  <c r="BK453"/>
  <c r="J451"/>
  <c r="BK447"/>
  <c r="BK445"/>
  <c r="BK435"/>
  <c r="J430"/>
  <c r="J427"/>
  <c r="BK417"/>
  <c r="J414"/>
  <c r="J408"/>
  <c r="BK406"/>
  <c r="J387"/>
  <c r="J373"/>
  <c r="BK364"/>
  <c r="J359"/>
  <c r="J342"/>
  <c r="BK332"/>
  <c r="BK329"/>
  <c r="BK326"/>
  <c r="J317"/>
  <c r="BK308"/>
  <c r="BK300"/>
  <c r="BK299"/>
  <c r="J295"/>
  <c r="J293"/>
  <c r="BK292"/>
  <c r="J290"/>
  <c r="J289"/>
  <c r="BK288"/>
  <c r="J284"/>
  <c r="J273"/>
  <c r="BK256"/>
  <c r="J240"/>
  <c r="BK224"/>
  <c r="J219"/>
  <c r="J190"/>
  <c r="J184"/>
  <c r="J172"/>
  <c r="BK169"/>
  <c r="BK153"/>
  <c r="J146"/>
  <c i="5" r="BK2804"/>
  <c r="J2796"/>
  <c r="BK2780"/>
  <c r="J2751"/>
  <c r="BK2718"/>
  <c r="BK2706"/>
  <c r="J2704"/>
  <c r="BK2702"/>
  <c r="BK2700"/>
  <c r="J2675"/>
  <c r="J2671"/>
  <c r="BK2663"/>
  <c r="J2659"/>
  <c r="J2645"/>
  <c r="J2641"/>
  <c r="BK2631"/>
  <c r="BK2629"/>
  <c r="BK2621"/>
  <c r="BK2574"/>
  <c r="BK2571"/>
  <c r="J2567"/>
  <c r="J2562"/>
  <c r="J2561"/>
  <c r="BK2556"/>
  <c r="J2540"/>
  <c r="BK2531"/>
  <c r="BK2515"/>
  <c r="J2498"/>
  <c r="BK2495"/>
  <c r="J2483"/>
  <c r="BK2470"/>
  <c r="J2468"/>
  <c r="BK2461"/>
  <c r="J2453"/>
  <c r="BK2433"/>
  <c r="BK2401"/>
  <c r="J2344"/>
  <c r="J2335"/>
  <c r="J2326"/>
  <c r="BK2318"/>
  <c r="J2294"/>
  <c r="J2291"/>
  <c r="BK2283"/>
  <c r="J2281"/>
  <c r="J2267"/>
  <c r="BK2265"/>
  <c r="BK2255"/>
  <c r="BK2249"/>
  <c r="J2245"/>
  <c r="J2233"/>
  <c r="J2216"/>
  <c r="J2202"/>
  <c r="BK2200"/>
  <c r="BK2194"/>
  <c r="BK2190"/>
  <c r="J2184"/>
  <c r="BK2144"/>
  <c r="BK2138"/>
  <c r="BK2116"/>
  <c r="J2102"/>
  <c r="J2096"/>
  <c r="J2092"/>
  <c r="J2084"/>
  <c r="J2080"/>
  <c r="J2068"/>
  <c r="BK2064"/>
  <c r="J2056"/>
  <c r="J2048"/>
  <c r="J2044"/>
  <c r="J2034"/>
  <c r="J2016"/>
  <c r="BK2014"/>
  <c r="J2004"/>
  <c r="BK1994"/>
  <c r="J1988"/>
  <c r="J1986"/>
  <c r="J1984"/>
  <c r="J1978"/>
  <c r="J1976"/>
  <c r="J1972"/>
  <c r="J1962"/>
  <c r="J1942"/>
  <c r="J1932"/>
  <c r="BK1916"/>
  <c r="J1912"/>
  <c r="BK1904"/>
  <c r="BK1890"/>
  <c r="BK1888"/>
  <c r="BK1878"/>
  <c r="J1874"/>
  <c r="J1864"/>
  <c r="J1862"/>
  <c r="J1858"/>
  <c r="BK1852"/>
  <c r="J1845"/>
  <c r="J1841"/>
  <c r="J1831"/>
  <c r="J1823"/>
  <c r="J1819"/>
  <c r="BK1817"/>
  <c r="J1813"/>
  <c r="BK1811"/>
  <c r="J1805"/>
  <c r="J1793"/>
  <c r="BK1789"/>
  <c r="BK1781"/>
  <c r="J1779"/>
  <c r="J1773"/>
  <c r="BK1771"/>
  <c r="J1769"/>
  <c r="BK1757"/>
  <c r="J1741"/>
  <c r="BK1739"/>
  <c r="BK1731"/>
  <c r="BK1721"/>
  <c r="J1719"/>
  <c r="BK1713"/>
  <c r="BK1711"/>
  <c r="BK1705"/>
  <c r="BK1703"/>
  <c r="BK1693"/>
  <c r="BK1675"/>
  <c r="J1673"/>
  <c r="J1665"/>
  <c r="BK1663"/>
  <c r="J1661"/>
  <c r="BK1643"/>
  <c r="BK1631"/>
  <c r="J1629"/>
  <c r="J1627"/>
  <c r="BK1603"/>
  <c r="J1577"/>
  <c r="J1565"/>
  <c r="BK1553"/>
  <c r="J1545"/>
  <c r="J1541"/>
  <c r="J1535"/>
  <c r="J1529"/>
  <c r="J1521"/>
  <c r="BK1509"/>
  <c r="BK1499"/>
  <c r="J1493"/>
  <c r="BK1481"/>
  <c r="J1459"/>
  <c r="J1457"/>
  <c r="BK1453"/>
  <c r="BK1451"/>
  <c r="BK1433"/>
  <c r="BK1407"/>
  <c r="J1393"/>
  <c r="J1385"/>
  <c r="J1371"/>
  <c r="BK1369"/>
  <c r="BK1365"/>
  <c r="J1357"/>
  <c r="BK1355"/>
  <c r="BK1349"/>
  <c r="BK1347"/>
  <c r="BK1337"/>
  <c r="J1333"/>
  <c r="BK1327"/>
  <c r="BK1309"/>
  <c r="BK1303"/>
  <c r="J1301"/>
  <c r="BK1299"/>
  <c r="BK1291"/>
  <c r="BK1271"/>
  <c r="J1263"/>
  <c r="J1261"/>
  <c r="J1259"/>
  <c r="BK1253"/>
  <c r="BK1249"/>
  <c r="BK1247"/>
  <c r="J1240"/>
  <c r="J1235"/>
  <c r="BK1209"/>
  <c r="J1205"/>
  <c r="BK1176"/>
  <c r="BK1160"/>
  <c r="BK1151"/>
  <c r="BK1137"/>
  <c r="J1127"/>
  <c r="BK1117"/>
  <c r="J1043"/>
  <c r="J1033"/>
  <c r="J1023"/>
  <c r="BK1011"/>
  <c r="J981"/>
  <c r="BK964"/>
  <c r="BK957"/>
  <c r="J949"/>
  <c r="J945"/>
  <c r="BK892"/>
  <c r="BK879"/>
  <c r="J854"/>
  <c r="BK844"/>
  <c r="BK821"/>
  <c r="J793"/>
  <c r="BK774"/>
  <c r="BK758"/>
  <c r="J752"/>
  <c r="BK751"/>
  <c r="BK741"/>
  <c r="J722"/>
  <c r="BK715"/>
  <c r="J693"/>
  <c r="BK691"/>
  <c r="J675"/>
  <c r="BK639"/>
  <c r="J638"/>
  <c r="J633"/>
  <c r="J610"/>
  <c r="J602"/>
  <c r="J380"/>
  <c r="J369"/>
  <c r="BK353"/>
  <c r="BK347"/>
  <c r="J320"/>
  <c r="J236"/>
  <c r="BK232"/>
  <c r="J219"/>
  <c r="J214"/>
  <c r="BK200"/>
  <c r="BK166"/>
  <c r="BK161"/>
  <c r="BK158"/>
  <c i="4" r="J155"/>
  <c r="J151"/>
  <c r="J147"/>
  <c r="BK133"/>
  <c r="BK122"/>
  <c i="3" r="J158"/>
  <c r="J144"/>
  <c r="BK124"/>
  <c i="2" r="BK144"/>
  <c r="J129"/>
  <c i="1" r="AS174"/>
  <c r="AS144"/>
  <c i="83" r="BK134"/>
  <c i="82" r="BK159"/>
  <c r="J157"/>
  <c r="BK156"/>
  <c r="BK148"/>
  <c r="BK144"/>
  <c r="J143"/>
  <c r="BK133"/>
  <c r="J132"/>
  <c r="BK131"/>
  <c r="BK130"/>
  <c r="J129"/>
  <c r="J127"/>
  <c i="81" r="BK236"/>
  <c r="J232"/>
  <c r="J217"/>
  <c r="J214"/>
  <c r="J212"/>
  <c r="J205"/>
  <c r="BK202"/>
  <c r="BK191"/>
  <c r="J178"/>
  <c r="J160"/>
  <c r="J150"/>
  <c r="BK147"/>
  <c r="BK142"/>
  <c i="79" r="J147"/>
  <c r="BK145"/>
  <c r="J144"/>
  <c r="J140"/>
  <c i="78" r="BK139"/>
  <c r="BK131"/>
  <c r="BK129"/>
  <c r="BK125"/>
  <c r="BK124"/>
  <c i="76" r="J158"/>
  <c r="J139"/>
  <c r="BK133"/>
  <c r="J128"/>
  <c i="75" r="J154"/>
  <c r="BK151"/>
  <c r="BK143"/>
  <c r="BK137"/>
  <c r="BK131"/>
  <c r="BK127"/>
  <c i="74" r="J215"/>
  <c r="BK212"/>
  <c r="BK200"/>
  <c r="J186"/>
  <c r="J169"/>
  <c r="J156"/>
  <c r="J150"/>
  <c r="BK145"/>
  <c i="73" r="BK177"/>
  <c r="J173"/>
  <c r="J171"/>
  <c r="BK167"/>
  <c r="BK161"/>
  <c r="BK154"/>
  <c r="J150"/>
  <c i="72" r="J290"/>
  <c r="BK286"/>
  <c r="J278"/>
  <c r="J273"/>
  <c r="J248"/>
  <c r="J229"/>
  <c r="BK218"/>
  <c r="BK206"/>
  <c r="BK190"/>
  <c r="J178"/>
  <c r="J165"/>
  <c r="BK150"/>
  <c r="J130"/>
  <c i="71" r="BK246"/>
  <c r="J213"/>
  <c r="J206"/>
  <c r="BK194"/>
  <c r="J185"/>
  <c r="J182"/>
  <c r="BK179"/>
  <c r="J166"/>
  <c r="BK163"/>
  <c r="BK129"/>
  <c i="70" r="J155"/>
  <c r="J149"/>
  <c r="BK148"/>
  <c i="69" r="J192"/>
  <c r="BK186"/>
  <c r="BK180"/>
  <c r="J176"/>
  <c r="J160"/>
  <c r="J154"/>
  <c r="J142"/>
  <c r="J139"/>
  <c r="BK136"/>
  <c i="68" r="BK241"/>
  <c r="J235"/>
  <c r="BK230"/>
  <c r="BK227"/>
  <c r="J218"/>
  <c r="J209"/>
  <c r="J203"/>
  <c r="BK200"/>
  <c r="BK197"/>
  <c r="BK194"/>
  <c r="J185"/>
  <c r="J181"/>
  <c r="BK171"/>
  <c r="BK168"/>
  <c r="J159"/>
  <c r="J150"/>
  <c r="J147"/>
  <c r="J141"/>
  <c r="BK132"/>
  <c i="67" r="J162"/>
  <c r="BK160"/>
  <c r="J155"/>
  <c r="J151"/>
  <c r="BK148"/>
  <c r="BK145"/>
  <c r="J135"/>
  <c r="BK133"/>
  <c r="BK132"/>
  <c r="BK128"/>
  <c r="J127"/>
  <c i="66" r="J176"/>
  <c r="BK173"/>
  <c r="J172"/>
  <c r="BK168"/>
  <c r="BK160"/>
  <c r="BK157"/>
  <c r="BK152"/>
  <c r="J151"/>
  <c r="BK148"/>
  <c r="BK146"/>
  <c r="J141"/>
  <c r="J139"/>
  <c r="J137"/>
  <c r="J136"/>
  <c r="J133"/>
  <c r="BK130"/>
  <c i="65" r="BK168"/>
  <c r="J167"/>
  <c r="J162"/>
  <c r="BK159"/>
  <c r="J158"/>
  <c r="BK155"/>
  <c r="BK150"/>
  <c r="BK149"/>
  <c r="BK148"/>
  <c r="J146"/>
  <c r="J145"/>
  <c r="J144"/>
  <c r="BK135"/>
  <c r="BK133"/>
  <c r="BK132"/>
  <c r="BK129"/>
  <c r="J128"/>
  <c i="64" r="J261"/>
  <c r="J245"/>
  <c r="BK239"/>
  <c r="J227"/>
  <c r="BK221"/>
  <c r="J218"/>
  <c r="BK212"/>
  <c r="BK209"/>
  <c r="J176"/>
  <c r="BK168"/>
  <c r="J164"/>
  <c r="J160"/>
  <c r="J152"/>
  <c r="J148"/>
  <c r="J140"/>
  <c r="BK131"/>
  <c i="63" r="J297"/>
  <c r="BK293"/>
  <c r="BK290"/>
  <c r="J284"/>
  <c r="J281"/>
  <c r="J278"/>
  <c r="J272"/>
  <c r="BK266"/>
  <c r="J260"/>
  <c r="J251"/>
  <c r="BK236"/>
  <c r="BK233"/>
  <c r="BK221"/>
  <c r="J215"/>
  <c r="J212"/>
  <c r="J206"/>
  <c r="J203"/>
  <c r="BK200"/>
  <c r="BK194"/>
  <c r="BK189"/>
  <c r="J176"/>
  <c r="J172"/>
  <c r="BK168"/>
  <c r="J156"/>
  <c r="BK148"/>
  <c r="J140"/>
  <c r="J134"/>
  <c i="62" r="BK343"/>
  <c r="J322"/>
  <c r="BK313"/>
  <c r="J295"/>
  <c r="BK286"/>
  <c r="J283"/>
  <c r="J277"/>
  <c r="BK256"/>
  <c r="J192"/>
  <c r="J165"/>
  <c i="61" r="J370"/>
  <c r="BK324"/>
  <c r="J321"/>
  <c r="J309"/>
  <c r="J300"/>
  <c r="J294"/>
  <c r="BK288"/>
  <c r="BK285"/>
  <c r="BK270"/>
  <c r="J264"/>
  <c r="BK252"/>
  <c r="J242"/>
  <c r="J225"/>
  <c r="BK209"/>
  <c r="J197"/>
  <c r="J181"/>
  <c r="J155"/>
  <c r="BK152"/>
  <c r="J149"/>
  <c r="J143"/>
  <c r="J131"/>
  <c i="60" r="J492"/>
  <c r="J480"/>
  <c r="BK465"/>
  <c r="BK456"/>
  <c r="BK447"/>
  <c r="J444"/>
  <c r="BK420"/>
  <c r="BK411"/>
  <c r="BK396"/>
  <c r="BK393"/>
  <c r="J390"/>
  <c r="BK384"/>
  <c r="BK369"/>
  <c r="BK360"/>
  <c r="J357"/>
  <c r="J339"/>
  <c r="BK336"/>
  <c r="J321"/>
  <c r="BK267"/>
  <c r="J267"/>
  <c r="BK258"/>
  <c r="J258"/>
  <c r="BK248"/>
  <c r="J248"/>
  <c r="BK216"/>
  <c r="J195"/>
  <c r="BK174"/>
  <c r="BK154"/>
  <c r="BK132"/>
  <c i="59" r="BK424"/>
  <c r="BK421"/>
  <c r="BK415"/>
  <c r="BK412"/>
  <c r="BK406"/>
  <c r="J403"/>
  <c r="BK400"/>
  <c r="BK394"/>
  <c r="BK388"/>
  <c r="J382"/>
  <c r="J376"/>
  <c r="J373"/>
  <c r="J355"/>
  <c r="J349"/>
  <c r="J334"/>
  <c r="BK331"/>
  <c r="J325"/>
  <c r="J319"/>
  <c r="J310"/>
  <c r="BK301"/>
  <c r="BK295"/>
  <c r="BK292"/>
  <c r="J280"/>
  <c r="J277"/>
  <c r="J271"/>
  <c r="J254"/>
  <c r="BK247"/>
  <c r="BK244"/>
  <c r="J241"/>
  <c r="J238"/>
  <c r="J232"/>
  <c r="BK229"/>
  <c r="J211"/>
  <c r="J204"/>
  <c r="BK190"/>
  <c r="J183"/>
  <c r="BK162"/>
  <c r="BK155"/>
  <c r="J138"/>
  <c i="58" r="J218"/>
  <c r="BK214"/>
  <c r="J205"/>
  <c r="BK193"/>
  <c r="BK187"/>
  <c r="J183"/>
  <c r="BK172"/>
  <c r="J156"/>
  <c r="J144"/>
  <c r="J141"/>
  <c r="J138"/>
  <c i="57" r="J335"/>
  <c r="BK325"/>
  <c r="J321"/>
  <c r="J313"/>
  <c r="BK309"/>
  <c r="J300"/>
  <c r="BK297"/>
  <c r="BK294"/>
  <c r="BK281"/>
  <c r="BK278"/>
  <c r="BK275"/>
  <c r="J266"/>
  <c r="BK263"/>
  <c r="J245"/>
  <c r="J236"/>
  <c r="BK226"/>
  <c r="BK223"/>
  <c r="BK217"/>
  <c r="BK194"/>
  <c r="BK155"/>
  <c r="J152"/>
  <c r="J134"/>
  <c i="56" r="BK335"/>
  <c r="BK331"/>
  <c r="J328"/>
  <c r="J325"/>
  <c r="BK316"/>
  <c r="J301"/>
  <c r="BK298"/>
  <c r="J295"/>
  <c r="BK283"/>
  <c r="BK271"/>
  <c r="J268"/>
  <c r="J262"/>
  <c r="BK256"/>
  <c r="J241"/>
  <c r="J235"/>
  <c r="BK229"/>
  <c r="J226"/>
  <c r="BK213"/>
  <c r="BK194"/>
  <c r="J188"/>
  <c r="J176"/>
  <c r="J170"/>
  <c r="BK164"/>
  <c r="J152"/>
  <c r="BK137"/>
  <c r="BK134"/>
  <c r="BK128"/>
  <c i="55" r="BK208"/>
  <c r="J206"/>
  <c r="BK202"/>
  <c r="BK200"/>
  <c r="J198"/>
  <c r="BK196"/>
  <c r="J192"/>
  <c r="J190"/>
  <c r="BK182"/>
  <c r="BK176"/>
  <c r="J170"/>
  <c r="J159"/>
  <c r="BK156"/>
  <c r="J150"/>
  <c r="BK138"/>
  <c r="BK133"/>
  <c i="54" r="BK192"/>
  <c r="BK190"/>
  <c r="J186"/>
  <c r="J182"/>
  <c r="BK179"/>
  <c r="J167"/>
  <c r="J159"/>
  <c r="J153"/>
  <c r="BK138"/>
  <c r="BK133"/>
  <c i="53" r="J162"/>
  <c r="BK158"/>
  <c r="BK155"/>
  <c r="J153"/>
  <c r="BK130"/>
  <c i="52" r="BK177"/>
  <c r="BK163"/>
  <c r="BK149"/>
  <c r="BK145"/>
  <c r="J143"/>
  <c r="BK141"/>
  <c r="BK135"/>
  <c i="51" r="BK149"/>
  <c r="BK147"/>
  <c r="J143"/>
  <c r="BK141"/>
  <c r="BK140"/>
  <c r="J138"/>
  <c r="BK135"/>
  <c r="J134"/>
  <c i="50" r="BK163"/>
  <c r="J163"/>
  <c r="BK162"/>
  <c r="J162"/>
  <c r="BK161"/>
  <c r="J161"/>
  <c r="BK160"/>
  <c r="J160"/>
  <c r="BK158"/>
  <c r="J158"/>
  <c r="BK157"/>
  <c r="J157"/>
  <c r="BK156"/>
  <c r="J156"/>
  <c r="BK155"/>
  <c r="J155"/>
  <c r="BK149"/>
  <c r="BK148"/>
  <c r="BK146"/>
  <c r="BK140"/>
  <c i="49" r="J174"/>
  <c r="BK173"/>
  <c r="BK172"/>
  <c r="BK169"/>
  <c r="J165"/>
  <c r="BK155"/>
  <c r="BK148"/>
  <c r="BK144"/>
  <c r="J142"/>
  <c r="J132"/>
  <c i="47" r="J144"/>
  <c r="J142"/>
  <c r="BK140"/>
  <c r="J139"/>
  <c r="BK137"/>
  <c r="J134"/>
  <c i="46" r="J163"/>
  <c r="J158"/>
  <c r="BK155"/>
  <c r="BK153"/>
  <c r="BK151"/>
  <c r="BK150"/>
  <c r="BK149"/>
  <c r="BK147"/>
  <c r="BK142"/>
  <c r="J141"/>
  <c r="J137"/>
  <c i="45" r="J286"/>
  <c r="BK284"/>
  <c r="BK280"/>
  <c r="J279"/>
  <c r="BK277"/>
  <c r="BK275"/>
  <c r="J275"/>
  <c r="BK274"/>
  <c r="J274"/>
  <c r="BK273"/>
  <c r="J273"/>
  <c r="BK272"/>
  <c r="J272"/>
  <c r="BK271"/>
  <c r="J271"/>
  <c r="BK270"/>
  <c r="J270"/>
  <c r="BK269"/>
  <c r="J269"/>
  <c r="BK268"/>
  <c r="J268"/>
  <c r="BK267"/>
  <c r="J267"/>
  <c r="BK266"/>
  <c r="J266"/>
  <c r="BK265"/>
  <c r="J252"/>
  <c r="BK251"/>
  <c r="J247"/>
  <c r="J245"/>
  <c r="BK244"/>
  <c r="BK243"/>
  <c r="J240"/>
  <c r="J235"/>
  <c r="BK234"/>
  <c r="BK232"/>
  <c r="BK230"/>
  <c r="BK223"/>
  <c r="BK222"/>
  <c r="BK217"/>
  <c r="BK211"/>
  <c r="J210"/>
  <c r="J207"/>
  <c r="J206"/>
  <c r="BK201"/>
  <c r="BK200"/>
  <c r="BK198"/>
  <c r="BK197"/>
  <c r="J195"/>
  <c r="BK192"/>
  <c r="BK187"/>
  <c r="BK186"/>
  <c r="BK181"/>
  <c r="BK180"/>
  <c r="J176"/>
  <c r="BK171"/>
  <c r="BK170"/>
  <c r="J167"/>
  <c r="J162"/>
  <c r="J160"/>
  <c r="J154"/>
  <c r="BK150"/>
  <c r="J146"/>
  <c r="BK140"/>
  <c r="BK137"/>
  <c r="BK136"/>
  <c r="BK134"/>
  <c i="44" r="BK314"/>
  <c r="BK313"/>
  <c r="J312"/>
  <c r="BK310"/>
  <c r="BK308"/>
  <c r="BK304"/>
  <c r="BK301"/>
  <c r="J297"/>
  <c r="BK293"/>
  <c r="BK291"/>
  <c r="J289"/>
  <c r="BK288"/>
  <c r="J286"/>
  <c r="J285"/>
  <c r="BK284"/>
  <c r="BK273"/>
  <c r="BK270"/>
  <c r="J266"/>
  <c r="BK255"/>
  <c r="J253"/>
  <c r="J248"/>
  <c r="J247"/>
  <c r="BK245"/>
  <c r="BK243"/>
  <c r="BK240"/>
  <c r="J238"/>
  <c r="BK235"/>
  <c r="J233"/>
  <c r="BK232"/>
  <c r="BK230"/>
  <c r="J228"/>
  <c r="BK227"/>
  <c r="BK225"/>
  <c r="BK222"/>
  <c r="BK218"/>
  <c r="J215"/>
  <c r="J214"/>
  <c r="BK213"/>
  <c r="J210"/>
  <c r="J209"/>
  <c r="BK205"/>
  <c r="J201"/>
  <c r="BK199"/>
  <c r="BK194"/>
  <c r="BK192"/>
  <c r="J191"/>
  <c r="J186"/>
  <c r="J185"/>
  <c r="J175"/>
  <c r="J173"/>
  <c r="BK172"/>
  <c r="BK170"/>
  <c r="J168"/>
  <c r="BK166"/>
  <c r="J163"/>
  <c r="J158"/>
  <c r="BK152"/>
  <c r="BK150"/>
  <c r="J149"/>
  <c r="J145"/>
  <c r="J143"/>
  <c r="J142"/>
  <c r="BK140"/>
  <c r="J136"/>
  <c i="43" r="J244"/>
  <c r="BK242"/>
  <c r="J239"/>
  <c r="BK237"/>
  <c r="BK234"/>
  <c r="J232"/>
  <c r="BK228"/>
  <c r="BK226"/>
  <c r="J223"/>
  <c r="J220"/>
  <c r="BK216"/>
  <c r="BK209"/>
  <c r="J201"/>
  <c r="BK199"/>
  <c r="BK196"/>
  <c r="J187"/>
  <c r="J183"/>
  <c r="J180"/>
  <c r="J177"/>
  <c r="BK171"/>
  <c r="J168"/>
  <c r="J165"/>
  <c r="BK161"/>
  <c r="J155"/>
  <c r="J151"/>
  <c r="BK149"/>
  <c r="BK145"/>
  <c r="BK143"/>
  <c r="J142"/>
  <c r="J139"/>
  <c i="42" r="BK129"/>
  <c i="41" r="BK128"/>
  <c i="40" r="BK144"/>
  <c r="J143"/>
  <c r="BK135"/>
  <c i="26" r="J140"/>
  <c r="J139"/>
  <c r="BK136"/>
  <c r="J132"/>
  <c r="J131"/>
  <c r="J130"/>
  <c r="J128"/>
  <c i="25" r="BK136"/>
  <c r="J127"/>
  <c i="24" r="J132"/>
  <c r="BK130"/>
  <c r="J129"/>
  <c i="23" r="J132"/>
  <c i="22" r="BK138"/>
  <c r="BK134"/>
  <c i="21" r="BK137"/>
  <c r="BK136"/>
  <c r="BK135"/>
  <c r="J133"/>
  <c r="J128"/>
  <c r="J127"/>
  <c i="20" r="J138"/>
  <c r="J135"/>
  <c r="J134"/>
  <c r="BK132"/>
  <c r="J128"/>
  <c r="BK127"/>
  <c i="19" r="J146"/>
  <c r="J145"/>
  <c r="J139"/>
  <c r="J137"/>
  <c r="BK136"/>
  <c r="J135"/>
  <c r="BK133"/>
  <c r="J132"/>
  <c r="BK130"/>
  <c r="BK127"/>
  <c i="18" r="J141"/>
  <c r="J139"/>
  <c r="J137"/>
  <c r="J133"/>
  <c r="J131"/>
  <c i="17" r="BK182"/>
  <c r="BK181"/>
  <c r="BK180"/>
  <c r="BK177"/>
  <c r="BK175"/>
  <c r="BK174"/>
  <c r="BK173"/>
  <c r="BK168"/>
  <c r="BK163"/>
  <c r="BK161"/>
  <c r="J160"/>
  <c r="BK157"/>
  <c r="J148"/>
  <c r="BK141"/>
  <c r="BK140"/>
  <c r="BK136"/>
  <c r="BK134"/>
  <c i="16" r="BK187"/>
  <c r="J185"/>
  <c r="J183"/>
  <c r="J182"/>
  <c r="J181"/>
  <c r="J172"/>
  <c r="BK170"/>
  <c r="J168"/>
  <c r="BK165"/>
  <c r="J160"/>
  <c r="J156"/>
  <c r="J155"/>
  <c r="J152"/>
  <c r="BK150"/>
  <c r="J148"/>
  <c r="J147"/>
  <c r="BK146"/>
  <c r="BK143"/>
  <c r="J140"/>
  <c r="J135"/>
  <c r="BK131"/>
  <c r="BK127"/>
  <c i="15" r="BK187"/>
  <c r="BK186"/>
  <c r="BK185"/>
  <c r="BK184"/>
  <c r="J177"/>
  <c r="J176"/>
  <c r="BK174"/>
  <c r="J171"/>
  <c r="BK167"/>
  <c r="J165"/>
  <c r="BK164"/>
  <c r="BK162"/>
  <c r="BK159"/>
  <c r="J156"/>
  <c r="BK154"/>
  <c r="BK153"/>
  <c r="BK152"/>
  <c r="J149"/>
  <c r="J148"/>
  <c r="J143"/>
  <c r="BK138"/>
  <c r="BK136"/>
  <c r="BK135"/>
  <c r="J134"/>
  <c r="BK133"/>
  <c r="BK132"/>
  <c i="14" r="J188"/>
  <c r="J186"/>
  <c r="J185"/>
  <c r="J180"/>
  <c r="BK177"/>
  <c r="BK176"/>
  <c r="BK174"/>
  <c r="BK173"/>
  <c r="BK166"/>
  <c r="BK164"/>
  <c r="BK162"/>
  <c r="BK161"/>
  <c r="J155"/>
  <c r="J153"/>
  <c r="BK150"/>
  <c r="BK142"/>
  <c r="J140"/>
  <c r="BK136"/>
  <c r="BK133"/>
  <c r="BK130"/>
  <c r="J127"/>
  <c i="13" r="J195"/>
  <c r="BK191"/>
  <c r="J187"/>
  <c r="J186"/>
  <c r="J184"/>
  <c r="BK182"/>
  <c r="BK180"/>
  <c r="BK176"/>
  <c r="BK171"/>
  <c r="BK168"/>
  <c r="J166"/>
  <c r="J162"/>
  <c r="BK145"/>
  <c r="J136"/>
  <c r="BK133"/>
  <c r="BK131"/>
  <c r="BK129"/>
  <c i="12" r="J186"/>
  <c r="BK182"/>
  <c r="J179"/>
  <c r="BK176"/>
  <c r="J171"/>
  <c r="J169"/>
  <c r="J162"/>
  <c r="J159"/>
  <c r="BK156"/>
  <c r="J153"/>
  <c r="J144"/>
  <c r="BK143"/>
  <c r="J141"/>
  <c r="BK140"/>
  <c r="BK135"/>
  <c r="J133"/>
  <c i="11" r="J188"/>
  <c r="J182"/>
  <c r="BK178"/>
  <c r="J173"/>
  <c r="J164"/>
  <c r="BK156"/>
  <c r="BK153"/>
  <c r="J147"/>
  <c r="J142"/>
  <c r="BK140"/>
  <c r="J136"/>
  <c r="BK135"/>
  <c r="J132"/>
  <c r="BK130"/>
  <c i="10" r="BK184"/>
  <c r="J183"/>
  <c r="BK181"/>
  <c r="J180"/>
  <c r="BK175"/>
  <c r="J169"/>
  <c r="J168"/>
  <c r="BK165"/>
  <c r="J162"/>
  <c r="J161"/>
  <c r="J157"/>
  <c r="J155"/>
  <c r="BK145"/>
  <c r="J143"/>
  <c r="J142"/>
  <c r="BK140"/>
  <c r="BK138"/>
  <c r="BK135"/>
  <c r="J133"/>
  <c r="J130"/>
  <c i="8" r="BK376"/>
  <c r="J374"/>
  <c r="BK371"/>
  <c r="J367"/>
  <c r="J363"/>
  <c r="J360"/>
  <c r="J356"/>
  <c r="J349"/>
  <c r="J346"/>
  <c r="J345"/>
  <c r="J338"/>
  <c r="J329"/>
  <c r="BK327"/>
  <c r="BK324"/>
  <c r="J321"/>
  <c r="J319"/>
  <c r="BK317"/>
  <c r="J312"/>
  <c r="J310"/>
  <c r="J303"/>
  <c r="J300"/>
  <c r="BK297"/>
  <c r="BK292"/>
  <c r="BK290"/>
  <c r="BK289"/>
  <c r="J285"/>
  <c r="BK281"/>
  <c r="J280"/>
  <c r="J279"/>
  <c r="J278"/>
  <c r="J272"/>
  <c r="J271"/>
  <c r="J269"/>
  <c r="BK268"/>
  <c r="BK265"/>
  <c r="BK263"/>
  <c r="J254"/>
  <c r="J250"/>
  <c r="BK248"/>
  <c r="J245"/>
  <c r="J243"/>
  <c r="J242"/>
  <c r="BK241"/>
  <c r="BK230"/>
  <c r="J228"/>
  <c r="J218"/>
  <c r="J216"/>
  <c r="J214"/>
  <c r="J208"/>
  <c r="J207"/>
  <c r="J206"/>
  <c r="J205"/>
  <c r="BK204"/>
  <c r="BK203"/>
  <c r="BK198"/>
  <c r="J196"/>
  <c r="J192"/>
  <c r="J189"/>
  <c r="BK187"/>
  <c r="BK186"/>
  <c r="J175"/>
  <c r="J174"/>
  <c r="BK167"/>
  <c r="J166"/>
  <c r="J164"/>
  <c r="J161"/>
  <c r="J155"/>
  <c r="J153"/>
  <c r="BK152"/>
  <c i="7" r="BK221"/>
  <c r="BK220"/>
  <c r="J218"/>
  <c r="J215"/>
  <c r="BK213"/>
  <c r="BK211"/>
  <c r="BK209"/>
  <c r="J207"/>
  <c r="BK206"/>
  <c r="J202"/>
  <c r="BK187"/>
  <c r="J176"/>
  <c r="J175"/>
  <c r="J171"/>
  <c r="BK169"/>
  <c r="J168"/>
  <c r="J165"/>
  <c r="J161"/>
  <c r="J153"/>
  <c r="J141"/>
  <c r="BK137"/>
  <c i="6" r="BK616"/>
  <c r="BK613"/>
  <c r="J611"/>
  <c r="BK597"/>
  <c r="J593"/>
  <c r="BK568"/>
  <c r="J563"/>
  <c r="J549"/>
  <c r="J534"/>
  <c r="J531"/>
  <c r="BK527"/>
  <c r="J511"/>
  <c r="J506"/>
  <c r="BK492"/>
  <c r="BK471"/>
  <c r="BK463"/>
  <c r="J459"/>
  <c r="J458"/>
  <c r="J453"/>
  <c r="J452"/>
  <c r="J449"/>
  <c r="BK442"/>
  <c r="J439"/>
  <c r="BK437"/>
  <c r="J431"/>
  <c r="BK414"/>
  <c r="BK408"/>
  <c r="BK407"/>
  <c r="J405"/>
  <c r="BK379"/>
  <c r="J376"/>
  <c r="BK370"/>
  <c r="BK359"/>
  <c r="J319"/>
  <c r="BK315"/>
  <c r="BK309"/>
  <c r="J302"/>
  <c r="J291"/>
  <c r="BK290"/>
  <c r="J287"/>
  <c r="BK281"/>
  <c r="BK267"/>
  <c r="BK244"/>
  <c r="BK240"/>
  <c r="BK229"/>
  <c r="J224"/>
  <c r="BK213"/>
  <c r="BK192"/>
  <c r="J189"/>
  <c r="BK188"/>
  <c r="BK174"/>
  <c r="J170"/>
  <c r="BK156"/>
  <c r="BK152"/>
  <c r="BK149"/>
  <c r="J143"/>
  <c r="BK140"/>
  <c r="J137"/>
  <c i="5" r="J2905"/>
  <c r="BK2875"/>
  <c r="J2772"/>
  <c r="BK2765"/>
  <c r="BK2704"/>
  <c r="J2673"/>
  <c r="J2665"/>
  <c r="J2663"/>
  <c r="J2657"/>
  <c r="J2643"/>
  <c r="J2639"/>
  <c r="J2631"/>
  <c r="BK2627"/>
  <c r="J2623"/>
  <c r="J2608"/>
  <c r="J2603"/>
  <c r="J2556"/>
  <c r="BK2542"/>
  <c r="J2511"/>
  <c r="BK2498"/>
  <c r="J2495"/>
  <c r="BK2492"/>
  <c r="BK2483"/>
  <c r="J2441"/>
  <c r="BK2437"/>
  <c r="J2417"/>
  <c r="J2399"/>
  <c r="BK2390"/>
  <c r="BK2386"/>
  <c r="J2329"/>
  <c r="J2314"/>
  <c r="BK2296"/>
  <c r="J2292"/>
  <c r="BK2279"/>
  <c r="BK2275"/>
  <c r="J2255"/>
  <c r="J2247"/>
  <c r="BK2243"/>
  <c r="BK2239"/>
  <c r="J2228"/>
  <c r="BK2192"/>
  <c r="BK2186"/>
  <c r="J2182"/>
  <c r="J2178"/>
  <c r="J2164"/>
  <c r="J2158"/>
  <c r="BK2156"/>
  <c r="BK2150"/>
  <c r="BK2146"/>
  <c r="J2142"/>
  <c r="BK2132"/>
  <c r="BK2120"/>
  <c r="BK2114"/>
  <c r="BK2092"/>
  <c r="BK2088"/>
  <c r="BK2074"/>
  <c r="BK2072"/>
  <c r="J2062"/>
  <c r="J2060"/>
  <c r="J2054"/>
  <c r="BK2048"/>
  <c r="J2042"/>
  <c r="J2038"/>
  <c r="BK2032"/>
  <c r="BK2026"/>
  <c r="J2006"/>
  <c r="J1998"/>
  <c r="BK1986"/>
  <c r="BK1984"/>
  <c r="BK1972"/>
  <c r="J1970"/>
  <c r="BK1958"/>
  <c r="BK1948"/>
  <c r="J1944"/>
  <c r="BK1934"/>
  <c r="J1928"/>
  <c r="BK1926"/>
  <c r="J1922"/>
  <c r="BK1918"/>
  <c r="BK1908"/>
  <c r="BK1900"/>
  <c r="BK1892"/>
  <c r="J1882"/>
  <c r="BK1880"/>
  <c r="J1876"/>
  <c r="BK1860"/>
  <c r="BK1850"/>
  <c r="J1837"/>
  <c r="BK1829"/>
  <c r="BK1821"/>
  <c r="BK1803"/>
  <c r="J1799"/>
  <c r="J1795"/>
  <c r="BK1791"/>
  <c r="J1787"/>
  <c r="BK1775"/>
  <c r="BK1765"/>
  <c r="BK1751"/>
  <c r="BK1749"/>
  <c r="J1743"/>
  <c r="BK1741"/>
  <c r="J1737"/>
  <c r="BK1733"/>
  <c r="J1731"/>
  <c r="J1725"/>
  <c r="BK1717"/>
  <c r="J1715"/>
  <c r="J1701"/>
  <c r="J1697"/>
  <c r="BK1687"/>
  <c r="J1681"/>
  <c r="J1677"/>
  <c r="J1675"/>
  <c r="J1667"/>
  <c r="BK1665"/>
  <c r="J1653"/>
  <c r="J1649"/>
  <c r="J1647"/>
  <c r="J1625"/>
  <c r="BK1619"/>
  <c r="J1615"/>
  <c r="BK1605"/>
  <c r="J1603"/>
  <c r="J1597"/>
  <c r="BK1585"/>
  <c r="BK1581"/>
  <c r="BK1573"/>
  <c r="J1571"/>
  <c r="J1563"/>
  <c r="J1561"/>
  <c r="BK1555"/>
  <c r="BK1549"/>
  <c r="J1543"/>
  <c r="BK1537"/>
  <c r="J1533"/>
  <c r="J1531"/>
  <c r="BK1525"/>
  <c r="BK1513"/>
  <c r="J1511"/>
  <c r="J1501"/>
  <c r="BK1497"/>
  <c r="BK1483"/>
  <c r="J1477"/>
  <c r="BK1473"/>
  <c r="J1433"/>
  <c r="J1425"/>
  <c r="J1421"/>
  <c r="BK1419"/>
  <c r="BK1409"/>
  <c r="J1399"/>
  <c r="J1387"/>
  <c r="J1379"/>
  <c r="J1375"/>
  <c r="BK1373"/>
  <c r="BK1357"/>
  <c r="J1353"/>
  <c r="BK1351"/>
  <c r="BK1345"/>
  <c r="J1341"/>
  <c r="J1337"/>
  <c r="BK1329"/>
  <c r="J1325"/>
  <c r="BK1317"/>
  <c r="J1307"/>
  <c r="BK1293"/>
  <c r="J1289"/>
  <c r="J1283"/>
  <c r="J1279"/>
  <c r="J1277"/>
  <c r="BK1275"/>
  <c r="J1273"/>
  <c r="J1251"/>
  <c r="J1230"/>
  <c r="J1225"/>
  <c r="J1201"/>
  <c r="BK1192"/>
  <c r="J1187"/>
  <c r="J1160"/>
  <c r="J1149"/>
  <c r="J1137"/>
  <c r="J1117"/>
  <c r="BK1102"/>
  <c r="BK1099"/>
  <c r="J1088"/>
  <c r="J1078"/>
  <c r="BK1043"/>
  <c r="BK1023"/>
  <c r="BK1018"/>
  <c r="BK1004"/>
  <c r="BK981"/>
  <c r="J960"/>
  <c r="BK945"/>
  <c r="J943"/>
  <c r="J921"/>
  <c r="BK911"/>
  <c r="J857"/>
  <c r="J815"/>
  <c r="BK788"/>
  <c r="J741"/>
  <c r="BK722"/>
  <c r="J708"/>
  <c r="J705"/>
  <c r="BK683"/>
  <c r="BK676"/>
  <c r="BK671"/>
  <c r="BK663"/>
  <c r="BK654"/>
  <c r="BK646"/>
  <c r="BK634"/>
  <c r="BK625"/>
  <c r="BK561"/>
  <c r="J402"/>
  <c r="BK380"/>
  <c r="BK369"/>
  <c r="BK363"/>
  <c r="J347"/>
  <c r="BK319"/>
  <c r="BK238"/>
  <c r="BK224"/>
  <c r="J209"/>
  <c r="J180"/>
  <c r="J154"/>
  <c i="4" r="J165"/>
  <c r="J140"/>
  <c r="J125"/>
  <c i="3" r="J155"/>
  <c r="BK138"/>
  <c i="2" r="J157"/>
  <c r="BK151"/>
  <c r="J144"/>
  <c r="BK133"/>
  <c r="BK131"/>
  <c i="1" r="AS171"/>
  <c r="AS104"/>
  <c i="81" r="BK175"/>
  <c r="BK172"/>
  <c r="J157"/>
  <c r="J147"/>
  <c r="J144"/>
  <c r="J142"/>
  <c i="80" r="J123"/>
  <c i="79" r="BK148"/>
  <c r="BK146"/>
  <c r="J142"/>
  <c r="BK141"/>
  <c r="BK137"/>
  <c r="BK135"/>
  <c r="BK133"/>
  <c r="BK130"/>
  <c r="BK125"/>
  <c r="BK123"/>
  <c i="78" r="BK140"/>
  <c r="J139"/>
  <c r="J138"/>
  <c r="J137"/>
  <c r="BK135"/>
  <c r="BK133"/>
  <c r="BK132"/>
  <c r="J128"/>
  <c r="J125"/>
  <c i="77" r="BK131"/>
  <c r="J123"/>
  <c i="76" r="J155"/>
  <c r="BK139"/>
  <c r="J124"/>
  <c i="75" r="BK155"/>
  <c r="BK147"/>
  <c r="BK145"/>
  <c r="J141"/>
  <c r="BK135"/>
  <c r="J125"/>
  <c r="BK121"/>
  <c i="74" r="BK220"/>
  <c r="J218"/>
  <c r="BK215"/>
  <c r="BK214"/>
  <c r="J212"/>
  <c r="J204"/>
  <c r="J200"/>
  <c r="BK197"/>
  <c r="BK193"/>
  <c r="BK184"/>
  <c r="BK181"/>
  <c r="J173"/>
  <c r="J165"/>
  <c r="BK161"/>
  <c r="BK156"/>
  <c r="J154"/>
  <c r="BK150"/>
  <c r="J133"/>
  <c i="73" r="BK179"/>
  <c r="BK171"/>
  <c r="J161"/>
  <c r="J154"/>
  <c r="BK146"/>
  <c i="72" r="BK287"/>
  <c r="BK278"/>
  <c r="J262"/>
  <c r="BK259"/>
  <c r="J233"/>
  <c r="BK229"/>
  <c r="BK225"/>
  <c r="J222"/>
  <c r="BK214"/>
  <c r="J210"/>
  <c r="J206"/>
  <c r="J202"/>
  <c r="BK198"/>
  <c r="J194"/>
  <c r="J182"/>
  <c r="J170"/>
  <c r="BK165"/>
  <c r="J160"/>
  <c r="J146"/>
  <c r="BK138"/>
  <c i="71" r="J238"/>
  <c r="J235"/>
  <c r="BK223"/>
  <c r="BK209"/>
  <c r="BK203"/>
  <c r="J194"/>
  <c r="BK191"/>
  <c r="BK185"/>
  <c r="BK161"/>
  <c r="J153"/>
  <c r="BK149"/>
  <c r="BK140"/>
  <c r="J136"/>
  <c i="70" r="BK155"/>
  <c r="J154"/>
  <c r="J152"/>
  <c r="BK146"/>
  <c r="BK145"/>
  <c r="BK143"/>
  <c r="BK141"/>
  <c r="BK139"/>
  <c r="BK131"/>
  <c r="BK129"/>
  <c r="BK127"/>
  <c r="BK125"/>
  <c i="69" r="J243"/>
  <c r="J231"/>
  <c r="BK219"/>
  <c r="BK213"/>
  <c r="J204"/>
  <c r="BK201"/>
  <c r="BK195"/>
  <c r="BK192"/>
  <c r="J189"/>
  <c r="J169"/>
  <c r="J166"/>
  <c r="J163"/>
  <c r="J148"/>
  <c r="BK142"/>
  <c r="J136"/>
  <c i="68" r="BK235"/>
  <c r="J230"/>
  <c r="J222"/>
  <c r="BK215"/>
  <c r="J212"/>
  <c r="J197"/>
  <c r="J194"/>
  <c r="BK191"/>
  <c r="BK188"/>
  <c r="BK177"/>
  <c r="BK174"/>
  <c r="J171"/>
  <c r="J168"/>
  <c r="BK165"/>
  <c r="BK162"/>
  <c r="BK159"/>
  <c r="BK156"/>
  <c r="BK153"/>
  <c r="BK147"/>
  <c r="BK144"/>
  <c r="J135"/>
  <c r="J132"/>
  <c i="67" r="BK162"/>
  <c r="J161"/>
  <c r="J159"/>
  <c r="J158"/>
  <c r="J157"/>
  <c r="J156"/>
  <c r="BK153"/>
  <c r="BK147"/>
  <c r="BK143"/>
  <c r="BK142"/>
  <c r="BK139"/>
  <c r="J138"/>
  <c r="J137"/>
  <c r="BK131"/>
  <c r="J128"/>
  <c r="BK127"/>
  <c i="66" r="BK176"/>
  <c r="BK171"/>
  <c r="BK161"/>
  <c r="BK159"/>
  <c r="J154"/>
  <c r="BK153"/>
  <c r="J152"/>
  <c r="BK151"/>
  <c r="BK147"/>
  <c r="BK139"/>
  <c r="J138"/>
  <c r="BK137"/>
  <c r="J130"/>
  <c r="BK129"/>
  <c r="BK128"/>
  <c i="65" r="BK165"/>
  <c r="J161"/>
  <c r="J159"/>
  <c r="BK157"/>
  <c r="BK154"/>
  <c r="J153"/>
  <c r="J148"/>
  <c r="BK146"/>
  <c r="BK140"/>
  <c r="BK137"/>
  <c r="J134"/>
  <c r="J133"/>
  <c r="J132"/>
  <c r="J129"/>
  <c r="BK128"/>
  <c r="BK127"/>
  <c i="64" r="BK242"/>
  <c r="J233"/>
  <c r="J215"/>
  <c r="J203"/>
  <c r="J184"/>
  <c r="BK164"/>
  <c r="BK152"/>
  <c r="BK148"/>
  <c r="J137"/>
  <c r="J134"/>
  <c i="63" r="BK297"/>
  <c r="BK287"/>
  <c r="BK281"/>
  <c r="BK269"/>
  <c r="J263"/>
  <c r="BK260"/>
  <c r="BK257"/>
  <c r="BK248"/>
  <c r="BK242"/>
  <c r="J233"/>
  <c r="BK218"/>
  <c r="BK212"/>
  <c r="J209"/>
  <c r="J184"/>
  <c r="J164"/>
  <c r="BK156"/>
  <c r="BK144"/>
  <c r="BK128"/>
  <c i="62" r="BK347"/>
  <c r="BK328"/>
  <c r="BK325"/>
  <c r="BK319"/>
  <c r="J313"/>
  <c r="J304"/>
  <c r="BK292"/>
  <c r="J286"/>
  <c r="J268"/>
  <c r="J262"/>
  <c r="J256"/>
  <c r="BK250"/>
  <c r="J241"/>
  <c r="J223"/>
  <c r="BK199"/>
  <c r="BK192"/>
  <c r="BK177"/>
  <c r="J169"/>
  <c r="BK157"/>
  <c r="BK153"/>
  <c r="BK142"/>
  <c r="J139"/>
  <c r="J130"/>
  <c i="61" r="J399"/>
  <c r="J385"/>
  <c r="BK381"/>
  <c r="BK373"/>
  <c r="BK364"/>
  <c r="BK358"/>
  <c r="BK355"/>
  <c r="J336"/>
  <c r="J333"/>
  <c r="BK330"/>
  <c r="J324"/>
  <c r="J315"/>
  <c r="BK273"/>
  <c r="BK267"/>
  <c r="BK258"/>
  <c r="J255"/>
  <c r="BK245"/>
  <c r="BK225"/>
  <c r="BK217"/>
  <c r="J213"/>
  <c r="BK201"/>
  <c r="BK197"/>
  <c r="J189"/>
  <c r="J185"/>
  <c r="J173"/>
  <c r="J167"/>
  <c r="J161"/>
  <c r="J140"/>
  <c r="J137"/>
  <c i="60" r="J498"/>
  <c r="J489"/>
  <c r="BK483"/>
  <c r="J474"/>
  <c r="BK459"/>
  <c r="J447"/>
  <c r="BK438"/>
  <c r="BK435"/>
  <c r="J429"/>
  <c r="J417"/>
  <c r="J411"/>
  <c r="BK408"/>
  <c r="J399"/>
  <c r="BK390"/>
  <c r="J381"/>
  <c r="BK375"/>
  <c r="J369"/>
  <c r="BK363"/>
  <c r="J360"/>
  <c r="BK351"/>
  <c r="J345"/>
  <c r="BK327"/>
  <c r="BK321"/>
  <c r="BK314"/>
  <c r="J280"/>
  <c r="BK277"/>
  <c r="BK238"/>
  <c r="BK184"/>
  <c r="J174"/>
  <c r="J164"/>
  <c r="J154"/>
  <c r="J145"/>
  <c r="BK138"/>
  <c i="59" r="J406"/>
  <c r="J400"/>
  <c r="J388"/>
  <c r="BK382"/>
  <c r="J370"/>
  <c r="BK367"/>
  <c r="J364"/>
  <c r="BK355"/>
  <c r="J337"/>
  <c r="J331"/>
  <c r="J316"/>
  <c r="BK289"/>
  <c r="BK283"/>
  <c r="BK280"/>
  <c r="J274"/>
  <c r="BK254"/>
  <c r="J244"/>
  <c r="BK241"/>
  <c r="BK232"/>
  <c r="J197"/>
  <c r="BK148"/>
  <c r="BK132"/>
  <c r="BK129"/>
  <c i="58" r="BK208"/>
  <c r="J187"/>
  <c r="BK164"/>
  <c r="J148"/>
  <c r="BK141"/>
  <c r="BK135"/>
  <c i="57" r="BK335"/>
  <c r="J332"/>
  <c r="J328"/>
  <c r="BK317"/>
  <c r="J303"/>
  <c r="J291"/>
  <c r="BK288"/>
  <c r="J278"/>
  <c r="BK260"/>
  <c r="BK257"/>
  <c r="J254"/>
  <c r="BK245"/>
  <c r="J242"/>
  <c r="J220"/>
  <c r="J217"/>
  <c r="BK197"/>
  <c r="BK191"/>
  <c r="BK176"/>
  <c r="BK170"/>
  <c r="J164"/>
  <c r="J161"/>
  <c r="BK146"/>
  <c r="BK143"/>
  <c r="J137"/>
  <c i="56" r="J335"/>
  <c r="J331"/>
  <c r="J316"/>
  <c r="BK310"/>
  <c r="BK307"/>
  <c r="BK301"/>
  <c r="BK295"/>
  <c r="J283"/>
  <c r="J280"/>
  <c r="J259"/>
  <c r="J250"/>
  <c r="BK235"/>
  <c r="J232"/>
  <c r="J229"/>
  <c r="J206"/>
  <c r="J194"/>
  <c r="J182"/>
  <c r="BK140"/>
  <c r="J137"/>
  <c r="J134"/>
  <c r="J131"/>
  <c i="55" r="J212"/>
  <c r="J204"/>
  <c r="BK192"/>
  <c r="BK190"/>
  <c r="BK188"/>
  <c r="J186"/>
  <c r="J184"/>
  <c r="J179"/>
  <c r="J176"/>
  <c r="BK163"/>
  <c r="J156"/>
  <c r="J153"/>
  <c r="J147"/>
  <c i="54" r="BK208"/>
  <c r="BK200"/>
  <c r="BK198"/>
  <c r="BK196"/>
  <c r="BK194"/>
  <c r="J192"/>
  <c r="J188"/>
  <c r="J184"/>
  <c r="BK176"/>
  <c r="BK170"/>
  <c r="BK150"/>
  <c r="BK143"/>
  <c r="J138"/>
  <c i="53" r="J145"/>
  <c r="BK139"/>
  <c i="52" r="J175"/>
  <c r="J173"/>
  <c r="BK167"/>
  <c r="BK161"/>
  <c r="BK157"/>
  <c r="J153"/>
  <c r="BK147"/>
  <c r="J145"/>
  <c i="51" r="BK162"/>
  <c r="J161"/>
  <c r="BK160"/>
  <c r="J158"/>
  <c r="J157"/>
  <c r="J153"/>
  <c r="J152"/>
  <c r="J148"/>
  <c r="J147"/>
  <c r="J141"/>
  <c r="J133"/>
  <c i="50" r="BK152"/>
  <c r="J146"/>
  <c r="J143"/>
  <c r="BK135"/>
  <c i="49" r="J175"/>
  <c r="J173"/>
  <c r="BK171"/>
  <c r="J167"/>
  <c r="BK163"/>
  <c r="BK159"/>
  <c r="J158"/>
  <c r="BK156"/>
  <c r="J155"/>
  <c r="BK145"/>
  <c r="J143"/>
  <c r="BK140"/>
  <c r="BK139"/>
  <c r="J138"/>
  <c r="BK135"/>
  <c r="J134"/>
  <c r="J133"/>
  <c r="BK132"/>
  <c i="48" r="BK135"/>
  <c r="BK131"/>
  <c i="47" r="J150"/>
  <c r="J149"/>
  <c r="J143"/>
  <c r="J140"/>
  <c r="BK136"/>
  <c r="J130"/>
  <c r="J129"/>
  <c i="46" r="BK170"/>
  <c r="BK168"/>
  <c r="BK161"/>
  <c r="BK154"/>
  <c r="J151"/>
  <c r="J145"/>
  <c r="J144"/>
  <c r="J138"/>
  <c r="BK137"/>
  <c r="J135"/>
  <c r="BK133"/>
  <c r="J130"/>
  <c i="45" r="J295"/>
  <c r="J291"/>
  <c r="BK287"/>
  <c r="J278"/>
  <c r="J276"/>
  <c r="BK264"/>
  <c r="BK260"/>
  <c r="BK257"/>
  <c r="J250"/>
  <c r="BK249"/>
  <c r="BK247"/>
  <c r="J237"/>
  <c r="BK236"/>
  <c r="J233"/>
  <c r="BK231"/>
  <c r="J224"/>
  <c r="J222"/>
  <c r="J219"/>
  <c r="J214"/>
  <c r="BK212"/>
  <c r="BK210"/>
  <c r="J200"/>
  <c r="J197"/>
  <c r="BK194"/>
  <c r="J192"/>
  <c r="J189"/>
  <c r="BK185"/>
  <c r="BK183"/>
  <c r="BK179"/>
  <c r="BK178"/>
  <c r="J177"/>
  <c r="J175"/>
  <c r="J174"/>
  <c r="BK173"/>
  <c r="J172"/>
  <c r="J170"/>
  <c r="J169"/>
  <c r="J166"/>
  <c r="BK163"/>
  <c r="BK162"/>
  <c r="BK161"/>
  <c r="J159"/>
  <c r="BK158"/>
  <c r="BK156"/>
  <c r="J152"/>
  <c r="J151"/>
  <c r="J150"/>
  <c r="J149"/>
  <c r="J145"/>
  <c r="J143"/>
  <c r="J140"/>
  <c r="BK139"/>
  <c i="44" r="J313"/>
  <c r="J311"/>
  <c r="J299"/>
  <c r="BK297"/>
  <c r="BK290"/>
  <c r="J288"/>
  <c r="BK287"/>
  <c r="BK286"/>
  <c r="J284"/>
  <c r="BK282"/>
  <c r="J278"/>
  <c r="BK274"/>
  <c r="J273"/>
  <c r="J264"/>
  <c r="J261"/>
  <c r="BK259"/>
  <c r="BK258"/>
  <c r="BK256"/>
  <c r="J255"/>
  <c r="J252"/>
  <c r="J250"/>
  <c r="J249"/>
  <c r="BK244"/>
  <c r="J241"/>
  <c r="BK233"/>
  <c r="BK231"/>
  <c r="J230"/>
  <c r="J227"/>
  <c r="BK224"/>
  <c r="BK223"/>
  <c r="J220"/>
  <c r="BK219"/>
  <c r="J217"/>
  <c r="BK215"/>
  <c r="J212"/>
  <c r="BK209"/>
  <c r="BK208"/>
  <c r="BK204"/>
  <c r="J199"/>
  <c r="BK197"/>
  <c r="J194"/>
  <c r="J184"/>
  <c r="J181"/>
  <c r="BK178"/>
  <c r="BK176"/>
  <c r="J172"/>
  <c r="BK171"/>
  <c r="BK168"/>
  <c r="J167"/>
  <c r="J165"/>
  <c r="BK162"/>
  <c r="BK161"/>
  <c r="J155"/>
  <c r="BK151"/>
  <c r="BK149"/>
  <c r="J147"/>
  <c r="BK143"/>
  <c r="J140"/>
  <c r="BK138"/>
  <c r="BK136"/>
  <c r="BK135"/>
  <c i="43" r="BK244"/>
  <c r="J242"/>
  <c r="J228"/>
  <c r="J226"/>
  <c r="J225"/>
  <c r="BK219"/>
  <c r="J214"/>
  <c r="J211"/>
  <c r="J196"/>
  <c r="BK194"/>
  <c r="BK186"/>
  <c r="BK184"/>
  <c r="BK181"/>
  <c r="J174"/>
  <c r="BK165"/>
  <c r="BK157"/>
  <c r="J154"/>
  <c r="BK151"/>
  <c r="BK142"/>
  <c r="BK136"/>
  <c r="BK132"/>
  <c i="42" r="J128"/>
  <c i="41" r="BK131"/>
  <c r="J130"/>
  <c r="J128"/>
  <c r="BK127"/>
  <c i="40" r="J145"/>
  <c r="BK141"/>
  <c r="BK139"/>
  <c r="BK138"/>
  <c r="BK131"/>
  <c i="39" r="BK146"/>
  <c r="BK141"/>
  <c r="J138"/>
  <c r="J135"/>
  <c r="BK133"/>
  <c r="BK130"/>
  <c r="J128"/>
  <c i="38" r="BK139"/>
  <c r="BK137"/>
  <c r="J134"/>
  <c r="BK131"/>
  <c r="BK130"/>
  <c i="37" r="BK148"/>
  <c r="BK132"/>
  <c r="BK130"/>
  <c r="BK127"/>
  <c i="36" r="J143"/>
  <c r="J140"/>
  <c r="J132"/>
  <c r="J131"/>
  <c r="J129"/>
  <c i="35" r="BK143"/>
  <c r="BK139"/>
  <c r="J138"/>
  <c r="BK137"/>
  <c r="J129"/>
  <c i="34" r="BK148"/>
  <c r="BK145"/>
  <c r="BK143"/>
  <c r="BK141"/>
  <c i="33" r="BK146"/>
  <c r="BK143"/>
  <c r="BK137"/>
  <c r="BK133"/>
  <c r="J130"/>
  <c r="J129"/>
  <c i="32" r="J148"/>
  <c r="J146"/>
  <c r="J138"/>
  <c r="J137"/>
  <c r="BK134"/>
  <c r="BK133"/>
  <c r="BK132"/>
  <c r="J129"/>
  <c i="31" r="BK138"/>
  <c r="J137"/>
  <c r="BK132"/>
  <c r="J131"/>
  <c i="29" r="J132"/>
  <c r="BK131"/>
  <c i="28" r="J140"/>
  <c r="BK139"/>
  <c r="J137"/>
  <c r="J136"/>
  <c r="BK132"/>
  <c r="J128"/>
  <c i="27" r="J137"/>
  <c r="J136"/>
  <c r="BK130"/>
  <c r="BK127"/>
  <c i="17" r="BK133"/>
  <c r="J132"/>
  <c r="BK130"/>
  <c r="J127"/>
  <c i="16" r="J179"/>
  <c r="BK178"/>
  <c r="J177"/>
  <c r="BK176"/>
  <c r="J173"/>
  <c r="BK172"/>
  <c r="J170"/>
  <c r="BK168"/>
  <c r="J166"/>
  <c r="BK163"/>
  <c r="J159"/>
  <c r="BK156"/>
  <c r="J143"/>
  <c r="J141"/>
  <c r="BK140"/>
  <c r="J134"/>
  <c r="J132"/>
  <c r="BK129"/>
  <c i="15" r="J185"/>
  <c r="J183"/>
  <c r="BK181"/>
  <c r="J179"/>
  <c r="BK165"/>
  <c r="J162"/>
  <c r="BK161"/>
  <c r="BK150"/>
  <c r="BK147"/>
  <c r="J146"/>
  <c r="J145"/>
  <c r="J132"/>
  <c i="14" r="BK182"/>
  <c r="BK181"/>
  <c r="J179"/>
  <c r="BK178"/>
  <c r="J177"/>
  <c r="J173"/>
  <c r="BK172"/>
  <c r="BK169"/>
  <c r="BK160"/>
  <c r="J158"/>
  <c r="J154"/>
  <c r="J151"/>
  <c r="J148"/>
  <c r="J146"/>
  <c r="J144"/>
  <c r="BK138"/>
  <c r="J136"/>
  <c r="BK131"/>
  <c r="J129"/>
  <c i="13" r="BK196"/>
  <c r="J193"/>
  <c r="J191"/>
  <c r="J190"/>
  <c r="BK186"/>
  <c r="BK183"/>
  <c r="BK181"/>
  <c r="BK179"/>
  <c r="BK178"/>
  <c r="J175"/>
  <c r="BK174"/>
  <c r="BK169"/>
  <c r="J168"/>
  <c r="BK161"/>
  <c r="J157"/>
  <c r="J155"/>
  <c r="J154"/>
  <c r="J152"/>
  <c r="J149"/>
  <c r="BK138"/>
  <c r="J135"/>
  <c i="12" r="J196"/>
  <c r="BK194"/>
  <c r="BK191"/>
  <c r="BK190"/>
  <c r="J189"/>
  <c r="J185"/>
  <c r="BK178"/>
  <c r="J174"/>
  <c r="J173"/>
  <c r="BK168"/>
  <c r="J167"/>
  <c r="J151"/>
  <c r="BK145"/>
  <c r="BK141"/>
  <c r="J139"/>
  <c i="11" r="BK189"/>
  <c r="BK185"/>
  <c r="BK184"/>
  <c r="BK183"/>
  <c r="BK181"/>
  <c r="J180"/>
  <c r="J174"/>
  <c r="J172"/>
  <c r="BK171"/>
  <c r="BK169"/>
  <c r="J168"/>
  <c r="BK167"/>
  <c r="J165"/>
  <c r="BK162"/>
  <c r="J161"/>
  <c r="BK160"/>
  <c r="J154"/>
  <c r="BK152"/>
  <c r="BK151"/>
  <c r="J149"/>
  <c r="BK148"/>
  <c r="BK146"/>
  <c r="BK136"/>
  <c r="BK134"/>
  <c r="BK129"/>
  <c i="10" r="BK187"/>
  <c r="J186"/>
  <c r="BK182"/>
  <c r="J181"/>
  <c r="BK178"/>
  <c r="J176"/>
  <c r="BK166"/>
  <c r="BK163"/>
  <c r="J158"/>
  <c r="J153"/>
  <c r="J150"/>
  <c r="J146"/>
  <c r="BK144"/>
  <c r="BK141"/>
  <c r="J140"/>
  <c r="J137"/>
  <c r="J134"/>
  <c r="BK133"/>
  <c r="J129"/>
  <c r="BK127"/>
  <c i="8" r="BK377"/>
  <c r="J376"/>
  <c r="BK374"/>
  <c r="BK372"/>
  <c r="J370"/>
  <c r="J368"/>
  <c r="BK363"/>
  <c r="BK354"/>
  <c r="BK353"/>
  <c r="J342"/>
  <c r="J341"/>
  <c r="BK331"/>
  <c r="J330"/>
  <c r="BK325"/>
  <c r="J322"/>
  <c r="J316"/>
  <c r="BK310"/>
  <c r="J308"/>
  <c r="J302"/>
  <c r="J301"/>
  <c r="J298"/>
  <c r="J296"/>
  <c r="BK291"/>
  <c r="BK284"/>
  <c r="J275"/>
  <c r="BK273"/>
  <c r="BK270"/>
  <c r="J267"/>
  <c r="BK261"/>
  <c r="J255"/>
  <c r="BK252"/>
  <c r="J244"/>
  <c r="BK243"/>
  <c r="BK237"/>
  <c r="J236"/>
  <c r="BK233"/>
  <c r="J231"/>
  <c r="BK228"/>
  <c r="J226"/>
  <c r="J222"/>
  <c r="J221"/>
  <c r="BK217"/>
  <c r="BK209"/>
  <c r="BK205"/>
  <c r="J201"/>
  <c r="BK196"/>
  <c r="BK195"/>
  <c r="J194"/>
  <c r="J191"/>
  <c r="BK190"/>
  <c r="J180"/>
  <c r="J177"/>
  <c r="BK165"/>
  <c r="J160"/>
  <c r="J154"/>
  <c r="J148"/>
  <c i="7" r="BK224"/>
  <c r="J219"/>
  <c r="BK210"/>
  <c r="BK203"/>
  <c r="J199"/>
  <c r="J196"/>
  <c r="BK190"/>
  <c r="J188"/>
  <c r="BK186"/>
  <c r="BK177"/>
  <c r="BK174"/>
  <c r="BK171"/>
  <c r="BK163"/>
  <c r="J162"/>
  <c r="J145"/>
  <c r="BK130"/>
  <c i="6" r="BK602"/>
  <c r="J601"/>
  <c r="J596"/>
  <c r="J595"/>
  <c r="BK591"/>
  <c r="BK587"/>
  <c r="BK575"/>
  <c r="BK541"/>
  <c r="J536"/>
  <c r="BK489"/>
  <c r="J478"/>
  <c r="J463"/>
  <c r="BK458"/>
  <c r="BK456"/>
  <c r="BK454"/>
  <c r="BK452"/>
  <c r="J442"/>
  <c r="BK436"/>
  <c r="J432"/>
  <c r="BK431"/>
  <c r="BK428"/>
  <c r="BK426"/>
  <c r="J417"/>
  <c r="J411"/>
  <c r="J410"/>
  <c r="J409"/>
  <c r="J379"/>
  <c r="BK367"/>
  <c r="J352"/>
  <c r="J326"/>
  <c r="J318"/>
  <c r="J309"/>
  <c r="BK301"/>
  <c r="J298"/>
  <c r="J296"/>
  <c r="J294"/>
  <c r="BK293"/>
  <c r="J288"/>
  <c r="J280"/>
  <c r="J279"/>
  <c r="J278"/>
  <c r="BK270"/>
  <c r="J264"/>
  <c r="J252"/>
  <c r="BK243"/>
  <c r="J229"/>
  <c r="J209"/>
  <c r="J203"/>
  <c r="J191"/>
  <c r="BK189"/>
  <c r="J188"/>
  <c r="J177"/>
  <c r="J173"/>
  <c r="BK166"/>
  <c r="BK161"/>
  <c r="BK158"/>
  <c r="BK143"/>
  <c r="J136"/>
  <c i="5" r="BK2759"/>
  <c r="J2724"/>
  <c r="J2719"/>
  <c r="J2718"/>
  <c r="J2683"/>
  <c r="BK2681"/>
  <c r="BK2679"/>
  <c r="BK2675"/>
  <c r="BK2671"/>
  <c r="BK2645"/>
  <c r="J2627"/>
  <c r="J2612"/>
  <c r="BK2605"/>
  <c r="J2593"/>
  <c r="J2565"/>
  <c r="J2564"/>
  <c r="BK2562"/>
  <c r="J2560"/>
  <c r="J2541"/>
  <c r="BK2522"/>
  <c r="BK2506"/>
  <c r="BK2486"/>
  <c r="BK2472"/>
  <c r="J2433"/>
  <c r="J2413"/>
  <c r="BK2399"/>
  <c r="J2397"/>
  <c r="J2394"/>
  <c r="BK2392"/>
  <c r="J2388"/>
  <c r="BK2378"/>
  <c r="BK2371"/>
  <c r="BK2364"/>
  <c r="BK2355"/>
  <c r="BK2353"/>
  <c r="BK2310"/>
  <c r="J2298"/>
  <c r="J2296"/>
  <c r="BK2277"/>
  <c r="BK2267"/>
  <c r="BK2259"/>
  <c r="J2257"/>
  <c r="BK2247"/>
  <c r="J2231"/>
  <c r="BK2230"/>
  <c r="BK2220"/>
  <c r="J2218"/>
  <c r="J2214"/>
  <c r="BK2196"/>
  <c r="BK2176"/>
  <c r="J2170"/>
  <c r="BK2160"/>
  <c r="J2154"/>
  <c r="J2150"/>
  <c r="BK2148"/>
  <c r="J2146"/>
  <c r="J2144"/>
  <c r="BK2140"/>
  <c r="J2134"/>
  <c r="BK2126"/>
  <c r="BK2122"/>
  <c r="J2116"/>
  <c r="J2106"/>
  <c r="BK2102"/>
  <c r="J2100"/>
  <c r="BK2096"/>
  <c r="BK2090"/>
  <c r="BK2082"/>
  <c r="J2064"/>
  <c r="J2058"/>
  <c r="BK2056"/>
  <c r="J2052"/>
  <c r="BK2050"/>
  <c r="BK2046"/>
  <c r="BK2034"/>
  <c r="BK2028"/>
  <c r="J2022"/>
  <c r="BK2016"/>
  <c r="BK2008"/>
  <c r="BK1980"/>
  <c r="J1968"/>
  <c r="BK1964"/>
  <c r="BK1942"/>
  <c r="BK1940"/>
  <c r="BK1936"/>
  <c r="BK1932"/>
  <c r="BK1928"/>
  <c r="J1920"/>
  <c r="J1904"/>
  <c r="J1890"/>
  <c r="J1888"/>
  <c r="J1870"/>
  <c r="J1868"/>
  <c r="J1825"/>
  <c r="BK1819"/>
  <c r="J1811"/>
  <c r="J1797"/>
  <c r="J1789"/>
  <c r="J1783"/>
  <c r="J1781"/>
  <c r="J1777"/>
  <c r="J1771"/>
  <c r="BK1763"/>
  <c r="J1753"/>
  <c r="J1745"/>
  <c r="J1721"/>
  <c r="J1717"/>
  <c r="BK1699"/>
  <c r="J1695"/>
  <c r="J1685"/>
  <c r="BK1677"/>
  <c r="BK1671"/>
  <c r="J1669"/>
  <c r="J1645"/>
  <c r="J1639"/>
  <c r="J1635"/>
  <c r="J1619"/>
  <c r="BK1595"/>
  <c r="J1593"/>
  <c r="BK1583"/>
  <c r="J1581"/>
  <c r="BK1579"/>
  <c r="BK1559"/>
  <c r="BK1557"/>
  <c r="BK1545"/>
  <c r="BK1543"/>
  <c r="J1539"/>
  <c r="J1537"/>
  <c r="BK1535"/>
  <c r="BK1527"/>
  <c r="J1517"/>
  <c r="BK1515"/>
  <c r="BK1501"/>
  <c r="J1495"/>
  <c r="J1487"/>
  <c r="J1485"/>
  <c r="J1483"/>
  <c r="J1481"/>
  <c r="BK1459"/>
  <c r="BK1457"/>
  <c r="J1449"/>
  <c r="BK1441"/>
  <c r="J1437"/>
  <c r="BK1431"/>
  <c r="BK1429"/>
  <c r="J1427"/>
  <c r="J1423"/>
  <c r="J1409"/>
  <c r="J1405"/>
  <c r="BK1403"/>
  <c r="J1401"/>
  <c r="BK1397"/>
  <c r="BK1391"/>
  <c r="J1389"/>
  <c r="BK1363"/>
  <c r="J1359"/>
  <c r="BK1353"/>
  <c r="J1351"/>
  <c r="BK1339"/>
  <c r="BK1335"/>
  <c r="J1331"/>
  <c r="BK1313"/>
  <c r="BK1301"/>
  <c r="J1299"/>
  <c r="J1291"/>
  <c r="BK1265"/>
  <c r="J1255"/>
  <c r="J1249"/>
  <c r="BK1235"/>
  <c r="BK1230"/>
  <c r="BK1217"/>
  <c r="BK1213"/>
  <c r="BK1205"/>
  <c r="BK1197"/>
  <c r="J1196"/>
  <c r="BK1184"/>
  <c r="J1180"/>
  <c r="BK1168"/>
  <c r="J1164"/>
  <c r="J1145"/>
  <c r="BK1127"/>
  <c r="BK1088"/>
  <c r="BK1085"/>
  <c r="BK1074"/>
  <c r="J1071"/>
  <c r="BK1056"/>
  <c r="BK1051"/>
  <c r="J1036"/>
  <c r="J1007"/>
  <c r="J1004"/>
  <c r="J988"/>
  <c r="BK974"/>
  <c r="BK971"/>
  <c r="J964"/>
  <c r="J957"/>
  <c r="BK938"/>
  <c r="J928"/>
  <c r="BK923"/>
  <c r="J905"/>
  <c r="J903"/>
  <c r="BK894"/>
  <c r="J884"/>
  <c r="J879"/>
  <c r="J871"/>
  <c r="J831"/>
  <c r="J789"/>
  <c r="BK773"/>
  <c r="BK753"/>
  <c r="BK736"/>
  <c r="BK712"/>
  <c r="BK697"/>
  <c r="BK687"/>
  <c r="J650"/>
  <c r="J639"/>
  <c r="J634"/>
  <c r="J618"/>
  <c r="BK570"/>
  <c r="J560"/>
  <c r="J418"/>
  <c r="J411"/>
  <c r="BK403"/>
  <c r="J391"/>
  <c r="J363"/>
  <c r="J319"/>
  <c r="J233"/>
  <c r="J232"/>
  <c r="BK231"/>
  <c r="J224"/>
  <c r="J201"/>
  <c r="BK181"/>
  <c r="J174"/>
  <c r="J166"/>
  <c i="4" r="BK165"/>
  <c r="BK154"/>
  <c r="BK151"/>
  <c r="BK136"/>
  <c r="J133"/>
  <c i="3" r="BK160"/>
  <c r="BK152"/>
  <c r="J141"/>
  <c r="J132"/>
  <c r="J127"/>
  <c r="BK123"/>
  <c i="2" r="J141"/>
  <c r="BK139"/>
  <c r="J131"/>
  <c r="J127"/>
  <c i="9" r="F41"/>
  <c i="1" r="BD105"/>
  <c i="9" r="F39"/>
  <c i="1" r="BB105"/>
  <c i="9" r="F40"/>
  <c i="1" r="BC105"/>
  <c i="9" r="F38"/>
  <c i="1" r="BA105"/>
  <c i="2" l="1" r="T126"/>
  <c r="P138"/>
  <c r="T143"/>
  <c i="3" r="P122"/>
  <c r="R157"/>
  <c i="4" r="R121"/>
  <c i="5" r="P153"/>
  <c r="R165"/>
  <c r="T1276"/>
  <c r="R2400"/>
  <c r="P2539"/>
  <c r="BK2618"/>
  <c r="J2618"/>
  <c r="J125"/>
  <c r="R2729"/>
  <c i="6" r="P183"/>
  <c r="BK462"/>
  <c r="J462"/>
  <c r="J105"/>
  <c r="T567"/>
  <c r="T612"/>
  <c i="7" r="R129"/>
  <c i="8" r="T147"/>
  <c r="BK184"/>
  <c r="J184"/>
  <c r="J104"/>
  <c r="R193"/>
  <c r="P211"/>
  <c r="T220"/>
  <c r="R238"/>
  <c r="R249"/>
  <c r="T260"/>
  <c r="R277"/>
  <c r="BK323"/>
  <c r="J323"/>
  <c r="J117"/>
  <c r="R337"/>
  <c r="T362"/>
  <c r="T361"/>
  <c i="11" r="BK126"/>
  <c r="BK125"/>
  <c r="J125"/>
  <c i="12" r="T126"/>
  <c r="T125"/>
  <c i="14" r="P126"/>
  <c r="P125"/>
  <c i="1" r="AU110"/>
  <c i="15" r="BK126"/>
  <c r="BK125"/>
  <c r="J125"/>
  <c i="16" r="T126"/>
  <c r="T125"/>
  <c i="26" r="BK126"/>
  <c r="BK125"/>
  <c r="J125"/>
  <c r="J100"/>
  <c i="28" r="T126"/>
  <c r="T125"/>
  <c i="30" r="BK126"/>
  <c r="BK125"/>
  <c r="J125"/>
  <c r="J100"/>
  <c i="34" r="BK126"/>
  <c r="J126"/>
  <c r="J101"/>
  <c i="35" r="BK126"/>
  <c r="J126"/>
  <c r="J101"/>
  <c i="37" r="R126"/>
  <c r="R125"/>
  <c i="41" r="T126"/>
  <c r="T125"/>
  <c i="42" r="P126"/>
  <c r="P125"/>
  <c i="1" r="AU138"/>
  <c i="43" r="BK131"/>
  <c r="BK158"/>
  <c r="J158"/>
  <c r="J102"/>
  <c r="P198"/>
  <c r="P210"/>
  <c r="P240"/>
  <c i="44" r="T134"/>
  <c r="P202"/>
  <c r="P229"/>
  <c r="R242"/>
  <c r="T263"/>
  <c r="BK280"/>
  <c r="J280"/>
  <c r="J108"/>
  <c r="BK307"/>
  <c r="J307"/>
  <c r="J109"/>
  <c i="45" r="BK153"/>
  <c r="J153"/>
  <c r="J102"/>
  <c r="P199"/>
  <c r="BK248"/>
  <c r="J248"/>
  <c r="J106"/>
  <c r="R262"/>
  <c i="46" r="P129"/>
  <c r="P128"/>
  <c i="1" r="AU142"/>
  <c i="49" r="P157"/>
  <c r="R162"/>
  <c r="T170"/>
  <c i="50" r="R144"/>
  <c r="T159"/>
  <c r="T153"/>
  <c i="51" r="R129"/>
  <c r="R139"/>
  <c r="R159"/>
  <c i="52" r="R126"/>
  <c r="R125"/>
  <c i="53" r="P154"/>
  <c i="54" r="T137"/>
  <c r="T131"/>
  <c r="T169"/>
  <c r="T199"/>
  <c i="55" r="BK137"/>
  <c r="J137"/>
  <c r="J101"/>
  <c r="R146"/>
  <c r="BK183"/>
  <c r="J183"/>
  <c r="J107"/>
  <c r="P201"/>
  <c i="56" r="T219"/>
  <c i="57" r="T235"/>
  <c r="R287"/>
  <c r="T331"/>
  <c i="58" r="BK128"/>
  <c r="J128"/>
  <c r="J100"/>
  <c r="P186"/>
  <c r="BK201"/>
  <c r="J201"/>
  <c r="J103"/>
  <c i="59" r="R128"/>
  <c r="R261"/>
  <c i="60" r="BK128"/>
  <c r="T317"/>
  <c i="61" r="R248"/>
  <c r="R351"/>
  <c r="BK395"/>
  <c r="J395"/>
  <c r="J106"/>
  <c i="62" r="P213"/>
  <c i="63" r="P193"/>
  <c i="64" r="BK193"/>
  <c r="J193"/>
  <c r="J102"/>
  <c i="65" r="T142"/>
  <c r="R164"/>
  <c r="R156"/>
  <c i="66" r="T126"/>
  <c r="BK149"/>
  <c r="J149"/>
  <c r="J101"/>
  <c r="P174"/>
  <c r="P165"/>
  <c i="67" r="BK125"/>
  <c r="BK136"/>
  <c r="J136"/>
  <c r="J100"/>
  <c r="T136"/>
  <c r="T140"/>
  <c r="P154"/>
  <c i="68" r="R131"/>
  <c r="BK184"/>
  <c r="J184"/>
  <c r="J102"/>
  <c r="T226"/>
  <c r="T225"/>
  <c r="R234"/>
  <c r="R233"/>
  <c i="69" r="BK179"/>
  <c r="J179"/>
  <c r="J102"/>
  <c r="R227"/>
  <c r="R226"/>
  <c i="70" r="R150"/>
  <c i="71" r="P157"/>
  <c r="P216"/>
  <c i="72" r="BK177"/>
  <c r="J177"/>
  <c r="J102"/>
  <c r="R247"/>
  <c i="73" r="T128"/>
  <c r="P162"/>
  <c r="R170"/>
  <c i="74" r="P160"/>
  <c r="T185"/>
  <c i="75" r="BK120"/>
  <c r="J120"/>
  <c r="J98"/>
  <c i="76" r="BK132"/>
  <c r="J132"/>
  <c r="J99"/>
  <c i="77" r="T122"/>
  <c r="T121"/>
  <c i="79" r="T122"/>
  <c r="T121"/>
  <c i="80" r="T122"/>
  <c r="T121"/>
  <c i="2" r="P126"/>
  <c r="T138"/>
  <c r="P148"/>
  <c i="3" r="R131"/>
  <c i="5" r="BK165"/>
  <c r="J165"/>
  <c r="J101"/>
  <c r="T165"/>
  <c r="T208"/>
  <c r="R373"/>
  <c r="P645"/>
  <c r="BK820"/>
  <c r="J820"/>
  <c r="J105"/>
  <c r="T820"/>
  <c r="P887"/>
  <c r="BK944"/>
  <c r="J944"/>
  <c r="J109"/>
  <c r="T944"/>
  <c r="P1022"/>
  <c r="BK1132"/>
  <c r="J1132"/>
  <c r="J112"/>
  <c r="R1132"/>
  <c r="P1246"/>
  <c r="BK2232"/>
  <c r="J2232"/>
  <c r="J115"/>
  <c r="BK2400"/>
  <c r="J2400"/>
  <c r="J117"/>
  <c r="P2523"/>
  <c r="T2539"/>
  <c r="BK2598"/>
  <c r="J2598"/>
  <c r="J121"/>
  <c r="R2618"/>
  <c r="P2689"/>
  <c r="T2689"/>
  <c r="T2699"/>
  <c i="6" r="T183"/>
  <c r="R462"/>
  <c r="T592"/>
  <c r="P612"/>
  <c i="7" r="BK214"/>
  <c r="J214"/>
  <c r="J103"/>
  <c i="8" r="P147"/>
  <c r="BK176"/>
  <c r="J176"/>
  <c r="J103"/>
  <c r="P184"/>
  <c r="T193"/>
  <c r="R220"/>
  <c r="BK238"/>
  <c r="J238"/>
  <c r="J110"/>
  <c r="T249"/>
  <c r="P260"/>
  <c r="T277"/>
  <c r="P323"/>
  <c r="BK352"/>
  <c r="J352"/>
  <c r="J120"/>
  <c r="BK362"/>
  <c r="J362"/>
  <c r="J122"/>
  <c i="10" r="T126"/>
  <c r="T125"/>
  <c i="11" r="P126"/>
  <c r="P125"/>
  <c i="1" r="AU107"/>
  <c i="12" r="P126"/>
  <c r="P125"/>
  <c i="1" r="AU108"/>
  <c i="14" r="R126"/>
  <c r="R125"/>
  <c i="16" r="BK126"/>
  <c r="J126"/>
  <c r="J101"/>
  <c i="17" r="P126"/>
  <c r="P125"/>
  <c i="1" r="AU113"/>
  <c i="18" r="P126"/>
  <c r="P125"/>
  <c i="1" r="AU114"/>
  <c i="19" r="BK126"/>
  <c r="J126"/>
  <c r="J101"/>
  <c i="22" r="R126"/>
  <c r="R125"/>
  <c i="23" r="R126"/>
  <c r="R125"/>
  <c i="25" r="R126"/>
  <c r="R125"/>
  <c i="42" r="R126"/>
  <c r="R125"/>
  <c i="43" r="R158"/>
  <c r="BK206"/>
  <c r="J206"/>
  <c r="J104"/>
  <c r="T210"/>
  <c i="44" r="BK177"/>
  <c r="J177"/>
  <c r="J102"/>
  <c r="BK202"/>
  <c r="J202"/>
  <c r="J103"/>
  <c r="BK229"/>
  <c r="J229"/>
  <c r="J104"/>
  <c r="T229"/>
  <c r="P263"/>
  <c r="R280"/>
  <c r="R307"/>
  <c i="45" r="R153"/>
  <c r="BK188"/>
  <c r="J188"/>
  <c r="J103"/>
  <c r="R188"/>
  <c r="BK238"/>
  <c r="J238"/>
  <c r="J105"/>
  <c r="P248"/>
  <c r="T262"/>
  <c i="46" r="R129"/>
  <c r="R128"/>
  <c i="47" r="BK128"/>
  <c r="J128"/>
  <c r="J101"/>
  <c i="48" r="R128"/>
  <c r="R127"/>
  <c r="R126"/>
  <c i="49" r="BK157"/>
  <c r="J157"/>
  <c r="J102"/>
  <c r="P162"/>
  <c i="50" r="T144"/>
  <c i="51" r="BK139"/>
  <c r="J139"/>
  <c r="J102"/>
  <c r="P146"/>
  <c r="BK159"/>
  <c r="J159"/>
  <c r="J104"/>
  <c i="52" r="T126"/>
  <c r="T125"/>
  <c i="53" r="R154"/>
  <c i="54" r="P137"/>
  <c r="P131"/>
  <c r="BK169"/>
  <c r="J169"/>
  <c r="J106"/>
  <c r="P169"/>
  <c r="BK183"/>
  <c r="J183"/>
  <c r="J107"/>
  <c r="R199"/>
  <c i="55" r="P137"/>
  <c r="P131"/>
  <c r="P130"/>
  <c i="1" r="AU154"/>
  <c i="55" r="T146"/>
  <c r="P183"/>
  <c r="T201"/>
  <c i="56" r="BK127"/>
  <c r="J127"/>
  <c r="J100"/>
  <c r="BK219"/>
  <c r="J219"/>
  <c r="J102"/>
  <c i="57" r="P130"/>
  <c r="BK216"/>
  <c r="J216"/>
  <c r="J102"/>
  <c r="P235"/>
  <c r="BK312"/>
  <c r="J312"/>
  <c r="J105"/>
  <c r="P331"/>
  <c i="58" r="R128"/>
  <c i="59" r="BK261"/>
  <c r="J261"/>
  <c r="J103"/>
  <c i="60" r="R317"/>
  <c i="61" r="BK248"/>
  <c r="J248"/>
  <c r="J103"/>
  <c r="T376"/>
  <c i="62" r="T213"/>
  <c i="63" r="BK193"/>
  <c r="J193"/>
  <c r="J102"/>
  <c i="64" r="BK127"/>
  <c r="T193"/>
  <c i="65" r="P126"/>
  <c r="BK142"/>
  <c r="J142"/>
  <c r="J101"/>
  <c i="66" r="P126"/>
  <c r="P144"/>
  <c r="T149"/>
  <c r="R174"/>
  <c r="R165"/>
  <c i="67" r="T125"/>
  <c r="R136"/>
  <c r="R140"/>
  <c r="R154"/>
  <c i="68" r="P131"/>
  <c r="P130"/>
  <c r="P184"/>
  <c r="R226"/>
  <c r="R225"/>
  <c r="P234"/>
  <c r="P233"/>
  <c i="70" r="T150"/>
  <c i="71" r="BK128"/>
  <c r="J128"/>
  <c r="J100"/>
  <c r="T162"/>
  <c i="72" r="T129"/>
  <c r="T171"/>
  <c r="P247"/>
  <c i="73" r="P128"/>
  <c r="R145"/>
  <c r="P170"/>
  <c i="74" r="P128"/>
  <c r="T160"/>
  <c r="BK211"/>
  <c r="J211"/>
  <c r="J103"/>
  <c i="75" r="R120"/>
  <c r="R119"/>
  <c r="R118"/>
  <c i="76" r="P121"/>
  <c r="R121"/>
  <c i="77" r="BK122"/>
  <c r="J122"/>
  <c r="J99"/>
  <c i="78" r="P122"/>
  <c r="P121"/>
  <c i="1" r="AU181"/>
  <c i="81" r="BK180"/>
  <c r="J180"/>
  <c r="J103"/>
  <c r="T195"/>
  <c r="T208"/>
  <c r="R224"/>
  <c i="82" r="R125"/>
  <c r="P154"/>
  <c i="2" r="R138"/>
  <c r="BK148"/>
  <c r="J148"/>
  <c r="J102"/>
  <c i="3" r="R122"/>
  <c r="R121"/>
  <c r="R120"/>
  <c i="4" r="T121"/>
  <c i="5" r="BK208"/>
  <c r="J208"/>
  <c r="J102"/>
  <c r="R208"/>
  <c r="P373"/>
  <c r="BK645"/>
  <c r="J645"/>
  <c r="J104"/>
  <c r="R645"/>
  <c r="P820"/>
  <c r="T887"/>
  <c r="R944"/>
  <c r="R1022"/>
  <c r="BK1118"/>
  <c r="J1118"/>
  <c r="J111"/>
  <c r="T1118"/>
  <c r="P1132"/>
  <c r="BK1246"/>
  <c r="J1246"/>
  <c r="J113"/>
  <c r="T1246"/>
  <c r="P2232"/>
  <c r="BK2356"/>
  <c r="J2356"/>
  <c r="J116"/>
  <c r="R2356"/>
  <c r="BK2539"/>
  <c r="J2539"/>
  <c r="J119"/>
  <c r="R2566"/>
  <c r="T2598"/>
  <c r="T2618"/>
  <c r="R2689"/>
  <c r="P2699"/>
  <c i="6" r="BK183"/>
  <c r="J183"/>
  <c r="J103"/>
  <c r="T316"/>
  <c r="P567"/>
  <c r="BK608"/>
  <c r="J608"/>
  <c r="J108"/>
  <c r="R608"/>
  <c i="7" r="P129"/>
  <c i="8" r="BK168"/>
  <c r="J168"/>
  <c r="J102"/>
  <c r="R176"/>
  <c r="BK202"/>
  <c r="J202"/>
  <c r="J106"/>
  <c r="BK229"/>
  <c r="J229"/>
  <c r="J109"/>
  <c r="T238"/>
  <c r="BK260"/>
  <c r="J260"/>
  <c r="J114"/>
  <c r="P277"/>
  <c r="R323"/>
  <c r="R352"/>
  <c i="13" r="R126"/>
  <c r="R125"/>
  <c i="14" r="BK126"/>
  <c r="J126"/>
  <c r="J101"/>
  <c i="15" r="P126"/>
  <c r="P125"/>
  <c i="1" r="AU111"/>
  <c i="17" r="BK126"/>
  <c r="BK125"/>
  <c r="J125"/>
  <c r="J100"/>
  <c i="18" r="BK126"/>
  <c r="BK125"/>
  <c r="J125"/>
  <c r="J100"/>
  <c i="19" r="R126"/>
  <c r="R125"/>
  <c i="20" r="T126"/>
  <c r="T125"/>
  <c i="21" r="BK126"/>
  <c r="J126"/>
  <c r="J101"/>
  <c i="22" r="T126"/>
  <c r="T125"/>
  <c i="23" r="T126"/>
  <c r="T125"/>
  <c i="24" r="R126"/>
  <c r="R125"/>
  <c i="25" r="P126"/>
  <c r="P125"/>
  <c i="1" r="AU121"/>
  <c i="26" r="R126"/>
  <c r="R125"/>
  <c i="27" r="P126"/>
  <c r="P125"/>
  <c i="1" r="AU123"/>
  <c i="28" r="P126"/>
  <c r="P125"/>
  <c i="1" r="AU124"/>
  <c i="29" r="BK126"/>
  <c r="BK125"/>
  <c r="J125"/>
  <c i="31" r="R126"/>
  <c r="R125"/>
  <c i="32" r="T126"/>
  <c r="T125"/>
  <c i="33" r="R126"/>
  <c r="R125"/>
  <c i="34" r="P126"/>
  <c r="P125"/>
  <c i="1" r="AU130"/>
  <c i="35" r="R126"/>
  <c r="R125"/>
  <c i="36" r="R126"/>
  <c r="R125"/>
  <c i="45" r="BK133"/>
  <c r="J133"/>
  <c r="J101"/>
  <c r="P153"/>
  <c r="BK199"/>
  <c r="J199"/>
  <c r="J104"/>
  <c r="R238"/>
  <c r="BK262"/>
  <c r="J262"/>
  <c r="J107"/>
  <c r="BK281"/>
  <c r="J281"/>
  <c r="J108"/>
  <c i="47" r="T128"/>
  <c r="T127"/>
  <c i="48" r="T128"/>
  <c r="T127"/>
  <c r="T126"/>
  <c i="49" r="P130"/>
  <c r="T162"/>
  <c i="50" r="T133"/>
  <c r="T129"/>
  <c i="51" r="T129"/>
  <c r="T139"/>
  <c r="P159"/>
  <c i="53" r="T126"/>
  <c i="54" r="BK137"/>
  <c r="J137"/>
  <c r="J101"/>
  <c r="R146"/>
  <c r="R169"/>
  <c r="BK199"/>
  <c r="J199"/>
  <c r="J108"/>
  <c i="55" r="T137"/>
  <c r="T131"/>
  <c r="R169"/>
  <c r="BK201"/>
  <c r="J201"/>
  <c r="J108"/>
  <c i="56" r="R127"/>
  <c i="57" r="BK130"/>
  <c r="BK235"/>
  <c r="J235"/>
  <c r="J103"/>
  <c r="R312"/>
  <c i="58" r="BK186"/>
  <c r="J186"/>
  <c r="J101"/>
  <c r="R201"/>
  <c i="59" r="T128"/>
  <c r="BK225"/>
  <c r="J225"/>
  <c r="J101"/>
  <c r="P225"/>
  <c r="R225"/>
  <c r="T225"/>
  <c i="60" r="P128"/>
  <c r="P317"/>
  <c i="61" r="P130"/>
  <c r="T248"/>
  <c r="BK376"/>
  <c r="J376"/>
  <c r="J105"/>
  <c r="T395"/>
  <c i="62" r="BK213"/>
  <c r="J213"/>
  <c r="J104"/>
  <c i="69" r="T129"/>
  <c i="70" r="P150"/>
  <c i="71" r="T128"/>
  <c r="R162"/>
  <c i="72" r="R177"/>
  <c r="P283"/>
  <c i="82" r="BK140"/>
  <c r="J140"/>
  <c r="J101"/>
  <c i="2" r="BK126"/>
  <c r="P143"/>
  <c i="3" r="BK122"/>
  <c r="J122"/>
  <c r="J98"/>
  <c r="BK157"/>
  <c r="J157"/>
  <c r="J100"/>
  <c i="4" r="P161"/>
  <c i="5" r="T153"/>
  <c r="P1276"/>
  <c r="T2400"/>
  <c r="R2539"/>
  <c r="P2598"/>
  <c r="P2618"/>
  <c r="BK2689"/>
  <c r="J2689"/>
  <c r="J126"/>
  <c r="BK2699"/>
  <c r="J2699"/>
  <c r="J127"/>
  <c r="R2699"/>
  <c i="6" r="R183"/>
  <c r="P462"/>
  <c r="P592"/>
  <c r="P608"/>
  <c i="7" r="T129"/>
  <c i="8" r="P168"/>
  <c r="T184"/>
  <c r="T202"/>
  <c r="P220"/>
  <c r="T229"/>
  <c r="R260"/>
  <c r="T294"/>
  <c r="P337"/>
  <c r="P352"/>
  <c i="10" r="BK126"/>
  <c r="J126"/>
  <c r="J101"/>
  <c i="11" r="R126"/>
  <c r="R125"/>
  <c i="12" r="R126"/>
  <c r="R125"/>
  <c i="15" r="T126"/>
  <c r="T125"/>
  <c i="16" r="P126"/>
  <c r="P125"/>
  <c i="1" r="AU112"/>
  <c i="17" r="R126"/>
  <c r="R125"/>
  <c i="20" r="R126"/>
  <c r="R125"/>
  <c i="21" r="R126"/>
  <c r="R125"/>
  <c i="22" r="P126"/>
  <c r="P125"/>
  <c i="1" r="AU118"/>
  <c i="24" r="T126"/>
  <c r="T125"/>
  <c i="26" r="T126"/>
  <c r="T125"/>
  <c i="29" r="R126"/>
  <c r="R125"/>
  <c i="30" r="P126"/>
  <c r="P125"/>
  <c i="1" r="AU126"/>
  <c i="31" r="T126"/>
  <c r="T125"/>
  <c i="33" r="BK126"/>
  <c r="J126"/>
  <c r="J101"/>
  <c i="34" r="R126"/>
  <c r="R125"/>
  <c i="35" r="T126"/>
  <c r="T125"/>
  <c i="36" r="P126"/>
  <c r="P125"/>
  <c i="1" r="AU132"/>
  <c i="41" r="BK126"/>
  <c r="BK125"/>
  <c r="J125"/>
  <c i="43" r="P131"/>
  <c r="R131"/>
  <c r="BK198"/>
  <c r="J198"/>
  <c r="J103"/>
  <c r="BK210"/>
  <c r="J210"/>
  <c r="J105"/>
  <c r="T240"/>
  <c i="44" r="P134"/>
  <c r="R177"/>
  <c r="R202"/>
  <c r="P242"/>
  <c r="R263"/>
  <c r="P280"/>
  <c r="P307"/>
  <c i="45" r="P133"/>
  <c r="T153"/>
  <c r="P188"/>
  <c r="T188"/>
  <c r="P238"/>
  <c r="R248"/>
  <c r="T281"/>
  <c i="46" r="BK129"/>
  <c r="J129"/>
  <c r="J101"/>
  <c i="47" r="R128"/>
  <c r="R127"/>
  <c i="49" r="T130"/>
  <c r="BK162"/>
  <c r="J162"/>
  <c r="J103"/>
  <c r="R170"/>
  <c i="50" r="P133"/>
  <c r="P144"/>
  <c r="P159"/>
  <c r="P153"/>
  <c i="51" r="BK129"/>
  <c r="J129"/>
  <c r="J101"/>
  <c r="P139"/>
  <c r="T146"/>
  <c i="53" r="BK126"/>
  <c r="J126"/>
  <c r="J100"/>
  <c r="BK154"/>
  <c r="J154"/>
  <c r="J101"/>
  <c i="54" r="R137"/>
  <c r="R131"/>
  <c r="P183"/>
  <c r="P199"/>
  <c i="55" r="P146"/>
  <c r="BK169"/>
  <c r="J169"/>
  <c r="J106"/>
  <c r="T169"/>
  <c r="R201"/>
  <c i="56" r="P127"/>
  <c r="P219"/>
  <c i="57" r="T130"/>
  <c r="P216"/>
  <c r="T216"/>
  <c r="P287"/>
  <c r="P312"/>
  <c r="R331"/>
  <c i="58" r="T128"/>
  <c r="T201"/>
  <c i="59" r="P128"/>
  <c r="T261"/>
  <c i="60" r="T128"/>
  <c r="P270"/>
  <c r="T270"/>
  <c r="P301"/>
  <c r="R301"/>
  <c i="61" r="R130"/>
  <c r="BK229"/>
  <c r="J229"/>
  <c r="J102"/>
  <c r="T229"/>
  <c r="P351"/>
  <c r="P376"/>
  <c r="P395"/>
  <c i="62" r="BK129"/>
  <c r="J129"/>
  <c r="J100"/>
  <c r="R129"/>
  <c r="BK195"/>
  <c r="J195"/>
  <c r="J101"/>
  <c r="R195"/>
  <c r="BK206"/>
  <c r="J206"/>
  <c r="J103"/>
  <c r="T206"/>
  <c i="63" r="R193"/>
  <c i="64" r="R193"/>
  <c i="65" r="BK126"/>
  <c r="J126"/>
  <c r="J99"/>
  <c r="P142"/>
  <c i="66" r="R144"/>
  <c r="T144"/>
  <c r="BK174"/>
  <c r="J174"/>
  <c r="J103"/>
  <c i="67" r="P125"/>
  <c r="P136"/>
  <c r="P140"/>
  <c r="T154"/>
  <c i="68" r="BK234"/>
  <c r="BK233"/>
  <c r="J233"/>
  <c r="J106"/>
  <c i="69" r="P179"/>
  <c r="T227"/>
  <c r="T226"/>
  <c i="70" r="R123"/>
  <c r="R122"/>
  <c i="71" r="P128"/>
  <c r="R157"/>
  <c r="T216"/>
  <c i="72" r="P129"/>
  <c r="BK171"/>
  <c r="J171"/>
  <c r="J101"/>
  <c r="R171"/>
  <c r="T247"/>
  <c i="73" r="BK128"/>
  <c r="J128"/>
  <c r="J100"/>
  <c r="P145"/>
  <c r="T170"/>
  <c i="74" r="BK160"/>
  <c r="J160"/>
  <c r="J101"/>
  <c r="R185"/>
  <c i="76" r="P132"/>
  <c i="77" r="P122"/>
  <c r="P121"/>
  <c i="1" r="AU180"/>
  <c i="79" r="BK122"/>
  <c r="BK121"/>
  <c r="J121"/>
  <c r="J98"/>
  <c i="80" r="BK122"/>
  <c r="J122"/>
  <c r="J99"/>
  <c i="81" r="P138"/>
  <c r="P180"/>
  <c r="R195"/>
  <c r="BK213"/>
  <c r="J213"/>
  <c r="J106"/>
  <c r="BK224"/>
  <c r="J224"/>
  <c r="J109"/>
  <c r="R231"/>
  <c i="82" r="P136"/>
  <c r="R154"/>
  <c i="3" r="T122"/>
  <c r="T157"/>
  <c i="4" r="BK121"/>
  <c r="BK120"/>
  <c r="BK119"/>
  <c r="J119"/>
  <c r="BK161"/>
  <c r="J161"/>
  <c r="J99"/>
  <c i="5" r="P208"/>
  <c r="BK373"/>
  <c r="J373"/>
  <c r="J103"/>
  <c r="T373"/>
  <c r="T645"/>
  <c r="R820"/>
  <c r="BK887"/>
  <c r="J887"/>
  <c r="J108"/>
  <c r="R887"/>
  <c r="P944"/>
  <c r="BK1022"/>
  <c r="J1022"/>
  <c r="J110"/>
  <c r="T1022"/>
  <c r="P1118"/>
  <c r="R1118"/>
  <c r="T1132"/>
  <c r="R1246"/>
  <c r="R2232"/>
  <c r="T2356"/>
  <c r="T2523"/>
  <c r="P2566"/>
  <c r="P2729"/>
  <c i="6" r="BK135"/>
  <c r="T135"/>
  <c r="R316"/>
  <c r="R567"/>
  <c r="BK612"/>
  <c r="J612"/>
  <c r="J109"/>
  <c i="7" r="R214"/>
  <c i="8" r="R147"/>
  <c r="P176"/>
  <c r="BK193"/>
  <c r="J193"/>
  <c r="J105"/>
  <c r="BK211"/>
  <c r="J211"/>
  <c r="J107"/>
  <c r="BK220"/>
  <c r="J220"/>
  <c r="J108"/>
  <c r="P238"/>
  <c r="P249"/>
  <c r="T253"/>
  <c r="P294"/>
  <c r="BK337"/>
  <c r="J337"/>
  <c r="J118"/>
  <c r="P362"/>
  <c r="P361"/>
  <c i="10" r="R126"/>
  <c r="R125"/>
  <c i="13" r="BK126"/>
  <c r="BK125"/>
  <c r="J125"/>
  <c i="17" r="T126"/>
  <c r="T125"/>
  <c i="18" r="T126"/>
  <c r="T125"/>
  <c i="19" r="P126"/>
  <c r="P125"/>
  <c i="1" r="AU115"/>
  <c i="20" r="P126"/>
  <c r="P125"/>
  <c i="1" r="AU116"/>
  <c i="21" r="T126"/>
  <c r="T125"/>
  <c i="22" r="BK126"/>
  <c r="J126"/>
  <c r="J101"/>
  <c i="23" r="BK126"/>
  <c r="BK125"/>
  <c r="J125"/>
  <c r="J100"/>
  <c i="25" r="T126"/>
  <c r="T125"/>
  <c i="27" r="BK126"/>
  <c r="J126"/>
  <c r="J101"/>
  <c i="31" r="BK126"/>
  <c r="J126"/>
  <c r="J101"/>
  <c i="32" r="P126"/>
  <c r="P125"/>
  <c i="1" r="AU128"/>
  <c i="36" r="BK126"/>
  <c r="J126"/>
  <c r="J101"/>
  <c i="37" r="T126"/>
  <c r="T125"/>
  <c i="41" r="P126"/>
  <c r="P125"/>
  <c i="1" r="AU137"/>
  <c i="42" r="T126"/>
  <c r="T125"/>
  <c i="43" r="T158"/>
  <c r="T198"/>
  <c r="P206"/>
  <c r="T206"/>
  <c r="BK240"/>
  <c r="J240"/>
  <c r="J106"/>
  <c i="44" r="BK134"/>
  <c r="J134"/>
  <c r="J101"/>
  <c r="P177"/>
  <c r="T202"/>
  <c r="BK242"/>
  <c r="J242"/>
  <c r="J105"/>
  <c r="BK263"/>
  <c r="J263"/>
  <c r="J106"/>
  <c r="BK277"/>
  <c r="J277"/>
  <c r="J107"/>
  <c r="T280"/>
  <c i="54" r="T183"/>
  <c i="55" r="BK146"/>
  <c r="J146"/>
  <c r="J102"/>
  <c r="R183"/>
  <c i="56" r="T127"/>
  <c r="T126"/>
  <c r="T125"/>
  <c i="57" r="R130"/>
  <c r="R216"/>
  <c r="BK287"/>
  <c r="J287"/>
  <c r="J104"/>
  <c r="T312"/>
  <c i="58" r="R186"/>
  <c i="69" r="R129"/>
  <c r="P227"/>
  <c r="P226"/>
  <c i="70" r="P123"/>
  <c r="P122"/>
  <c i="1" r="AU170"/>
  <c i="71" r="BK162"/>
  <c r="J162"/>
  <c r="J102"/>
  <c r="BK216"/>
  <c r="J216"/>
  <c r="J103"/>
  <c i="72" r="R129"/>
  <c r="P171"/>
  <c r="BK247"/>
  <c r="J247"/>
  <c r="J103"/>
  <c r="T283"/>
  <c i="73" r="T145"/>
  <c r="T162"/>
  <c i="74" r="T128"/>
  <c r="P185"/>
  <c r="R211"/>
  <c i="75" r="P120"/>
  <c r="P119"/>
  <c r="P118"/>
  <c i="1" r="AU177"/>
  <c i="76" r="BK121"/>
  <c r="BK120"/>
  <c r="BK119"/>
  <c r="J119"/>
  <c r="J96"/>
  <c r="T121"/>
  <c i="77" r="R122"/>
  <c r="R121"/>
  <c i="78" r="R122"/>
  <c r="R121"/>
  <c i="79" r="P122"/>
  <c r="P121"/>
  <c i="1" r="AU182"/>
  <c i="80" r="R122"/>
  <c r="R121"/>
  <c i="81" r="R138"/>
  <c r="BK195"/>
  <c r="J195"/>
  <c r="J104"/>
  <c r="R208"/>
  <c r="BK231"/>
  <c r="J231"/>
  <c r="J110"/>
  <c i="82" r="T140"/>
  <c i="2" r="BK138"/>
  <c r="J138"/>
  <c r="J100"/>
  <c r="T148"/>
  <c i="3" r="P131"/>
  <c i="4" r="R161"/>
  <c i="5" r="R153"/>
  <c r="R152"/>
  <c r="BK1276"/>
  <c r="J1276"/>
  <c r="J114"/>
  <c r="T2232"/>
  <c r="P2356"/>
  <c r="BK2523"/>
  <c r="J2523"/>
  <c r="J118"/>
  <c r="BK2566"/>
  <c r="J2566"/>
  <c r="J120"/>
  <c r="R2598"/>
  <c r="BK2729"/>
  <c r="J2729"/>
  <c r="J129"/>
  <c i="6" r="P135"/>
  <c r="R135"/>
  <c r="P316"/>
  <c r="BK567"/>
  <c r="J567"/>
  <c r="J106"/>
  <c r="R592"/>
  <c r="R612"/>
  <c i="7" r="P214"/>
  <c i="8" r="BK147"/>
  <c r="J147"/>
  <c r="J101"/>
  <c r="T168"/>
  <c r="T176"/>
  <c r="P193"/>
  <c r="R202"/>
  <c r="T211"/>
  <c r="P229"/>
  <c r="BK253"/>
  <c r="J253"/>
  <c r="J113"/>
  <c r="BK277"/>
  <c r="J277"/>
  <c r="J115"/>
  <c r="R294"/>
  <c r="T337"/>
  <c r="T352"/>
  <c i="11" r="T126"/>
  <c r="T125"/>
  <c i="12" r="BK126"/>
  <c r="BK125"/>
  <c r="J125"/>
  <c i="13" r="T126"/>
  <c r="T125"/>
  <c i="14" r="T126"/>
  <c r="T125"/>
  <c i="15" r="R126"/>
  <c r="R125"/>
  <c i="16" r="R126"/>
  <c r="R125"/>
  <c i="18" r="R126"/>
  <c r="R125"/>
  <c i="19" r="T126"/>
  <c r="T125"/>
  <c i="20" r="BK126"/>
  <c r="J126"/>
  <c r="J101"/>
  <c i="21" r="P126"/>
  <c r="P125"/>
  <c i="1" r="AU117"/>
  <c i="23" r="P126"/>
  <c r="P125"/>
  <c i="1" r="AU119"/>
  <c i="24" r="BK126"/>
  <c r="J126"/>
  <c r="J101"/>
  <c i="27" r="R126"/>
  <c r="R125"/>
  <c i="28" r="BK126"/>
  <c r="BK125"/>
  <c r="J125"/>
  <c r="J100"/>
  <c i="29" r="P126"/>
  <c r="P125"/>
  <c i="1" r="AU125"/>
  <c i="30" r="R126"/>
  <c r="R125"/>
  <c i="31" r="P126"/>
  <c r="P125"/>
  <c i="1" r="AU127"/>
  <c i="32" r="R126"/>
  <c r="R125"/>
  <c i="33" r="P126"/>
  <c r="P125"/>
  <c i="1" r="AU129"/>
  <c i="34" r="T126"/>
  <c r="T125"/>
  <c i="35" r="P126"/>
  <c r="P125"/>
  <c i="1" r="AU131"/>
  <c i="54" r="P146"/>
  <c i="63" r="T193"/>
  <c i="64" r="T127"/>
  <c r="T126"/>
  <c r="T125"/>
  <c i="65" r="R126"/>
  <c r="R142"/>
  <c r="P164"/>
  <c r="P156"/>
  <c i="66" r="R126"/>
  <c r="P149"/>
  <c i="68" r="BK131"/>
  <c r="J131"/>
  <c r="J100"/>
  <c r="R184"/>
  <c r="P226"/>
  <c r="P225"/>
  <c i="69" r="T179"/>
  <c i="78" r="T122"/>
  <c r="T121"/>
  <c i="79" r="R122"/>
  <c r="R121"/>
  <c i="80" r="P122"/>
  <c r="P121"/>
  <c i="1" r="AU183"/>
  <c i="81" r="BK138"/>
  <c r="J138"/>
  <c r="J102"/>
  <c r="T180"/>
  <c r="P208"/>
  <c r="R213"/>
  <c r="P231"/>
  <c i="82" r="P125"/>
  <c r="R136"/>
  <c r="R140"/>
  <c i="2" r="BK143"/>
  <c r="J143"/>
  <c r="J101"/>
  <c r="R148"/>
  <c i="3" r="T131"/>
  <c i="4" r="T161"/>
  <c i="5" r="BK153"/>
  <c r="P165"/>
  <c r="R1276"/>
  <c r="P2400"/>
  <c r="R2523"/>
  <c r="T2566"/>
  <c r="T2729"/>
  <c i="6" r="BK316"/>
  <c r="J316"/>
  <c r="J104"/>
  <c r="T462"/>
  <c r="BK592"/>
  <c r="J592"/>
  <c r="J107"/>
  <c r="T608"/>
  <c i="7" r="BK129"/>
  <c r="J129"/>
  <c r="J102"/>
  <c r="T214"/>
  <c i="8" r="R168"/>
  <c r="R184"/>
  <c r="P202"/>
  <c r="R211"/>
  <c r="R229"/>
  <c r="BK249"/>
  <c r="J249"/>
  <c r="J112"/>
  <c r="P253"/>
  <c r="R253"/>
  <c r="BK294"/>
  <c r="J294"/>
  <c r="J116"/>
  <c r="T323"/>
  <c r="R362"/>
  <c r="R361"/>
  <c i="10" r="P126"/>
  <c r="P125"/>
  <c i="1" r="AU106"/>
  <c i="13" r="P126"/>
  <c r="P125"/>
  <c i="1" r="AU109"/>
  <c i="24" r="P126"/>
  <c r="P125"/>
  <c i="1" r="AU120"/>
  <c i="25" r="BK126"/>
  <c r="BK125"/>
  <c r="J125"/>
  <c r="J100"/>
  <c i="26" r="P126"/>
  <c r="P125"/>
  <c i="1" r="AU122"/>
  <c i="27" r="T126"/>
  <c r="T125"/>
  <c i="28" r="R126"/>
  <c r="R125"/>
  <c i="29" r="T126"/>
  <c r="T125"/>
  <c i="30" r="T126"/>
  <c r="T125"/>
  <c i="32" r="BK126"/>
  <c r="J126"/>
  <c r="J101"/>
  <c i="33" r="T126"/>
  <c r="T125"/>
  <c i="36" r="T126"/>
  <c r="T125"/>
  <c i="37" r="BK126"/>
  <c r="J126"/>
  <c r="J101"/>
  <c i="43" r="T131"/>
  <c r="T130"/>
  <c r="R210"/>
  <c i="45" r="R133"/>
  <c r="T199"/>
  <c r="T238"/>
  <c r="P262"/>
  <c r="P281"/>
  <c i="46" r="T129"/>
  <c r="T128"/>
  <c i="47" r="P128"/>
  <c r="P127"/>
  <c i="1" r="AU143"/>
  <c i="48" r="P128"/>
  <c r="P127"/>
  <c r="P126"/>
  <c i="1" r="AU145"/>
  <c i="49" r="R130"/>
  <c r="T157"/>
  <c r="P170"/>
  <c i="50" r="BK133"/>
  <c r="J133"/>
  <c r="J102"/>
  <c r="BK144"/>
  <c r="J144"/>
  <c r="J103"/>
  <c r="BK159"/>
  <c r="J159"/>
  <c r="J105"/>
  <c i="51" r="P129"/>
  <c r="P128"/>
  <c i="1" r="AU148"/>
  <c i="51" r="BK146"/>
  <c r="J146"/>
  <c r="J103"/>
  <c r="T159"/>
  <c i="52" r="P126"/>
  <c r="P125"/>
  <c i="1" r="AU149"/>
  <c i="53" r="P126"/>
  <c r="P125"/>
  <c r="P124"/>
  <c i="1" r="AU151"/>
  <c i="53" r="T154"/>
  <c i="54" r="BK146"/>
  <c r="J146"/>
  <c r="J102"/>
  <c r="R183"/>
  <c i="55" r="R137"/>
  <c r="R131"/>
  <c r="P169"/>
  <c r="P168"/>
  <c r="T183"/>
  <c i="56" r="R219"/>
  <c i="57" r="R235"/>
  <c r="T287"/>
  <c r="BK331"/>
  <c r="J331"/>
  <c r="J106"/>
  <c i="58" r="P128"/>
  <c r="P127"/>
  <c r="P126"/>
  <c i="1" r="AU158"/>
  <c i="58" r="T186"/>
  <c r="P201"/>
  <c i="59" r="BK128"/>
  <c r="J128"/>
  <c r="J100"/>
  <c r="P261"/>
  <c i="60" r="BK317"/>
  <c r="J317"/>
  <c r="J103"/>
  <c i="61" r="T130"/>
  <c r="P229"/>
  <c r="R229"/>
  <c r="BK351"/>
  <c r="J351"/>
  <c r="J104"/>
  <c r="R376"/>
  <c i="62" r="P129"/>
  <c r="P128"/>
  <c r="P127"/>
  <c i="1" r="AU162"/>
  <c i="62" r="T129"/>
  <c r="T128"/>
  <c r="T127"/>
  <c r="P195"/>
  <c r="T195"/>
  <c r="P206"/>
  <c r="R206"/>
  <c i="63" r="P127"/>
  <c r="P126"/>
  <c r="P125"/>
  <c i="1" r="AU163"/>
  <c i="63" r="T127"/>
  <c r="T126"/>
  <c r="T125"/>
  <c i="64" r="P127"/>
  <c r="P193"/>
  <c i="65" r="T126"/>
  <c r="P138"/>
  <c r="T138"/>
  <c r="BK164"/>
  <c r="J164"/>
  <c r="J103"/>
  <c i="69" r="P129"/>
  <c r="P128"/>
  <c r="P127"/>
  <c i="1" r="AU169"/>
  <c i="70" r="T123"/>
  <c r="T122"/>
  <c i="71" r="BK157"/>
  <c r="J157"/>
  <c r="J101"/>
  <c r="T157"/>
  <c r="R216"/>
  <c i="72" r="P177"/>
  <c r="R283"/>
  <c i="73" r="BK145"/>
  <c r="J145"/>
  <c r="J101"/>
  <c r="R162"/>
  <c i="74" r="BK128"/>
  <c r="J128"/>
  <c r="J100"/>
  <c r="R160"/>
  <c r="T211"/>
  <c i="76" r="R132"/>
  <c i="81" r="R180"/>
  <c r="BK208"/>
  <c r="J208"/>
  <c r="J105"/>
  <c r="P213"/>
  <c r="P224"/>
  <c r="P223"/>
  <c r="T224"/>
  <c i="82" r="BK125"/>
  <c r="J125"/>
  <c r="J99"/>
  <c r="BK136"/>
  <c r="J136"/>
  <c r="J100"/>
  <c r="T136"/>
  <c r="P140"/>
  <c r="T154"/>
  <c i="83" r="R283"/>
  <c i="2" r="R126"/>
  <c r="R125"/>
  <c r="R124"/>
  <c r="R143"/>
  <c i="3" r="BK131"/>
  <c r="J131"/>
  <c r="J99"/>
  <c r="P157"/>
  <c i="4" r="P121"/>
  <c r="P120"/>
  <c r="P119"/>
  <c i="1" r="AU97"/>
  <c i="37" r="P126"/>
  <c r="P125"/>
  <c i="1" r="AU133"/>
  <c i="41" r="R126"/>
  <c r="R125"/>
  <c i="42" r="BK126"/>
  <c r="J126"/>
  <c r="J101"/>
  <c i="43" r="P158"/>
  <c r="R198"/>
  <c r="R206"/>
  <c r="R240"/>
  <c i="44" r="R134"/>
  <c r="R133"/>
  <c r="T177"/>
  <c r="R229"/>
  <c r="T242"/>
  <c r="P277"/>
  <c r="R277"/>
  <c r="T277"/>
  <c r="T307"/>
  <c i="45" r="T133"/>
  <c r="T132"/>
  <c r="R199"/>
  <c r="T248"/>
  <c r="R281"/>
  <c i="48" r="BK128"/>
  <c r="J128"/>
  <c r="J102"/>
  <c i="49" r="BK130"/>
  <c r="J130"/>
  <c r="J101"/>
  <c r="R157"/>
  <c r="BK170"/>
  <c r="J170"/>
  <c r="J105"/>
  <c i="50" r="R133"/>
  <c r="R159"/>
  <c r="R153"/>
  <c i="51" r="R146"/>
  <c i="52" r="BK126"/>
  <c r="J126"/>
  <c r="J101"/>
  <c i="53" r="R126"/>
  <c r="R125"/>
  <c r="R124"/>
  <c i="54" r="T146"/>
  <c i="60" r="R128"/>
  <c r="R127"/>
  <c r="R126"/>
  <c r="BK270"/>
  <c r="J270"/>
  <c r="J101"/>
  <c r="R270"/>
  <c r="BK301"/>
  <c r="J301"/>
  <c r="J102"/>
  <c r="T301"/>
  <c i="61" r="BK130"/>
  <c r="J130"/>
  <c r="J100"/>
  <c r="P248"/>
  <c r="T351"/>
  <c r="R395"/>
  <c i="62" r="R213"/>
  <c i="63" r="BK127"/>
  <c r="J127"/>
  <c r="J100"/>
  <c r="R127"/>
  <c r="R126"/>
  <c r="R125"/>
  <c i="64" r="R127"/>
  <c r="R126"/>
  <c r="R125"/>
  <c i="65" r="BK138"/>
  <c r="J138"/>
  <c r="J100"/>
  <c r="R138"/>
  <c r="T164"/>
  <c r="T156"/>
  <c i="66" r="BK126"/>
  <c r="J126"/>
  <c r="J99"/>
  <c r="BK144"/>
  <c r="J144"/>
  <c r="J100"/>
  <c r="R149"/>
  <c r="T174"/>
  <c r="T165"/>
  <c i="67" r="R125"/>
  <c r="R124"/>
  <c r="BK140"/>
  <c r="J140"/>
  <c r="J101"/>
  <c r="BK154"/>
  <c r="J154"/>
  <c r="J102"/>
  <c i="68" r="T131"/>
  <c r="T130"/>
  <c r="T129"/>
  <c r="T184"/>
  <c r="BK226"/>
  <c r="J226"/>
  <c r="J105"/>
  <c r="T234"/>
  <c r="T233"/>
  <c i="69" r="BK129"/>
  <c r="J129"/>
  <c r="J100"/>
  <c r="R179"/>
  <c r="BK227"/>
  <c r="BK226"/>
  <c r="J226"/>
  <c r="J104"/>
  <c i="70" r="BK123"/>
  <c r="BK122"/>
  <c r="J122"/>
  <c r="J98"/>
  <c r="BK150"/>
  <c r="J150"/>
  <c r="J100"/>
  <c i="71" r="R128"/>
  <c r="R127"/>
  <c r="R126"/>
  <c r="P162"/>
  <c i="72" r="BK129"/>
  <c r="J129"/>
  <c r="J100"/>
  <c r="T177"/>
  <c r="BK283"/>
  <c r="J283"/>
  <c r="J104"/>
  <c i="73" r="R128"/>
  <c r="R127"/>
  <c r="R126"/>
  <c r="BK162"/>
  <c r="J162"/>
  <c r="J102"/>
  <c r="BK170"/>
  <c r="J170"/>
  <c r="J103"/>
  <c i="74" r="R128"/>
  <c r="R127"/>
  <c r="R126"/>
  <c r="BK185"/>
  <c r="J185"/>
  <c r="J102"/>
  <c r="P211"/>
  <c i="75" r="T120"/>
  <c r="T119"/>
  <c r="T118"/>
  <c i="76" r="T132"/>
  <c i="78" r="BK122"/>
  <c r="BK121"/>
  <c r="J121"/>
  <c r="J98"/>
  <c i="81" r="T138"/>
  <c r="T137"/>
  <c r="P195"/>
  <c r="T213"/>
  <c r="T231"/>
  <c i="82" r="T125"/>
  <c r="T124"/>
  <c r="BK154"/>
  <c r="J154"/>
  <c r="J102"/>
  <c i="83" r="BK133"/>
  <c r="J133"/>
  <c r="J102"/>
  <c r="P133"/>
  <c r="R133"/>
  <c r="T133"/>
  <c r="BK187"/>
  <c r="J187"/>
  <c r="J103"/>
  <c r="P187"/>
  <c r="R187"/>
  <c r="T187"/>
  <c r="BK193"/>
  <c r="J193"/>
  <c r="J104"/>
  <c r="P193"/>
  <c r="R193"/>
  <c r="T193"/>
  <c r="BK252"/>
  <c r="J252"/>
  <c r="J105"/>
  <c r="P252"/>
  <c r="R252"/>
  <c r="T252"/>
  <c r="BK283"/>
  <c r="J283"/>
  <c r="J106"/>
  <c r="P283"/>
  <c r="T283"/>
  <c i="2" r="J92"/>
  <c r="BE136"/>
  <c i="3" r="E85"/>
  <c r="BE124"/>
  <c i="4" r="BE140"/>
  <c i="5" r="J94"/>
  <c r="BE161"/>
  <c r="BE188"/>
  <c r="BE214"/>
  <c r="BE234"/>
  <c r="BE238"/>
  <c r="BE347"/>
  <c r="BE349"/>
  <c r="BE602"/>
  <c r="BE654"/>
  <c r="BE729"/>
  <c r="BE758"/>
  <c r="BE788"/>
  <c r="BE857"/>
  <c r="BE882"/>
  <c r="BE929"/>
  <c r="BE978"/>
  <c r="BE1043"/>
  <c r="BE1067"/>
  <c r="BE1078"/>
  <c r="BE1117"/>
  <c r="BE1133"/>
  <c r="BE1263"/>
  <c r="BE1271"/>
  <c r="BE1277"/>
  <c r="BE1295"/>
  <c r="BE1317"/>
  <c r="BE1323"/>
  <c r="BE1337"/>
  <c r="BE1345"/>
  <c r="BE1381"/>
  <c r="BE1419"/>
  <c r="BE1421"/>
  <c r="BE1451"/>
  <c r="BE1455"/>
  <c r="BE1467"/>
  <c r="BE1471"/>
  <c r="BE1489"/>
  <c r="BE1499"/>
  <c r="BE1507"/>
  <c r="BE1525"/>
  <c r="BE1541"/>
  <c r="BE1553"/>
  <c r="BE1565"/>
  <c r="BE1573"/>
  <c r="BE1577"/>
  <c r="BE1603"/>
  <c r="BE1615"/>
  <c r="BE1621"/>
  <c r="BE1627"/>
  <c r="BE1653"/>
  <c r="BE1659"/>
  <c r="BE1675"/>
  <c r="BE1683"/>
  <c r="BE1691"/>
  <c r="BE1713"/>
  <c r="BE1731"/>
  <c r="BE1739"/>
  <c r="BE1791"/>
  <c r="BE1793"/>
  <c r="BE1827"/>
  <c r="BE1872"/>
  <c r="BE1876"/>
  <c r="BE1900"/>
  <c r="BE1910"/>
  <c r="BE1916"/>
  <c r="BE1930"/>
  <c r="BE1952"/>
  <c r="BE1960"/>
  <c r="BE1974"/>
  <c r="BE1990"/>
  <c r="BE2002"/>
  <c r="BE2010"/>
  <c r="BE2020"/>
  <c r="BE2032"/>
  <c r="BE2040"/>
  <c r="BE2072"/>
  <c r="BE2092"/>
  <c r="BE2108"/>
  <c r="BE2110"/>
  <c r="BE2112"/>
  <c r="BE2152"/>
  <c r="BE2186"/>
  <c r="BE2190"/>
  <c r="BE2228"/>
  <c r="BE2239"/>
  <c r="BE2243"/>
  <c r="BE2275"/>
  <c r="BE2279"/>
  <c r="BE2283"/>
  <c r="BE2289"/>
  <c r="BE2294"/>
  <c r="BE2306"/>
  <c r="BE2314"/>
  <c r="BE2344"/>
  <c r="BE2357"/>
  <c r="BE2386"/>
  <c r="BE2401"/>
  <c r="BE2421"/>
  <c r="BE2524"/>
  <c r="BE2531"/>
  <c r="BE2540"/>
  <c r="BE2556"/>
  <c r="BE2604"/>
  <c r="BE2625"/>
  <c r="BE2629"/>
  <c r="BE2647"/>
  <c r="BE2651"/>
  <c r="BE2657"/>
  <c r="BE2673"/>
  <c r="BE2695"/>
  <c r="BE2704"/>
  <c r="BE2875"/>
  <c i="6" r="E119"/>
  <c r="BE157"/>
  <c r="BE187"/>
  <c r="BE239"/>
  <c r="BE240"/>
  <c r="BE267"/>
  <c r="BE290"/>
  <c r="BE291"/>
  <c r="BE292"/>
  <c r="BE300"/>
  <c r="BE407"/>
  <c r="BE408"/>
  <c r="BE414"/>
  <c r="BE423"/>
  <c r="BE435"/>
  <c r="BE446"/>
  <c r="BE447"/>
  <c r="BE451"/>
  <c r="BE498"/>
  <c r="BE540"/>
  <c r="BE568"/>
  <c i="7" r="F96"/>
  <c r="BE211"/>
  <c i="8" r="E85"/>
  <c r="BE151"/>
  <c r="BE185"/>
  <c r="BE189"/>
  <c r="BE216"/>
  <c r="BE259"/>
  <c r="BE265"/>
  <c r="BE286"/>
  <c r="BE299"/>
  <c r="BE304"/>
  <c r="BE320"/>
  <c r="BE324"/>
  <c r="BE336"/>
  <c r="BE344"/>
  <c r="BE345"/>
  <c r="BE346"/>
  <c r="BE351"/>
  <c r="BE358"/>
  <c r="BE366"/>
  <c r="BE367"/>
  <c r="BE371"/>
  <c r="BE378"/>
  <c r="BK350"/>
  <c r="J350"/>
  <c r="J119"/>
  <c i="9" r="E111"/>
  <c r="J122"/>
  <c i="10" r="BE143"/>
  <c r="BE160"/>
  <c r="BE162"/>
  <c r="BE172"/>
  <c r="BE173"/>
  <c r="BE175"/>
  <c r="BE177"/>
  <c i="11" r="E111"/>
  <c r="BE133"/>
  <c r="BE147"/>
  <c r="BE153"/>
  <c r="BE176"/>
  <c r="BE186"/>
  <c r="BE187"/>
  <c i="12" r="BE137"/>
  <c r="BE138"/>
  <c r="BE140"/>
  <c r="BE146"/>
  <c r="BE147"/>
  <c r="BE156"/>
  <c r="BE161"/>
  <c r="BE192"/>
  <c i="13" r="J93"/>
  <c r="J122"/>
  <c r="BE133"/>
  <c r="BE141"/>
  <c r="BE147"/>
  <c r="BE148"/>
  <c r="BE159"/>
  <c r="BE173"/>
  <c r="BE176"/>
  <c r="BE177"/>
  <c r="BE180"/>
  <c i="14" r="J93"/>
  <c r="F122"/>
  <c r="BE137"/>
  <c r="BE147"/>
  <c r="BE149"/>
  <c r="BE152"/>
  <c r="BE170"/>
  <c r="BE176"/>
  <c r="BE180"/>
  <c i="15" r="E85"/>
  <c r="BE127"/>
  <c r="BE130"/>
  <c r="BE141"/>
  <c r="BE144"/>
  <c r="BE149"/>
  <c r="BE151"/>
  <c r="BE153"/>
  <c r="BE160"/>
  <c r="BE164"/>
  <c r="BE169"/>
  <c r="BE182"/>
  <c r="BE184"/>
  <c i="16" r="J93"/>
  <c r="BE131"/>
  <c r="BE138"/>
  <c r="BE139"/>
  <c r="BE145"/>
  <c i="17" r="BE135"/>
  <c r="BE136"/>
  <c r="BE137"/>
  <c r="BE138"/>
  <c r="BE139"/>
  <c i="27" r="BE141"/>
  <c i="28" r="F122"/>
  <c r="BE130"/>
  <c r="BE131"/>
  <c i="29" r="E85"/>
  <c r="BE134"/>
  <c i="30" r="F96"/>
  <c i="31" r="BE135"/>
  <c r="BE136"/>
  <c r="BE140"/>
  <c r="BE145"/>
  <c i="32" r="F122"/>
  <c i="33" r="E85"/>
  <c i="34" r="BE138"/>
  <c i="35" r="F122"/>
  <c r="BE144"/>
  <c i="36" r="J96"/>
  <c r="BE130"/>
  <c i="37" r="BE136"/>
  <c i="38" r="E112"/>
  <c r="J123"/>
  <c i="39" r="J120"/>
  <c r="BE137"/>
  <c r="BE139"/>
  <c r="BE148"/>
  <c i="40" r="J120"/>
  <c r="BE134"/>
  <c r="BE137"/>
  <c r="BE140"/>
  <c r="BE142"/>
  <c r="BE144"/>
  <c r="BE146"/>
  <c i="41" r="J96"/>
  <c r="BE129"/>
  <c i="42" r="E85"/>
  <c r="BE127"/>
  <c i="43" r="J124"/>
  <c r="BE134"/>
  <c r="BE140"/>
  <c r="BE143"/>
  <c r="BE155"/>
  <c r="BE161"/>
  <c r="BE180"/>
  <c r="BE183"/>
  <c r="BE216"/>
  <c r="BE239"/>
  <c r="BE242"/>
  <c i="44" r="E85"/>
  <c r="BE137"/>
  <c r="BE139"/>
  <c r="BE142"/>
  <c r="BE146"/>
  <c r="BE148"/>
  <c r="BE150"/>
  <c r="BE153"/>
  <c r="BE160"/>
  <c r="BE166"/>
  <c r="BE169"/>
  <c r="BE175"/>
  <c r="BE179"/>
  <c r="BE180"/>
  <c r="BE182"/>
  <c r="BE185"/>
  <c r="BE191"/>
  <c r="BE193"/>
  <c r="BE203"/>
  <c r="BE216"/>
  <c r="BE222"/>
  <c r="BE232"/>
  <c r="BE240"/>
  <c r="BE243"/>
  <c r="BE247"/>
  <c r="BE265"/>
  <c r="BE269"/>
  <c r="BE276"/>
  <c r="BE292"/>
  <c r="BE293"/>
  <c r="BE296"/>
  <c r="BE312"/>
  <c r="BE313"/>
  <c r="BE314"/>
  <c i="45" r="F96"/>
  <c r="J126"/>
  <c r="J129"/>
  <c r="BE136"/>
  <c r="BE142"/>
  <c r="BE144"/>
  <c r="BE146"/>
  <c r="BE148"/>
  <c r="BE155"/>
  <c r="BE165"/>
  <c r="BE176"/>
  <c r="BE187"/>
  <c r="BE191"/>
  <c r="BE196"/>
  <c r="BE198"/>
  <c r="BE205"/>
  <c r="BE206"/>
  <c r="BE213"/>
  <c r="BE221"/>
  <c r="BE230"/>
  <c r="BE232"/>
  <c r="BE237"/>
  <c r="BE239"/>
  <c r="BE241"/>
  <c r="BE256"/>
  <c r="BE258"/>
  <c r="BE265"/>
  <c r="BE277"/>
  <c r="BE279"/>
  <c r="BE280"/>
  <c r="BE286"/>
  <c r="BE290"/>
  <c r="BE294"/>
  <c r="BE295"/>
  <c i="46" r="E114"/>
  <c r="BE132"/>
  <c r="BE134"/>
  <c r="BE141"/>
  <c r="BE149"/>
  <c r="BE150"/>
  <c r="BE153"/>
  <c r="BE156"/>
  <c r="BE164"/>
  <c r="BK169"/>
  <c r="J169"/>
  <c r="J104"/>
  <c i="47" r="E85"/>
  <c r="BE135"/>
  <c r="BE139"/>
  <c r="BE148"/>
  <c r="BE151"/>
  <c i="48" r="F96"/>
  <c r="BE129"/>
  <c i="49" r="J96"/>
  <c r="F126"/>
  <c r="BE131"/>
  <c r="BE137"/>
  <c r="BE151"/>
  <c r="BE152"/>
  <c r="BE154"/>
  <c r="BE172"/>
  <c r="BE174"/>
  <c i="50" r="BE131"/>
  <c r="BE141"/>
  <c r="BE151"/>
  <c r="BE154"/>
  <c r="BK130"/>
  <c r="J130"/>
  <c r="J101"/>
  <c i="51" r="J93"/>
  <c r="J125"/>
  <c r="BE136"/>
  <c r="BE140"/>
  <c r="BE145"/>
  <c r="BE149"/>
  <c r="BE151"/>
  <c r="BE155"/>
  <c i="52" r="BE155"/>
  <c r="BE165"/>
  <c i="53" r="F94"/>
  <c r="BE130"/>
  <c r="BE146"/>
  <c r="BE150"/>
  <c i="54" r="F127"/>
  <c r="BE173"/>
  <c r="BK162"/>
  <c r="J162"/>
  <c r="J103"/>
  <c i="55" r="J94"/>
  <c r="F127"/>
  <c r="BE138"/>
  <c r="BE150"/>
  <c r="BE159"/>
  <c r="BE170"/>
  <c r="BE182"/>
  <c r="BE202"/>
  <c r="BK132"/>
  <c i="56" r="BE176"/>
  <c r="BE220"/>
  <c r="BE238"/>
  <c r="BE247"/>
  <c r="BE256"/>
  <c r="BE304"/>
  <c r="BE319"/>
  <c r="BE325"/>
  <c i="57" r="F94"/>
  <c r="BE131"/>
  <c r="BE134"/>
  <c r="BE140"/>
  <c r="BE158"/>
  <c r="BE173"/>
  <c r="BE188"/>
  <c r="BE194"/>
  <c r="BE200"/>
  <c r="BE213"/>
  <c r="BE239"/>
  <c r="BE275"/>
  <c r="BE281"/>
  <c r="BE321"/>
  <c r="BE325"/>
  <c r="BK212"/>
  <c r="J212"/>
  <c r="J101"/>
  <c i="58" r="J91"/>
  <c r="E114"/>
  <c r="F123"/>
  <c r="BE132"/>
  <c r="BE138"/>
  <c r="BE144"/>
  <c r="BE152"/>
  <c r="BE160"/>
  <c r="BE183"/>
  <c r="BE193"/>
  <c r="BE202"/>
  <c r="BE205"/>
  <c i="59" r="F94"/>
  <c r="BE155"/>
  <c r="BE226"/>
  <c r="BE238"/>
  <c r="BE262"/>
  <c r="BE271"/>
  <c r="BE286"/>
  <c r="BE313"/>
  <c r="BE358"/>
  <c r="BE361"/>
  <c r="BE391"/>
  <c r="BE397"/>
  <c r="BE403"/>
  <c i="60" r="BE132"/>
  <c r="BE141"/>
  <c r="BE164"/>
  <c r="BE195"/>
  <c r="BE216"/>
  <c r="BE295"/>
  <c r="BE311"/>
  <c r="BE318"/>
  <c r="BE324"/>
  <c r="BE348"/>
  <c r="BE357"/>
  <c r="BE366"/>
  <c r="BE372"/>
  <c r="BE384"/>
  <c r="BE387"/>
  <c r="BE405"/>
  <c r="BE414"/>
  <c r="BE426"/>
  <c r="BE432"/>
  <c r="BE486"/>
  <c i="61" r="J122"/>
  <c r="F125"/>
  <c r="BE131"/>
  <c r="BE164"/>
  <c r="BE193"/>
  <c r="BE205"/>
  <c r="BE209"/>
  <c r="BE221"/>
  <c r="BE242"/>
  <c r="BE261"/>
  <c r="BE264"/>
  <c r="BE303"/>
  <c r="BE321"/>
  <c r="BE352"/>
  <c r="BE361"/>
  <c r="BE367"/>
  <c r="BE377"/>
  <c r="BE392"/>
  <c i="62" r="BE149"/>
  <c r="BE165"/>
  <c r="BE189"/>
  <c r="BE196"/>
  <c r="BE232"/>
  <c r="BE235"/>
  <c r="BE238"/>
  <c r="BE247"/>
  <c r="BE253"/>
  <c r="BE259"/>
  <c r="BE283"/>
  <c r="BE301"/>
  <c r="BE322"/>
  <c i="63" r="BE148"/>
  <c r="BE164"/>
  <c r="BE168"/>
  <c r="BE176"/>
  <c r="BE189"/>
  <c r="BE206"/>
  <c r="BE215"/>
  <c r="BE236"/>
  <c r="BE245"/>
  <c r="BE251"/>
  <c r="BE254"/>
  <c r="BE266"/>
  <c r="BE297"/>
  <c i="64" r="J122"/>
  <c r="BE160"/>
  <c r="BE180"/>
  <c r="BE189"/>
  <c r="BE212"/>
  <c r="BE230"/>
  <c r="BE254"/>
  <c r="BE257"/>
  <c i="65" r="E113"/>
  <c r="BE136"/>
  <c r="BE139"/>
  <c r="BE145"/>
  <c r="BE160"/>
  <c r="BE163"/>
  <c i="66" r="BE127"/>
  <c r="BE146"/>
  <c r="BE150"/>
  <c r="BE158"/>
  <c r="BE160"/>
  <c r="BE170"/>
  <c r="BE175"/>
  <c r="BE177"/>
  <c r="BK165"/>
  <c r="J165"/>
  <c r="J102"/>
  <c i="67" r="J91"/>
  <c r="J94"/>
  <c r="BE134"/>
  <c r="BE144"/>
  <c r="BE145"/>
  <c r="BE150"/>
  <c r="BE151"/>
  <c r="BE155"/>
  <c i="68" r="E117"/>
  <c r="BE135"/>
  <c r="BE138"/>
  <c r="BE147"/>
  <c r="BE153"/>
  <c r="BE181"/>
  <c r="BE203"/>
  <c r="BE209"/>
  <c r="BE227"/>
  <c i="69" r="E115"/>
  <c r="J121"/>
  <c r="BE145"/>
  <c r="BE154"/>
  <c r="BE160"/>
  <c r="BE172"/>
  <c r="BE207"/>
  <c i="70" r="F119"/>
  <c r="BE132"/>
  <c r="BE136"/>
  <c r="BE140"/>
  <c i="71" r="F94"/>
  <c r="BE132"/>
  <c r="BE206"/>
  <c r="BE213"/>
  <c i="72" r="J91"/>
  <c r="BE134"/>
  <c r="BE172"/>
  <c r="BE284"/>
  <c r="BE286"/>
  <c r="BK291"/>
  <c r="J291"/>
  <c r="J105"/>
  <c i="73" r="J120"/>
  <c r="BE167"/>
  <c i="74" r="J94"/>
  <c r="BE137"/>
  <c r="BE141"/>
  <c r="BE145"/>
  <c r="BE155"/>
  <c r="BE186"/>
  <c r="BK219"/>
  <c r="J219"/>
  <c r="J104"/>
  <c i="75" r="E85"/>
  <c r="BE133"/>
  <c r="BE139"/>
  <c r="BE143"/>
  <c r="BE154"/>
  <c i="76" r="J113"/>
  <c r="F116"/>
  <c r="BE122"/>
  <c r="BE126"/>
  <c r="BE149"/>
  <c r="BE152"/>
  <c i="77" r="E85"/>
  <c i="78" r="F118"/>
  <c r="BE129"/>
  <c r="BE139"/>
  <c i="79" r="F94"/>
  <c r="BE124"/>
  <c r="BE128"/>
  <c r="BE129"/>
  <c r="BE143"/>
  <c r="BE144"/>
  <c i="80" r="BE126"/>
  <c r="BE128"/>
  <c i="81" r="F96"/>
  <c r="BE146"/>
  <c i="2" r="J118"/>
  <c r="BE129"/>
  <c r="BE139"/>
  <c r="BE141"/>
  <c r="BE149"/>
  <c r="BE154"/>
  <c r="BK156"/>
  <c r="J156"/>
  <c r="J104"/>
  <c i="3" r="J92"/>
  <c r="BE127"/>
  <c r="BE132"/>
  <c r="BE161"/>
  <c i="4" r="E85"/>
  <c r="BE129"/>
  <c r="BE144"/>
  <c r="BE151"/>
  <c i="5" r="E139"/>
  <c r="BE158"/>
  <c r="BE166"/>
  <c r="BE181"/>
  <c r="BE194"/>
  <c r="BE200"/>
  <c r="BE230"/>
  <c r="BE239"/>
  <c r="BE368"/>
  <c r="BE489"/>
  <c r="BE570"/>
  <c r="BE659"/>
  <c r="BE667"/>
  <c r="BE675"/>
  <c r="BE693"/>
  <c r="BE701"/>
  <c r="BE726"/>
  <c r="BE884"/>
  <c r="BE912"/>
  <c r="BE985"/>
  <c r="BE1000"/>
  <c r="BE1011"/>
  <c r="BE1036"/>
  <c r="BE1081"/>
  <c r="BE1092"/>
  <c r="BE1119"/>
  <c r="BE1127"/>
  <c r="BE1153"/>
  <c r="BE1172"/>
  <c r="BE1205"/>
  <c r="BE1259"/>
  <c r="BE1269"/>
  <c r="BE1299"/>
  <c r="BE1303"/>
  <c r="BE1311"/>
  <c r="BE1335"/>
  <c r="BE1359"/>
  <c r="BE1365"/>
  <c r="BE1371"/>
  <c r="BE1411"/>
  <c r="BE1423"/>
  <c r="BE1435"/>
  <c r="BE1439"/>
  <c r="BE1465"/>
  <c r="BE1475"/>
  <c r="BE1479"/>
  <c r="BE1487"/>
  <c r="BE1493"/>
  <c r="BE1505"/>
  <c r="BE1519"/>
  <c r="BE1527"/>
  <c r="BE1535"/>
  <c r="BE1557"/>
  <c r="BE1607"/>
  <c r="BE1635"/>
  <c r="BE1663"/>
  <c r="BE1671"/>
  <c r="BE1695"/>
  <c r="BE1699"/>
  <c r="BE1721"/>
  <c r="BE1755"/>
  <c r="BE1757"/>
  <c r="BE1785"/>
  <c r="BE1797"/>
  <c r="BE1809"/>
  <c r="BE1835"/>
  <c r="BE1848"/>
  <c r="BE1858"/>
  <c r="BE1868"/>
  <c r="BE1890"/>
  <c r="BE1894"/>
  <c r="BE1940"/>
  <c r="BE1962"/>
  <c r="BE1966"/>
  <c r="BE1976"/>
  <c r="BE1988"/>
  <c r="BE2008"/>
  <c r="BE2012"/>
  <c r="BE2024"/>
  <c r="BE2030"/>
  <c r="BE2036"/>
  <c r="BE2046"/>
  <c r="BE2098"/>
  <c r="BE2138"/>
  <c r="BE2168"/>
  <c r="BE2172"/>
  <c r="BE2180"/>
  <c r="BE2194"/>
  <c r="BE2202"/>
  <c r="BE2210"/>
  <c r="BE2216"/>
  <c r="BE2218"/>
  <c r="BE2226"/>
  <c r="BE2237"/>
  <c r="BE2241"/>
  <c r="BE2245"/>
  <c r="BE2353"/>
  <c r="BE2355"/>
  <c r="BE2364"/>
  <c r="BE2371"/>
  <c r="BE2397"/>
  <c r="BE2433"/>
  <c r="BE2486"/>
  <c r="BE2489"/>
  <c r="BE2506"/>
  <c r="BE2538"/>
  <c r="BE2543"/>
  <c r="BE2561"/>
  <c r="BE2562"/>
  <c r="BE2582"/>
  <c r="BE2606"/>
  <c r="BE2621"/>
  <c r="BE2653"/>
  <c r="BE2659"/>
  <c r="BE2677"/>
  <c r="BE2717"/>
  <c r="BE2719"/>
  <c r="BE2751"/>
  <c r="BE2797"/>
  <c i="6" r="J96"/>
  <c r="BE146"/>
  <c r="BE153"/>
  <c r="BE191"/>
  <c r="BE198"/>
  <c r="BE203"/>
  <c r="BE209"/>
  <c r="BE219"/>
  <c r="BE276"/>
  <c r="BE277"/>
  <c r="BE279"/>
  <c r="BE280"/>
  <c r="BE296"/>
  <c r="BE299"/>
  <c r="BE312"/>
  <c r="BE318"/>
  <c r="BE326"/>
  <c r="BE329"/>
  <c r="BE332"/>
  <c r="BE342"/>
  <c r="BE352"/>
  <c r="BE367"/>
  <c r="BE411"/>
  <c r="BE427"/>
  <c r="BE436"/>
  <c r="BE441"/>
  <c r="BE457"/>
  <c r="BE467"/>
  <c r="BE524"/>
  <c r="BE535"/>
  <c r="BE555"/>
  <c r="BE575"/>
  <c r="BE579"/>
  <c r="BE583"/>
  <c r="BE587"/>
  <c r="BE596"/>
  <c r="BE615"/>
  <c i="7" r="BE160"/>
  <c r="BE173"/>
  <c r="BE174"/>
  <c r="BE178"/>
  <c r="BE179"/>
  <c r="BE180"/>
  <c r="BE181"/>
  <c r="BE185"/>
  <c r="BE186"/>
  <c r="BE203"/>
  <c r="BE208"/>
  <c i="8" r="J93"/>
  <c r="BE157"/>
  <c r="BE158"/>
  <c r="BE159"/>
  <c r="BE163"/>
  <c r="BE181"/>
  <c r="BE182"/>
  <c r="BE183"/>
  <c r="BE224"/>
  <c r="BE239"/>
  <c r="BE240"/>
  <c r="BE266"/>
  <c r="BE267"/>
  <c r="BE274"/>
  <c r="BE282"/>
  <c r="BE283"/>
  <c r="BE308"/>
  <c r="BE322"/>
  <c r="BE326"/>
  <c r="BE332"/>
  <c r="BE333"/>
  <c r="BE334"/>
  <c r="BE339"/>
  <c r="BE347"/>
  <c r="BE364"/>
  <c r="BE365"/>
  <c r="BE370"/>
  <c r="BE372"/>
  <c r="BE373"/>
  <c r="BE375"/>
  <c i="9" r="J93"/>
  <c i="10" r="E85"/>
  <c r="J119"/>
  <c r="BE129"/>
  <c r="BE132"/>
  <c r="BE134"/>
  <c r="BE139"/>
  <c r="BE154"/>
  <c r="BE156"/>
  <c r="BE163"/>
  <c r="BE167"/>
  <c r="BE176"/>
  <c r="BE179"/>
  <c i="11" r="J122"/>
  <c r="BE134"/>
  <c r="BE141"/>
  <c r="BE144"/>
  <c r="BE155"/>
  <c r="BE157"/>
  <c r="BE158"/>
  <c r="BE159"/>
  <c r="BE160"/>
  <c r="BE161"/>
  <c r="BE162"/>
  <c r="BE163"/>
  <c r="BE179"/>
  <c i="12" r="E85"/>
  <c r="J119"/>
  <c r="BE132"/>
  <c r="BE142"/>
  <c r="BE150"/>
  <c r="BE151"/>
  <c r="BE155"/>
  <c r="BE160"/>
  <c r="BE164"/>
  <c r="BE175"/>
  <c r="BE187"/>
  <c r="BE195"/>
  <c r="BE196"/>
  <c i="13" r="BE127"/>
  <c r="BE142"/>
  <c r="BE144"/>
  <c r="BE164"/>
  <c r="BE167"/>
  <c r="BE175"/>
  <c r="BE178"/>
  <c r="BE179"/>
  <c r="BE181"/>
  <c r="BE183"/>
  <c r="BE188"/>
  <c r="BE189"/>
  <c r="BE190"/>
  <c r="BE192"/>
  <c r="BE193"/>
  <c i="14" r="BE134"/>
  <c r="BE135"/>
  <c r="BE145"/>
  <c r="BE146"/>
  <c r="BE151"/>
  <c r="BE156"/>
  <c r="BE157"/>
  <c r="BE163"/>
  <c r="BE165"/>
  <c r="BE167"/>
  <c r="BE171"/>
  <c r="BE188"/>
  <c i="15" r="J96"/>
  <c r="F122"/>
  <c r="BE131"/>
  <c r="BE134"/>
  <c r="BE139"/>
  <c r="BE155"/>
  <c r="BE161"/>
  <c r="BE163"/>
  <c r="BE173"/>
  <c r="BE183"/>
  <c r="BE187"/>
  <c i="16" r="J96"/>
  <c r="BE144"/>
  <c r="BE153"/>
  <c r="BE154"/>
  <c r="BE174"/>
  <c r="BE184"/>
  <c r="BE186"/>
  <c i="17" r="BE127"/>
  <c r="BE133"/>
  <c r="BE142"/>
  <c r="BE147"/>
  <c r="BE152"/>
  <c r="BE156"/>
  <c r="BE160"/>
  <c r="BE162"/>
  <c r="BE171"/>
  <c r="BE178"/>
  <c i="18" r="BE130"/>
  <c r="BE134"/>
  <c r="BE138"/>
  <c r="BE142"/>
  <c i="19" r="J96"/>
  <c r="BE129"/>
  <c r="BE131"/>
  <c r="BE134"/>
  <c r="BE138"/>
  <c r="BE141"/>
  <c r="BE142"/>
  <c r="BE143"/>
  <c r="BE147"/>
  <c r="BE148"/>
  <c i="20" r="J96"/>
  <c r="J119"/>
  <c i="21" r="J96"/>
  <c r="J119"/>
  <c r="BE132"/>
  <c r="BE134"/>
  <c r="BE138"/>
  <c r="BE140"/>
  <c i="22" r="E85"/>
  <c r="J93"/>
  <c r="BE130"/>
  <c r="BE132"/>
  <c r="BE136"/>
  <c i="23" r="E85"/>
  <c r="J96"/>
  <c r="BE128"/>
  <c i="24" r="E111"/>
  <c r="F122"/>
  <c r="BE127"/>
  <c r="BE128"/>
  <c r="BE131"/>
  <c r="BE133"/>
  <c r="BE134"/>
  <c i="25" r="BE131"/>
  <c r="BE137"/>
  <c r="BE138"/>
  <c i="26" r="J119"/>
  <c r="J122"/>
  <c r="BE135"/>
  <c r="BE138"/>
  <c i="41" r="E85"/>
  <c r="F122"/>
  <c i="42" r="J119"/>
  <c r="BE128"/>
  <c i="43" r="E116"/>
  <c r="J127"/>
  <c r="BE137"/>
  <c r="BE154"/>
  <c r="BE164"/>
  <c r="BE167"/>
  <c r="BE170"/>
  <c r="BE173"/>
  <c r="BE174"/>
  <c r="BE175"/>
  <c r="BE178"/>
  <c r="BE189"/>
  <c r="BE193"/>
  <c r="BE194"/>
  <c r="BE204"/>
  <c r="BE207"/>
  <c r="BE214"/>
  <c r="BE241"/>
  <c i="44" r="J127"/>
  <c r="BE141"/>
  <c r="BE164"/>
  <c r="BE165"/>
  <c r="BE167"/>
  <c r="BE171"/>
  <c r="BE184"/>
  <c r="BE190"/>
  <c r="BE198"/>
  <c r="BE200"/>
  <c r="BE204"/>
  <c r="BE208"/>
  <c r="BE221"/>
  <c r="BE223"/>
  <c r="BE224"/>
  <c r="BE231"/>
  <c r="BE236"/>
  <c r="BE239"/>
  <c r="BE246"/>
  <c r="BE249"/>
  <c r="BE252"/>
  <c r="BE254"/>
  <c r="BE256"/>
  <c r="BE259"/>
  <c r="BE268"/>
  <c r="BE272"/>
  <c r="BE275"/>
  <c r="BE281"/>
  <c r="BE282"/>
  <c r="BE287"/>
  <c r="BE300"/>
  <c r="BE303"/>
  <c r="BE305"/>
  <c r="BE311"/>
  <c i="45" r="E85"/>
  <c r="BE135"/>
  <c r="BE138"/>
  <c r="BE141"/>
  <c r="BE145"/>
  <c r="BE149"/>
  <c r="BE157"/>
  <c r="BE159"/>
  <c r="BE163"/>
  <c r="BE166"/>
  <c r="BE169"/>
  <c r="BE175"/>
  <c r="BE179"/>
  <c r="BE182"/>
  <c r="BE184"/>
  <c r="BE194"/>
  <c r="BE202"/>
  <c r="BE208"/>
  <c r="BE209"/>
  <c r="BE212"/>
  <c r="BE216"/>
  <c r="BE220"/>
  <c r="BE224"/>
  <c r="BE225"/>
  <c r="BE228"/>
  <c r="BE242"/>
  <c r="BE249"/>
  <c r="BE261"/>
  <c r="BE266"/>
  <c r="BE267"/>
  <c r="BE268"/>
  <c r="BE269"/>
  <c r="BE270"/>
  <c r="BE271"/>
  <c r="BE272"/>
  <c r="BE273"/>
  <c r="BE274"/>
  <c r="BE283"/>
  <c i="46" r="F96"/>
  <c r="BE135"/>
  <c r="BE136"/>
  <c r="BE146"/>
  <c r="BE148"/>
  <c r="BE152"/>
  <c r="BE154"/>
  <c r="BE160"/>
  <c r="BE170"/>
  <c r="BK166"/>
  <c r="J166"/>
  <c r="J103"/>
  <c i="47" r="F124"/>
  <c r="BE133"/>
  <c r="BE136"/>
  <c r="BE143"/>
  <c i="48" r="J93"/>
  <c r="J123"/>
  <c r="BE133"/>
  <c i="49" r="BE134"/>
  <c r="BE139"/>
  <c r="BE140"/>
  <c r="BE143"/>
  <c r="BE158"/>
  <c r="BE159"/>
  <c r="BE171"/>
  <c r="BE175"/>
  <c r="BK168"/>
  <c r="J168"/>
  <c r="J104"/>
  <c i="50" r="J93"/>
  <c r="J126"/>
  <c r="BE135"/>
  <c r="BE138"/>
  <c r="BE145"/>
  <c r="BE147"/>
  <c r="BE155"/>
  <c r="BE156"/>
  <c r="BE157"/>
  <c r="BE158"/>
  <c r="BE160"/>
  <c r="BE161"/>
  <c r="BE162"/>
  <c r="BE163"/>
  <c i="51" r="BE131"/>
  <c r="BE133"/>
  <c r="BE148"/>
  <c r="BE152"/>
  <c i="52" r="E111"/>
  <c r="F122"/>
  <c r="BE131"/>
  <c r="BE133"/>
  <c r="BE147"/>
  <c r="BE159"/>
  <c r="BE161"/>
  <c r="BE179"/>
  <c i="53" r="J94"/>
  <c r="BE127"/>
  <c r="BE134"/>
  <c i="54" r="J124"/>
  <c r="BE147"/>
  <c r="BE150"/>
  <c r="BE163"/>
  <c r="BE184"/>
  <c r="BE188"/>
  <c r="BE198"/>
  <c r="BE204"/>
  <c r="BK166"/>
  <c r="J166"/>
  <c r="J104"/>
  <c i="55" r="E85"/>
  <c r="BE143"/>
  <c r="BE147"/>
  <c r="BE167"/>
  <c r="BE179"/>
  <c r="BE186"/>
  <c r="BE188"/>
  <c r="BE194"/>
  <c r="BE210"/>
  <c r="BE212"/>
  <c r="BK166"/>
  <c r="J166"/>
  <c r="J104"/>
  <c i="56" r="J91"/>
  <c r="J94"/>
  <c r="F122"/>
  <c r="BE259"/>
  <c r="BE274"/>
  <c r="BE277"/>
  <c r="BE292"/>
  <c r="BE313"/>
  <c r="BE328"/>
  <c r="BE331"/>
  <c r="BE335"/>
  <c i="57" r="E85"/>
  <c r="J122"/>
  <c r="BE167"/>
  <c r="BE179"/>
  <c r="BE191"/>
  <c r="BE203"/>
  <c r="BE257"/>
  <c r="BE260"/>
  <c r="BE269"/>
  <c r="BE291"/>
  <c r="BE303"/>
  <c r="BE328"/>
  <c r="BE335"/>
  <c i="58" r="BE135"/>
  <c r="BE190"/>
  <c r="BE211"/>
  <c r="BE218"/>
  <c i="59" r="BE135"/>
  <c r="BE148"/>
  <c r="BE169"/>
  <c r="BE176"/>
  <c r="BE250"/>
  <c r="BE274"/>
  <c r="BE289"/>
  <c r="BE298"/>
  <c r="BE307"/>
  <c r="BE322"/>
  <c r="BE328"/>
  <c r="BE352"/>
  <c r="BE379"/>
  <c r="BE385"/>
  <c r="BE418"/>
  <c i="60" r="E85"/>
  <c r="F94"/>
  <c r="J120"/>
  <c r="J123"/>
  <c r="BE129"/>
  <c r="BE145"/>
  <c r="BE206"/>
  <c r="BE227"/>
  <c r="BE238"/>
  <c r="BE248"/>
  <c r="BE258"/>
  <c r="BE267"/>
  <c r="BE274"/>
  <c r="BE289"/>
  <c r="BE292"/>
  <c r="BE333"/>
  <c r="BE375"/>
  <c r="BE378"/>
  <c r="BE441"/>
  <c r="BE459"/>
  <c r="BE462"/>
  <c r="BE483"/>
  <c r="BE498"/>
  <c i="61" r="BE217"/>
  <c r="BE236"/>
  <c r="BE267"/>
  <c r="BE333"/>
  <c r="BE358"/>
  <c i="62" r="E85"/>
  <c r="F94"/>
  <c r="BE136"/>
  <c r="BE210"/>
  <c r="BE214"/>
  <c r="BE220"/>
  <c r="BE226"/>
  <c r="BE262"/>
  <c r="BE310"/>
  <c r="BE325"/>
  <c i="63" r="E85"/>
  <c r="J94"/>
  <c r="BE131"/>
  <c r="BE137"/>
  <c r="BE144"/>
  <c r="BE160"/>
  <c r="BE184"/>
  <c r="BE197"/>
  <c r="BE218"/>
  <c r="BE224"/>
  <c r="BE248"/>
  <c r="BE257"/>
  <c r="BE275"/>
  <c r="BE287"/>
  <c r="BK296"/>
  <c r="J296"/>
  <c r="J103"/>
  <c i="64" r="BE128"/>
  <c r="BE144"/>
  <c r="BE156"/>
  <c r="BE164"/>
  <c r="BE172"/>
  <c r="BE184"/>
  <c r="BE206"/>
  <c r="BE215"/>
  <c r="BE224"/>
  <c r="BE242"/>
  <c i="65" r="BE131"/>
  <c r="BE143"/>
  <c r="BE147"/>
  <c r="BE157"/>
  <c r="BE158"/>
  <c r="BE165"/>
  <c r="BE166"/>
  <c r="BE168"/>
  <c r="BK156"/>
  <c r="J156"/>
  <c r="J102"/>
  <c i="66" r="F94"/>
  <c r="J119"/>
  <c r="J122"/>
  <c r="BE131"/>
  <c r="BE140"/>
  <c r="BE145"/>
  <c r="BE156"/>
  <c r="BE159"/>
  <c r="BE167"/>
  <c r="BE176"/>
  <c i="67" r="E85"/>
  <c r="BE126"/>
  <c r="BE129"/>
  <c r="BE131"/>
  <c r="BE138"/>
  <c r="BE141"/>
  <c r="BE147"/>
  <c r="BE149"/>
  <c r="BE153"/>
  <c r="BE159"/>
  <c r="BE161"/>
  <c i="68" r="J94"/>
  <c r="J123"/>
  <c r="BE144"/>
  <c r="BE159"/>
  <c r="BE162"/>
  <c r="BE174"/>
  <c r="BE177"/>
  <c r="BE206"/>
  <c r="BE238"/>
  <c r="BE241"/>
  <c i="69" r="J124"/>
  <c r="BE130"/>
  <c r="BE133"/>
  <c r="BE151"/>
  <c r="BE157"/>
  <c r="BE163"/>
  <c r="BE183"/>
  <c r="BE189"/>
  <c i="70" r="BE151"/>
  <c i="71" r="BE217"/>
  <c r="BE238"/>
  <c r="BK245"/>
  <c r="J245"/>
  <c r="J104"/>
  <c i="72" r="E115"/>
  <c r="BE146"/>
  <c r="BE153"/>
  <c r="BE156"/>
  <c r="BE166"/>
  <c r="BE176"/>
  <c r="BE214"/>
  <c r="BE232"/>
  <c r="BE233"/>
  <c r="BE237"/>
  <c r="BE240"/>
  <c r="BE252"/>
  <c r="BE255"/>
  <c r="BE262"/>
  <c r="BE266"/>
  <c r="BE269"/>
  <c i="73" r="J94"/>
  <c r="F123"/>
  <c r="BE158"/>
  <c r="BE174"/>
  <c r="BE179"/>
  <c r="BK178"/>
  <c r="J178"/>
  <c r="J104"/>
  <c i="74" r="F94"/>
  <c r="BE149"/>
  <c r="BE161"/>
  <c r="BE165"/>
  <c r="BE197"/>
  <c i="75" r="BE123"/>
  <c r="BE129"/>
  <c r="BE135"/>
  <c r="BE141"/>
  <c i="76" r="BE130"/>
  <c r="BE136"/>
  <c r="BE146"/>
  <c i="77" r="F118"/>
  <c r="BE131"/>
  <c i="78" r="E85"/>
  <c r="BE126"/>
  <c r="BE128"/>
  <c r="BE130"/>
  <c r="BE133"/>
  <c r="BE134"/>
  <c r="BE137"/>
  <c r="BE138"/>
  <c r="BE140"/>
  <c i="79" r="BE137"/>
  <c i="80" r="J91"/>
  <c r="F118"/>
  <c i="81" r="BE139"/>
  <c r="BE144"/>
  <c r="BE171"/>
  <c r="BE172"/>
  <c r="BE190"/>
  <c r="BE199"/>
  <c r="BE211"/>
  <c r="BE227"/>
  <c r="BE234"/>
  <c r="BK221"/>
  <c r="J221"/>
  <c r="J107"/>
  <c i="82" r="F121"/>
  <c r="BE128"/>
  <c r="BE142"/>
  <c r="BE147"/>
  <c r="BE149"/>
  <c r="BE151"/>
  <c r="BE153"/>
  <c i="83" r="BE237"/>
  <c i="2" r="F121"/>
  <c r="BK135"/>
  <c r="J135"/>
  <c r="J99"/>
  <c i="3" r="BE123"/>
  <c r="BE141"/>
  <c r="BE155"/>
  <c i="4" r="BE125"/>
  <c i="5" r="BE180"/>
  <c r="BE233"/>
  <c r="BE240"/>
  <c r="BE284"/>
  <c r="BE333"/>
  <c r="BE374"/>
  <c r="BE391"/>
  <c r="BE402"/>
  <c r="BE671"/>
  <c r="BE683"/>
  <c r="BE687"/>
  <c r="BE705"/>
  <c r="BE747"/>
  <c r="BE753"/>
  <c r="BE815"/>
  <c r="BE867"/>
  <c r="BE909"/>
  <c r="BE928"/>
  <c r="BE952"/>
  <c r="BE967"/>
  <c r="BE1014"/>
  <c r="BE1021"/>
  <c r="BE1088"/>
  <c r="BE1099"/>
  <c r="BE1145"/>
  <c r="BE1149"/>
  <c r="BE1184"/>
  <c r="BE1201"/>
  <c r="BE1217"/>
  <c r="BE1245"/>
  <c r="BE1281"/>
  <c r="BE1287"/>
  <c r="BE1315"/>
  <c r="BE1351"/>
  <c r="BE1383"/>
  <c r="BE1395"/>
  <c r="BE1401"/>
  <c r="BE1405"/>
  <c r="BE1409"/>
  <c r="BE1413"/>
  <c r="BE1431"/>
  <c r="BE1447"/>
  <c r="BE1469"/>
  <c r="BE1483"/>
  <c r="BE1513"/>
  <c r="BE1531"/>
  <c r="BE1537"/>
  <c r="BE1555"/>
  <c r="BE1579"/>
  <c r="BE1589"/>
  <c r="BE1595"/>
  <c r="BE1609"/>
  <c r="BE1611"/>
  <c r="BE1617"/>
  <c r="BE1623"/>
  <c r="BE1633"/>
  <c r="BE1645"/>
  <c r="BE1649"/>
  <c r="BE1701"/>
  <c r="BE1727"/>
  <c r="BE1759"/>
  <c r="BE1763"/>
  <c r="BE1775"/>
  <c r="BE1795"/>
  <c r="BE1799"/>
  <c r="BE1839"/>
  <c r="BE1850"/>
  <c r="BE1856"/>
  <c r="BE1860"/>
  <c r="BE1870"/>
  <c r="BE1886"/>
  <c r="BE1914"/>
  <c r="BE1946"/>
  <c r="BE1968"/>
  <c r="BE1980"/>
  <c r="BE1998"/>
  <c r="BE2062"/>
  <c r="BE2076"/>
  <c r="BE2086"/>
  <c r="BE2094"/>
  <c r="BE2118"/>
  <c r="BE2142"/>
  <c r="BE2154"/>
  <c r="BE2164"/>
  <c r="BE2174"/>
  <c r="BE2176"/>
  <c r="BE2206"/>
  <c r="BE2208"/>
  <c r="BE2230"/>
  <c r="BE2231"/>
  <c r="BE2251"/>
  <c r="BE2263"/>
  <c r="BE2273"/>
  <c r="BE2390"/>
  <c r="BE2480"/>
  <c r="BE2511"/>
  <c r="BE2519"/>
  <c r="BE2560"/>
  <c r="BE2619"/>
  <c r="BE2627"/>
  <c r="BE2639"/>
  <c r="BE2661"/>
  <c r="BE2667"/>
  <c r="BE2679"/>
  <c r="BE2687"/>
  <c r="BE2690"/>
  <c r="BE2697"/>
  <c r="BE2714"/>
  <c r="BE2720"/>
  <c r="BE2779"/>
  <c r="BK883"/>
  <c r="J883"/>
  <c r="J106"/>
  <c r="BK2716"/>
  <c r="J2716"/>
  <c r="J128"/>
  <c i="6" r="J127"/>
  <c r="BE149"/>
  <c r="BE152"/>
  <c r="BE171"/>
  <c r="BE182"/>
  <c r="BE229"/>
  <c r="BE248"/>
  <c r="BE252"/>
  <c r="BE297"/>
  <c r="BE298"/>
  <c r="BE305"/>
  <c r="BE315"/>
  <c r="BE323"/>
  <c r="BE370"/>
  <c r="BE383"/>
  <c r="BE432"/>
  <c r="BE438"/>
  <c r="BE439"/>
  <c r="BE442"/>
  <c r="BE443"/>
  <c r="BE444"/>
  <c r="BE455"/>
  <c r="BE458"/>
  <c r="BE460"/>
  <c r="BE461"/>
  <c r="BE471"/>
  <c r="BE492"/>
  <c r="BE511"/>
  <c r="BE520"/>
  <c r="BE591"/>
  <c r="BE594"/>
  <c r="BE595"/>
  <c r="BE611"/>
  <c r="BE616"/>
  <c i="7" r="E85"/>
  <c r="BE166"/>
  <c r="BE167"/>
  <c r="BE172"/>
  <c r="BE176"/>
  <c r="BE177"/>
  <c r="BE187"/>
  <c r="BE195"/>
  <c r="BE196"/>
  <c r="BE205"/>
  <c r="BE210"/>
  <c r="BE219"/>
  <c r="BE221"/>
  <c i="8" r="J96"/>
  <c r="BE170"/>
  <c r="BE171"/>
  <c r="BE191"/>
  <c r="BE192"/>
  <c r="BE194"/>
  <c r="BE195"/>
  <c r="BE196"/>
  <c r="BE204"/>
  <c r="BE205"/>
  <c r="BE209"/>
  <c r="BE231"/>
  <c r="BE232"/>
  <c r="BE233"/>
  <c r="BE244"/>
  <c r="BE245"/>
  <c r="BE248"/>
  <c r="BE258"/>
  <c r="BE261"/>
  <c r="BE263"/>
  <c r="BE264"/>
  <c r="BE269"/>
  <c r="BE270"/>
  <c r="BE271"/>
  <c r="BE272"/>
  <c r="BE273"/>
  <c r="BE275"/>
  <c r="BE284"/>
  <c r="BE285"/>
  <c r="BE292"/>
  <c r="BE296"/>
  <c r="BE301"/>
  <c r="BE302"/>
  <c r="BE303"/>
  <c r="BE319"/>
  <c r="BE325"/>
  <c r="BE342"/>
  <c i="10" r="F122"/>
  <c r="BE130"/>
  <c r="BE140"/>
  <c r="BE141"/>
  <c r="BE155"/>
  <c r="BE157"/>
  <c r="BE158"/>
  <c r="BE159"/>
  <c r="BE170"/>
  <c r="BE187"/>
  <c i="11" r="BE143"/>
  <c r="BE166"/>
  <c r="BE167"/>
  <c r="BE175"/>
  <c r="BE181"/>
  <c r="BE182"/>
  <c i="12" r="J96"/>
  <c r="BE139"/>
  <c r="BE141"/>
  <c r="BE143"/>
  <c r="BE144"/>
  <c r="BE159"/>
  <c r="BE169"/>
  <c r="BE186"/>
  <c r="BE197"/>
  <c i="13" r="BE129"/>
  <c r="BE130"/>
  <c r="BE135"/>
  <c r="BE168"/>
  <c r="BE169"/>
  <c r="BE170"/>
  <c r="BE182"/>
  <c i="14" r="BE153"/>
  <c r="BE162"/>
  <c r="BE168"/>
  <c r="BE169"/>
  <c r="BE181"/>
  <c r="BE182"/>
  <c r="BE185"/>
  <c i="15" r="BE129"/>
  <c r="BE135"/>
  <c r="BE136"/>
  <c r="BE150"/>
  <c r="BE154"/>
  <c r="BE166"/>
  <c r="BE170"/>
  <c r="BE174"/>
  <c r="BE178"/>
  <c r="BE180"/>
  <c r="BE186"/>
  <c i="16" r="F96"/>
  <c r="BE146"/>
  <c r="BE157"/>
  <c r="BE169"/>
  <c r="BE170"/>
  <c r="BE179"/>
  <c r="BE181"/>
  <c r="BE185"/>
  <c i="17" r="E111"/>
  <c r="BE145"/>
  <c r="BE149"/>
  <c r="BE153"/>
  <c r="BE168"/>
  <c r="BE175"/>
  <c r="BE176"/>
  <c r="BE182"/>
  <c r="BE184"/>
  <c r="BE186"/>
  <c i="18" r="J93"/>
  <c r="F122"/>
  <c r="BE127"/>
  <c r="BE135"/>
  <c r="BE146"/>
  <c r="BE149"/>
  <c i="19" r="E85"/>
  <c r="F122"/>
  <c r="BE133"/>
  <c r="BE135"/>
  <c i="20" r="BE127"/>
  <c r="BE130"/>
  <c r="BE132"/>
  <c r="BE135"/>
  <c r="BE138"/>
  <c i="21" r="BE131"/>
  <c r="BE136"/>
  <c i="22" r="J96"/>
  <c r="F122"/>
  <c r="BE127"/>
  <c r="BE128"/>
  <c r="BE138"/>
  <c i="23" r="J93"/>
  <c r="BE127"/>
  <c r="BE134"/>
  <c i="24" r="J119"/>
  <c i="25" r="BE129"/>
  <c r="BE134"/>
  <c r="BE135"/>
  <c r="BE136"/>
  <c i="26" r="BE130"/>
  <c r="BE134"/>
  <c r="BE139"/>
  <c i="27" r="F96"/>
  <c r="BE127"/>
  <c r="BE130"/>
  <c r="BE132"/>
  <c r="BE133"/>
  <c r="BE136"/>
  <c r="BE137"/>
  <c i="28" r="J93"/>
  <c r="J122"/>
  <c r="BE132"/>
  <c i="29" r="J96"/>
  <c i="31" r="J96"/>
  <c r="BE129"/>
  <c r="BE141"/>
  <c r="BE144"/>
  <c i="32" r="J93"/>
  <c r="BE130"/>
  <c r="BE133"/>
  <c r="BE135"/>
  <c r="BE138"/>
  <c r="BE139"/>
  <c r="BE140"/>
  <c r="BE142"/>
  <c r="BE144"/>
  <c r="BE147"/>
  <c r="BE152"/>
  <c i="33" r="J119"/>
  <c r="BE127"/>
  <c r="BE139"/>
  <c r="BE141"/>
  <c r="BE143"/>
  <c r="BE148"/>
  <c i="34" r="J93"/>
  <c r="J122"/>
  <c r="BE129"/>
  <c r="BE135"/>
  <c r="BE145"/>
  <c i="35" r="E111"/>
  <c r="J122"/>
  <c r="BE130"/>
  <c r="BE134"/>
  <c r="BE136"/>
  <c r="BE138"/>
  <c r="BE143"/>
  <c i="36" r="J119"/>
  <c r="BE127"/>
  <c r="BE134"/>
  <c r="BE142"/>
  <c r="BE144"/>
  <c r="BE145"/>
  <c i="37" r="F96"/>
  <c r="BE129"/>
  <c r="BE131"/>
  <c r="BE135"/>
  <c r="BE141"/>
  <c r="BE148"/>
  <c i="38" r="J93"/>
  <c r="BE134"/>
  <c r="BE138"/>
  <c r="BE143"/>
  <c r="BE145"/>
  <c i="39" r="E112"/>
  <c r="F123"/>
  <c r="BE132"/>
  <c r="BE133"/>
  <c r="BE143"/>
  <c r="BK147"/>
  <c r="J147"/>
  <c r="J102"/>
  <c i="40" r="BE130"/>
  <c i="45" r="BE158"/>
  <c r="BE162"/>
  <c r="BE171"/>
  <c r="BE173"/>
  <c r="BE177"/>
  <c r="BE180"/>
  <c r="BE181"/>
  <c r="BE186"/>
  <c r="BE190"/>
  <c r="BE193"/>
  <c r="BE195"/>
  <c r="BE197"/>
  <c r="BE203"/>
  <c r="BE217"/>
  <c r="BE218"/>
  <c r="BE222"/>
  <c r="BE227"/>
  <c r="BE234"/>
  <c r="BE235"/>
  <c r="BE240"/>
  <c r="BE246"/>
  <c r="BE250"/>
  <c r="BE252"/>
  <c r="BE254"/>
  <c r="BE260"/>
  <c r="BE264"/>
  <c r="BE285"/>
  <c r="BE287"/>
  <c r="BE291"/>
  <c i="46" r="J96"/>
  <c r="BE137"/>
  <c r="BE138"/>
  <c r="BE151"/>
  <c r="BE161"/>
  <c r="BE163"/>
  <c i="47" r="J121"/>
  <c r="BE131"/>
  <c r="BE132"/>
  <c r="BE134"/>
  <c r="BE140"/>
  <c r="BE147"/>
  <c r="BE149"/>
  <c r="BK153"/>
  <c r="BK152"/>
  <c r="J152"/>
  <c r="J102"/>
  <c i="48" r="BE131"/>
  <c i="49" r="J123"/>
  <c r="BE132"/>
  <c r="BE138"/>
  <c r="BE142"/>
  <c r="BE146"/>
  <c r="BE148"/>
  <c r="BE150"/>
  <c r="BE160"/>
  <c r="BE161"/>
  <c r="BE164"/>
  <c r="BE169"/>
  <c i="50" r="F126"/>
  <c r="BE137"/>
  <c r="BE140"/>
  <c r="BE146"/>
  <c r="BE148"/>
  <c r="BE149"/>
  <c r="BK153"/>
  <c r="J153"/>
  <c r="J104"/>
  <c i="51" r="BE135"/>
  <c r="BE138"/>
  <c r="BE147"/>
  <c r="BE150"/>
  <c r="BE161"/>
  <c i="52" r="J93"/>
  <c r="BE145"/>
  <c r="BE149"/>
  <c r="BE153"/>
  <c r="BE157"/>
  <c r="BE163"/>
  <c r="BE169"/>
  <c i="53" r="J91"/>
  <c r="BE155"/>
  <c r="BE162"/>
  <c i="54" r="E85"/>
  <c r="BE133"/>
  <c r="BE159"/>
  <c r="BE179"/>
  <c r="BE206"/>
  <c i="55" r="BE133"/>
  <c i="56" r="BE131"/>
  <c r="BE140"/>
  <c r="BE158"/>
  <c r="BE244"/>
  <c r="BE253"/>
  <c r="BE265"/>
  <c r="BE298"/>
  <c r="BK212"/>
  <c r="J212"/>
  <c r="J101"/>
  <c r="BK334"/>
  <c r="J334"/>
  <c r="J103"/>
  <c i="57" r="BE220"/>
  <c r="BE223"/>
  <c r="BE242"/>
  <c r="BE306"/>
  <c r="BE309"/>
  <c i="58" r="J94"/>
  <c r="BE168"/>
  <c r="BE176"/>
  <c i="59" r="E114"/>
  <c r="BE229"/>
  <c r="BE268"/>
  <c r="BE349"/>
  <c r="BE415"/>
  <c r="BE424"/>
  <c r="BK253"/>
  <c r="J253"/>
  <c r="J102"/>
  <c i="60" r="BE174"/>
  <c r="BE184"/>
  <c r="BE271"/>
  <c r="BE277"/>
  <c r="BE280"/>
  <c r="BE286"/>
  <c r="BE321"/>
  <c r="BE330"/>
  <c r="BE351"/>
  <c r="BE399"/>
  <c r="BE411"/>
  <c r="BE420"/>
  <c r="BE468"/>
  <c r="BE474"/>
  <c r="BE508"/>
  <c r="BK507"/>
  <c r="J507"/>
  <c r="J104"/>
  <c i="61" r="J94"/>
  <c r="BE149"/>
  <c r="BE152"/>
  <c r="BE158"/>
  <c r="BE161"/>
  <c r="BE167"/>
  <c r="BE181"/>
  <c r="BE201"/>
  <c r="BE239"/>
  <c r="BE245"/>
  <c r="BE270"/>
  <c r="BE279"/>
  <c r="BE291"/>
  <c r="BE306"/>
  <c r="BE324"/>
  <c r="BE330"/>
  <c r="BE364"/>
  <c r="BE370"/>
  <c r="BE385"/>
  <c r="BE399"/>
  <c i="62" r="BE161"/>
  <c r="BE173"/>
  <c r="BE203"/>
  <c r="BE241"/>
  <c r="BE250"/>
  <c r="BE286"/>
  <c r="BE307"/>
  <c r="BE328"/>
  <c r="BE334"/>
  <c r="BE340"/>
  <c r="BE347"/>
  <c i="63" r="F94"/>
  <c r="J119"/>
  <c r="BE134"/>
  <c i="69" r="BE223"/>
  <c r="BE243"/>
  <c r="BK222"/>
  <c r="J222"/>
  <c r="J103"/>
  <c i="70" r="J91"/>
  <c r="E110"/>
  <c r="BE124"/>
  <c r="BE130"/>
  <c r="BE137"/>
  <c r="BE147"/>
  <c r="BE148"/>
  <c i="71" r="BE149"/>
  <c r="BE161"/>
  <c r="BE169"/>
  <c r="BE194"/>
  <c r="BE223"/>
  <c r="BE232"/>
  <c i="72" r="J94"/>
  <c r="BE130"/>
  <c r="BE162"/>
  <c r="BE165"/>
  <c r="BE190"/>
  <c i="73" r="BE146"/>
  <c i="82" r="J94"/>
  <c r="BE155"/>
  <c r="BE162"/>
  <c i="83" r="J93"/>
  <c r="E117"/>
  <c r="BE138"/>
  <c r="BE163"/>
  <c r="BE182"/>
  <c i="2" r="E114"/>
  <c r="BE127"/>
  <c r="BE144"/>
  <c r="BK153"/>
  <c r="J153"/>
  <c r="J103"/>
  <c i="3" r="BE152"/>
  <c i="4" r="F116"/>
  <c i="5" r="BE219"/>
  <c r="BE235"/>
  <c r="BE319"/>
  <c r="BE625"/>
  <c r="BE633"/>
  <c r="BE638"/>
  <c r="BE655"/>
  <c r="BE691"/>
  <c r="BE708"/>
  <c r="BE712"/>
  <c r="BE789"/>
  <c r="BE806"/>
  <c r="BE871"/>
  <c r="BE881"/>
  <c r="BE888"/>
  <c r="BE911"/>
  <c r="BE1004"/>
  <c r="BE1064"/>
  <c r="BE1102"/>
  <c r="BE1123"/>
  <c r="BE1131"/>
  <c r="BE1141"/>
  <c r="BE1192"/>
  <c r="BE1225"/>
  <c r="BE1247"/>
  <c r="BE1251"/>
  <c r="BE1255"/>
  <c r="BE1265"/>
  <c r="BE1289"/>
  <c r="BE1331"/>
  <c r="BE1347"/>
  <c r="BE1355"/>
  <c r="BE1363"/>
  <c r="BE1367"/>
  <c r="BE1375"/>
  <c r="BE1379"/>
  <c r="BE1387"/>
  <c r="BE1407"/>
  <c r="BE1443"/>
  <c r="BE1477"/>
  <c r="BE1481"/>
  <c r="BE1485"/>
  <c r="BE1517"/>
  <c r="BE1591"/>
  <c r="BE1631"/>
  <c r="BE1651"/>
  <c r="BE1661"/>
  <c r="BE1673"/>
  <c r="BE1685"/>
  <c r="BE1703"/>
  <c r="BE1709"/>
  <c r="BE1729"/>
  <c r="BE1733"/>
  <c r="BE1743"/>
  <c r="BE1761"/>
  <c r="BE1767"/>
  <c r="BE1817"/>
  <c r="BE1821"/>
  <c r="BE1831"/>
  <c r="BE1882"/>
  <c r="BE1906"/>
  <c r="BE1932"/>
  <c r="BE1944"/>
  <c r="BE1954"/>
  <c r="BE1964"/>
  <c r="BE1972"/>
  <c r="BE1986"/>
  <c r="BE1994"/>
  <c r="BE2022"/>
  <c r="BE2026"/>
  <c r="BE2050"/>
  <c r="BE2068"/>
  <c r="BE2104"/>
  <c r="BE2114"/>
  <c r="BE2126"/>
  <c r="BE2132"/>
  <c r="BE2156"/>
  <c r="BE2162"/>
  <c r="BE2166"/>
  <c r="BE2182"/>
  <c r="BE2198"/>
  <c r="BE2200"/>
  <c r="BE2212"/>
  <c r="BE2224"/>
  <c r="BE2255"/>
  <c r="BE2261"/>
  <c r="BE2265"/>
  <c r="BE2285"/>
  <c r="BE2292"/>
  <c r="BE2327"/>
  <c r="BE2331"/>
  <c r="BE2441"/>
  <c r="BE2470"/>
  <c r="BE2483"/>
  <c r="BE2564"/>
  <c r="BE2567"/>
  <c r="BE2599"/>
  <c r="BE2605"/>
  <c r="BE2608"/>
  <c r="BE2623"/>
  <c r="BE2643"/>
  <c r="BE2700"/>
  <c r="BE2747"/>
  <c r="BE2765"/>
  <c i="6" r="BE136"/>
  <c r="BE137"/>
  <c r="BE165"/>
  <c r="BE166"/>
  <c r="BE169"/>
  <c r="BE173"/>
  <c r="BE174"/>
  <c r="BE177"/>
  <c r="BE180"/>
  <c r="BE181"/>
  <c r="BE184"/>
  <c r="BE233"/>
  <c r="BE244"/>
  <c r="BE245"/>
  <c r="BE293"/>
  <c r="BE295"/>
  <c r="BE319"/>
  <c r="BE373"/>
  <c r="BE387"/>
  <c r="BE397"/>
  <c r="BE400"/>
  <c r="BE445"/>
  <c r="BE448"/>
  <c r="BE454"/>
  <c r="BE501"/>
  <c r="BE515"/>
  <c r="BE531"/>
  <c r="BE536"/>
  <c r="BE552"/>
  <c r="BE597"/>
  <c r="BE609"/>
  <c r="BE613"/>
  <c i="7" r="BE130"/>
  <c r="BE141"/>
  <c r="BE153"/>
  <c r="BE164"/>
  <c r="BE165"/>
  <c r="BE217"/>
  <c r="BE222"/>
  <c r="BE223"/>
  <c r="BE224"/>
  <c i="8" r="BE154"/>
  <c r="BE155"/>
  <c r="BE161"/>
  <c r="BE162"/>
  <c r="BE179"/>
  <c r="BE180"/>
  <c r="BE201"/>
  <c r="BE213"/>
  <c r="BE214"/>
  <c r="BE223"/>
  <c r="BE230"/>
  <c r="BE234"/>
  <c r="BE235"/>
  <c r="BE236"/>
  <c r="BE237"/>
  <c r="BE243"/>
  <c r="BE251"/>
  <c r="BE252"/>
  <c r="BE254"/>
  <c r="BE268"/>
  <c r="BE280"/>
  <c r="BE293"/>
  <c r="BE309"/>
  <c r="BE341"/>
  <c r="BE343"/>
  <c r="BE359"/>
  <c r="BK247"/>
  <c r="J247"/>
  <c r="J111"/>
  <c i="10" r="BE127"/>
  <c r="BE137"/>
  <c r="BE144"/>
  <c r="BE145"/>
  <c r="BE146"/>
  <c r="BE147"/>
  <c r="BE148"/>
  <c r="BE151"/>
  <c r="BE152"/>
  <c r="BE161"/>
  <c r="BE168"/>
  <c r="BE174"/>
  <c r="BE178"/>
  <c i="11" r="J119"/>
  <c r="BE137"/>
  <c r="BE139"/>
  <c r="BE148"/>
  <c r="BE164"/>
  <c r="BE165"/>
  <c r="BE171"/>
  <c r="BE172"/>
  <c r="BE177"/>
  <c r="BE178"/>
  <c i="12" r="BE129"/>
  <c r="BE131"/>
  <c r="BE133"/>
  <c r="BE136"/>
  <c r="BE154"/>
  <c r="BE163"/>
  <c r="BE191"/>
  <c i="13" r="BE145"/>
  <c r="BE152"/>
  <c r="BE153"/>
  <c r="BE154"/>
  <c r="BE155"/>
  <c r="BE156"/>
  <c r="BE157"/>
  <c r="BE160"/>
  <c r="BE165"/>
  <c r="BE172"/>
  <c r="BE185"/>
  <c r="BE191"/>
  <c r="BE194"/>
  <c r="BE195"/>
  <c r="BE196"/>
  <c i="14" r="J96"/>
  <c r="BE141"/>
  <c r="BE143"/>
  <c r="BE148"/>
  <c r="BE155"/>
  <c r="BE161"/>
  <c r="BE164"/>
  <c r="BE179"/>
  <c r="BE183"/>
  <c i="15" r="J119"/>
  <c r="BE133"/>
  <c r="BE138"/>
  <c r="BE145"/>
  <c r="BE147"/>
  <c r="BE148"/>
  <c r="BE159"/>
  <c r="BE162"/>
  <c r="BE167"/>
  <c r="BE171"/>
  <c r="BE172"/>
  <c r="BE175"/>
  <c r="BE177"/>
  <c r="BE179"/>
  <c r="BE181"/>
  <c r="BE185"/>
  <c i="16" r="BE132"/>
  <c r="BE133"/>
  <c r="BE134"/>
  <c r="BE135"/>
  <c r="BE143"/>
  <c r="BE148"/>
  <c r="BE159"/>
  <c r="BE160"/>
  <c r="BE161"/>
  <c r="BE162"/>
  <c r="BE163"/>
  <c r="BE172"/>
  <c r="BE173"/>
  <c r="BE182"/>
  <c r="BE183"/>
  <c i="17" r="J96"/>
  <c r="BE146"/>
  <c r="BE148"/>
  <c r="BE150"/>
  <c r="BE159"/>
  <c r="BE161"/>
  <c r="BE163"/>
  <c r="BE165"/>
  <c r="BE173"/>
  <c r="BE177"/>
  <c r="BE179"/>
  <c r="BE180"/>
  <c r="BE183"/>
  <c i="18" r="E85"/>
  <c r="BE131"/>
  <c r="BE132"/>
  <c r="BE133"/>
  <c r="BE139"/>
  <c r="BE147"/>
  <c i="19" r="BE136"/>
  <c r="BE137"/>
  <c r="BE139"/>
  <c i="20" r="E85"/>
  <c r="F96"/>
  <c r="BE134"/>
  <c i="21" r="BE133"/>
  <c r="BE135"/>
  <c r="BE141"/>
  <c i="22" r="BE137"/>
  <c i="23" r="F96"/>
  <c r="BE129"/>
  <c r="BE130"/>
  <c r="BE132"/>
  <c i="25" r="J96"/>
  <c r="BE127"/>
  <c i="26" r="F122"/>
  <c r="BE133"/>
  <c r="BE140"/>
  <c i="27" r="E85"/>
  <c r="J93"/>
  <c r="J122"/>
  <c i="28" r="BE129"/>
  <c r="BE137"/>
  <c r="BE139"/>
  <c i="29" r="BE127"/>
  <c r="BE129"/>
  <c r="BE133"/>
  <c i="30" r="E111"/>
  <c r="J122"/>
  <c r="BE128"/>
  <c r="BE132"/>
  <c r="BE133"/>
  <c i="31" r="F96"/>
  <c r="J119"/>
  <c r="BE132"/>
  <c r="BE138"/>
  <c r="BE142"/>
  <c r="BE148"/>
  <c i="32" r="E85"/>
  <c r="BE146"/>
  <c r="BE150"/>
  <c r="BE151"/>
  <c r="BE153"/>
  <c i="33" r="BE132"/>
  <c r="BE134"/>
  <c r="BE137"/>
  <c r="BE142"/>
  <c r="BE149"/>
  <c i="34" r="E85"/>
  <c r="F96"/>
  <c r="BE130"/>
  <c r="BE134"/>
  <c r="BE139"/>
  <c r="BE141"/>
  <c r="BE142"/>
  <c r="BE144"/>
  <c r="BE146"/>
  <c r="BE147"/>
  <c r="BE148"/>
  <c i="35" r="J119"/>
  <c r="BE132"/>
  <c r="BE137"/>
  <c r="BE139"/>
  <c r="BE141"/>
  <c i="36" r="BE131"/>
  <c r="BE137"/>
  <c r="BE143"/>
  <c r="BE148"/>
  <c r="BE149"/>
  <c i="37" r="E85"/>
  <c r="BE133"/>
  <c r="BE138"/>
  <c r="BE144"/>
  <c r="BE145"/>
  <c i="38" r="F96"/>
  <c i="39" r="BE131"/>
  <c r="BE141"/>
  <c r="BE144"/>
  <c i="40" r="E112"/>
  <c r="BE128"/>
  <c r="BE131"/>
  <c r="BE135"/>
  <c r="BE138"/>
  <c r="BE139"/>
  <c r="BE141"/>
  <c r="BE148"/>
  <c i="41" r="BE130"/>
  <c r="BE131"/>
  <c i="42" r="J122"/>
  <c r="BE131"/>
  <c i="43" r="BE147"/>
  <c r="BE149"/>
  <c r="BE168"/>
  <c r="BE187"/>
  <c r="BE196"/>
  <c r="BE201"/>
  <c r="BE223"/>
  <c r="BE225"/>
  <c r="BE232"/>
  <c r="BE244"/>
  <c i="44" r="BE135"/>
  <c r="BE136"/>
  <c r="BE147"/>
  <c r="BE154"/>
  <c r="BE156"/>
  <c r="BE161"/>
  <c r="BE170"/>
  <c r="BE172"/>
  <c r="BE174"/>
  <c r="BE183"/>
  <c r="BE199"/>
  <c r="BE205"/>
  <c r="BE210"/>
  <c r="BE211"/>
  <c r="BE220"/>
  <c r="BE225"/>
  <c r="BE228"/>
  <c r="BE233"/>
  <c r="BE238"/>
  <c r="BE250"/>
  <c r="BE253"/>
  <c r="BE255"/>
  <c r="BE262"/>
  <c r="BE267"/>
  <c r="BE273"/>
  <c r="BE274"/>
  <c r="BE278"/>
  <c r="BE286"/>
  <c r="BE288"/>
  <c r="BE290"/>
  <c r="BE291"/>
  <c r="BE295"/>
  <c r="BE297"/>
  <c r="BE299"/>
  <c r="BE302"/>
  <c r="BE304"/>
  <c r="BE309"/>
  <c i="45" r="BE154"/>
  <c r="BE156"/>
  <c r="BE160"/>
  <c r="BE161"/>
  <c r="BE164"/>
  <c r="BE170"/>
  <c r="BE172"/>
  <c r="BE174"/>
  <c r="BE178"/>
  <c r="BE189"/>
  <c r="BE192"/>
  <c r="BE200"/>
  <c r="BE201"/>
  <c r="BE204"/>
  <c r="BE207"/>
  <c r="BE210"/>
  <c r="BE215"/>
  <c r="BE219"/>
  <c r="BE223"/>
  <c r="BE231"/>
  <c r="BE233"/>
  <c r="BE236"/>
  <c r="BE244"/>
  <c r="BE245"/>
  <c r="BE247"/>
  <c r="BE251"/>
  <c r="BE253"/>
  <c r="BE255"/>
  <c r="BE263"/>
  <c r="BE276"/>
  <c r="BE278"/>
  <c r="BE282"/>
  <c r="BE289"/>
  <c r="BE293"/>
  <c i="46" r="J93"/>
  <c r="BE133"/>
  <c r="BE140"/>
  <c r="BE144"/>
  <c r="BE147"/>
  <c r="BE158"/>
  <c r="BE159"/>
  <c r="BE167"/>
  <c r="BE168"/>
  <c i="47" r="J124"/>
  <c r="BE130"/>
  <c r="BE141"/>
  <c r="BE145"/>
  <c i="48" r="BE135"/>
  <c i="49" r="E115"/>
  <c r="BE135"/>
  <c r="BE144"/>
  <c r="BE147"/>
  <c r="BE163"/>
  <c r="BE166"/>
  <c i="50" r="E85"/>
  <c r="BE134"/>
  <c r="BE143"/>
  <c r="BE152"/>
  <c i="51" r="E85"/>
  <c r="BE132"/>
  <c r="BE154"/>
  <c r="BE162"/>
  <c i="52" r="J96"/>
  <c r="BE127"/>
  <c r="BE129"/>
  <c r="BE143"/>
  <c r="BE151"/>
  <c r="BE177"/>
  <c i="53" r="BE145"/>
  <c r="BK168"/>
  <c r="J168"/>
  <c r="J102"/>
  <c i="54" r="J94"/>
  <c r="BE186"/>
  <c r="BE194"/>
  <c r="BE196"/>
  <c r="BE200"/>
  <c r="BE202"/>
  <c i="55" r="BE192"/>
  <c r="BK162"/>
  <c r="J162"/>
  <c r="J103"/>
  <c i="56" r="E85"/>
  <c r="BE134"/>
  <c r="BE137"/>
  <c r="BE164"/>
  <c r="BE188"/>
  <c r="BE200"/>
  <c r="BE206"/>
  <c r="BE223"/>
  <c r="BE229"/>
  <c r="BE250"/>
  <c r="BE268"/>
  <c r="BE271"/>
  <c r="BE286"/>
  <c r="BE295"/>
  <c r="BE301"/>
  <c r="BE307"/>
  <c r="BE316"/>
  <c i="57" r="BE137"/>
  <c r="BE146"/>
  <c r="BE152"/>
  <c r="BE185"/>
  <c r="BE226"/>
  <c r="BE236"/>
  <c r="BE245"/>
  <c r="BE251"/>
  <c r="BE266"/>
  <c r="BE272"/>
  <c i="58" r="BE141"/>
  <c r="BE164"/>
  <c r="BE180"/>
  <c r="BE187"/>
  <c r="BE208"/>
  <c r="BK196"/>
  <c r="J196"/>
  <c r="J102"/>
  <c i="59" r="J91"/>
  <c r="BE141"/>
  <c r="BE204"/>
  <c r="BE218"/>
  <c r="BE235"/>
  <c r="BE241"/>
  <c r="BE254"/>
  <c r="BE283"/>
  <c r="BE304"/>
  <c r="BE334"/>
  <c r="BE343"/>
  <c r="BE355"/>
  <c r="BE388"/>
  <c r="BE400"/>
  <c r="BE406"/>
  <c i="60" r="BE135"/>
  <c r="BE154"/>
  <c r="BE283"/>
  <c r="BE314"/>
  <c r="BE369"/>
  <c r="BE402"/>
  <c r="BE438"/>
  <c r="BE456"/>
  <c r="BE471"/>
  <c r="BE489"/>
  <c r="BE495"/>
  <c i="61" r="E85"/>
  <c r="BE134"/>
  <c r="BE146"/>
  <c r="BE155"/>
  <c r="BE177"/>
  <c r="BE189"/>
  <c r="BE230"/>
  <c r="BE282"/>
  <c r="BE285"/>
  <c r="BE288"/>
  <c r="BE309"/>
  <c r="BE327"/>
  <c r="BE339"/>
  <c r="BE355"/>
  <c r="BK224"/>
  <c r="J224"/>
  <c r="J101"/>
  <c i="62" r="J91"/>
  <c r="J124"/>
  <c r="BE130"/>
  <c r="BE145"/>
  <c r="BE192"/>
  <c r="BE217"/>
  <c r="BE244"/>
  <c r="BE268"/>
  <c r="BE277"/>
  <c r="BE280"/>
  <c r="BE313"/>
  <c r="BE319"/>
  <c r="BK202"/>
  <c r="J202"/>
  <c r="J102"/>
  <c i="63" r="BE140"/>
  <c r="BE194"/>
  <c r="BE203"/>
  <c r="BE233"/>
  <c r="BE239"/>
  <c i="64" r="BE176"/>
  <c r="BE227"/>
  <c i="65" r="J94"/>
  <c r="F122"/>
  <c r="BE134"/>
  <c r="BE150"/>
  <c r="BE151"/>
  <c r="BE152"/>
  <c r="BE154"/>
  <c r="BE155"/>
  <c i="66" r="BE138"/>
  <c r="BE141"/>
  <c r="BE143"/>
  <c r="BE148"/>
  <c r="BE151"/>
  <c r="BE152"/>
  <c r="BE157"/>
  <c r="BE164"/>
  <c i="67" r="BE127"/>
  <c r="BE130"/>
  <c r="BE135"/>
  <c r="BE157"/>
  <c r="BE160"/>
  <c r="BE162"/>
  <c i="68" r="BE132"/>
  <c r="BE150"/>
  <c r="BE156"/>
  <c r="BE165"/>
  <c r="BE171"/>
  <c r="BE222"/>
  <c r="BE230"/>
  <c r="BE235"/>
  <c r="BK221"/>
  <c r="J221"/>
  <c r="J103"/>
  <c i="69" r="BE166"/>
  <c r="BE192"/>
  <c r="BE234"/>
  <c i="70" r="BE133"/>
  <c r="BE134"/>
  <c r="BE139"/>
  <c r="BE149"/>
  <c r="BE155"/>
  <c i="71" r="J120"/>
  <c r="BE136"/>
  <c r="BE140"/>
  <c r="BE152"/>
  <c r="BE156"/>
  <c r="BE166"/>
  <c r="BE176"/>
  <c r="BE179"/>
  <c r="BE182"/>
  <c r="BE185"/>
  <c r="BE188"/>
  <c r="BE203"/>
  <c r="BE210"/>
  <c r="BE226"/>
  <c r="BE229"/>
  <c r="BE246"/>
  <c i="72" r="BE150"/>
  <c r="BE160"/>
  <c r="BE229"/>
  <c i="73" r="BE133"/>
  <c i="74" r="E85"/>
  <c r="J120"/>
  <c r="BE214"/>
  <c i="75" r="F92"/>
  <c r="J115"/>
  <c r="BE151"/>
  <c r="BE153"/>
  <c i="76" r="BE161"/>
  <c i="77" r="J115"/>
  <c r="BE127"/>
  <c r="BE129"/>
  <c i="78" r="J115"/>
  <c r="BE124"/>
  <c r="BE125"/>
  <c r="BE135"/>
  <c i="79" r="J94"/>
  <c r="BE142"/>
  <c i="80" r="J118"/>
  <c r="BE130"/>
  <c r="BE131"/>
  <c i="81" r="BE143"/>
  <c r="BE187"/>
  <c r="BE212"/>
  <c r="BE214"/>
  <c r="BE232"/>
  <c r="BE236"/>
  <c r="BE238"/>
  <c r="BE244"/>
  <c i="82" r="J118"/>
  <c r="BE130"/>
  <c r="BE134"/>
  <c r="BE137"/>
  <c r="BE156"/>
  <c i="83" r="J128"/>
  <c r="BE142"/>
  <c r="BE146"/>
  <c r="BE150"/>
  <c r="BE171"/>
  <c r="BE178"/>
  <c r="BE186"/>
  <c r="BE188"/>
  <c r="BE201"/>
  <c r="BE221"/>
  <c r="BE241"/>
  <c r="BE249"/>
  <c i="3" r="BE164"/>
  <c i="4" r="J89"/>
  <c r="BE165"/>
  <c i="5" r="BE174"/>
  <c r="BE236"/>
  <c r="BE237"/>
  <c r="BE246"/>
  <c r="BE326"/>
  <c r="BE348"/>
  <c r="BE363"/>
  <c r="BE369"/>
  <c r="BE418"/>
  <c r="BE646"/>
  <c r="BE769"/>
  <c r="BE774"/>
  <c r="BE793"/>
  <c r="BE821"/>
  <c r="BE834"/>
  <c r="BE879"/>
  <c r="BE903"/>
  <c r="BE924"/>
  <c r="BE988"/>
  <c r="BE1018"/>
  <c r="BE1033"/>
  <c r="BE1151"/>
  <c r="BE1156"/>
  <c r="BE1160"/>
  <c r="BE1279"/>
  <c r="BE1285"/>
  <c r="BE1297"/>
  <c r="BE1305"/>
  <c r="BE1325"/>
  <c r="BE1329"/>
  <c r="BE1353"/>
  <c r="BE1403"/>
  <c r="BE1509"/>
  <c r="BE1575"/>
  <c r="BE1581"/>
  <c r="BE1593"/>
  <c r="BE1599"/>
  <c r="BE1613"/>
  <c r="BE1625"/>
  <c r="BE1657"/>
  <c r="BE1679"/>
  <c r="BE1681"/>
  <c r="BE1689"/>
  <c r="BE1717"/>
  <c r="BE1749"/>
  <c r="BE1801"/>
  <c r="BE1805"/>
  <c r="BE1819"/>
  <c r="BE1841"/>
  <c r="BE1843"/>
  <c r="BE1854"/>
  <c r="BE1866"/>
  <c r="BE1874"/>
  <c r="BE1880"/>
  <c r="BE1896"/>
  <c r="BE1902"/>
  <c r="BE1912"/>
  <c r="BE1928"/>
  <c r="BE1942"/>
  <c r="BE1948"/>
  <c r="BE1992"/>
  <c r="BE2006"/>
  <c r="BE2028"/>
  <c r="BE2044"/>
  <c r="BE2054"/>
  <c r="BE2056"/>
  <c r="BE2080"/>
  <c r="BE2084"/>
  <c r="BE2096"/>
  <c r="BE2128"/>
  <c r="BE2134"/>
  <c r="BE2184"/>
  <c r="BE2247"/>
  <c r="BE2267"/>
  <c r="BE2281"/>
  <c r="BE2287"/>
  <c r="BE2291"/>
  <c r="BE2310"/>
  <c r="BE2318"/>
  <c r="BE2335"/>
  <c r="BE2574"/>
  <c r="BE2645"/>
  <c r="BE2655"/>
  <c r="BE2663"/>
  <c r="BE2671"/>
  <c r="BE2681"/>
  <c r="BE2706"/>
  <c r="BE2738"/>
  <c r="BE2752"/>
  <c r="BE2759"/>
  <c r="BE2780"/>
  <c r="BE2804"/>
  <c i="6" r="BE140"/>
  <c r="BE143"/>
  <c r="BE189"/>
  <c r="BE192"/>
  <c r="BE195"/>
  <c r="BE213"/>
  <c r="BE224"/>
  <c r="BE236"/>
  <c r="BE256"/>
  <c r="BE263"/>
  <c r="BE264"/>
  <c r="BE273"/>
  <c r="BE284"/>
  <c r="BE287"/>
  <c r="BE288"/>
  <c r="BE294"/>
  <c r="BE302"/>
  <c r="BE308"/>
  <c r="BE309"/>
  <c r="BE317"/>
  <c r="BE376"/>
  <c r="BE379"/>
  <c r="BE409"/>
  <c r="BE410"/>
  <c r="BE428"/>
  <c r="BE431"/>
  <c r="BE459"/>
  <c r="BE463"/>
  <c r="BE481"/>
  <c r="BE485"/>
  <c r="BE495"/>
  <c r="BE504"/>
  <c r="BE549"/>
  <c r="BE572"/>
  <c r="BE601"/>
  <c i="7" r="BE145"/>
  <c r="BE157"/>
  <c r="BE163"/>
  <c r="BE171"/>
  <c r="BE197"/>
  <c r="BE199"/>
  <c r="BE216"/>
  <c i="8" r="BE148"/>
  <c r="BE150"/>
  <c r="BE160"/>
  <c r="BE164"/>
  <c r="BE165"/>
  <c r="BE166"/>
  <c r="BE190"/>
  <c r="BE198"/>
  <c r="BE199"/>
  <c r="BE203"/>
  <c r="BE207"/>
  <c r="BE208"/>
  <c r="BE219"/>
  <c r="BE241"/>
  <c r="BE242"/>
  <c r="BE256"/>
  <c r="BE262"/>
  <c r="BE276"/>
  <c r="BE281"/>
  <c r="BE287"/>
  <c r="BE288"/>
  <c r="BE289"/>
  <c r="BE290"/>
  <c r="BE295"/>
  <c r="BE306"/>
  <c r="BE310"/>
  <c r="BE311"/>
  <c r="BE312"/>
  <c r="BE313"/>
  <c r="BE317"/>
  <c r="BE318"/>
  <c r="BE321"/>
  <c r="BE331"/>
  <c r="BE348"/>
  <c r="BE349"/>
  <c r="BE353"/>
  <c r="BE354"/>
  <c r="BE356"/>
  <c r="BE357"/>
  <c r="BE360"/>
  <c r="BE363"/>
  <c r="BE369"/>
  <c r="BE374"/>
  <c r="BE376"/>
  <c r="BE377"/>
  <c i="9" r="BE127"/>
  <c i="10" r="J122"/>
  <c r="BE136"/>
  <c r="BE138"/>
  <c r="BE142"/>
  <c r="BE171"/>
  <c r="BE182"/>
  <c r="BE183"/>
  <c r="BE185"/>
  <c i="11" r="BE131"/>
  <c r="BE138"/>
  <c r="BE142"/>
  <c r="BE146"/>
  <c r="BE168"/>
  <c r="BE170"/>
  <c r="BE173"/>
  <c r="BE183"/>
  <c r="BE184"/>
  <c r="BE190"/>
  <c i="12" r="BE130"/>
  <c r="BE135"/>
  <c r="BE145"/>
  <c r="BE158"/>
  <c r="BE168"/>
  <c r="BE171"/>
  <c r="BE182"/>
  <c r="BE190"/>
  <c r="BE198"/>
  <c i="13" r="E111"/>
  <c r="BE131"/>
  <c r="BE136"/>
  <c r="BE138"/>
  <c r="BE158"/>
  <c r="BE162"/>
  <c r="BE163"/>
  <c r="BE174"/>
  <c r="BE186"/>
  <c i="14" r="E85"/>
  <c r="BE127"/>
  <c r="BE129"/>
  <c r="BE136"/>
  <c i="16" r="BE127"/>
  <c r="BE129"/>
  <c r="BE141"/>
  <c r="BE142"/>
  <c r="BE149"/>
  <c r="BE152"/>
  <c r="BE171"/>
  <c r="BE175"/>
  <c r="BE187"/>
  <c r="BE188"/>
  <c i="17" r="J93"/>
  <c r="BE132"/>
  <c r="BE140"/>
  <c r="BE151"/>
  <c r="BE154"/>
  <c r="BE169"/>
  <c r="BE172"/>
  <c r="BE181"/>
  <c r="BE185"/>
  <c i="18" r="J96"/>
  <c r="BE129"/>
  <c r="BE137"/>
  <c r="BE141"/>
  <c i="19" r="J93"/>
  <c r="BE140"/>
  <c r="BE146"/>
  <c i="20" r="BE133"/>
  <c r="BE137"/>
  <c r="BE139"/>
  <c i="21" r="BE129"/>
  <c r="BE137"/>
  <c i="22" r="BE131"/>
  <c r="BE134"/>
  <c i="23" r="BE133"/>
  <c i="24" r="J96"/>
  <c r="BE132"/>
  <c i="25" r="J93"/>
  <c r="BE128"/>
  <c r="BE130"/>
  <c r="BE133"/>
  <c i="26" r="E85"/>
  <c r="BE129"/>
  <c r="BE131"/>
  <c r="BE132"/>
  <c r="BE137"/>
  <c i="27" r="BE128"/>
  <c r="BE131"/>
  <c r="BE134"/>
  <c r="BE135"/>
  <c r="BE138"/>
  <c r="BE139"/>
  <c i="28" r="BE133"/>
  <c r="BE134"/>
  <c r="BE135"/>
  <c r="BE138"/>
  <c r="BE140"/>
  <c i="29" r="J93"/>
  <c r="BE130"/>
  <c i="30" r="BE131"/>
  <c i="31" r="E85"/>
  <c r="BE130"/>
  <c r="BE131"/>
  <c i="33" r="F96"/>
  <c r="BE130"/>
  <c r="BE136"/>
  <c r="BE140"/>
  <c i="34" r="BE133"/>
  <c r="BE136"/>
  <c i="35" r="BE127"/>
  <c r="BE146"/>
  <c i="36" r="BE129"/>
  <c r="BE132"/>
  <c r="BE139"/>
  <c r="BE140"/>
  <c i="37" r="J122"/>
  <c r="BE147"/>
  <c i="38" r="BE128"/>
  <c r="BE132"/>
  <c r="BE135"/>
  <c r="BE136"/>
  <c r="BE141"/>
  <c r="BE146"/>
  <c i="39" r="J96"/>
  <c r="BE134"/>
  <c r="BE136"/>
  <c r="BE142"/>
  <c r="BE146"/>
  <c r="BK127"/>
  <c r="J127"/>
  <c r="J101"/>
  <c i="40" r="J96"/>
  <c r="F123"/>
  <c r="BE136"/>
  <c r="BE143"/>
  <c r="BE145"/>
  <c i="41" r="J93"/>
  <c r="BE127"/>
  <c r="BE128"/>
  <c i="42" r="F122"/>
  <c r="BE129"/>
  <c i="43" r="F96"/>
  <c r="BE132"/>
  <c r="BE136"/>
  <c r="BE145"/>
  <c r="BE157"/>
  <c r="BE159"/>
  <c r="BE171"/>
  <c r="BE177"/>
  <c r="BE181"/>
  <c r="BE184"/>
  <c r="BE191"/>
  <c r="BE199"/>
  <c r="BE202"/>
  <c r="BE209"/>
  <c r="BE220"/>
  <c r="BE229"/>
  <c r="BE234"/>
  <c r="BE235"/>
  <c i="44" r="J130"/>
  <c r="BE138"/>
  <c r="BE140"/>
  <c r="BE144"/>
  <c r="BE145"/>
  <c r="BE157"/>
  <c r="BE163"/>
  <c r="BE168"/>
  <c r="BE176"/>
  <c r="BE178"/>
  <c r="BE181"/>
  <c r="BE187"/>
  <c r="BE196"/>
  <c r="BE197"/>
  <c r="BE212"/>
  <c r="BE217"/>
  <c r="BE218"/>
  <c r="BE230"/>
  <c r="BE244"/>
  <c r="BE248"/>
  <c r="BE251"/>
  <c r="BE270"/>
  <c r="BE284"/>
  <c r="BE285"/>
  <c r="BE301"/>
  <c i="45" r="BE137"/>
  <c r="BE139"/>
  <c r="BE143"/>
  <c r="BE147"/>
  <c r="BE150"/>
  <c i="55" r="BE153"/>
  <c r="BE196"/>
  <c r="BE206"/>
  <c r="BE208"/>
  <c i="56" r="BE182"/>
  <c r="BE213"/>
  <c r="BE241"/>
  <c r="BE262"/>
  <c r="BE280"/>
  <c r="BE283"/>
  <c r="BE310"/>
  <c r="BE322"/>
  <c i="57" r="J94"/>
  <c r="BE161"/>
  <c r="BE164"/>
  <c r="BE176"/>
  <c r="BE206"/>
  <c r="BE217"/>
  <c r="BE232"/>
  <c r="BE248"/>
  <c r="BE278"/>
  <c r="BE284"/>
  <c r="BE297"/>
  <c r="BE313"/>
  <c r="BE317"/>
  <c r="BE332"/>
  <c i="58" r="BE148"/>
  <c r="BE156"/>
  <c r="BE172"/>
  <c r="BE197"/>
  <c r="BE214"/>
  <c r="BK217"/>
  <c r="J217"/>
  <c r="J104"/>
  <c i="59" r="J94"/>
  <c r="BE162"/>
  <c r="BE197"/>
  <c r="BE211"/>
  <c r="BE232"/>
  <c r="BE244"/>
  <c r="BE247"/>
  <c r="BE265"/>
  <c r="BE277"/>
  <c r="BE280"/>
  <c r="BE295"/>
  <c r="BE301"/>
  <c r="BE316"/>
  <c r="BE319"/>
  <c r="BE325"/>
  <c r="BE337"/>
  <c r="BE340"/>
  <c r="BE367"/>
  <c r="BE376"/>
  <c i="69" r="BE219"/>
  <c i="70" r="J119"/>
  <c r="BE135"/>
  <c r="BE145"/>
  <c r="BE152"/>
  <c r="BE153"/>
  <c r="BE154"/>
  <c i="71" r="E85"/>
  <c r="J123"/>
  <c r="BE129"/>
  <c r="BE143"/>
  <c r="BE153"/>
  <c r="BE163"/>
  <c r="BE191"/>
  <c r="BE209"/>
  <c i="72" r="F124"/>
  <c r="BE170"/>
  <c r="BE182"/>
  <c r="BE218"/>
  <c r="BE222"/>
  <c r="BE290"/>
  <c r="BE292"/>
  <c i="73" r="E114"/>
  <c r="BE141"/>
  <c r="BE150"/>
  <c r="BE154"/>
  <c r="BE163"/>
  <c r="BE171"/>
  <c r="BE177"/>
  <c i="74" r="BE133"/>
  <c r="BE156"/>
  <c r="BE173"/>
  <c r="BE181"/>
  <c r="BE184"/>
  <c r="BE200"/>
  <c r="BE215"/>
  <c r="BE220"/>
  <c i="75" r="BE127"/>
  <c r="BE131"/>
  <c r="BE137"/>
  <c r="BE147"/>
  <c i="76" r="E85"/>
  <c r="BE155"/>
  <c i="78" r="BE136"/>
  <c i="79" r="E85"/>
  <c r="BE125"/>
  <c r="BE130"/>
  <c r="BE135"/>
  <c i="80" r="E85"/>
  <c r="BE123"/>
  <c i="81" r="J130"/>
  <c r="J133"/>
  <c r="BE147"/>
  <c r="BE210"/>
  <c r="BE216"/>
  <c i="82" r="BE126"/>
  <c r="BE129"/>
  <c r="BE132"/>
  <c r="BE135"/>
  <c r="BE138"/>
  <c r="BE144"/>
  <c r="BE159"/>
  <c i="83" r="BE155"/>
  <c r="BE174"/>
  <c r="BE198"/>
  <c r="BE209"/>
  <c i="2" r="BE157"/>
  <c i="3" r="J114"/>
  <c r="BE138"/>
  <c r="BE158"/>
  <c i="4" r="BE122"/>
  <c r="BE154"/>
  <c i="5" r="J91"/>
  <c r="F148"/>
  <c r="BE201"/>
  <c r="BE340"/>
  <c r="BE610"/>
  <c r="BE650"/>
  <c r="BE663"/>
  <c r="BE676"/>
  <c r="BE719"/>
  <c r="BE875"/>
  <c r="BE905"/>
  <c r="BE921"/>
  <c r="BE923"/>
  <c r="BE938"/>
  <c r="BE949"/>
  <c r="BE1023"/>
  <c r="BE1056"/>
  <c r="BE1074"/>
  <c r="BE1137"/>
  <c r="BE1176"/>
  <c r="BE1187"/>
  <c r="BE1221"/>
  <c r="BE1240"/>
  <c r="BE1261"/>
  <c r="BE1273"/>
  <c r="BE1307"/>
  <c r="BE1349"/>
  <c r="BE1361"/>
  <c r="BE1377"/>
  <c r="BE1385"/>
  <c r="BE1417"/>
  <c r="BE1429"/>
  <c r="BE1453"/>
  <c r="BE1461"/>
  <c r="BE1473"/>
  <c r="BE1491"/>
  <c r="BE1503"/>
  <c r="BE1523"/>
  <c r="BE1545"/>
  <c r="BE1549"/>
  <c r="BE1559"/>
  <c r="BE1561"/>
  <c r="BE1567"/>
  <c r="BE1587"/>
  <c r="BE1597"/>
  <c r="BE1619"/>
  <c r="BE1641"/>
  <c r="BE1677"/>
  <c r="BE1687"/>
  <c r="BE1693"/>
  <c r="BE1723"/>
  <c r="BE1741"/>
  <c r="BE1751"/>
  <c r="BE1771"/>
  <c r="BE1779"/>
  <c r="BE1787"/>
  <c r="BE1803"/>
  <c r="BE1823"/>
  <c r="BE1837"/>
  <c r="BE1862"/>
  <c r="BE1898"/>
  <c r="BE1918"/>
  <c r="BE1926"/>
  <c r="BE1938"/>
  <c r="BE1950"/>
  <c r="BE1958"/>
  <c r="BE1996"/>
  <c r="BE2014"/>
  <c r="BE2042"/>
  <c r="BE2078"/>
  <c r="BE2090"/>
  <c r="BE2102"/>
  <c r="BE2106"/>
  <c r="BE2122"/>
  <c r="BE2124"/>
  <c r="BE2140"/>
  <c r="BE2178"/>
  <c r="BE2196"/>
  <c r="BE2214"/>
  <c r="BE2235"/>
  <c r="BE2253"/>
  <c r="BE2269"/>
  <c r="BE2388"/>
  <c r="BE2396"/>
  <c r="BE2492"/>
  <c r="BE2515"/>
  <c r="BE2522"/>
  <c r="BE2593"/>
  <c r="BE2641"/>
  <c r="BE2669"/>
  <c r="BE2702"/>
  <c r="BE2746"/>
  <c r="BE2787"/>
  <c i="6" r="F130"/>
  <c r="BE270"/>
  <c r="BE281"/>
  <c r="BE301"/>
  <c r="BE391"/>
  <c r="BE429"/>
  <c r="BE430"/>
  <c r="BE437"/>
  <c r="BE489"/>
  <c r="BE506"/>
  <c r="BE507"/>
  <c r="BE527"/>
  <c r="BE534"/>
  <c r="BE545"/>
  <c r="BE559"/>
  <c r="BE563"/>
  <c r="BE566"/>
  <c r="BE593"/>
  <c r="BE614"/>
  <c i="7" r="J93"/>
  <c r="J124"/>
  <c r="BE133"/>
  <c r="BE137"/>
  <c r="BE161"/>
  <c r="BE175"/>
  <c r="BE188"/>
  <c r="BE189"/>
  <c r="BE190"/>
  <c r="BE191"/>
  <c r="BE198"/>
  <c r="BE200"/>
  <c r="BE201"/>
  <c r="BE202"/>
  <c r="BE204"/>
  <c r="BE206"/>
  <c r="BE207"/>
  <c r="BE209"/>
  <c r="BE212"/>
  <c r="BE213"/>
  <c r="BE215"/>
  <c r="BE225"/>
  <c r="BE226"/>
  <c i="8" r="F96"/>
  <c r="BE186"/>
  <c r="BE187"/>
  <c r="BE188"/>
  <c r="BE197"/>
  <c r="BE206"/>
  <c r="BE210"/>
  <c r="BE218"/>
  <c r="BE225"/>
  <c r="BE226"/>
  <c r="BE246"/>
  <c r="BE255"/>
  <c r="BE278"/>
  <c r="BE279"/>
  <c r="BE307"/>
  <c r="BE314"/>
  <c r="BE316"/>
  <c r="BE327"/>
  <c r="BE329"/>
  <c r="BE355"/>
  <c i="9" r="BK126"/>
  <c r="BK125"/>
  <c r="J125"/>
  <c i="10" r="BE133"/>
  <c r="BE149"/>
  <c r="BE184"/>
  <c r="BE186"/>
  <c i="11" r="F96"/>
  <c r="BE127"/>
  <c r="BE129"/>
  <c r="BE130"/>
  <c r="BE132"/>
  <c r="BE140"/>
  <c r="BE156"/>
  <c r="BE169"/>
  <c i="12" r="F96"/>
  <c r="BE134"/>
  <c r="BE152"/>
  <c r="BE153"/>
  <c r="BE157"/>
  <c r="BE170"/>
  <c r="BE172"/>
  <c r="BE173"/>
  <c r="BE176"/>
  <c r="BE177"/>
  <c r="BE178"/>
  <c r="BE179"/>
  <c r="BE180"/>
  <c r="BE183"/>
  <c r="BE184"/>
  <c r="BE185"/>
  <c r="BE189"/>
  <c r="BE194"/>
  <c i="13" r="BE132"/>
  <c r="BE149"/>
  <c r="BE150"/>
  <c r="BE151"/>
  <c r="BE166"/>
  <c r="BE184"/>
  <c r="BE187"/>
  <c i="14" r="BE130"/>
  <c r="BE131"/>
  <c r="BE133"/>
  <c r="BE139"/>
  <c r="BE144"/>
  <c r="BE159"/>
  <c r="BE174"/>
  <c r="BE175"/>
  <c r="BE178"/>
  <c r="BE184"/>
  <c r="BE186"/>
  <c r="BE187"/>
  <c i="15" r="BE132"/>
  <c r="BE137"/>
  <c r="BE140"/>
  <c r="BE142"/>
  <c r="BE143"/>
  <c r="BE146"/>
  <c r="BE152"/>
  <c r="BE156"/>
  <c r="BE158"/>
  <c r="BE165"/>
  <c r="BE168"/>
  <c i="16" r="E85"/>
  <c r="BE130"/>
  <c r="BE136"/>
  <c r="BE140"/>
  <c r="BE158"/>
  <c r="BE180"/>
  <c i="17" r="F122"/>
  <c r="BE129"/>
  <c r="BE130"/>
  <c r="BE131"/>
  <c r="BE134"/>
  <c r="BE144"/>
  <c r="BE155"/>
  <c r="BE157"/>
  <c r="BE158"/>
  <c r="BE166"/>
  <c r="BE167"/>
  <c r="BE170"/>
  <c i="18" r="BE148"/>
  <c i="19" r="BE127"/>
  <c r="BE132"/>
  <c r="BE144"/>
  <c r="BE145"/>
  <c i="20" r="BE128"/>
  <c i="21" r="E85"/>
  <c r="BE127"/>
  <c i="22" r="BE133"/>
  <c i="24" r="BE130"/>
  <c i="25" r="F96"/>
  <c r="BE132"/>
  <c i="26" r="BE127"/>
  <c r="BE128"/>
  <c r="BE136"/>
  <c i="27" r="BE140"/>
  <c i="28" r="E85"/>
  <c r="BE136"/>
  <c i="29" r="BE131"/>
  <c i="30" r="BE127"/>
  <c r="BE130"/>
  <c i="31" r="BE133"/>
  <c r="BE134"/>
  <c i="32" r="J122"/>
  <c r="BE127"/>
  <c r="BE131"/>
  <c r="BE132"/>
  <c r="BE134"/>
  <c r="BE136"/>
  <c r="BE137"/>
  <c r="BE141"/>
  <c r="BE143"/>
  <c r="BE145"/>
  <c i="33" r="BE129"/>
  <c r="BE131"/>
  <c r="BE133"/>
  <c r="BE135"/>
  <c r="BE144"/>
  <c r="BE146"/>
  <c i="34" r="BE127"/>
  <c r="BE131"/>
  <c r="BE132"/>
  <c r="BE137"/>
  <c r="BE143"/>
  <c i="35" r="BE129"/>
  <c r="BE135"/>
  <c r="BE142"/>
  <c r="BE145"/>
  <c r="BE147"/>
  <c r="BE148"/>
  <c i="36" r="F96"/>
  <c i="63" r="BE200"/>
  <c r="BE221"/>
  <c r="BE269"/>
  <c r="BE278"/>
  <c r="BE281"/>
  <c r="BE284"/>
  <c r="BE293"/>
  <c i="64" r="E113"/>
  <c r="F122"/>
  <c r="BE134"/>
  <c r="BE140"/>
  <c r="BE148"/>
  <c r="BE168"/>
  <c r="BE197"/>
  <c r="BE203"/>
  <c r="BE218"/>
  <c r="BE233"/>
  <c r="BE239"/>
  <c r="BE251"/>
  <c r="BE261"/>
  <c r="BK260"/>
  <c r="J260"/>
  <c r="J103"/>
  <c i="65" r="J91"/>
  <c r="BE130"/>
  <c r="BE132"/>
  <c r="BE137"/>
  <c r="BE140"/>
  <c r="BE146"/>
  <c r="BE148"/>
  <c r="BE159"/>
  <c r="BE162"/>
  <c i="66" r="BE136"/>
  <c r="BE147"/>
  <c r="BE155"/>
  <c r="BE166"/>
  <c r="BE168"/>
  <c r="BE171"/>
  <c i="67" r="BE128"/>
  <c r="BE132"/>
  <c r="BE152"/>
  <c i="68" r="BE191"/>
  <c r="BE194"/>
  <c r="BE200"/>
  <c r="BE215"/>
  <c r="BK180"/>
  <c r="J180"/>
  <c r="J101"/>
  <c i="69" r="F124"/>
  <c r="BE136"/>
  <c r="BE139"/>
  <c r="BE180"/>
  <c r="BE186"/>
  <c r="BE195"/>
  <c r="BE198"/>
  <c r="BE210"/>
  <c r="BE228"/>
  <c r="BE231"/>
  <c i="70" r="BE138"/>
  <c i="79" r="BE123"/>
  <c r="BE131"/>
  <c r="BE133"/>
  <c i="81" r="E122"/>
  <c r="BE165"/>
  <c r="BE168"/>
  <c r="BE178"/>
  <c r="BE196"/>
  <c r="BE205"/>
  <c r="BE220"/>
  <c i="82" r="E85"/>
  <c r="BE131"/>
  <c r="BE133"/>
  <c r="BE139"/>
  <c r="BE145"/>
  <c r="BE146"/>
  <c r="BE148"/>
  <c r="BE152"/>
  <c r="BE160"/>
  <c i="83" r="F128"/>
  <c r="BE134"/>
  <c r="BE154"/>
  <c r="BE167"/>
  <c r="BE213"/>
  <c r="BE225"/>
  <c r="BE229"/>
  <c r="BE244"/>
  <c r="BE264"/>
  <c i="2" r="BE133"/>
  <c i="3" r="F92"/>
  <c r="BE144"/>
  <c r="BE160"/>
  <c i="4" r="J116"/>
  <c r="BE136"/>
  <c r="BE162"/>
  <c i="5" r="BE320"/>
  <c r="BE403"/>
  <c r="BE411"/>
  <c r="BE560"/>
  <c r="BE561"/>
  <c r="BE598"/>
  <c r="BE618"/>
  <c r="BE634"/>
  <c r="BE639"/>
  <c r="BE736"/>
  <c r="BE752"/>
  <c r="BE775"/>
  <c r="BE844"/>
  <c r="BE943"/>
  <c r="BE945"/>
  <c r="BE974"/>
  <c r="BE981"/>
  <c r="BE1007"/>
  <c r="BE1095"/>
  <c r="BE1194"/>
  <c r="BE1209"/>
  <c r="BE1249"/>
  <c r="BE1257"/>
  <c r="BE1283"/>
  <c r="BE1301"/>
  <c r="BE1313"/>
  <c r="BE1319"/>
  <c r="BE1327"/>
  <c r="BE1333"/>
  <c r="BE1357"/>
  <c r="BE1369"/>
  <c r="BE1415"/>
  <c r="BE1425"/>
  <c r="BE1427"/>
  <c r="BE1437"/>
  <c r="BE1441"/>
  <c r="BE1449"/>
  <c r="BE1495"/>
  <c r="BE1511"/>
  <c r="BE1539"/>
  <c r="BE1543"/>
  <c r="BE1547"/>
  <c r="BE1551"/>
  <c r="BE1563"/>
  <c r="BE1569"/>
  <c r="BE1583"/>
  <c r="BE1601"/>
  <c r="BE1605"/>
  <c r="BE1637"/>
  <c r="BE1643"/>
  <c r="BE1647"/>
  <c r="BE1655"/>
  <c r="BE1665"/>
  <c r="BE1711"/>
  <c r="BE1715"/>
  <c r="BE1735"/>
  <c r="BE1745"/>
  <c r="BE1765"/>
  <c r="BE1769"/>
  <c r="BE1773"/>
  <c r="BE1777"/>
  <c r="BE1783"/>
  <c r="BE1807"/>
  <c r="BE1811"/>
  <c r="BE1825"/>
  <c r="BE1829"/>
  <c r="BE1833"/>
  <c r="BE1845"/>
  <c r="BE1847"/>
  <c r="BE1852"/>
  <c r="BE1864"/>
  <c r="BE1878"/>
  <c r="BE1904"/>
  <c r="BE1908"/>
  <c r="BE1920"/>
  <c r="BE1924"/>
  <c r="BE1934"/>
  <c r="BE1982"/>
  <c r="BE1984"/>
  <c r="BE2018"/>
  <c r="BE2034"/>
  <c r="BE2052"/>
  <c r="BE2070"/>
  <c r="BE2074"/>
  <c r="BE2088"/>
  <c r="BE2100"/>
  <c r="BE2120"/>
  <c r="BE2130"/>
  <c r="BE2136"/>
  <c r="BE2144"/>
  <c r="BE2158"/>
  <c r="BE2188"/>
  <c r="BE2222"/>
  <c r="BE2233"/>
  <c r="BE2249"/>
  <c r="BE2277"/>
  <c r="BE2326"/>
  <c r="BE2394"/>
  <c r="BE2399"/>
  <c r="BE2437"/>
  <c r="BE2571"/>
  <c r="BE2603"/>
  <c r="BE2649"/>
  <c r="BE2683"/>
  <c r="BE2685"/>
  <c r="BE2772"/>
  <c r="BE2796"/>
  <c r="BE2904"/>
  <c r="BE2905"/>
  <c r="BK2607"/>
  <c r="J2607"/>
  <c r="J122"/>
  <c i="6" r="BE156"/>
  <c r="BE158"/>
  <c r="BE161"/>
  <c r="BE164"/>
  <c r="BE170"/>
  <c r="BE172"/>
  <c r="BE188"/>
  <c r="BE190"/>
  <c r="BE243"/>
  <c r="BE259"/>
  <c r="BE278"/>
  <c r="BE289"/>
  <c r="BE359"/>
  <c r="BE364"/>
  <c r="BE394"/>
  <c r="BE405"/>
  <c r="BE406"/>
  <c r="BE417"/>
  <c r="BE420"/>
  <c r="BE426"/>
  <c r="BE440"/>
  <c r="BE449"/>
  <c r="BE452"/>
  <c r="BE453"/>
  <c r="BE456"/>
  <c r="BE474"/>
  <c r="BE478"/>
  <c r="BE505"/>
  <c r="BE541"/>
  <c r="BE602"/>
  <c r="BE605"/>
  <c r="BE610"/>
  <c i="7" r="BE150"/>
  <c r="BE162"/>
  <c r="BE168"/>
  <c r="BE169"/>
  <c r="BE170"/>
  <c r="BE218"/>
  <c r="BE220"/>
  <c i="8" r="BE152"/>
  <c r="BE153"/>
  <c r="BE156"/>
  <c r="BE167"/>
  <c r="BE169"/>
  <c r="BE172"/>
  <c r="BE173"/>
  <c r="BE174"/>
  <c r="BE175"/>
  <c r="BE177"/>
  <c r="BE178"/>
  <c r="BE200"/>
  <c r="BE212"/>
  <c r="BE215"/>
  <c r="BE217"/>
  <c r="BE221"/>
  <c r="BE222"/>
  <c r="BE227"/>
  <c r="BE228"/>
  <c r="BE250"/>
  <c r="BE257"/>
  <c r="BE291"/>
  <c r="BE297"/>
  <c r="BE298"/>
  <c r="BE300"/>
  <c r="BE328"/>
  <c r="BE330"/>
  <c r="BE335"/>
  <c r="BE338"/>
  <c r="BE340"/>
  <c r="BE368"/>
  <c i="9" r="F96"/>
  <c i="10" r="BE131"/>
  <c r="BE135"/>
  <c r="BE150"/>
  <c r="BE153"/>
  <c r="BE164"/>
  <c r="BE165"/>
  <c r="BE166"/>
  <c r="BE169"/>
  <c r="BE180"/>
  <c r="BE181"/>
  <c i="11" r="BE135"/>
  <c r="BE136"/>
  <c r="BE145"/>
  <c r="BE149"/>
  <c r="BE150"/>
  <c r="BE151"/>
  <c r="BE152"/>
  <c r="BE154"/>
  <c r="BE174"/>
  <c r="BE180"/>
  <c r="BE185"/>
  <c r="BE188"/>
  <c r="BE189"/>
  <c i="12" r="BE127"/>
  <c r="BE148"/>
  <c r="BE149"/>
  <c r="BE162"/>
  <c r="BE165"/>
  <c r="BE166"/>
  <c r="BE167"/>
  <c r="BE174"/>
  <c r="BE181"/>
  <c r="BE188"/>
  <c r="BE193"/>
  <c i="13" r="F96"/>
  <c r="BE139"/>
  <c r="BE161"/>
  <c r="BE171"/>
  <c i="14" r="BE132"/>
  <c r="BE138"/>
  <c r="BE140"/>
  <c r="BE142"/>
  <c r="BE150"/>
  <c r="BE154"/>
  <c r="BE158"/>
  <c r="BE160"/>
  <c r="BE166"/>
  <c r="BE172"/>
  <c r="BE173"/>
  <c r="BE177"/>
  <c i="15" r="BE157"/>
  <c r="BE176"/>
  <c i="16" r="BE137"/>
  <c r="BE147"/>
  <c r="BE150"/>
  <c r="BE151"/>
  <c r="BE155"/>
  <c r="BE156"/>
  <c r="BE164"/>
  <c r="BE165"/>
  <c r="BE166"/>
  <c r="BE167"/>
  <c r="BE168"/>
  <c r="BE176"/>
  <c r="BE177"/>
  <c r="BE178"/>
  <c i="17" r="BE141"/>
  <c r="BE143"/>
  <c r="BE164"/>
  <c r="BE174"/>
  <c i="18" r="BE136"/>
  <c r="BE140"/>
  <c r="BE143"/>
  <c r="BE144"/>
  <c r="BE145"/>
  <c i="19" r="BE130"/>
  <c i="20" r="BE129"/>
  <c r="BE131"/>
  <c i="21" r="F96"/>
  <c r="BE128"/>
  <c r="BE130"/>
  <c r="BE139"/>
  <c i="22" r="BE129"/>
  <c r="BE135"/>
  <c i="23" r="BE131"/>
  <c i="24" r="BE129"/>
  <c i="25" r="E85"/>
  <c i="26" r="BE141"/>
  <c i="27" r="BE129"/>
  <c i="28" r="BE127"/>
  <c r="BE128"/>
  <c i="29" r="F96"/>
  <c r="BE128"/>
  <c r="BE132"/>
  <c i="30" r="J93"/>
  <c r="BE129"/>
  <c i="31" r="BE127"/>
  <c r="BE137"/>
  <c r="BE139"/>
  <c r="BE143"/>
  <c r="BE146"/>
  <c r="BE147"/>
  <c i="32" r="BE129"/>
  <c r="BE148"/>
  <c r="BE149"/>
  <c i="33" r="J96"/>
  <c r="BE138"/>
  <c r="BE145"/>
  <c r="BE147"/>
  <c i="34" r="BE140"/>
  <c i="35" r="BE131"/>
  <c r="BE133"/>
  <c r="BE140"/>
  <c r="BE149"/>
  <c i="36" r="E85"/>
  <c r="BE133"/>
  <c i="37" r="J119"/>
  <c r="BE127"/>
  <c r="BE132"/>
  <c r="BE134"/>
  <c r="BE137"/>
  <c r="BE140"/>
  <c i="38" r="BE131"/>
  <c r="BE140"/>
  <c r="BE142"/>
  <c r="BK147"/>
  <c r="J147"/>
  <c r="J102"/>
  <c i="39" r="BE130"/>
  <c r="BE135"/>
  <c r="BE138"/>
  <c r="BE140"/>
  <c i="40" r="BE132"/>
  <c i="42" r="BE130"/>
  <c i="43" r="BE186"/>
  <c i="44" r="F130"/>
  <c r="BE149"/>
  <c r="BE151"/>
  <c r="BE152"/>
  <c r="BE159"/>
  <c r="BE162"/>
  <c r="BE173"/>
  <c r="BE188"/>
  <c r="BE189"/>
  <c r="BE195"/>
  <c r="BE201"/>
  <c r="BE209"/>
  <c r="BE219"/>
  <c r="BE234"/>
  <c r="BE235"/>
  <c r="BE237"/>
  <c r="BE257"/>
  <c r="BE258"/>
  <c r="BE264"/>
  <c r="BE266"/>
  <c r="BE271"/>
  <c r="BE279"/>
  <c r="BE283"/>
  <c r="BE289"/>
  <c r="BE306"/>
  <c i="45" r="BE167"/>
  <c r="BE168"/>
  <c r="BE183"/>
  <c r="BE185"/>
  <c r="BE211"/>
  <c r="BE214"/>
  <c r="BE226"/>
  <c r="BE229"/>
  <c r="BE243"/>
  <c r="BE257"/>
  <c r="BE284"/>
  <c r="BE288"/>
  <c i="46" r="BE131"/>
  <c r="BE139"/>
  <c r="BE143"/>
  <c r="BE145"/>
  <c r="BE155"/>
  <c r="BE157"/>
  <c r="BE162"/>
  <c i="47" r="BE137"/>
  <c r="BE138"/>
  <c r="BE142"/>
  <c r="BE144"/>
  <c r="BE146"/>
  <c r="BE150"/>
  <c i="48" r="E112"/>
  <c i="49" r="BE133"/>
  <c r="BE136"/>
  <c r="BE153"/>
  <c r="BE165"/>
  <c r="BE167"/>
  <c r="BE173"/>
  <c i="50" r="BE136"/>
  <c i="51" r="F125"/>
  <c r="BE130"/>
  <c r="BE134"/>
  <c r="BE137"/>
  <c r="BE141"/>
  <c r="BE142"/>
  <c r="BE143"/>
  <c r="BE163"/>
  <c i="52" r="BE135"/>
  <c r="BE139"/>
  <c r="BE167"/>
  <c r="BE173"/>
  <c r="BE175"/>
  <c i="53" r="BE139"/>
  <c r="BE153"/>
  <c r="BE158"/>
  <c r="BE165"/>
  <c i="54" r="BE143"/>
  <c r="BE153"/>
  <c r="BK132"/>
  <c r="BK131"/>
  <c r="J131"/>
  <c r="J99"/>
  <c i="55" r="J91"/>
  <c r="BE156"/>
  <c r="BE163"/>
  <c r="BE173"/>
  <c r="BE176"/>
  <c r="BE184"/>
  <c r="BE190"/>
  <c r="BE198"/>
  <c r="BE200"/>
  <c r="BE204"/>
  <c i="56" r="BE128"/>
  <c r="BE146"/>
  <c r="BE152"/>
  <c r="BE170"/>
  <c r="BE194"/>
  <c r="BE226"/>
  <c r="BE232"/>
  <c r="BE235"/>
  <c r="BE289"/>
  <c i="57" r="BE143"/>
  <c r="BE149"/>
  <c r="BE155"/>
  <c r="BE170"/>
  <c r="BE182"/>
  <c r="BE197"/>
  <c r="BE209"/>
  <c r="BE229"/>
  <c r="BE254"/>
  <c r="BE263"/>
  <c r="BE288"/>
  <c r="BE294"/>
  <c r="BE300"/>
  <c i="58" r="BE129"/>
  <c i="59" r="BE129"/>
  <c r="BE132"/>
  <c r="BE138"/>
  <c r="BE183"/>
  <c r="BE190"/>
  <c r="BE292"/>
  <c r="BE310"/>
  <c r="BE331"/>
  <c r="BE346"/>
  <c r="BE364"/>
  <c r="BE370"/>
  <c r="BE373"/>
  <c r="BE382"/>
  <c r="BE394"/>
  <c r="BE409"/>
  <c r="BE421"/>
  <c r="BE428"/>
  <c r="BK427"/>
  <c r="J427"/>
  <c r="J104"/>
  <c i="60" r="BE138"/>
  <c r="BE302"/>
  <c r="BE336"/>
  <c r="BE354"/>
  <c r="BE393"/>
  <c r="BE396"/>
  <c r="BE435"/>
  <c r="BE450"/>
  <c r="BE453"/>
  <c r="BE480"/>
  <c r="BE492"/>
  <c r="BE501"/>
  <c r="BE504"/>
  <c i="61" r="BE137"/>
  <c r="BE255"/>
  <c r="BE273"/>
  <c r="BE276"/>
  <c r="BE294"/>
  <c r="BE345"/>
  <c r="BE348"/>
  <c r="BE373"/>
  <c r="BE381"/>
  <c r="BE389"/>
  <c r="BE396"/>
  <c i="62" r="BE133"/>
  <c r="BE153"/>
  <c r="BE157"/>
  <c r="BE169"/>
  <c r="BE177"/>
  <c r="BE181"/>
  <c r="BE185"/>
  <c r="BE199"/>
  <c r="BE265"/>
  <c r="BE271"/>
  <c r="BE292"/>
  <c r="BE295"/>
  <c r="BE298"/>
  <c r="BE337"/>
  <c r="BE343"/>
  <c r="BK346"/>
  <c r="J346"/>
  <c r="J105"/>
  <c i="63" r="BE152"/>
  <c r="BE172"/>
  <c r="BE180"/>
  <c r="BE230"/>
  <c r="BE242"/>
  <c r="BE263"/>
  <c r="BE272"/>
  <c i="64" r="J91"/>
  <c r="BE131"/>
  <c r="BE137"/>
  <c r="BE152"/>
  <c r="BE200"/>
  <c r="BE209"/>
  <c r="BE236"/>
  <c r="BE248"/>
  <c i="65" r="BE127"/>
  <c r="BE128"/>
  <c r="BE133"/>
  <c r="BE135"/>
  <c r="BE153"/>
  <c r="BE161"/>
  <c i="66" r="BE132"/>
  <c r="BE133"/>
  <c r="BE137"/>
  <c r="BE139"/>
  <c r="BE154"/>
  <c r="BE169"/>
  <c r="BE172"/>
  <c i="69" r="BE169"/>
  <c r="BE176"/>
  <c r="BE201"/>
  <c r="BE204"/>
  <c r="BE213"/>
  <c r="BE240"/>
  <c r="BK175"/>
  <c r="J175"/>
  <c r="J101"/>
  <c i="70" r="BE146"/>
  <c i="71" r="BE197"/>
  <c r="BE200"/>
  <c r="BE235"/>
  <c i="72" r="BE142"/>
  <c r="BE178"/>
  <c r="BE206"/>
  <c r="BE210"/>
  <c r="BE225"/>
  <c r="BE244"/>
  <c r="BE248"/>
  <c r="BE259"/>
  <c r="BE273"/>
  <c r="BE274"/>
  <c i="73" r="BE137"/>
  <c r="BE173"/>
  <c i="74" r="BE150"/>
  <c r="BE169"/>
  <c r="BE193"/>
  <c r="BE204"/>
  <c i="75" r="J89"/>
  <c r="BE145"/>
  <c r="BE156"/>
  <c i="76" r="J92"/>
  <c r="BE128"/>
  <c r="BE133"/>
  <c r="BE143"/>
  <c i="77" r="J94"/>
  <c r="BE125"/>
  <c i="78" r="BE131"/>
  <c i="79" r="J91"/>
  <c r="BE126"/>
  <c r="BE127"/>
  <c r="BE140"/>
  <c r="BE141"/>
  <c r="BE146"/>
  <c r="BE148"/>
  <c r="BE149"/>
  <c r="BE150"/>
  <c i="81" r="BE153"/>
  <c r="BE157"/>
  <c r="BE160"/>
  <c r="BE175"/>
  <c r="BE191"/>
  <c r="BE209"/>
  <c r="BE217"/>
  <c r="BE229"/>
  <c i="82" r="BE143"/>
  <c r="BE150"/>
  <c r="BE157"/>
  <c r="BE158"/>
  <c i="83" r="BE159"/>
  <c r="BE194"/>
  <c r="BE267"/>
  <c r="BE271"/>
  <c r="BE274"/>
  <c r="BE278"/>
  <c r="BE279"/>
  <c r="BE292"/>
  <c i="2" r="BE131"/>
  <c r="BE146"/>
  <c r="BE151"/>
  <c i="4" r="BE133"/>
  <c r="BE147"/>
  <c r="BE155"/>
  <c r="BE158"/>
  <c i="5" r="BE154"/>
  <c r="BE209"/>
  <c r="BE224"/>
  <c r="BE231"/>
  <c r="BE232"/>
  <c r="BE353"/>
  <c r="BE380"/>
  <c r="BE410"/>
  <c r="BE697"/>
  <c r="BE715"/>
  <c r="BE722"/>
  <c r="BE741"/>
  <c r="BE751"/>
  <c r="BE773"/>
  <c r="BE831"/>
  <c r="BE854"/>
  <c r="BE892"/>
  <c r="BE894"/>
  <c r="BE957"/>
  <c r="BE960"/>
  <c r="BE964"/>
  <c r="BE971"/>
  <c r="BE1040"/>
  <c r="BE1047"/>
  <c r="BE1051"/>
  <c r="BE1060"/>
  <c r="BE1071"/>
  <c r="BE1085"/>
  <c r="BE1164"/>
  <c r="BE1168"/>
  <c r="BE1180"/>
  <c r="BE1196"/>
  <c r="BE1197"/>
  <c r="BE1213"/>
  <c r="BE1230"/>
  <c r="BE1235"/>
  <c r="BE1253"/>
  <c r="BE1267"/>
  <c r="BE1275"/>
  <c r="BE1291"/>
  <c r="BE1293"/>
  <c r="BE1309"/>
  <c r="BE1321"/>
  <c r="BE1339"/>
  <c r="BE1341"/>
  <c r="BE1343"/>
  <c r="BE1373"/>
  <c r="BE1389"/>
  <c r="BE1391"/>
  <c r="BE1393"/>
  <c r="BE1397"/>
  <c r="BE1399"/>
  <c r="BE1433"/>
  <c r="BE1445"/>
  <c r="BE1457"/>
  <c r="BE1459"/>
  <c r="BE1463"/>
  <c r="BE1497"/>
  <c r="BE1501"/>
  <c r="BE1515"/>
  <c r="BE1521"/>
  <c r="BE1529"/>
  <c r="BE1533"/>
  <c r="BE1571"/>
  <c r="BE1585"/>
  <c r="BE1629"/>
  <c r="BE1639"/>
  <c r="BE1667"/>
  <c r="BE1669"/>
  <c r="BE1697"/>
  <c r="BE1705"/>
  <c r="BE1707"/>
  <c r="BE1719"/>
  <c r="BE1725"/>
  <c r="BE1737"/>
  <c r="BE1747"/>
  <c r="BE1753"/>
  <c r="BE1781"/>
  <c r="BE1789"/>
  <c r="BE1813"/>
  <c r="BE1815"/>
  <c r="BE1884"/>
  <c r="BE1888"/>
  <c r="BE1892"/>
  <c r="BE1922"/>
  <c r="BE1936"/>
  <c r="BE1956"/>
  <c r="BE1970"/>
  <c r="BE1978"/>
  <c r="BE2000"/>
  <c r="BE2004"/>
  <c r="BE2016"/>
  <c r="BE2038"/>
  <c r="BE2048"/>
  <c r="BE2058"/>
  <c r="BE2060"/>
  <c r="BE2064"/>
  <c r="BE2066"/>
  <c r="BE2082"/>
  <c r="BE2116"/>
  <c r="BE2146"/>
  <c r="BE2148"/>
  <c r="BE2150"/>
  <c r="BE2160"/>
  <c r="BE2170"/>
  <c r="BE2192"/>
  <c r="BE2204"/>
  <c r="BE2220"/>
  <c r="BE2257"/>
  <c r="BE2259"/>
  <c r="BE2271"/>
  <c r="BE2296"/>
  <c r="BE2298"/>
  <c r="BE2322"/>
  <c r="BE2329"/>
  <c r="BE2378"/>
  <c r="BE2392"/>
  <c r="BE2413"/>
  <c r="BE2417"/>
  <c r="BE2453"/>
  <c r="BE2457"/>
  <c r="BE2461"/>
  <c r="BE2468"/>
  <c r="BE2472"/>
  <c r="BE2495"/>
  <c r="BE2498"/>
  <c r="BE2501"/>
  <c r="BE2541"/>
  <c r="BE2542"/>
  <c r="BE2565"/>
  <c r="BE2612"/>
  <c r="BE2631"/>
  <c r="BE2633"/>
  <c r="BE2635"/>
  <c r="BE2637"/>
  <c r="BE2665"/>
  <c r="BE2675"/>
  <c r="BE2718"/>
  <c r="BE2724"/>
  <c r="BE2730"/>
  <c r="BE2876"/>
  <c i="36" r="BE135"/>
  <c r="BE136"/>
  <c r="BE138"/>
  <c r="BE141"/>
  <c r="BE146"/>
  <c r="BE147"/>
  <c i="37" r="BE130"/>
  <c r="BE139"/>
  <c r="BE142"/>
  <c r="BE143"/>
  <c r="BE146"/>
  <c r="BE149"/>
  <c r="BE150"/>
  <c i="38" r="BE130"/>
  <c r="BE133"/>
  <c r="BE137"/>
  <c r="BE139"/>
  <c r="BE144"/>
  <c r="BE148"/>
  <c r="BK127"/>
  <c r="J127"/>
  <c r="J101"/>
  <c i="39" r="BE128"/>
  <c r="BE145"/>
  <c i="40" r="BE133"/>
  <c r="BK147"/>
  <c r="J147"/>
  <c r="J102"/>
  <c i="43" r="BE139"/>
  <c r="BE142"/>
  <c r="BE151"/>
  <c r="BE152"/>
  <c r="BE162"/>
  <c r="BE165"/>
  <c r="BE211"/>
  <c r="BE213"/>
  <c r="BE217"/>
  <c r="BE219"/>
  <c r="BE222"/>
  <c r="BE226"/>
  <c r="BE228"/>
  <c r="BE231"/>
  <c r="BE237"/>
  <c r="BE238"/>
  <c i="44" r="BE143"/>
  <c r="BE155"/>
  <c r="BE158"/>
  <c r="BE186"/>
  <c r="BE192"/>
  <c r="BE194"/>
  <c r="BE206"/>
  <c r="BE207"/>
  <c r="BE213"/>
  <c r="BE214"/>
  <c r="BE215"/>
  <c r="BE226"/>
  <c r="BE227"/>
  <c r="BE241"/>
  <c r="BE245"/>
  <c r="BE260"/>
  <c r="BE261"/>
  <c r="BE294"/>
  <c r="BE298"/>
  <c r="BE308"/>
  <c r="BE310"/>
  <c i="45" r="BE134"/>
  <c r="BE140"/>
  <c r="BE151"/>
  <c r="BE152"/>
  <c r="BE275"/>
  <c r="BE292"/>
  <c i="46" r="BE130"/>
  <c r="BE142"/>
  <c i="47" r="BE129"/>
  <c r="BE154"/>
  <c i="49" r="BE141"/>
  <c r="BE145"/>
  <c r="BE149"/>
  <c r="BE155"/>
  <c r="BE156"/>
  <c i="50" r="BE142"/>
  <c r="BE150"/>
  <c i="51" r="BE144"/>
  <c r="BE153"/>
  <c r="BE156"/>
  <c r="BE157"/>
  <c r="BE158"/>
  <c r="BE160"/>
  <c r="BE164"/>
  <c i="52" r="BE137"/>
  <c r="BE141"/>
  <c r="BE171"/>
  <c i="53" r="E85"/>
  <c r="BE142"/>
  <c r="BE169"/>
  <c i="54" r="BE138"/>
  <c r="BE156"/>
  <c r="BE167"/>
  <c r="BE170"/>
  <c r="BE176"/>
  <c r="BE182"/>
  <c r="BE190"/>
  <c r="BE192"/>
  <c r="BE208"/>
  <c i="59" r="BE412"/>
  <c i="60" r="BE298"/>
  <c r="BE327"/>
  <c r="BE339"/>
  <c r="BE342"/>
  <c r="BE345"/>
  <c r="BE360"/>
  <c r="BE363"/>
  <c r="BE381"/>
  <c r="BE390"/>
  <c r="BE408"/>
  <c r="BE417"/>
  <c r="BE423"/>
  <c r="BE429"/>
  <c r="BE444"/>
  <c r="BE447"/>
  <c r="BE465"/>
  <c r="BE477"/>
  <c i="61" r="BE140"/>
  <c r="BE143"/>
  <c r="BE170"/>
  <c r="BE173"/>
  <c r="BE185"/>
  <c r="BE197"/>
  <c r="BE213"/>
  <c r="BE225"/>
  <c r="BE233"/>
  <c r="BE249"/>
  <c r="BE252"/>
  <c r="BE258"/>
  <c r="BE297"/>
  <c r="BE300"/>
  <c r="BE312"/>
  <c r="BE315"/>
  <c r="BE318"/>
  <c r="BE336"/>
  <c r="BE342"/>
  <c i="62" r="BE139"/>
  <c r="BE142"/>
  <c r="BE207"/>
  <c r="BE223"/>
  <c r="BE229"/>
  <c r="BE256"/>
  <c r="BE274"/>
  <c r="BE289"/>
  <c r="BE304"/>
  <c r="BE316"/>
  <c r="BE331"/>
  <c i="63" r="BE128"/>
  <c r="BE156"/>
  <c r="BE209"/>
  <c r="BE212"/>
  <c r="BE227"/>
  <c r="BE260"/>
  <c r="BE290"/>
  <c r="BK188"/>
  <c r="J188"/>
  <c r="J101"/>
  <c i="64" r="BE194"/>
  <c r="BE221"/>
  <c r="BE245"/>
  <c r="BK188"/>
  <c r="J188"/>
  <c r="J101"/>
  <c i="65" r="BE129"/>
  <c r="BE141"/>
  <c r="BE144"/>
  <c r="BE149"/>
  <c r="BE167"/>
  <c i="66" r="E85"/>
  <c r="BE128"/>
  <c r="BE129"/>
  <c r="BE130"/>
  <c r="BE134"/>
  <c r="BE135"/>
  <c r="BE142"/>
  <c r="BE153"/>
  <c r="BE161"/>
  <c r="BE162"/>
  <c r="BE163"/>
  <c r="BE173"/>
  <c i="67" r="F94"/>
  <c r="BE133"/>
  <c r="BE137"/>
  <c r="BE139"/>
  <c r="BE142"/>
  <c r="BE143"/>
  <c r="BE146"/>
  <c r="BE148"/>
  <c r="BE156"/>
  <c r="BE158"/>
  <c i="68" r="F94"/>
  <c r="BE141"/>
  <c r="BE168"/>
  <c r="BE185"/>
  <c r="BE188"/>
  <c r="BE197"/>
  <c r="BE212"/>
  <c r="BE218"/>
  <c i="69" r="BE142"/>
  <c r="BE148"/>
  <c r="BE216"/>
  <c r="BE237"/>
  <c i="70" r="BE125"/>
  <c r="BE126"/>
  <c r="BE127"/>
  <c r="BE128"/>
  <c r="BE129"/>
  <c r="BE131"/>
  <c r="BE141"/>
  <c r="BE143"/>
  <c i="71" r="BE146"/>
  <c r="BE158"/>
  <c r="BE173"/>
  <c r="BE220"/>
  <c r="BE241"/>
  <c i="72" r="BE138"/>
  <c r="BE186"/>
  <c r="BE194"/>
  <c r="BE198"/>
  <c r="BE202"/>
  <c r="BE278"/>
  <c r="BE287"/>
  <c i="73" r="BE129"/>
  <c r="BE161"/>
  <c i="74" r="BE129"/>
  <c r="BE154"/>
  <c r="BE177"/>
  <c r="BE190"/>
  <c r="BE207"/>
  <c r="BE212"/>
  <c r="BE218"/>
  <c i="75" r="BE121"/>
  <c r="BE125"/>
  <c r="BE149"/>
  <c r="BE155"/>
  <c i="76" r="BE124"/>
  <c r="BE139"/>
  <c r="BE158"/>
  <c i="77" r="BE123"/>
  <c i="78" r="J94"/>
  <c r="BE123"/>
  <c r="BE132"/>
  <c i="79" r="BE139"/>
  <c r="BE145"/>
  <c r="BE147"/>
  <c i="80" r="BE125"/>
  <c i="81" r="BE142"/>
  <c r="BE150"/>
  <c r="BE179"/>
  <c r="BE181"/>
  <c r="BE184"/>
  <c r="BE202"/>
  <c r="BE222"/>
  <c r="BE225"/>
  <c r="BE240"/>
  <c r="BK243"/>
  <c r="BK242"/>
  <c r="J242"/>
  <c r="J111"/>
  <c i="82" r="BE127"/>
  <c r="BE141"/>
  <c r="BE161"/>
  <c i="83" r="BE181"/>
  <c r="BE192"/>
  <c r="BE205"/>
  <c r="BE217"/>
  <c r="BE233"/>
  <c r="BE245"/>
  <c r="BE253"/>
  <c r="BE257"/>
  <c r="BE260"/>
  <c r="BE284"/>
  <c r="BE286"/>
  <c r="BE287"/>
  <c r="BE290"/>
  <c r="BK291"/>
  <c r="J291"/>
  <c r="J107"/>
  <c i="11" r="F38"/>
  <c i="1" r="BA107"/>
  <c i="15" r="J34"/>
  <c i="1" r="AG111"/>
  <c i="40" r="F39"/>
  <c i="1" r="BB136"/>
  <c i="54" r="F39"/>
  <c i="1" r="BD152"/>
  <c i="58" r="F39"/>
  <c i="1" r="BD158"/>
  <c i="63" r="F39"/>
  <c i="1" r="BD163"/>
  <c i="68" r="F37"/>
  <c i="1" r="BB168"/>
  <c i="74" r="F37"/>
  <c i="1" r="BB176"/>
  <c i="22" r="F41"/>
  <c i="1" r="BD118"/>
  <c i="41" r="J38"/>
  <c i="1" r="AW137"/>
  <c i="50" r="F38"/>
  <c i="1" r="BA147"/>
  <c i="75" r="F35"/>
  <c i="1" r="BB177"/>
  <c i="3" r="J34"/>
  <c i="1" r="AW96"/>
  <c i="5" r="F37"/>
  <c i="1" r="BB99"/>
  <c i="24" r="F40"/>
  <c i="1" r="BC120"/>
  <c i="27" r="F38"/>
  <c i="1" r="BA123"/>
  <c i="39" r="F40"/>
  <c i="1" r="BC135"/>
  <c i="46" r="F38"/>
  <c i="1" r="BA142"/>
  <c i="52" r="F40"/>
  <c i="1" r="BC149"/>
  <c i="61" r="F36"/>
  <c i="1" r="BA161"/>
  <c i="7" r="F38"/>
  <c i="1" r="BA102"/>
  <c i="11" r="J34"/>
  <c i="1" r="AG107"/>
  <c i="46" r="J38"/>
  <c i="1" r="AW142"/>
  <c i="57" r="F38"/>
  <c i="1" r="BC157"/>
  <c i="73" r="F37"/>
  <c i="1" r="BB175"/>
  <c i="76" r="F36"/>
  <c i="1" r="BC178"/>
  <c i="5" r="F39"/>
  <c i="1" r="BD99"/>
  <c i="14" r="F38"/>
  <c i="1" r="BA110"/>
  <c i="20" r="F41"/>
  <c i="1" r="BD116"/>
  <c i="29" r="J34"/>
  <c i="1" r="AG125"/>
  <c i="34" r="F41"/>
  <c i="1" r="BD130"/>
  <c i="39" r="F38"/>
  <c i="1" r="BA135"/>
  <c i="47" r="F38"/>
  <c i="1" r="BA143"/>
  <c i="53" r="F37"/>
  <c i="1" r="BB151"/>
  <c i="59" r="F37"/>
  <c i="1" r="BB159"/>
  <c i="71" r="F38"/>
  <c i="1" r="BC172"/>
  <c i="6" r="F40"/>
  <c i="1" r="BC101"/>
  <c i="20" r="J38"/>
  <c i="1" r="AW116"/>
  <c i="21" r="F40"/>
  <c i="1" r="BC117"/>
  <c i="29" r="F40"/>
  <c i="1" r="BC125"/>
  <c i="31" r="F39"/>
  <c i="1" r="BB127"/>
  <c i="35" r="J38"/>
  <c i="1" r="AW131"/>
  <c i="40" r="F41"/>
  <c i="1" r="BD136"/>
  <c i="49" r="F40"/>
  <c i="1" r="BC146"/>
  <c i="64" r="F36"/>
  <c i="1" r="BA164"/>
  <c i="69" r="J36"/>
  <c i="1" r="AW169"/>
  <c i="4" r="J30"/>
  <c i="1" r="AG97"/>
  <c i="6" r="F41"/>
  <c i="1" r="BD101"/>
  <c i="19" r="F39"/>
  <c i="1" r="BB115"/>
  <c i="21" r="F38"/>
  <c i="1" r="BA117"/>
  <c i="39" r="F39"/>
  <c i="1" r="BB135"/>
  <c i="43" r="J38"/>
  <c i="1" r="AW139"/>
  <c i="58" r="F37"/>
  <c i="1" r="BB158"/>
  <c i="3" r="F37"/>
  <c i="1" r="BD96"/>
  <c i="10" r="F39"/>
  <c i="1" r="BB106"/>
  <c i="20" r="F39"/>
  <c i="1" r="BB116"/>
  <c i="23" r="F38"/>
  <c i="1" r="BA119"/>
  <c i="32" r="F40"/>
  <c i="1" r="BC128"/>
  <c i="64" r="F39"/>
  <c i="1" r="BD164"/>
  <c i="68" r="F38"/>
  <c i="1" r="BC168"/>
  <c i="82" r="F37"/>
  <c i="1" r="BB187"/>
  <c i="11" r="F39"/>
  <c i="1" r="BB107"/>
  <c i="21" r="J38"/>
  <c i="1" r="AW117"/>
  <c i="23" r="F40"/>
  <c i="1" r="BC119"/>
  <c i="24" r="J38"/>
  <c i="1" r="AW120"/>
  <c i="25" r="F38"/>
  <c i="1" r="BA121"/>
  <c i="39" r="F41"/>
  <c i="1" r="BD135"/>
  <c i="48" r="F41"/>
  <c i="1" r="BD145"/>
  <c i="71" r="J36"/>
  <c i="1" r="AW172"/>
  <c i="77" r="F37"/>
  <c i="1" r="BB180"/>
  <c i="3" r="F35"/>
  <c i="1" r="BB96"/>
  <c i="54" r="F36"/>
  <c i="1" r="BA152"/>
  <c i="60" r="F39"/>
  <c i="1" r="BD160"/>
  <c i="72" r="J36"/>
  <c i="1" r="AW173"/>
  <c i="82" r="F39"/>
  <c i="1" r="BD187"/>
  <c i="9" r="F37"/>
  <c i="1" r="AZ105"/>
  <c r="AS184"/>
  <c i="26" r="F38"/>
  <c i="1" r="BA122"/>
  <c i="28" r="F39"/>
  <c i="1" r="BB124"/>
  <c i="32" r="F41"/>
  <c i="1" r="BD128"/>
  <c i="38" r="F38"/>
  <c i="1" r="BA134"/>
  <c i="49" r="F41"/>
  <c i="1" r="BD146"/>
  <c i="52" r="F38"/>
  <c i="1" r="BA149"/>
  <c i="65" r="J36"/>
  <c i="1" r="AW165"/>
  <c i="67" r="F39"/>
  <c i="1" r="BD167"/>
  <c i="70" r="F38"/>
  <c i="1" r="BC170"/>
  <c i="75" r="F34"/>
  <c i="1" r="BA177"/>
  <c i="79" r="F36"/>
  <c i="1" r="BA182"/>
  <c i="8" r="F41"/>
  <c i="1" r="BD103"/>
  <c i="18" r="F40"/>
  <c i="1" r="BC114"/>
  <c i="23" r="F39"/>
  <c i="1" r="BB119"/>
  <c i="44" r="F40"/>
  <c i="1" r="BC140"/>
  <c i="54" r="F37"/>
  <c i="1" r="BB152"/>
  <c i="59" r="F39"/>
  <c i="1" r="BD159"/>
  <c i="74" r="F36"/>
  <c i="1" r="BA176"/>
  <c i="11" r="F41"/>
  <c i="1" r="BD107"/>
  <c i="16" r="F41"/>
  <c i="1" r="BD112"/>
  <c i="26" r="F39"/>
  <c i="1" r="BB122"/>
  <c i="29" r="F38"/>
  <c i="1" r="BA125"/>
  <c i="37" r="F38"/>
  <c i="1" r="BA133"/>
  <c i="51" r="F39"/>
  <c i="1" r="BB148"/>
  <c i="62" r="F38"/>
  <c i="1" r="BC162"/>
  <c i="57" r="J36"/>
  <c i="1" r="AW157"/>
  <c i="65" r="F36"/>
  <c i="1" r="BA165"/>
  <c i="66" r="J36"/>
  <c i="1" r="AW166"/>
  <c i="75" r="F36"/>
  <c i="1" r="BC177"/>
  <c i="80" r="J36"/>
  <c i="1" r="AW183"/>
  <c i="13" r="J34"/>
  <c i="1" r="AG109"/>
  <c i="22" r="F38"/>
  <c i="1" r="BA118"/>
  <c i="24" r="F41"/>
  <c i="1" r="BD120"/>
  <c i="35" r="F38"/>
  <c i="1" r="BA131"/>
  <c i="57" r="F37"/>
  <c i="1" r="BB157"/>
  <c i="80" r="F39"/>
  <c i="1" r="BD183"/>
  <c i="83" r="F38"/>
  <c i="1" r="BA189"/>
  <c r="BA188"/>
  <c r="AW188"/>
  <c i="7" r="F40"/>
  <c i="1" r="BC102"/>
  <c i="12" r="J38"/>
  <c i="1" r="AW108"/>
  <c i="27" r="J38"/>
  <c i="1" r="AW123"/>
  <c i="30" r="F38"/>
  <c i="1" r="BA126"/>
  <c i="34" r="F40"/>
  <c i="1" r="BC130"/>
  <c i="63" r="F37"/>
  <c i="1" r="BB163"/>
  <c i="80" r="F38"/>
  <c i="1" r="BC183"/>
  <c i="6" r="F39"/>
  <c i="1" r="BB101"/>
  <c i="34" r="F38"/>
  <c i="1" r="BA130"/>
  <c i="45" r="F39"/>
  <c i="1" r="BB141"/>
  <c i="58" r="F36"/>
  <c i="1" r="BA158"/>
  <c i="59" r="J36"/>
  <c i="1" r="AW159"/>
  <c i="60" r="F38"/>
  <c i="1" r="BC160"/>
  <c i="70" r="F37"/>
  <c i="1" r="BB170"/>
  <c i="72" r="F39"/>
  <c i="1" r="BD173"/>
  <c i="42" r="J38"/>
  <c i="1" r="AW138"/>
  <c i="46" r="F41"/>
  <c i="1" r="BD142"/>
  <c i="53" r="F39"/>
  <c i="1" r="BD151"/>
  <c i="65" r="F37"/>
  <c i="1" r="BB165"/>
  <c i="9" r="J38"/>
  <c i="1" r="AW105"/>
  <c i="62" r="F37"/>
  <c i="1" r="BB162"/>
  <c i="71" r="F39"/>
  <c i="1" r="BD172"/>
  <c i="78" r="F37"/>
  <c i="1" r="BB181"/>
  <c i="10" r="J38"/>
  <c i="1" r="AW106"/>
  <c i="16" r="J38"/>
  <c i="1" r="AW112"/>
  <c i="50" r="F41"/>
  <c i="1" r="BD147"/>
  <c i="53" r="F36"/>
  <c i="1" r="BA151"/>
  <c i="77" r="J36"/>
  <c i="1" r="AW180"/>
  <c i="81" r="F40"/>
  <c i="1" r="BC186"/>
  <c r="BC185"/>
  <c i="6" r="J38"/>
  <c i="1" r="AW101"/>
  <c i="18" r="J38"/>
  <c i="1" r="AW114"/>
  <c i="28" r="F40"/>
  <c i="1" r="BC124"/>
  <c i="35" r="F41"/>
  <c i="1" r="BD131"/>
  <c i="45" r="F41"/>
  <c i="1" r="BD141"/>
  <c i="58" r="J36"/>
  <c i="1" r="AW158"/>
  <c i="61" r="J36"/>
  <c i="1" r="AW161"/>
  <c i="3" r="F36"/>
  <c i="1" r="BC96"/>
  <c i="8" r="F39"/>
  <c i="1" r="BB103"/>
  <c i="15" r="F38"/>
  <c i="1" r="BA111"/>
  <c i="22" r="F40"/>
  <c i="1" r="BC118"/>
  <c i="25" r="F39"/>
  <c i="1" r="BB121"/>
  <c i="33" r="F40"/>
  <c i="1" r="BC129"/>
  <c i="36" r="F41"/>
  <c i="1" r="BD132"/>
  <c i="41" r="F41"/>
  <c i="1" r="BD137"/>
  <c i="47" r="F39"/>
  <c i="1" r="BB143"/>
  <c i="54" r="F38"/>
  <c i="1" r="BC152"/>
  <c i="60" r="F37"/>
  <c i="1" r="BB160"/>
  <c i="72" r="F36"/>
  <c i="1" r="BA173"/>
  <c i="11" r="F40"/>
  <c i="1" r="BC107"/>
  <c i="18" r="F39"/>
  <c i="1" r="BB114"/>
  <c i="28" r="F38"/>
  <c i="1" r="BA124"/>
  <c i="36" r="F38"/>
  <c i="1" r="BA132"/>
  <c i="38" r="F41"/>
  <c i="1" r="BD134"/>
  <c i="42" r="F40"/>
  <c i="1" r="BC138"/>
  <c i="56" r="F39"/>
  <c i="1" r="BD156"/>
  <c i="74" r="F38"/>
  <c i="1" r="BC176"/>
  <c i="69" r="F38"/>
  <c i="1" r="BC169"/>
  <c i="4" r="J34"/>
  <c i="1" r="AW97"/>
  <c i="66" r="F38"/>
  <c i="1" r="BC166"/>
  <c i="74" r="F39"/>
  <c i="1" r="BD176"/>
  <c i="82" r="F38"/>
  <c i="1" r="BC187"/>
  <c i="4" r="F36"/>
  <c i="1" r="BC97"/>
  <c i="38" r="J38"/>
  <c i="1" r="AW134"/>
  <c i="47" r="J38"/>
  <c i="1" r="AW143"/>
  <c i="64" r="F37"/>
  <c i="1" r="BB164"/>
  <c i="68" r="F36"/>
  <c i="1" r="BA168"/>
  <c i="78" r="F36"/>
  <c i="1" r="BA181"/>
  <c i="81" r="F38"/>
  <c i="1" r="BA186"/>
  <c r="BA185"/>
  <c r="AW185"/>
  <c i="13" r="F40"/>
  <c i="1" r="BC109"/>
  <c i="34" r="F39"/>
  <c i="1" r="BB130"/>
  <c i="39" r="J38"/>
  <c i="1" r="AW135"/>
  <c i="44" r="J38"/>
  <c i="1" r="AW140"/>
  <c i="64" r="F38"/>
  <c i="1" r="BC164"/>
  <c i="7" r="F41"/>
  <c i="1" r="BD102"/>
  <c i="17" r="F41"/>
  <c i="1" r="BD113"/>
  <c i="20" r="F40"/>
  <c i="1" r="BC116"/>
  <c i="40" r="F40"/>
  <c i="1" r="BC136"/>
  <c i="49" r="F39"/>
  <c i="1" r="BB146"/>
  <c i="57" r="F36"/>
  <c i="1" r="BA157"/>
  <c i="62" r="J36"/>
  <c i="1" r="AW162"/>
  <c i="73" r="J36"/>
  <c i="1" r="AW175"/>
  <c i="12" r="F39"/>
  <c i="1" r="BB108"/>
  <c i="17" r="F38"/>
  <c i="1" r="BA113"/>
  <c i="32" r="F38"/>
  <c i="1" r="BA128"/>
  <c i="46" r="F39"/>
  <c i="1" r="BB142"/>
  <c i="52" r="F41"/>
  <c i="1" r="BD149"/>
  <c i="5" r="F38"/>
  <c i="1" r="BC99"/>
  <c i="5" r="J36"/>
  <c i="1" r="AW99"/>
  <c i="83" r="F40"/>
  <c i="1" r="BC189"/>
  <c r="BC188"/>
  <c r="AY188"/>
  <c i="15" r="F41"/>
  <c i="1" r="BD111"/>
  <c i="26" r="F41"/>
  <c i="1" r="BD122"/>
  <c i="29" r="F39"/>
  <c i="1" r="BB125"/>
  <c i="51" r="F38"/>
  <c i="1" r="BA148"/>
  <c i="52" r="F39"/>
  <c i="1" r="BB149"/>
  <c i="55" r="F36"/>
  <c i="1" r="BA154"/>
  <c r="BA153"/>
  <c r="AW153"/>
  <c i="62" r="F36"/>
  <c i="1" r="BA162"/>
  <c i="63" r="J36"/>
  <c i="1" r="AW163"/>
  <c i="64" r="J36"/>
  <c i="1" r="AW164"/>
  <c i="83" r="F39"/>
  <c i="1" r="BB189"/>
  <c r="BB188"/>
  <c r="AX188"/>
  <c i="44" r="F38"/>
  <c i="1" r="BA140"/>
  <c i="45" r="F40"/>
  <c i="1" r="BC141"/>
  <c i="70" r="J36"/>
  <c i="1" r="AW170"/>
  <c i="73" r="F38"/>
  <c i="1" r="BC175"/>
  <c i="75" r="J34"/>
  <c i="1" r="AW177"/>
  <c i="77" r="F38"/>
  <c i="1" r="BC180"/>
  <c i="79" r="F38"/>
  <c i="1" r="BC182"/>
  <c i="83" r="F41"/>
  <c i="1" r="BD189"/>
  <c r="BD188"/>
  <c r="AS100"/>
  <c r="AS98"/>
  <c r="AS94"/>
  <c i="2" r="F37"/>
  <c i="1" r="BD95"/>
  <c i="10" r="F41"/>
  <c i="1" r="BD106"/>
  <c i="15" r="J38"/>
  <c i="1" r="AW111"/>
  <c i="37" r="F41"/>
  <c i="1" r="BD133"/>
  <c i="42" r="F38"/>
  <c i="1" r="BA138"/>
  <c i="45" r="F38"/>
  <c i="1" r="BA141"/>
  <c i="56" r="F37"/>
  <c i="1" r="BB156"/>
  <c i="61" r="F37"/>
  <c i="1" r="BB161"/>
  <c i="67" r="F36"/>
  <c i="1" r="BA167"/>
  <c i="3" r="F34"/>
  <c i="1" r="BA96"/>
  <c i="14" r="J38"/>
  <c i="1" r="AW110"/>
  <c i="42" r="F41"/>
  <c i="1" r="BD138"/>
  <c i="45" r="J38"/>
  <c i="1" r="AW141"/>
  <c i="48" r="F39"/>
  <c i="1" r="BB145"/>
  <c i="50" r="F39"/>
  <c i="1" r="BB147"/>
  <c i="51" r="F41"/>
  <c i="1" r="BD148"/>
  <c i="55" r="J36"/>
  <c i="1" r="AW154"/>
  <c i="58" r="F38"/>
  <c i="1" r="BC158"/>
  <c i="63" r="F38"/>
  <c i="1" r="BC163"/>
  <c i="68" r="J36"/>
  <c i="1" r="AW168"/>
  <c i="80" r="F37"/>
  <c i="1" r="BB183"/>
  <c i="4" r="F35"/>
  <c i="1" r="BB97"/>
  <c i="10" r="F40"/>
  <c i="1" r="BC106"/>
  <c i="19" r="F41"/>
  <c i="1" r="BD115"/>
  <c i="21" r="F41"/>
  <c i="1" r="BD117"/>
  <c i="27" r="F41"/>
  <c i="1" r="BD123"/>
  <c i="30" r="F41"/>
  <c i="1" r="BD126"/>
  <c i="33" r="F41"/>
  <c i="1" r="BD129"/>
  <c i="56" r="F38"/>
  <c i="1" r="BC156"/>
  <c i="69" r="F36"/>
  <c i="1" r="BA169"/>
  <c i="12" r="F38"/>
  <c i="1" r="BA108"/>
  <c i="14" r="F41"/>
  <c i="1" r="BD110"/>
  <c i="26" r="F40"/>
  <c i="1" r="BC122"/>
  <c i="30" r="F39"/>
  <c i="1" r="BB126"/>
  <c i="41" r="J34"/>
  <c i="1" r="AG137"/>
  <c i="44" r="F41"/>
  <c i="1" r="BD140"/>
  <c i="55" r="F38"/>
  <c i="1" r="BC154"/>
  <c r="BC153"/>
  <c r="AY153"/>
  <c i="59" r="F36"/>
  <c i="1" r="BA159"/>
  <c i="67" r="J36"/>
  <c i="1" r="AW167"/>
  <c i="71" r="F36"/>
  <c i="1" r="BA172"/>
  <c i="77" r="F36"/>
  <c i="1" r="BA180"/>
  <c i="78" r="F38"/>
  <c i="1" r="BC181"/>
  <c i="82" r="J36"/>
  <c i="1" r="AW187"/>
  <c i="10" r="F38"/>
  <c i="1" r="BA106"/>
  <c i="13" r="F38"/>
  <c i="1" r="BA109"/>
  <c i="16" r="F39"/>
  <c i="1" r="BB112"/>
  <c i="29" r="F41"/>
  <c i="1" r="BD125"/>
  <c i="41" r="F40"/>
  <c i="1" r="BC137"/>
  <c i="44" r="F39"/>
  <c i="1" r="BB140"/>
  <c i="72" r="F38"/>
  <c i="1" r="BC173"/>
  <c i="4" r="F37"/>
  <c i="1" r="BD97"/>
  <c i="6" r="F38"/>
  <c i="1" r="BA101"/>
  <c i="12" r="J34"/>
  <c i="1" r="AG108"/>
  <c i="17" r="J38"/>
  <c i="1" r="AW113"/>
  <c i="33" r="F38"/>
  <c i="1" r="BA129"/>
  <c i="66" r="F37"/>
  <c i="1" r="BB166"/>
  <c i="78" r="J36"/>
  <c i="1" r="AW181"/>
  <c i="12" r="F41"/>
  <c i="1" r="BD108"/>
  <c i="16" r="F40"/>
  <c i="1" r="BC112"/>
  <c i="31" r="J38"/>
  <c i="1" r="AW127"/>
  <c i="35" r="F40"/>
  <c i="1" r="BC131"/>
  <c i="41" r="F39"/>
  <c i="1" r="BB137"/>
  <c i="46" r="F40"/>
  <c i="1" r="BC142"/>
  <c i="49" r="F38"/>
  <c i="1" r="BA146"/>
  <c i="57" r="F39"/>
  <c i="1" r="BD157"/>
  <c i="76" r="J34"/>
  <c i="1" r="AW178"/>
  <c i="81" r="F39"/>
  <c i="1" r="BB186"/>
  <c r="BB185"/>
  <c r="BB184"/>
  <c r="AX184"/>
  <c i="62" r="F39"/>
  <c i="1" r="BD162"/>
  <c i="8" r="J38"/>
  <c i="1" r="AW103"/>
  <c i="47" r="F41"/>
  <c i="1" r="BD143"/>
  <c i="53" r="F38"/>
  <c i="1" r="BC151"/>
  <c i="55" r="F39"/>
  <c i="1" r="BD154"/>
  <c r="BD153"/>
  <c i="59" r="F38"/>
  <c i="1" r="BC159"/>
  <c i="66" r="F39"/>
  <c i="1" r="BD166"/>
  <c i="4" r="F34"/>
  <c i="1" r="BA97"/>
  <c i="13" r="F39"/>
  <c i="1" r="BB109"/>
  <c i="15" r="F40"/>
  <c i="1" r="BC111"/>
  <c i="19" r="J38"/>
  <c i="1" r="AW115"/>
  <c i="43" r="F40"/>
  <c i="1" r="BC139"/>
  <c i="50" r="F40"/>
  <c i="1" r="BC147"/>
  <c i="52" r="J38"/>
  <c i="1" r="AW149"/>
  <c i="60" r="J36"/>
  <c i="1" r="AW160"/>
  <c i="67" r="F38"/>
  <c i="1" r="BC167"/>
  <c i="72" r="F37"/>
  <c i="1" r="BB173"/>
  <c i="82" r="F36"/>
  <c i="1" r="BA187"/>
  <c i="22" r="J38"/>
  <c i="1" r="AW118"/>
  <c i="31" r="F38"/>
  <c i="1" r="BA127"/>
  <c i="70" r="F39"/>
  <c i="1" r="BD170"/>
  <c i="13" r="F41"/>
  <c i="1" r="BD109"/>
  <c i="18" r="F41"/>
  <c i="1" r="BD114"/>
  <c i="23" r="F41"/>
  <c i="1" r="BD119"/>
  <c i="34" r="J38"/>
  <c i="1" r="AW130"/>
  <c i="37" r="F39"/>
  <c i="1" r="BB133"/>
  <c i="43" r="F41"/>
  <c i="1" r="BD139"/>
  <c i="48" r="F38"/>
  <c i="1" r="BA145"/>
  <c i="12" r="F40"/>
  <c i="1" r="BC108"/>
  <c i="20" r="F38"/>
  <c i="1" r="BA116"/>
  <c i="25" r="F40"/>
  <c i="1" r="BC121"/>
  <c i="30" r="F40"/>
  <c i="1" r="BC126"/>
  <c i="33" r="F39"/>
  <c i="1" r="BB129"/>
  <c i="40" r="F38"/>
  <c i="1" r="BA136"/>
  <c i="69" r="F39"/>
  <c i="1" r="BD169"/>
  <c i="76" r="F35"/>
  <c i="1" r="BB178"/>
  <c i="8" r="F38"/>
  <c i="1" r="BA103"/>
  <c i="21" r="F39"/>
  <c i="1" r="BB117"/>
  <c i="25" r="J38"/>
  <c i="1" r="AW121"/>
  <c i="35" r="F39"/>
  <c i="1" r="BB131"/>
  <c i="79" r="F39"/>
  <c i="1" r="BD182"/>
  <c i="5" r="F36"/>
  <c i="1" r="BA99"/>
  <c i="19" r="F38"/>
  <c i="1" r="BA115"/>
  <c i="22" r="F39"/>
  <c i="1" r="BB118"/>
  <c i="27" r="F39"/>
  <c i="1" r="BB123"/>
  <c i="33" r="J38"/>
  <c i="1" r="AW129"/>
  <c i="36" r="F39"/>
  <c i="1" r="BB132"/>
  <c i="47" r="F40"/>
  <c i="1" r="BC143"/>
  <c i="56" r="J36"/>
  <c i="1" r="AW156"/>
  <c i="61" r="F39"/>
  <c i="1" r="BD161"/>
  <c i="69" r="F37"/>
  <c i="1" r="BB169"/>
  <c i="78" r="F39"/>
  <c i="1" r="BD181"/>
  <c i="37" r="F40"/>
  <c i="1" r="BC133"/>
  <c i="48" r="F40"/>
  <c i="1" r="BC145"/>
  <c i="74" r="J36"/>
  <c i="1" r="AW176"/>
  <c i="76" r="F37"/>
  <c i="1" r="BD178"/>
  <c i="83" r="J38"/>
  <c i="1" r="AW189"/>
  <c i="9" r="J34"/>
  <c i="1" r="AG105"/>
  <c i="27" r="F40"/>
  <c i="1" r="BC123"/>
  <c i="29" r="J38"/>
  <c i="1" r="AW125"/>
  <c i="30" r="J38"/>
  <c i="1" r="AW126"/>
  <c i="36" r="J38"/>
  <c i="1" r="AW132"/>
  <c i="41" r="F38"/>
  <c i="1" r="BA137"/>
  <c i="43" r="F38"/>
  <c i="1" r="BA139"/>
  <c i="48" r="J38"/>
  <c i="1" r="AW145"/>
  <c i="51" r="J38"/>
  <c i="1" r="AW148"/>
  <c i="77" r="F39"/>
  <c i="1" r="BD180"/>
  <c i="80" r="F36"/>
  <c i="1" r="BA183"/>
  <c i="24" r="F38"/>
  <c i="1" r="BA120"/>
  <c i="50" r="J38"/>
  <c i="1" r="AW147"/>
  <c i="61" r="F38"/>
  <c i="1" r="BC161"/>
  <c i="65" r="F38"/>
  <c i="1" r="BC165"/>
  <c i="70" r="F36"/>
  <c i="1" r="BA170"/>
  <c i="79" r="F37"/>
  <c i="1" r="BB182"/>
  <c i="2" r="F36"/>
  <c i="1" r="BC95"/>
  <c i="7" r="J38"/>
  <c i="1" r="AW102"/>
  <c i="8" r="F40"/>
  <c i="1" r="BC103"/>
  <c i="23" r="J38"/>
  <c i="1" r="AW119"/>
  <c i="25" r="F41"/>
  <c i="1" r="BD121"/>
  <c i="38" r="F39"/>
  <c i="1" r="BB134"/>
  <c i="49" r="J38"/>
  <c i="1" r="AW146"/>
  <c i="55" r="F37"/>
  <c i="1" r="BB154"/>
  <c r="BB153"/>
  <c r="AX153"/>
  <c i="60" r="F36"/>
  <c i="1" r="BA160"/>
  <c i="2" r="F35"/>
  <c i="1" r="BB95"/>
  <c i="16" r="F38"/>
  <c i="1" r="BA112"/>
  <c i="17" r="F39"/>
  <c i="1" r="BB113"/>
  <c i="28" r="F41"/>
  <c i="1" r="BD124"/>
  <c i="32" r="J38"/>
  <c i="1" r="AW128"/>
  <c i="38" r="F40"/>
  <c i="1" r="BC134"/>
  <c i="42" r="F39"/>
  <c i="1" r="BB138"/>
  <c i="56" r="F36"/>
  <c i="1" r="BA156"/>
  <c i="63" r="F36"/>
  <c i="1" r="BA163"/>
  <c i="68" r="F39"/>
  <c i="1" r="BD168"/>
  <c i="73" r="F36"/>
  <c i="1" r="BA175"/>
  <c i="76" r="F34"/>
  <c i="1" r="BA178"/>
  <c i="79" r="J36"/>
  <c i="1" r="AW182"/>
  <c i="81" r="J38"/>
  <c i="1" r="AW186"/>
  <c i="7" r="F39"/>
  <c i="1" r="BB102"/>
  <c i="15" r="F39"/>
  <c i="1" r="BB111"/>
  <c i="26" r="J38"/>
  <c i="1" r="AW122"/>
  <c i="31" r="F40"/>
  <c i="1" r="BC127"/>
  <c i="2" r="F34"/>
  <c i="1" r="BA95"/>
  <c i="11" r="J38"/>
  <c i="1" r="AW107"/>
  <c i="13" r="J38"/>
  <c i="1" r="AW109"/>
  <c i="14" r="F39"/>
  <c i="1" r="BB110"/>
  <c i="18" r="F38"/>
  <c i="1" r="BA114"/>
  <c i="19" r="F40"/>
  <c i="1" r="BC115"/>
  <c i="24" r="F39"/>
  <c i="1" r="BB120"/>
  <c i="31" r="F41"/>
  <c i="1" r="BD127"/>
  <c i="54" r="J36"/>
  <c i="1" r="AW152"/>
  <c i="65" r="F39"/>
  <c i="1" r="BD165"/>
  <c i="81" r="F41"/>
  <c i="1" r="BD186"/>
  <c r="BD185"/>
  <c r="BD184"/>
  <c i="14" r="F40"/>
  <c i="1" r="BC110"/>
  <c i="17" r="F40"/>
  <c i="1" r="BC113"/>
  <c i="28" r="J38"/>
  <c i="1" r="AW124"/>
  <c i="32" r="F39"/>
  <c i="1" r="BB128"/>
  <c i="37" r="J38"/>
  <c i="1" r="AW133"/>
  <c i="53" r="J36"/>
  <c i="1" r="AW151"/>
  <c i="73" r="F39"/>
  <c i="1" r="BD175"/>
  <c i="75" r="F37"/>
  <c i="1" r="BD177"/>
  <c i="2" r="J34"/>
  <c i="1" r="AW95"/>
  <c i="36" r="F40"/>
  <c i="1" r="BC132"/>
  <c i="40" r="J38"/>
  <c i="1" r="AW136"/>
  <c i="43" r="F39"/>
  <c i="1" r="BB139"/>
  <c i="51" r="F40"/>
  <c i="1" r="BC148"/>
  <c i="66" r="F36"/>
  <c i="1" r="BA166"/>
  <c i="67" r="F37"/>
  <c i="1" r="BB167"/>
  <c i="71" r="F37"/>
  <c i="1" r="BB172"/>
  <c r="AU153"/>
  <c i="50" l="1" r="P129"/>
  <c i="1" r="AU147"/>
  <c i="50" r="R129"/>
  <c i="55" r="BK131"/>
  <c r="J131"/>
  <c r="J99"/>
  <c i="83" r="P132"/>
  <c r="P131"/>
  <c i="1" r="AU189"/>
  <c i="6" r="P134"/>
  <c r="P133"/>
  <c i="1" r="AU101"/>
  <c i="69" r="R128"/>
  <c r="R127"/>
  <c i="6" r="T134"/>
  <c r="T133"/>
  <c i="5" r="R886"/>
  <c r="R151"/>
  <c i="43" r="R130"/>
  <c i="5" r="T152"/>
  <c i="71" r="T127"/>
  <c r="T126"/>
  <c i="61" r="P129"/>
  <c r="P128"/>
  <c i="1" r="AU161"/>
  <c i="5" r="T2617"/>
  <c i="76" r="R120"/>
  <c r="R119"/>
  <c i="58" r="R127"/>
  <c r="R126"/>
  <c i="54" r="P168"/>
  <c r="P130"/>
  <c i="1" r="AU152"/>
  <c i="54" r="T168"/>
  <c r="T130"/>
  <c i="83" r="R132"/>
  <c r="R131"/>
  <c i="49" r="R129"/>
  <c i="45" r="R132"/>
  <c i="57" r="R129"/>
  <c r="R128"/>
  <c i="6" r="BK134"/>
  <c r="J134"/>
  <c r="J101"/>
  <c i="62" r="R128"/>
  <c r="R127"/>
  <c i="57" r="T129"/>
  <c r="T128"/>
  <c i="55" r="T168"/>
  <c r="T130"/>
  <c i="49" r="T129"/>
  <c i="7" r="T128"/>
  <c r="T127"/>
  <c i="60" r="P127"/>
  <c r="P126"/>
  <c i="1" r="AU160"/>
  <c i="56" r="R126"/>
  <c r="R125"/>
  <c i="53" r="T125"/>
  <c r="T124"/>
  <c i="51" r="T128"/>
  <c i="5" r="P886"/>
  <c i="73" r="T127"/>
  <c r="T126"/>
  <c i="83" r="T132"/>
  <c r="T131"/>
  <c i="61" r="T129"/>
  <c r="T128"/>
  <c i="5" r="BK152"/>
  <c i="8" r="R146"/>
  <c i="49" r="P129"/>
  <c i="1" r="AU146"/>
  <c i="82" r="R124"/>
  <c i="76" r="P120"/>
  <c r="P119"/>
  <c i="1" r="AU178"/>
  <c i="66" r="P125"/>
  <c i="1" r="AU166"/>
  <c i="66" r="R125"/>
  <c i="65" r="R125"/>
  <c i="57" r="BK129"/>
  <c r="J129"/>
  <c r="J99"/>
  <c i="68" r="P129"/>
  <c i="1" r="AU168"/>
  <c i="5" r="R2617"/>
  <c i="68" r="R130"/>
  <c r="R129"/>
  <c i="67" r="BK124"/>
  <c r="J124"/>
  <c r="J98"/>
  <c i="59" r="R127"/>
  <c r="R126"/>
  <c i="8" r="T146"/>
  <c i="2" r="T125"/>
  <c r="T124"/>
  <c i="65" r="T125"/>
  <c i="81" r="R137"/>
  <c i="3" r="T121"/>
  <c r="T120"/>
  <c i="43" r="P130"/>
  <c i="1" r="AU139"/>
  <c i="5" r="P2617"/>
  <c i="74" r="P127"/>
  <c r="P126"/>
  <c i="1" r="AU176"/>
  <c i="81" r="T223"/>
  <c r="T136"/>
  <c i="82" r="P124"/>
  <c i="1" r="AU187"/>
  <c i="6" r="R134"/>
  <c r="R133"/>
  <c i="76" r="T120"/>
  <c r="T119"/>
  <c i="72" r="R128"/>
  <c r="R127"/>
  <c i="81" r="P137"/>
  <c r="P136"/>
  <c i="1" r="AU186"/>
  <c i="72" r="P128"/>
  <c r="P127"/>
  <c i="1" r="AU173"/>
  <c i="60" r="T127"/>
  <c r="T126"/>
  <c i="58" r="T127"/>
  <c r="T126"/>
  <c i="2" r="BK125"/>
  <c r="BK124"/>
  <c r="J124"/>
  <c i="59" r="T127"/>
  <c r="T126"/>
  <c i="55" r="R168"/>
  <c r="R130"/>
  <c i="54" r="R168"/>
  <c r="R130"/>
  <c i="7" r="P128"/>
  <c r="P127"/>
  <c i="1" r="AU102"/>
  <c i="5" r="T886"/>
  <c i="4" r="T120"/>
  <c r="T119"/>
  <c i="81" r="R223"/>
  <c i="73" r="P127"/>
  <c r="P126"/>
  <c i="1" r="AU175"/>
  <c i="67" r="T124"/>
  <c i="7" r="R128"/>
  <c r="R127"/>
  <c i="3" r="P121"/>
  <c r="P120"/>
  <c i="1" r="AU96"/>
  <c i="64" r="P126"/>
  <c r="P125"/>
  <c i="1" r="AU164"/>
  <c i="74" r="T127"/>
  <c r="T126"/>
  <c i="71" r="P127"/>
  <c r="P126"/>
  <c i="1" r="AU172"/>
  <c i="61" r="R129"/>
  <c r="R128"/>
  <c i="59" r="P127"/>
  <c r="P126"/>
  <c i="1" r="AU159"/>
  <c i="56" r="P126"/>
  <c r="P125"/>
  <c i="1" r="AU156"/>
  <c i="44" r="P133"/>
  <c i="1" r="AU140"/>
  <c i="69" r="T128"/>
  <c r="T127"/>
  <c i="2" r="P125"/>
  <c r="P124"/>
  <c i="1" r="AU95"/>
  <c i="51" r="R128"/>
  <c i="43" r="BK130"/>
  <c r="J130"/>
  <c r="J100"/>
  <c i="5" r="P152"/>
  <c r="P151"/>
  <c i="1" r="AU99"/>
  <c i="67" r="P124"/>
  <c i="1" r="AU167"/>
  <c i="45" r="P132"/>
  <c i="1" r="AU141"/>
  <c i="72" r="T128"/>
  <c r="T127"/>
  <c i="65" r="P125"/>
  <c i="1" r="AU165"/>
  <c i="64" r="BK126"/>
  <c r="J126"/>
  <c r="J99"/>
  <c i="57" r="P129"/>
  <c r="P128"/>
  <c i="1" r="AU157"/>
  <c i="8" r="P146"/>
  <c i="1" r="AU103"/>
  <c i="66" r="T125"/>
  <c i="60" r="BK127"/>
  <c r="J127"/>
  <c r="J99"/>
  <c i="44" r="T133"/>
  <c i="4" r="R120"/>
  <c r="R119"/>
  <c i="40" r="BK127"/>
  <c r="BK126"/>
  <c r="J126"/>
  <c r="J100"/>
  <c i="9" r="J126"/>
  <c r="J101"/>
  <c i="10" r="BK125"/>
  <c r="J125"/>
  <c i="13" r="J100"/>
  <c r="J126"/>
  <c r="J101"/>
  <c i="26" r="J126"/>
  <c r="J101"/>
  <c i="29" r="J100"/>
  <c r="J126"/>
  <c r="J101"/>
  <c i="32" r="BK125"/>
  <c r="J125"/>
  <c r="J100"/>
  <c i="33" r="BK125"/>
  <c r="J125"/>
  <c r="J100"/>
  <c i="39" r="BK126"/>
  <c r="J126"/>
  <c r="J100"/>
  <c i="45" r="BK132"/>
  <c r="J132"/>
  <c r="J100"/>
  <c i="49" r="BK129"/>
  <c r="J129"/>
  <c r="J100"/>
  <c i="53" r="BK125"/>
  <c r="J125"/>
  <c r="J99"/>
  <c i="54" r="J132"/>
  <c r="J100"/>
  <c r="BK168"/>
  <c r="J168"/>
  <c r="J105"/>
  <c i="55" r="BK168"/>
  <c r="J168"/>
  <c r="J105"/>
  <c i="56" r="BK126"/>
  <c r="J126"/>
  <c r="J99"/>
  <c i="57" r="J130"/>
  <c r="J100"/>
  <c i="61" r="BK129"/>
  <c r="J129"/>
  <c r="J99"/>
  <c i="63" r="BK126"/>
  <c r="J126"/>
  <c r="J99"/>
  <c i="64" r="J127"/>
  <c r="J100"/>
  <c i="67" r="J125"/>
  <c r="J99"/>
  <c i="69" r="BK128"/>
  <c r="BK127"/>
  <c r="J127"/>
  <c i="70" r="J123"/>
  <c r="J99"/>
  <c i="71" r="BK127"/>
  <c r="J127"/>
  <c r="J99"/>
  <c i="74" r="BK127"/>
  <c r="BK126"/>
  <c r="J126"/>
  <c i="76" r="J120"/>
  <c r="J97"/>
  <c i="78" r="J122"/>
  <c r="J99"/>
  <c i="4" r="J96"/>
  <c r="J121"/>
  <c r="J98"/>
  <c i="5" r="BK2617"/>
  <c r="J2617"/>
  <c r="J124"/>
  <c i="15" r="J100"/>
  <c i="20" r="BK125"/>
  <c r="J125"/>
  <c i="21" r="BK125"/>
  <c r="J125"/>
  <c r="J100"/>
  <c i="24" r="BK125"/>
  <c r="J125"/>
  <c i="41" r="J100"/>
  <c r="J126"/>
  <c r="J101"/>
  <c i="43" r="J131"/>
  <c r="J101"/>
  <c i="44" r="BK133"/>
  <c r="J133"/>
  <c r="J100"/>
  <c i="47" r="J153"/>
  <c r="J103"/>
  <c i="55" r="J132"/>
  <c r="J100"/>
  <c i="59" r="BK127"/>
  <c r="J127"/>
  <c r="J99"/>
  <c i="60" r="J128"/>
  <c r="J100"/>
  <c i="62" r="BK128"/>
  <c r="BK127"/>
  <c r="J127"/>
  <c r="J98"/>
  <c i="81" r="BK137"/>
  <c r="J137"/>
  <c r="J101"/>
  <c r="BK223"/>
  <c r="J223"/>
  <c r="J108"/>
  <c i="3" r="BK121"/>
  <c r="J121"/>
  <c r="J97"/>
  <c i="5" r="BK886"/>
  <c r="J886"/>
  <c r="J107"/>
  <c i="9" r="J100"/>
  <c i="11" r="J100"/>
  <c i="12" r="J100"/>
  <c r="J126"/>
  <c r="J101"/>
  <c i="16" r="BK125"/>
  <c r="J125"/>
  <c i="17" r="J126"/>
  <c r="J101"/>
  <c i="30" r="J126"/>
  <c r="J101"/>
  <c i="37" r="BK125"/>
  <c r="J125"/>
  <c i="46" r="BK165"/>
  <c r="J165"/>
  <c r="J102"/>
  <c i="52" r="BK125"/>
  <c r="J125"/>
  <c r="J100"/>
  <c i="69" r="J227"/>
  <c r="J105"/>
  <c i="72" r="BK128"/>
  <c r="BK127"/>
  <c r="J127"/>
  <c r="J98"/>
  <c i="5" r="J153"/>
  <c r="J100"/>
  <c i="8" r="BK361"/>
  <c r="J361"/>
  <c r="J121"/>
  <c i="14" r="BK125"/>
  <c r="J125"/>
  <c r="J100"/>
  <c i="18" r="J126"/>
  <c r="J101"/>
  <c i="19" r="BK125"/>
  <c r="J125"/>
  <c r="J100"/>
  <c i="23" r="J126"/>
  <c r="J101"/>
  <c i="25" r="J126"/>
  <c r="J101"/>
  <c i="27" r="BK125"/>
  <c r="J125"/>
  <c i="28" r="J126"/>
  <c r="J101"/>
  <c i="38" r="BK126"/>
  <c r="J126"/>
  <c i="42" r="BK125"/>
  <c r="J125"/>
  <c i="48" r="BK127"/>
  <c r="J127"/>
  <c r="J101"/>
  <c i="54" r="BK130"/>
  <c r="J130"/>
  <c i="66" r="BK125"/>
  <c r="J125"/>
  <c r="J98"/>
  <c i="68" r="BK130"/>
  <c r="BK129"/>
  <c r="J129"/>
  <c r="BK225"/>
  <c r="J225"/>
  <c r="J104"/>
  <c r="J234"/>
  <c r="J107"/>
  <c i="75" r="BK119"/>
  <c r="J119"/>
  <c r="J97"/>
  <c i="82" r="BK124"/>
  <c r="J124"/>
  <c i="6" r="J135"/>
  <c r="J102"/>
  <c i="11" r="J126"/>
  <c r="J101"/>
  <c i="15" r="J126"/>
  <c r="J101"/>
  <c i="22" r="BK125"/>
  <c r="J125"/>
  <c r="J100"/>
  <c i="34" r="BK125"/>
  <c r="J125"/>
  <c r="J100"/>
  <c i="58" r="BK127"/>
  <c r="J127"/>
  <c r="J99"/>
  <c i="73" r="BK127"/>
  <c r="J127"/>
  <c r="J99"/>
  <c i="76" r="J121"/>
  <c r="J98"/>
  <c i="81" r="J243"/>
  <c r="J112"/>
  <c i="4" r="J120"/>
  <c r="J97"/>
  <c i="7" r="BK128"/>
  <c r="J128"/>
  <c r="J101"/>
  <c i="2" r="J126"/>
  <c r="J98"/>
  <c i="8" r="BK146"/>
  <c r="J146"/>
  <c i="31" r="BK125"/>
  <c r="J125"/>
  <c i="35" r="BK125"/>
  <c r="J125"/>
  <c i="50" r="BK129"/>
  <c r="J129"/>
  <c r="J100"/>
  <c i="77" r="BK121"/>
  <c r="J121"/>
  <c r="J98"/>
  <c i="79" r="J122"/>
  <c r="J99"/>
  <c i="80" r="BK121"/>
  <c r="J121"/>
  <c i="83" r="BK132"/>
  <c r="J132"/>
  <c r="J101"/>
  <c i="36" r="BK125"/>
  <c r="J125"/>
  <c r="J100"/>
  <c i="47" r="BK127"/>
  <c r="J127"/>
  <c r="J100"/>
  <c i="51" r="BK128"/>
  <c r="J128"/>
  <c r="J100"/>
  <c i="65" r="BK125"/>
  <c r="J125"/>
  <c i="1" r="BC184"/>
  <c r="AY184"/>
  <c i="10" r="J34"/>
  <c i="1" r="AG106"/>
  <c i="16" r="J34"/>
  <c i="1" r="AG112"/>
  <c i="54" r="J32"/>
  <c i="1" r="AG152"/>
  <c i="25" r="J34"/>
  <c i="1" r="AG121"/>
  <c i="8" r="J34"/>
  <c i="1" r="AG103"/>
  <c r="BA174"/>
  <c r="AW174"/>
  <c i="5" r="J35"/>
  <c i="1" r="AV99"/>
  <c r="AT99"/>
  <c i="74" r="J32"/>
  <c i="1" r="AG176"/>
  <c i="24" r="J34"/>
  <c i="1" r="AG120"/>
  <c i="37" r="J34"/>
  <c i="1" r="AG133"/>
  <c i="79" r="J32"/>
  <c i="1" r="AG182"/>
  <c i="80" r="J32"/>
  <c i="1" r="AG183"/>
  <c r="BC150"/>
  <c r="AY150"/>
  <c i="3" r="J33"/>
  <c i="1" r="AV96"/>
  <c r="AT96"/>
  <c i="33" r="J37"/>
  <c i="1" r="AV129"/>
  <c r="AT129"/>
  <c i="58" r="F35"/>
  <c i="1" r="AZ158"/>
  <c i="72" r="F35"/>
  <c i="1" r="AZ173"/>
  <c i="6" r="J37"/>
  <c i="1" r="AV101"/>
  <c r="AT101"/>
  <c i="25" r="J37"/>
  <c i="1" r="AV121"/>
  <c r="AT121"/>
  <c i="46" r="J37"/>
  <c i="1" r="AV142"/>
  <c r="AT142"/>
  <c i="71" r="F35"/>
  <c i="1" r="AZ172"/>
  <c r="BC179"/>
  <c r="AY179"/>
  <c i="16" r="F37"/>
  <c i="1" r="AZ112"/>
  <c i="48" r="J37"/>
  <c i="1" r="AV145"/>
  <c r="AT145"/>
  <c i="57" r="J35"/>
  <c i="1" r="AV157"/>
  <c r="AT157"/>
  <c i="62" r="F35"/>
  <c i="1" r="AZ162"/>
  <c i="70" r="F35"/>
  <c i="1" r="AZ170"/>
  <c i="73" r="J35"/>
  <c i="1" r="AV175"/>
  <c r="AT175"/>
  <c r="BA150"/>
  <c r="AW150"/>
  <c r="BB174"/>
  <c r="AX174"/>
  <c i="15" r="F37"/>
  <c i="1" r="AZ111"/>
  <c i="28" r="J37"/>
  <c i="1" r="AV124"/>
  <c r="AT124"/>
  <c i="30" r="F37"/>
  <c i="1" r="AZ126"/>
  <c r="BA144"/>
  <c r="AW144"/>
  <c r="BC174"/>
  <c r="AY174"/>
  <c i="3" r="F33"/>
  <c i="1" r="AZ96"/>
  <c i="8" r="J37"/>
  <c i="1" r="AV103"/>
  <c r="AT103"/>
  <c i="30" r="J37"/>
  <c i="1" r="AV126"/>
  <c r="AT126"/>
  <c i="48" r="F37"/>
  <c i="1" r="AZ145"/>
  <c i="56" r="F35"/>
  <c i="1" r="AZ156"/>
  <c i="79" r="J35"/>
  <c i="1" r="AV182"/>
  <c r="AT182"/>
  <c r="BB155"/>
  <c r="AX155"/>
  <c i="36" r="F37"/>
  <c i="1" r="AZ132"/>
  <c i="49" r="J37"/>
  <c i="1" r="AV146"/>
  <c r="AT146"/>
  <c i="61" r="J35"/>
  <c i="1" r="AV161"/>
  <c r="AT161"/>
  <c r="AU188"/>
  <c r="AU185"/>
  <c r="AU184"/>
  <c i="69" r="J32"/>
  <c i="1" r="AG169"/>
  <c i="76" r="J30"/>
  <c i="1" r="AG178"/>
  <c i="68" r="J32"/>
  <c i="1" r="AG168"/>
  <c i="31" r="J37"/>
  <c i="1" r="AV127"/>
  <c r="AT127"/>
  <c i="53" r="F35"/>
  <c i="1" r="AZ151"/>
  <c i="68" r="J35"/>
  <c i="1" r="AV168"/>
  <c r="AT168"/>
  <c i="76" r="F33"/>
  <c i="1" r="AZ178"/>
  <c i="77" r="F35"/>
  <c i="1" r="AZ180"/>
  <c r="BC144"/>
  <c r="AY144"/>
  <c r="BD150"/>
  <c i="2" r="J33"/>
  <c i="1" r="AV95"/>
  <c r="AT95"/>
  <c i="12" r="F37"/>
  <c i="1" r="AZ108"/>
  <c i="17" r="F37"/>
  <c i="1" r="AZ113"/>
  <c i="51" r="F37"/>
  <c i="1" r="AZ148"/>
  <c i="67" r="J35"/>
  <c i="1" r="AV167"/>
  <c r="AT167"/>
  <c i="75" r="F33"/>
  <c i="1" r="AZ177"/>
  <c r="BB144"/>
  <c r="AX144"/>
  <c r="BD155"/>
  <c i="19" r="F37"/>
  <c i="1" r="AZ115"/>
  <c i="24" r="J37"/>
  <c i="1" r="AV120"/>
  <c r="AT120"/>
  <c i="33" r="F37"/>
  <c i="1" r="AZ129"/>
  <c i="35" r="F37"/>
  <c i="1" r="AZ131"/>
  <c i="46" r="F37"/>
  <c i="1" r="AZ142"/>
  <c i="49" r="F37"/>
  <c i="1" r="AZ146"/>
  <c i="7" r="J37"/>
  <c i="1" r="AV102"/>
  <c r="AT102"/>
  <c i="17" r="J37"/>
  <c i="1" r="AV113"/>
  <c r="AT113"/>
  <c i="23" r="J37"/>
  <c i="1" r="AV119"/>
  <c r="AT119"/>
  <c i="24" r="F37"/>
  <c i="1" r="AZ120"/>
  <c i="32" r="J37"/>
  <c i="1" r="AV128"/>
  <c r="AT128"/>
  <c i="44" r="F37"/>
  <c i="1" r="AZ140"/>
  <c i="20" r="J37"/>
  <c i="1" r="AV116"/>
  <c r="AT116"/>
  <c i="43" r="J37"/>
  <c i="1" r="AV139"/>
  <c r="AT139"/>
  <c i="63" r="F35"/>
  <c i="1" r="AZ163"/>
  <c i="67" r="F35"/>
  <c i="1" r="AZ167"/>
  <c i="73" r="F35"/>
  <c i="1" r="AZ175"/>
  <c r="BA155"/>
  <c r="AW155"/>
  <c i="12" r="J37"/>
  <c i="1" r="AV108"/>
  <c r="AT108"/>
  <c i="65" r="F35"/>
  <c i="1" r="AZ165"/>
  <c i="69" r="J35"/>
  <c i="1" r="AV169"/>
  <c r="AT169"/>
  <c i="81" r="F37"/>
  <c i="1" r="AZ186"/>
  <c r="AZ185"/>
  <c r="AV185"/>
  <c r="AT185"/>
  <c i="21" r="J37"/>
  <c i="1" r="AV117"/>
  <c r="AT117"/>
  <c i="50" r="F37"/>
  <c i="1" r="AZ147"/>
  <c i="66" r="J35"/>
  <c i="1" r="AV166"/>
  <c r="AT166"/>
  <c i="76" r="J33"/>
  <c i="1" r="AV178"/>
  <c r="AT178"/>
  <c i="78" r="F35"/>
  <c i="1" r="AZ181"/>
  <c r="BA171"/>
  <c r="AW171"/>
  <c i="13" r="F37"/>
  <c i="1" r="AZ109"/>
  <c i="47" r="F37"/>
  <c i="1" r="AZ143"/>
  <c i="52" r="F37"/>
  <c i="1" r="AZ149"/>
  <c r="BD174"/>
  <c i="11" r="F37"/>
  <c i="1" r="AZ107"/>
  <c i="19" r="J37"/>
  <c i="1" r="AV115"/>
  <c r="AT115"/>
  <c i="22" r="F37"/>
  <c i="1" r="AZ118"/>
  <c i="29" r="F37"/>
  <c i="1" r="AZ125"/>
  <c i="41" r="F37"/>
  <c i="1" r="AZ137"/>
  <c i="51" r="J37"/>
  <c i="1" r="AV148"/>
  <c r="AT148"/>
  <c i="58" r="J35"/>
  <c i="1" r="AV158"/>
  <c r="AT158"/>
  <c i="74" r="J35"/>
  <c i="1" r="AV176"/>
  <c r="AT176"/>
  <c i="43" r="F37"/>
  <c i="1" r="AZ139"/>
  <c i="82" r="F35"/>
  <c i="1" r="AZ187"/>
  <c r="BD144"/>
  <c i="5" r="F35"/>
  <c i="1" r="AZ99"/>
  <c r="AY185"/>
  <c i="20" r="J34"/>
  <c i="1" r="AG116"/>
  <c r="AN116"/>
  <c i="70" r="J32"/>
  <c i="1" r="AG170"/>
  <c i="18" r="J34"/>
  <c i="1" r="AG114"/>
  <c i="26" r="J34"/>
  <c i="1" r="AG122"/>
  <c i="38" r="J34"/>
  <c i="1" r="AG134"/>
  <c i="82" r="J32"/>
  <c i="1" r="AG187"/>
  <c i="31" r="J34"/>
  <c i="1" r="AG127"/>
  <c r="AN127"/>
  <c i="65" r="J32"/>
  <c i="1" r="AG165"/>
  <c r="BB179"/>
  <c r="AX179"/>
  <c i="6" r="F37"/>
  <c i="1" r="AZ101"/>
  <c i="40" r="J37"/>
  <c i="1" r="AV136"/>
  <c r="AT136"/>
  <c i="50" r="J37"/>
  <c i="1" r="AV147"/>
  <c r="AT147"/>
  <c i="64" r="J35"/>
  <c i="1" r="AV164"/>
  <c r="AT164"/>
  <c r="AU179"/>
  <c i="15" r="J37"/>
  <c i="1" r="AV111"/>
  <c r="AT111"/>
  <c i="39" r="F37"/>
  <c i="1" r="AZ135"/>
  <c i="82" r="J35"/>
  <c i="1" r="AV187"/>
  <c r="AT187"/>
  <c i="10" r="F37"/>
  <c i="1" r="AZ106"/>
  <c i="45" r="J37"/>
  <c i="1" r="AV141"/>
  <c r="AT141"/>
  <c i="62" r="J35"/>
  <c i="1" r="AV162"/>
  <c r="AT162"/>
  <c i="71" r="J35"/>
  <c i="1" r="AV172"/>
  <c r="AT172"/>
  <c i="77" r="J35"/>
  <c i="1" r="AV180"/>
  <c r="AT180"/>
  <c i="79" r="F35"/>
  <c i="1" r="AZ182"/>
  <c r="BC155"/>
  <c r="AY155"/>
  <c i="16" r="J37"/>
  <c i="1" r="AV112"/>
  <c r="AT112"/>
  <c i="29" r="J37"/>
  <c i="1" r="AV125"/>
  <c r="AT125"/>
  <c i="66" r="F35"/>
  <c i="1" r="AZ166"/>
  <c r="BD171"/>
  <c i="2" r="F33"/>
  <c i="1" r="AZ95"/>
  <c i="10" r="J37"/>
  <c i="1" r="AV106"/>
  <c r="AT106"/>
  <c i="26" r="J37"/>
  <c i="1" r="AV122"/>
  <c r="AT122"/>
  <c i="44" r="J37"/>
  <c i="1" r="AV140"/>
  <c r="AT140"/>
  <c i="57" r="F35"/>
  <c i="1" r="AZ157"/>
  <c i="74" r="F35"/>
  <c i="1" r="AZ176"/>
  <c r="BA104"/>
  <c r="AW104"/>
  <c i="41" r="J37"/>
  <c i="1" r="AV137"/>
  <c r="AT137"/>
  <c i="60" r="F35"/>
  <c i="1" r="AZ160"/>
  <c i="63" r="J35"/>
  <c i="1" r="AV163"/>
  <c r="AT163"/>
  <c i="68" r="F35"/>
  <c i="1" r="AZ168"/>
  <c i="80" r="F35"/>
  <c i="1" r="AZ183"/>
  <c i="2" r="J30"/>
  <c i="1" r="AG95"/>
  <c r="AN95"/>
  <c i="30" r="J34"/>
  <c i="1" r="AG126"/>
  <c r="AN126"/>
  <c i="78" r="J32"/>
  <c i="1" r="AG181"/>
  <c i="27" r="J34"/>
  <c i="1" r="AG123"/>
  <c r="BB171"/>
  <c r="AX171"/>
  <c i="4" r="J33"/>
  <c i="1" r="AV97"/>
  <c r="AT97"/>
  <c i="35" r="J37"/>
  <c i="1" r="AV131"/>
  <c r="AT131"/>
  <c i="59" r="J35"/>
  <c i="1" r="AV159"/>
  <c r="AT159"/>
  <c i="11" r="J37"/>
  <c i="1" r="AV107"/>
  <c r="AT107"/>
  <c i="47" r="J37"/>
  <c i="1" r="AV143"/>
  <c r="AT143"/>
  <c i="56" r="J35"/>
  <c i="1" r="AV156"/>
  <c r="AT156"/>
  <c i="25" r="F37"/>
  <c i="1" r="AZ121"/>
  <c i="27" r="F37"/>
  <c i="1" r="AZ123"/>
  <c i="36" r="J37"/>
  <c i="1" r="AV132"/>
  <c r="AT132"/>
  <c i="72" r="J35"/>
  <c i="1" r="AV173"/>
  <c r="AT173"/>
  <c r="BC104"/>
  <c r="AY104"/>
  <c i="4" r="F33"/>
  <c i="1" r="AZ97"/>
  <c i="14" r="F37"/>
  <c i="1" r="AZ110"/>
  <c i="20" r="F37"/>
  <c i="1" r="AZ116"/>
  <c i="23" r="F37"/>
  <c i="1" r="AZ119"/>
  <c i="37" r="F37"/>
  <c i="1" r="AZ133"/>
  <c i="53" r="J35"/>
  <c i="1" r="AV151"/>
  <c r="AT151"/>
  <c i="70" r="J35"/>
  <c i="1" r="AV170"/>
  <c r="AT170"/>
  <c i="27" r="J37"/>
  <c i="1" r="AV123"/>
  <c r="AT123"/>
  <c i="34" r="J37"/>
  <c i="1" r="AV130"/>
  <c r="AT130"/>
  <c i="37" r="J37"/>
  <c i="1" r="AV133"/>
  <c r="AT133"/>
  <c i="40" r="F37"/>
  <c i="1" r="AZ136"/>
  <c i="55" r="J35"/>
  <c i="1" r="AV154"/>
  <c r="AT154"/>
  <c i="75" r="J33"/>
  <c i="1" r="AV177"/>
  <c r="AT177"/>
  <c i="78" r="J35"/>
  <c i="1" r="AV181"/>
  <c r="AT181"/>
  <c i="81" r="J37"/>
  <c i="1" r="AV186"/>
  <c r="AT186"/>
  <c r="BD104"/>
  <c i="22" r="J37"/>
  <c i="1" r="AV118"/>
  <c r="AT118"/>
  <c i="31" r="F37"/>
  <c i="1" r="AZ127"/>
  <c r="AU104"/>
  <c i="18" r="J37"/>
  <c i="1" r="AV114"/>
  <c r="AT114"/>
  <c i="42" r="J37"/>
  <c i="1" r="AV138"/>
  <c r="AT138"/>
  <c i="54" r="F35"/>
  <c i="1" r="AZ152"/>
  <c i="64" r="F35"/>
  <c i="1" r="AZ164"/>
  <c i="80" r="J35"/>
  <c i="1" r="AV183"/>
  <c r="AT183"/>
  <c r="BC171"/>
  <c r="AY171"/>
  <c r="BD179"/>
  <c i="39" r="J37"/>
  <c i="1" r="AV135"/>
  <c r="AT135"/>
  <c i="52" r="J37"/>
  <c i="1" r="AV149"/>
  <c r="AT149"/>
  <c i="61" r="F35"/>
  <c i="1" r="AZ161"/>
  <c i="23" r="J34"/>
  <c i="1" r="AG119"/>
  <c r="AN119"/>
  <c r="BA184"/>
  <c r="AW184"/>
  <c i="9" r="J37"/>
  <c i="1" r="AV105"/>
  <c r="AT105"/>
  <c i="42" r="J34"/>
  <c i="1" r="AG138"/>
  <c r="AN138"/>
  <c i="28" r="J34"/>
  <c i="1" r="AG124"/>
  <c r="AN124"/>
  <c r="AX185"/>
  <c i="17" r="J34"/>
  <c i="1" r="AG113"/>
  <c r="AN113"/>
  <c i="35" r="J34"/>
  <c i="1" r="AG131"/>
  <c r="AN131"/>
  <c r="BB104"/>
  <c r="AX104"/>
  <c i="14" r="J37"/>
  <c i="1" r="AV110"/>
  <c r="AT110"/>
  <c i="60" r="J35"/>
  <c i="1" r="AV160"/>
  <c r="AT160"/>
  <c i="42" r="F37"/>
  <c i="1" r="AZ138"/>
  <c i="45" r="F37"/>
  <c i="1" r="AZ141"/>
  <c i="21" r="F37"/>
  <c i="1" r="AZ117"/>
  <c i="26" r="F37"/>
  <c i="1" r="AZ122"/>
  <c i="34" r="F37"/>
  <c i="1" r="AZ130"/>
  <c i="54" r="J35"/>
  <c i="1" r="AV152"/>
  <c r="AT152"/>
  <c i="18" r="F37"/>
  <c i="1" r="AZ114"/>
  <c i="28" r="F37"/>
  <c i="1" r="AZ124"/>
  <c i="38" r="F37"/>
  <c i="1" r="AZ134"/>
  <c i="59" r="F35"/>
  <c i="1" r="AZ159"/>
  <c i="8" r="F37"/>
  <c i="1" r="AZ103"/>
  <c i="32" r="F37"/>
  <c i="1" r="AZ128"/>
  <c r="BB150"/>
  <c r="AX150"/>
  <c r="BA179"/>
  <c r="AW179"/>
  <c i="7" r="F37"/>
  <c i="1" r="AZ102"/>
  <c i="13" r="J37"/>
  <c i="1" r="AV109"/>
  <c r="AT109"/>
  <c i="38" r="J37"/>
  <c i="1" r="AV134"/>
  <c r="AT134"/>
  <c i="55" r="F35"/>
  <c i="1" r="AZ154"/>
  <c r="AZ153"/>
  <c r="AV153"/>
  <c r="AT153"/>
  <c i="65" r="J35"/>
  <c i="1" r="AV165"/>
  <c r="AT165"/>
  <c i="83" r="J37"/>
  <c i="1" r="AV189"/>
  <c r="AT189"/>
  <c i="69" r="F35"/>
  <c i="1" r="AZ169"/>
  <c i="83" r="F37"/>
  <c i="1" r="AZ189"/>
  <c r="AZ188"/>
  <c r="AV188"/>
  <c r="AT188"/>
  <c r="AU150"/>
  <c i="5" l="1" r="BK151"/>
  <c r="J151"/>
  <c i="81" r="R136"/>
  <c i="5" r="T151"/>
  <c i="37" r="J43"/>
  <c i="2" r="J39"/>
  <c i="20" r="J43"/>
  <c i="24" r="J43"/>
  <c i="76" r="J39"/>
  <c i="8" r="J43"/>
  <c i="17" r="J43"/>
  <c i="25" r="J43"/>
  <c i="28" r="J43"/>
  <c i="23" r="J43"/>
  <c i="30" r="J43"/>
  <c i="31" r="J43"/>
  <c i="65" r="J41"/>
  <c i="10" r="J43"/>
  <c i="18" r="J43"/>
  <c i="35" r="J43"/>
  <c i="42" r="J43"/>
  <c i="26" r="J43"/>
  <c i="69" r="J41"/>
  <c i="70" r="J41"/>
  <c i="16" r="J43"/>
  <c i="27" r="J43"/>
  <c i="38" r="J43"/>
  <c i="54" r="J41"/>
  <c i="79" r="J41"/>
  <c i="80" r="J41"/>
  <c i="82" r="J41"/>
  <c i="68" r="J41"/>
  <c i="74" r="J41"/>
  <c i="78" r="J41"/>
  <c i="46" r="BK128"/>
  <c r="J128"/>
  <c r="J100"/>
  <c i="3" r="BK120"/>
  <c r="J120"/>
  <c r="J96"/>
  <c i="12" r="J43"/>
  <c i="27" r="J100"/>
  <c i="31" r="J100"/>
  <c i="40" r="J127"/>
  <c r="J101"/>
  <c i="48" r="BK126"/>
  <c r="J126"/>
  <c r="J100"/>
  <c i="54" r="J98"/>
  <c i="57" r="BK128"/>
  <c r="J128"/>
  <c r="J98"/>
  <c i="61" r="BK128"/>
  <c r="J128"/>
  <c i="62" r="J128"/>
  <c r="J99"/>
  <c i="64" r="BK125"/>
  <c r="J125"/>
  <c r="J98"/>
  <c i="68" r="J98"/>
  <c i="74" r="J127"/>
  <c r="J99"/>
  <c i="80" r="J98"/>
  <c i="20" r="J100"/>
  <c i="53" r="BK124"/>
  <c r="J124"/>
  <c r="J98"/>
  <c i="59" r="BK126"/>
  <c r="J126"/>
  <c i="60" r="BK126"/>
  <c r="J126"/>
  <c r="J98"/>
  <c i="4" r="J39"/>
  <c i="10" r="J100"/>
  <c i="11" r="J43"/>
  <c i="16" r="J100"/>
  <c i="35" r="J100"/>
  <c i="58" r="BK126"/>
  <c r="J126"/>
  <c i="72" r="J128"/>
  <c r="J99"/>
  <c i="2" r="J96"/>
  <c i="5" r="J152"/>
  <c r="J99"/>
  <c i="8" r="J100"/>
  <c i="9" r="J43"/>
  <c i="29" r="J43"/>
  <c i="37" r="J100"/>
  <c i="68" r="J130"/>
  <c r="J99"/>
  <c i="69" r="J98"/>
  <c r="J128"/>
  <c r="J99"/>
  <c i="74" r="J98"/>
  <c i="75" r="BK118"/>
  <c r="J118"/>
  <c i="82" r="J98"/>
  <c i="7" r="BK127"/>
  <c r="J127"/>
  <c r="J100"/>
  <c i="13" r="J43"/>
  <c i="24" r="J100"/>
  <c i="41" r="J43"/>
  <c i="42" r="J100"/>
  <c i="2" r="J125"/>
  <c r="J97"/>
  <c i="63" r="BK125"/>
  <c r="J125"/>
  <c i="65" r="J98"/>
  <c i="6" r="BK133"/>
  <c r="J133"/>
  <c i="15" r="J43"/>
  <c i="38" r="J100"/>
  <c i="55" r="BK130"/>
  <c r="J130"/>
  <c r="J98"/>
  <c i="56" r="BK125"/>
  <c r="J125"/>
  <c r="J98"/>
  <c i="71" r="BK126"/>
  <c r="J126"/>
  <c i="73" r="BK126"/>
  <c r="J126"/>
  <c r="J98"/>
  <c i="81" r="BK136"/>
  <c r="J136"/>
  <c r="J100"/>
  <c i="83" r="BK131"/>
  <c r="J131"/>
  <c i="1" r="AN111"/>
  <c r="AN107"/>
  <c r="AN125"/>
  <c r="BC100"/>
  <c r="AY100"/>
  <c r="AN97"/>
  <c r="BD100"/>
  <c r="AN109"/>
  <c r="BB100"/>
  <c r="AX100"/>
  <c r="BC98"/>
  <c r="AY98"/>
  <c r="AN137"/>
  <c r="BA100"/>
  <c r="AW100"/>
  <c r="AN108"/>
  <c r="BA98"/>
  <c r="AW98"/>
  <c r="AN105"/>
  <c r="BC94"/>
  <c r="AY94"/>
  <c r="BA94"/>
  <c r="W30"/>
  <c r="AN106"/>
  <c r="AN112"/>
  <c r="AN152"/>
  <c r="AN121"/>
  <c r="AN103"/>
  <c r="AN176"/>
  <c r="AN120"/>
  <c r="AN133"/>
  <c r="AN182"/>
  <c r="AN183"/>
  <c r="AN169"/>
  <c r="AN178"/>
  <c r="AN168"/>
  <c r="AN170"/>
  <c r="AN114"/>
  <c r="AN122"/>
  <c r="AN134"/>
  <c r="AN187"/>
  <c r="AN165"/>
  <c r="AN181"/>
  <c r="AN123"/>
  <c i="5" r="J32"/>
  <c i="1" r="AG99"/>
  <c r="AN99"/>
  <c r="AU155"/>
  <c r="AZ179"/>
  <c r="AV179"/>
  <c r="AT179"/>
  <c i="72" r="J32"/>
  <c i="1" r="AG173"/>
  <c r="AN173"/>
  <c i="19" r="J34"/>
  <c i="1" r="AG115"/>
  <c r="AN115"/>
  <c i="45" r="J34"/>
  <c i="1" r="AG141"/>
  <c r="AN141"/>
  <c i="32" r="J34"/>
  <c i="1" r="AG128"/>
  <c r="AN128"/>
  <c i="66" r="J32"/>
  <c i="1" r="AG166"/>
  <c r="AN166"/>
  <c r="AZ155"/>
  <c r="AV155"/>
  <c r="AT155"/>
  <c r="AZ171"/>
  <c r="AV171"/>
  <c r="AT171"/>
  <c i="47" r="J34"/>
  <c i="1" r="AG143"/>
  <c r="AN143"/>
  <c i="67" r="J32"/>
  <c i="1" r="AG167"/>
  <c r="AN167"/>
  <c i="33" r="J34"/>
  <c i="1" r="AG129"/>
  <c r="AN129"/>
  <c i="6" r="J34"/>
  <c i="1" r="AG101"/>
  <c r="AN101"/>
  <c i="83" r="J34"/>
  <c i="1" r="AG189"/>
  <c r="AG188"/>
  <c r="AN188"/>
  <c r="AU100"/>
  <c i="49" r="J34"/>
  <c i="1" r="AG146"/>
  <c r="AN146"/>
  <c i="44" r="J34"/>
  <c i="1" r="AG140"/>
  <c r="AN140"/>
  <c i="62" r="J32"/>
  <c i="1" r="AG162"/>
  <c r="AN162"/>
  <c r="AU144"/>
  <c r="AZ104"/>
  <c r="AV104"/>
  <c r="AT104"/>
  <c r="AZ174"/>
  <c r="AV174"/>
  <c r="AT174"/>
  <c i="40" r="J34"/>
  <c i="1" r="AG136"/>
  <c r="AN136"/>
  <c i="50" r="J34"/>
  <c i="1" r="AG147"/>
  <c r="AN147"/>
  <c i="75" r="J30"/>
  <c i="1" r="AG177"/>
  <c r="AN177"/>
  <c i="77" r="J32"/>
  <c i="1" r="AG180"/>
  <c r="AN180"/>
  <c i="34" r="J34"/>
  <c i="1" r="AG130"/>
  <c r="AN130"/>
  <c r="AU174"/>
  <c r="AZ144"/>
  <c r="AV144"/>
  <c r="AT144"/>
  <c i="51" r="J34"/>
  <c i="1" r="AG148"/>
  <c r="AN148"/>
  <c i="43" r="J34"/>
  <c i="1" r="AG139"/>
  <c r="AN139"/>
  <c i="59" r="J32"/>
  <c i="1" r="AG159"/>
  <c r="AN159"/>
  <c r="AZ150"/>
  <c r="AV150"/>
  <c r="AT150"/>
  <c r="AU171"/>
  <c i="39" r="J34"/>
  <c i="1" r="AG135"/>
  <c r="AN135"/>
  <c i="61" r="J32"/>
  <c i="1" r="AG161"/>
  <c r="AN161"/>
  <c r="AZ184"/>
  <c r="AV184"/>
  <c r="AT184"/>
  <c i="14" r="J34"/>
  <c i="1" r="AG110"/>
  <c r="AN110"/>
  <c i="63" r="J32"/>
  <c i="1" r="AG163"/>
  <c r="AN163"/>
  <c i="22" r="J34"/>
  <c i="1" r="AG118"/>
  <c r="AN118"/>
  <c i="58" r="J32"/>
  <c i="1" r="AG158"/>
  <c r="AN158"/>
  <c i="21" r="J34"/>
  <c i="1" r="AG117"/>
  <c r="AN117"/>
  <c i="52" r="J34"/>
  <c i="1" r="AG149"/>
  <c r="AN149"/>
  <c i="36" r="J34"/>
  <c i="1" r="AG132"/>
  <c r="AN132"/>
  <c i="71" r="J32"/>
  <c i="1" r="AG172"/>
  <c r="AN172"/>
  <c i="32" l="1" r="J43"/>
  <c i="43" r="J43"/>
  <c i="45" r="J43"/>
  <c i="61" r="J41"/>
  <c r="J98"/>
  <c i="62" r="J41"/>
  <c i="1" r="AN189"/>
  <c i="5" r="J41"/>
  <c i="14" r="J43"/>
  <c i="44" r="J43"/>
  <c i="52" r="J43"/>
  <c i="58" r="J98"/>
  <c i="59" r="J98"/>
  <c i="63" r="J98"/>
  <c i="71" r="J98"/>
  <c i="75" r="J96"/>
  <c i="77" r="J41"/>
  <c i="6" r="J43"/>
  <c r="J100"/>
  <c i="21" r="J43"/>
  <c i="33" r="J43"/>
  <c i="34" r="J43"/>
  <c i="36" r="J43"/>
  <c i="50" r="J43"/>
  <c i="51" r="J43"/>
  <c i="59" r="J41"/>
  <c i="5" r="J98"/>
  <c i="22" r="J43"/>
  <c i="39" r="J43"/>
  <c i="40" r="J43"/>
  <c i="49" r="J43"/>
  <c i="58" r="J41"/>
  <c i="67" r="J41"/>
  <c i="72" r="J41"/>
  <c i="75" r="J39"/>
  <c i="83" r="J43"/>
  <c r="J100"/>
  <c i="19" r="J43"/>
  <c i="47" r="J43"/>
  <c i="66" r="J41"/>
  <c i="71" r="J41"/>
  <c i="63" r="J41"/>
  <c i="1" r="BB98"/>
  <c r="AX98"/>
  <c r="BD98"/>
  <c r="BD94"/>
  <c r="W33"/>
  <c r="BB94"/>
  <c r="W31"/>
  <c r="AZ100"/>
  <c r="AV100"/>
  <c r="AT100"/>
  <c r="AU98"/>
  <c r="AU94"/>
  <c i="55" r="J32"/>
  <c i="1" r="AG154"/>
  <c r="AN154"/>
  <c i="48" r="J34"/>
  <c i="1" r="AG145"/>
  <c r="AN145"/>
  <c i="57" r="J32"/>
  <c i="1" r="AG157"/>
  <c r="AN157"/>
  <c r="W32"/>
  <c i="73" r="J32"/>
  <c i="1" r="AG175"/>
  <c r="AN175"/>
  <c i="3" r="J30"/>
  <c i="1" r="AG96"/>
  <c r="AN96"/>
  <c i="53" r="J32"/>
  <c i="1" r="AG151"/>
  <c r="AN151"/>
  <c i="56" r="J32"/>
  <c i="1" r="AG156"/>
  <c r="AN156"/>
  <c i="7" r="J34"/>
  <c i="1" r="AG102"/>
  <c r="AN102"/>
  <c i="46" r="J34"/>
  <c i="1" r="AG142"/>
  <c r="AN142"/>
  <c i="64" r="J32"/>
  <c i="1" r="AG164"/>
  <c r="AN164"/>
  <c r="AG179"/>
  <c r="AN179"/>
  <c i="81" r="J34"/>
  <c i="1" r="AG186"/>
  <c r="AG185"/>
  <c r="AG184"/>
  <c r="AN184"/>
  <c r="AW94"/>
  <c r="AK30"/>
  <c r="AG171"/>
  <c r="AN171"/>
  <c i="60" r="J32"/>
  <c i="1" r="AG160"/>
  <c r="AN160"/>
  <c r="AG104"/>
  <c r="AN104"/>
  <c l="1" r="AN186"/>
  <c i="53" r="J41"/>
  <c i="60" r="J41"/>
  <c i="1" r="AN185"/>
  <c i="81" r="J43"/>
  <c i="57" r="J41"/>
  <c i="64" r="J41"/>
  <c i="73" r="J41"/>
  <c i="55" r="J41"/>
  <c i="56" r="J41"/>
  <c i="3" r="J39"/>
  <c i="7" r="J43"/>
  <c i="46" r="J43"/>
  <c i="48" r="J43"/>
  <c i="1" r="AZ98"/>
  <c r="AV98"/>
  <c r="AT98"/>
  <c r="AZ94"/>
  <c r="AV94"/>
  <c r="AK29"/>
  <c r="AG100"/>
  <c r="AN100"/>
  <c r="AG155"/>
  <c r="AN155"/>
  <c r="AG150"/>
  <c r="AN150"/>
  <c r="AG153"/>
  <c r="AN153"/>
  <c r="AG174"/>
  <c r="AN174"/>
  <c r="AX94"/>
  <c r="AG144"/>
  <c r="AN144"/>
  <c l="1" r="W29"/>
  <c r="AG98"/>
  <c r="AN98"/>
  <c r="AT94"/>
  <c l="1" r="AG94"/>
  <c r="AK26"/>
  <c r="AK35"/>
  <c l="1" r="AN94"/>
</calcChain>
</file>

<file path=xl/sharedStrings.xml><?xml version="1.0" encoding="utf-8"?>
<sst xmlns="http://schemas.openxmlformats.org/spreadsheetml/2006/main">
  <si>
    <t>Export Komplet</t>
  </si>
  <si>
    <t/>
  </si>
  <si>
    <t>2.0</t>
  </si>
  <si>
    <t>ZAMOK</t>
  </si>
  <si>
    <t>False</t>
  </si>
  <si>
    <t>{f57b43ef-0d21-4f36-a130-5c9f6db5875d}</t>
  </si>
  <si>
    <t>0,01</t>
  </si>
  <si>
    <t>21</t>
  </si>
  <si>
    <t>15</t>
  </si>
  <si>
    <t>REKAPITULACE STAVBY</t>
  </si>
  <si>
    <t xml:space="preserve">v ---  níže se nacházejí doplnkové a pomocné údaje k sestavám  --- v</t>
  </si>
  <si>
    <t>Návod na vyplnění</t>
  </si>
  <si>
    <t>0,001</t>
  </si>
  <si>
    <t>Kód:</t>
  </si>
  <si>
    <t>NNP_MT_VR07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</si>
  <si>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</si>
  <si>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</si>
  <si>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NNP Moravská Třebová, výstavba nového objektu nemocnice a výjezdové základny ZZS PAK</t>
  </si>
  <si>
    <t>KSO:</t>
  </si>
  <si>
    <t>801 11</t>
  </si>
  <si>
    <t>CC-CZ:</t>
  </si>
  <si>
    <t>1264</t>
  </si>
  <si>
    <t>Místo:</t>
  </si>
  <si>
    <t>Moravská Třebová</t>
  </si>
  <si>
    <t>Datum:</t>
  </si>
  <si>
    <t>1. 6. 2020</t>
  </si>
  <si>
    <t>CZ-CPV:</t>
  </si>
  <si>
    <t>45000000-7</t>
  </si>
  <si>
    <t>CZ-CPA:</t>
  </si>
  <si>
    <t>41.00.28</t>
  </si>
  <si>
    <t>Zadavatel:</t>
  </si>
  <si>
    <t>IČ:</t>
  </si>
  <si>
    <t>Pardubický kraj</t>
  </si>
  <si>
    <t>DIČ:</t>
  </si>
  <si>
    <t>Uchazeč:</t>
  </si>
  <si>
    <t>Vyplň údaj</t>
  </si>
  <si>
    <t>Projektant:</t>
  </si>
  <si>
    <t>SIEBERT + TALAŠ, spol. s 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</si>
  <si>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</si>
  <si>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</si>
  <si>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</si>
  <si>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</si>
  <si>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</si>
  <si>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</si>
  <si>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</si>
  <si>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</si>
  <si>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</si>
  <si>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</si>
  <si>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</si>
  <si>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</si>
  <si>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</si>
  <si>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</si>
  <si>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</si>
  <si>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</si>
  <si>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</si>
  <si>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</si>
  <si>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</si>
  <si>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</si>
  <si>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</si>
  <si>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</si>
  <si>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</si>
  <si>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</si>
  <si>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</si>
  <si>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</si>
  <si>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</si>
  <si>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</si>
  <si>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</si>
  <si>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</si>
  <si>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</si>
  <si>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</si>
  <si>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</si>
  <si>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</si>
  <si>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</si>
  <si>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</si>
  <si>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</si>
  <si>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</si>
  <si>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</si>
  <si>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</si>
  <si>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</si>
  <si>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</si>
  <si>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</si>
  <si>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</si>
  <si>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</si>
  <si>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</si>
  <si>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</si>
  <si>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</si>
  <si>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</si>
  <si>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</si>
  <si>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</si>
  <si>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</si>
  <si>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</si>
  <si>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</si>
  <si>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{617d250b-6b40-469b-8ada-4f18d3967f6d}</t>
  </si>
  <si>
    <t>2</t>
  </si>
  <si>
    <t>SO 101</t>
  </si>
  <si>
    <t>Dokončení demolic</t>
  </si>
  <si>
    <t>{3d918b08-8dc5-4604-8ea7-efbe7355a0e6}</t>
  </si>
  <si>
    <t>SO 103</t>
  </si>
  <si>
    <t>HTÚ</t>
  </si>
  <si>
    <t>{43f5d514-e18b-4b0d-9bc9-9cf3bc8bd66c}</t>
  </si>
  <si>
    <t>SO 201</t>
  </si>
  <si>
    <t>Objekt nemocnice a výjezdové základny ZZS PAK</t>
  </si>
  <si>
    <t>{69674010-c19c-47cf-abb3-cc93d69ed9fd}</t>
  </si>
  <si>
    <t>D.1.1-2</t>
  </si>
  <si>
    <t>Architektonicko-stavební a stavebně konstrukční řešení</t>
  </si>
  <si>
    <t>Soupis</t>
  </si>
  <si>
    <t>{5027254d-ec9c-4b5d-b3ea-5195cf6d6ba2}</t>
  </si>
  <si>
    <t>D.1.4</t>
  </si>
  <si>
    <t>Technika prostředí staveb</t>
  </si>
  <si>
    <t>{7228b9d4-7566-4d93-bcb5-822f9151dd56}</t>
  </si>
  <si>
    <t>1.04</t>
  </si>
  <si>
    <t>Zdravotně technické instalace</t>
  </si>
  <si>
    <t>3</t>
  </si>
  <si>
    <t>{e7f9b740-db0f-4424-9083-ccedef843b77}</t>
  </si>
  <si>
    <t>1.05</t>
  </si>
  <si>
    <t>Plynová zařízení</t>
  </si>
  <si>
    <t>{6d6da56e-28be-4cb9-9ada-21cad45702bb}</t>
  </si>
  <si>
    <t>1.06</t>
  </si>
  <si>
    <t>Ústřední vytápění</t>
  </si>
  <si>
    <t>{366ae96f-788c-48e6-ae9e-2666299946de}</t>
  </si>
  <si>
    <t>1.07-08</t>
  </si>
  <si>
    <t>Vzduchotechnika, chlazení</t>
  </si>
  <si>
    <t>{259d5969-6bc6-4d62-ba6d-a47256151cac}</t>
  </si>
  <si>
    <t>Ostatní náklady</t>
  </si>
  <si>
    <t>4</t>
  </si>
  <si>
    <t>{f3cf34b2-dbb2-4dff-83d9-5ba520f8d9de}</t>
  </si>
  <si>
    <t>Zařízení č.1.2</t>
  </si>
  <si>
    <t>{8c3688ec-e606-48da-aea0-90864bc6ff39}</t>
  </si>
  <si>
    <t>Zařízení č.1.1</t>
  </si>
  <si>
    <t>{48a64cb7-e39c-49f3-b1e2-d787dce6dfd0}</t>
  </si>
  <si>
    <t>5</t>
  </si>
  <si>
    <t>Zařízení č.1.3</t>
  </si>
  <si>
    <t>{a4dbae4f-1396-48f3-961e-c8450f4873ea}</t>
  </si>
  <si>
    <t>6</t>
  </si>
  <si>
    <t>Zařízení č.2</t>
  </si>
  <si>
    <t>{7072e2e4-f42f-4532-9a0f-633c5294ff40}</t>
  </si>
  <si>
    <t>8</t>
  </si>
  <si>
    <t>Zařízení č.4</t>
  </si>
  <si>
    <t>{4818a2a0-d8f5-4662-b1ba-ed2c2a4569ae}</t>
  </si>
  <si>
    <t>7</t>
  </si>
  <si>
    <t>Zařízení č.3</t>
  </si>
  <si>
    <t>{e20e8e7e-ee87-40f0-876f-241adcb8819c}</t>
  </si>
  <si>
    <t>9</t>
  </si>
  <si>
    <t>Zařízení č.5</t>
  </si>
  <si>
    <t>{3a41f566-53cc-4580-9baf-4297532f02e3}</t>
  </si>
  <si>
    <t>10</t>
  </si>
  <si>
    <t>Zařízení č.6</t>
  </si>
  <si>
    <t>{d6bc811d-28e1-4ae1-a1f7-ddae26a96e53}</t>
  </si>
  <si>
    <t>11</t>
  </si>
  <si>
    <t>Zařízení č.7</t>
  </si>
  <si>
    <t>{6c8aa3a8-c8f6-4fbf-8d43-85516c061ec4}</t>
  </si>
  <si>
    <t>12</t>
  </si>
  <si>
    <t>Zařízení č.8</t>
  </si>
  <si>
    <t>{39fa9d79-274e-475c-8c00-73a0b8ab2ddb}</t>
  </si>
  <si>
    <t>13</t>
  </si>
  <si>
    <t>Zařízení č.10</t>
  </si>
  <si>
    <t>{5957b33c-58bf-4e34-9a4f-0a23c4e390c3}</t>
  </si>
  <si>
    <t>14</t>
  </si>
  <si>
    <t>Zařízení č.11</t>
  </si>
  <si>
    <t>{c7139806-35f2-4210-8c02-e9f5ce6b3efb}</t>
  </si>
  <si>
    <t>Zařízení č.12</t>
  </si>
  <si>
    <t>{60e5f741-8520-4a06-866f-0444623140f7}</t>
  </si>
  <si>
    <t>16</t>
  </si>
  <si>
    <t>Zařízení č.13</t>
  </si>
  <si>
    <t>{f9faa693-4427-46be-9f02-5b007c90978c}</t>
  </si>
  <si>
    <t>17</t>
  </si>
  <si>
    <t>Zařízení č.14</t>
  </si>
  <si>
    <t>{b41432b7-0a57-4f47-89fd-c6be6a929305}</t>
  </si>
  <si>
    <t>18</t>
  </si>
  <si>
    <t>Zařízení č.15</t>
  </si>
  <si>
    <t>{77cdf4c9-22f6-4720-a822-b409e09a1020}</t>
  </si>
  <si>
    <t>19</t>
  </si>
  <si>
    <t>Zařízení č.16a</t>
  </si>
  <si>
    <t>{120a7470-5889-4d4e-9fe9-c16c85b9b2c1}</t>
  </si>
  <si>
    <t>20</t>
  </si>
  <si>
    <t>Zařízení č.16b</t>
  </si>
  <si>
    <t>{c439f7ed-2518-4d0e-82a7-19c5ba5e8934}</t>
  </si>
  <si>
    <t>Zařízení č.17</t>
  </si>
  <si>
    <t>{78173cba-ec1d-4a4a-bc23-fac67ceaea05}</t>
  </si>
  <si>
    <t>22</t>
  </si>
  <si>
    <t>Zařízení č.18</t>
  </si>
  <si>
    <t>{027a9684-211f-4e94-8390-22ebe4c176a3}</t>
  </si>
  <si>
    <t>33</t>
  </si>
  <si>
    <t>Zařízení č.19, 20</t>
  </si>
  <si>
    <t>{66b25bc5-faa1-4b94-9097-35365a4a7d33}</t>
  </si>
  <si>
    <t>23</t>
  </si>
  <si>
    <t>Zařízení č.30</t>
  </si>
  <si>
    <t>{512c367c-a164-47f4-9c4a-ec1bb7c638fb}</t>
  </si>
  <si>
    <t>24</t>
  </si>
  <si>
    <t>Zařízení č.31</t>
  </si>
  <si>
    <t>{45f0d36e-197c-407a-b4bd-620494a4aa6c}</t>
  </si>
  <si>
    <t>25</t>
  </si>
  <si>
    <t>Zařízení č.32</t>
  </si>
  <si>
    <t>{5aaf266b-a628-4047-9f7d-7af060682c06}</t>
  </si>
  <si>
    <t>26</t>
  </si>
  <si>
    <t>Zařízení č.33</t>
  </si>
  <si>
    <t>{bf387e9f-bfc7-4b59-b62e-5db7d5209f95}</t>
  </si>
  <si>
    <t>27</t>
  </si>
  <si>
    <t>Zařízení č.34</t>
  </si>
  <si>
    <t>{4351ad94-01d3-4867-b721-90b15dea5b71}</t>
  </si>
  <si>
    <t>28</t>
  </si>
  <si>
    <t>Zařízení č.35</t>
  </si>
  <si>
    <t>{a0f68d1c-12bb-47c8-be48-5a8b443e1f55}</t>
  </si>
  <si>
    <t>29</t>
  </si>
  <si>
    <t>Zařízení č.36</t>
  </si>
  <si>
    <t>{7df3fa20-c900-4a7b-bd18-184c8813ad61}</t>
  </si>
  <si>
    <t>30</t>
  </si>
  <si>
    <t>Zařízení č.37</t>
  </si>
  <si>
    <t>{985819b7-9e12-4815-8129-ed8884c70678}</t>
  </si>
  <si>
    <t>31</t>
  </si>
  <si>
    <t>Zařízení č.38</t>
  </si>
  <si>
    <t>{76db35d0-335e-4a01-9e93-6f6a2e0c3c1e}</t>
  </si>
  <si>
    <t>32</t>
  </si>
  <si>
    <t>Zařízení č.39</t>
  </si>
  <si>
    <t>{ce779d7a-2aca-4c89-baea-e635078ee3ef}</t>
  </si>
  <si>
    <t>34</t>
  </si>
  <si>
    <t>Zařízení č.21</t>
  </si>
  <si>
    <t>{43ea8679-b1bc-47cf-a134-0babe38f45ca}</t>
  </si>
  <si>
    <t>35</t>
  </si>
  <si>
    <t>Zařízení č.22</t>
  </si>
  <si>
    <t>{62b63d07-5da7-4899-8a4c-722f394c23de}</t>
  </si>
  <si>
    <t>1.09</t>
  </si>
  <si>
    <t xml:space="preserve">Měření  a regulace</t>
  </si>
  <si>
    <t>{8edf5e98-d010-47ef-b7a4-8961c0283498}</t>
  </si>
  <si>
    <t>1.10</t>
  </si>
  <si>
    <t>Silnoproudé rozvody NN, hromosvod a uzemění</t>
  </si>
  <si>
    <t>{d4798e86-3071-41cd-be23-27236f5b4f68}</t>
  </si>
  <si>
    <t>1.14</t>
  </si>
  <si>
    <t>Slaboproudé rozvody</t>
  </si>
  <si>
    <t>{3b5df8ce-b03f-42e0-ac05-2eb02517e9b9}</t>
  </si>
  <si>
    <t>1.18</t>
  </si>
  <si>
    <t>Elektronická požární signalizace</t>
  </si>
  <si>
    <t>{e2234d4c-18ed-4e56-a4ee-aae3bd5a2e21}</t>
  </si>
  <si>
    <t>1.22</t>
  </si>
  <si>
    <t>Evakuační rozhlas</t>
  </si>
  <si>
    <t>{c756817b-a085-4bbb-af84-85c073ea8b76}</t>
  </si>
  <si>
    <t>D.2</t>
  </si>
  <si>
    <t>Technologická zařízení</t>
  </si>
  <si>
    <t>{3326dc83-ec17-416f-be20-97cbfba47f0c}</t>
  </si>
  <si>
    <t>2.00</t>
  </si>
  <si>
    <t>Výtahy</t>
  </si>
  <si>
    <t>{8edfa958-5edf-47ac-b4fc-7b5f0de4f3fb}</t>
  </si>
  <si>
    <t>2.12</t>
  </si>
  <si>
    <t>Rozvody medicinálních plynů</t>
  </si>
  <si>
    <t>{c351a7c3-8e79-4bf6-8946-d0cd76b8bf08}</t>
  </si>
  <si>
    <t>2.20</t>
  </si>
  <si>
    <t>Náhradní zdroj elektrické energie</t>
  </si>
  <si>
    <t>{8392d349-f1db-4e95-8146-b8a1bbc70ecd}</t>
  </si>
  <si>
    <t>2.21</t>
  </si>
  <si>
    <t>Technologie trafostanice</t>
  </si>
  <si>
    <t>{83eec650-9ec4-4277-b30e-961a7dae2901}</t>
  </si>
  <si>
    <t>2.30</t>
  </si>
  <si>
    <t xml:space="preserve">Zdravotnická technologie </t>
  </si>
  <si>
    <t>{42161c5f-ead6-41a7-ac90-6f29ffad62e2}</t>
  </si>
  <si>
    <t>SO 204</t>
  </si>
  <si>
    <t>Stanice kyslíku</t>
  </si>
  <si>
    <t>{ad690009-2825-4e7a-b369-3be56957b577}</t>
  </si>
  <si>
    <t>D.1.1a</t>
  </si>
  <si>
    <t>Základové konstrukce a spodní stavba_(společné pro SO 204 + SO 207)</t>
  </si>
  <si>
    <t>{27a2acc3-d87e-4dac-b5be-57cd7010948c}</t>
  </si>
  <si>
    <t>D.1.1</t>
  </si>
  <si>
    <t>{e7e59355-6964-4c1f-90d5-9f5cba6e75a3}</t>
  </si>
  <si>
    <t>SO 207</t>
  </si>
  <si>
    <t xml:space="preserve">Přístřešek odpadového hospodářství   </t>
  </si>
  <si>
    <t>{0464ffcf-a2ee-4696-a7b5-993bd24b74dd}</t>
  </si>
  <si>
    <t>{a850066e-e55b-49d2-a926-da087ce85af9}</t>
  </si>
  <si>
    <t>SO 300-400-500</t>
  </si>
  <si>
    <t>Inženýrské objekty</t>
  </si>
  <si>
    <t>{5c39ce97-a160-4b2f-af5c-5ccdb04a55c3}</t>
  </si>
  <si>
    <t>SO301</t>
  </si>
  <si>
    <t>Kanalizace areálová - splašková</t>
  </si>
  <si>
    <t>{2fb32b35-7e2e-4bc5-bf18-76122c396f9e}</t>
  </si>
  <si>
    <t>SO302</t>
  </si>
  <si>
    <t>Přípojka splaškové kanalizace</t>
  </si>
  <si>
    <t>{3d0ac162-e578-4065-bd38-e954b964045b}</t>
  </si>
  <si>
    <t>SO303</t>
  </si>
  <si>
    <t>Kanalizace tuková, odlučovač tuků</t>
  </si>
  <si>
    <t>{500958e8-309a-4654-90c4-7bbf273bcc20}</t>
  </si>
  <si>
    <t>SO304</t>
  </si>
  <si>
    <t>Kanalizace zaolejovaných vod, odlučovač RL</t>
  </si>
  <si>
    <t>{24799bee-dc1a-47fe-86d1-06ade474e348}</t>
  </si>
  <si>
    <t>SO305</t>
  </si>
  <si>
    <t>Kanalizace dešťová - areálová, retence, zasakování</t>
  </si>
  <si>
    <t>{b12fe71b-71d4-4515-8d14-5e6f08cdc96b}</t>
  </si>
  <si>
    <t>SO306</t>
  </si>
  <si>
    <t>Přípojka dešťové kanalizace</t>
  </si>
  <si>
    <t>{a2e2a4f0-0f34-40ea-927e-61d4efb83041}</t>
  </si>
  <si>
    <t>SO307</t>
  </si>
  <si>
    <t>Likvidace dešťových vod ve Školní ulici</t>
  </si>
  <si>
    <t>{2f148c3f-622d-4702-810f-f35166831623}</t>
  </si>
  <si>
    <t>SO320</t>
  </si>
  <si>
    <t>Přípojka pitné vody</t>
  </si>
  <si>
    <t>{412b2518-49ca-4892-9b0c-0a607f8f9fd7}</t>
  </si>
  <si>
    <t>SO321</t>
  </si>
  <si>
    <t>Užitková voda - areálové rozvody</t>
  </si>
  <si>
    <t>{1e03a3bd-6a71-44da-949e-55c806446d96}</t>
  </si>
  <si>
    <t>SO403</t>
  </si>
  <si>
    <t>Areálové rozvody NN</t>
  </si>
  <si>
    <t>{a472fad9-5be4-4416-be78-ff64e910410e}</t>
  </si>
  <si>
    <t>SO404</t>
  </si>
  <si>
    <t>Venkovní areálové osvětlení</t>
  </si>
  <si>
    <t>{7a876c18-b16f-407f-94c4-2ba6f65636b0}</t>
  </si>
  <si>
    <t>SO406</t>
  </si>
  <si>
    <t>Úpravy VO</t>
  </si>
  <si>
    <t>{dfd7453a-a56f-493b-b4cf-d9a471fd6053}</t>
  </si>
  <si>
    <t>SO501</t>
  </si>
  <si>
    <t>Plynová přípojka STL</t>
  </si>
  <si>
    <t>{e4af166d-d86a-4e34-b5ba-22c016ae9681}</t>
  </si>
  <si>
    <t>SO502</t>
  </si>
  <si>
    <t>Plynová přípojka NTL</t>
  </si>
  <si>
    <t>{76111e14-7310-4501-b202-c2508ea17925}</t>
  </si>
  <si>
    <t>SO503</t>
  </si>
  <si>
    <t>Zdroj a areálový rozvod O2</t>
  </si>
  <si>
    <t>{1b8a59a1-e004-4d82-a6c6-412a01e756be}</t>
  </si>
  <si>
    <t>SO 601</t>
  </si>
  <si>
    <t>Komunikace, chodníky a zpevněné plochy</t>
  </si>
  <si>
    <t>{e34efbcd-1124-45bc-8662-adb8e04452fb}</t>
  </si>
  <si>
    <t>SO 601.1</t>
  </si>
  <si>
    <t>Komunikace a chodníky - sever</t>
  </si>
  <si>
    <t>{d553f353-56b4-431e-896f-c16b434ccb88}</t>
  </si>
  <si>
    <t>SO 601.2</t>
  </si>
  <si>
    <t>Komunikace a chodníky - jih</t>
  </si>
  <si>
    <t>{e3b2e4cc-e340-4d72-97de-f508d749b401}</t>
  </si>
  <si>
    <t>SO 602</t>
  </si>
  <si>
    <t xml:space="preserve">Úpravy stávajících komunikací  a chodníků</t>
  </si>
  <si>
    <t>{4a184946-ea3c-42ec-9edc-25ed1714413f}</t>
  </si>
  <si>
    <t>SO 602.1</t>
  </si>
  <si>
    <t>Chodníky v ul. Svitavská</t>
  </si>
  <si>
    <t>{0e23f853-774e-4f1a-a7fc-65d77f0210f4}</t>
  </si>
  <si>
    <t>SO 602.2</t>
  </si>
  <si>
    <t>Bezpečnostní ostrůvky</t>
  </si>
  <si>
    <t>{4d8f646d-1e22-4451-bab8-5738230f589f}</t>
  </si>
  <si>
    <t>SO 603</t>
  </si>
  <si>
    <t>Dopravní značení</t>
  </si>
  <si>
    <t>{898ad266-81ea-4f76-8a70-c770ab8ebeed}</t>
  </si>
  <si>
    <t>SO 604</t>
  </si>
  <si>
    <t>Sadové úpravy, náhradní výsadba</t>
  </si>
  <si>
    <t>{15a0e9f2-486f-4522-a72f-474b118bbd1d}</t>
  </si>
  <si>
    <t>D 00</t>
  </si>
  <si>
    <t>INTERIÉR</t>
  </si>
  <si>
    <t>{01892a63-5c36-4ca6-8360-ccac0815b978}</t>
  </si>
  <si>
    <t>Mobiliář externí</t>
  </si>
  <si>
    <t>{207c4a6e-a024-4627-ba99-73fb67152ae4}</t>
  </si>
  <si>
    <t>První vybavení</t>
  </si>
  <si>
    <t>{d1accc38-5f7f-40c6-b0e9-b1ce4545d605}</t>
  </si>
  <si>
    <t>4a</t>
  </si>
  <si>
    <t>Informační systém_vnitřní</t>
  </si>
  <si>
    <t>{b50c030b-84d4-4d50-9311-b35c90454b4a}</t>
  </si>
  <si>
    <t>4b</t>
  </si>
  <si>
    <t>Informační systém_vnější</t>
  </si>
  <si>
    <t>{3813b087-f6d3-4f8c-a64e-6d4c81efddcd}</t>
  </si>
  <si>
    <t>Doplněk</t>
  </si>
  <si>
    <t>ul. Školní</t>
  </si>
  <si>
    <t>{90cbc861-3a9b-4743-9140-8ed7e4855ea9}</t>
  </si>
  <si>
    <t>SO 209</t>
  </si>
  <si>
    <t>Stanoviště sběrných nádob na odpad - ul. Školní</t>
  </si>
  <si>
    <t>{445d133f-8a5f-4877-84fa-b247ca80a654}</t>
  </si>
  <si>
    <t>Architektonicko-stavební a stavebně konstrukční řešení - ul. Školní</t>
  </si>
  <si>
    <t>{d4ba9abd-f3b2-47d3-8f8b-84b531f0d0f2}</t>
  </si>
  <si>
    <t>SO406 - doplněk</t>
  </si>
  <si>
    <t>Úpravy VO - ul. školní</t>
  </si>
  <si>
    <t>{1a76d574-ae6f-4d48-9e67-a06f6df09084}</t>
  </si>
  <si>
    <t xml:space="preserve">Úpravy stávajících komunikací  a chodníků - ul. Školní</t>
  </si>
  <si>
    <t>{dc942c42-f1db-4a4d-afe8-26d0e9771c36}</t>
  </si>
  <si>
    <t>SO 602.4</t>
  </si>
  <si>
    <t>Chodníky v ul. Školní</t>
  </si>
  <si>
    <t>{79c64b49-68f9-4ed7-83ba-febd7dbbaff3}</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</si>
  <si>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</si>
  <si>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</si>
  <si>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</si>
  <si>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</si>
  <si>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</si>
  <si>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</si>
  <si>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</si>
  <si>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</si>
  <si>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</si>
  <si>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</si>
  <si>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</si>
  <si>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</si>
  <si>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</si>
  <si>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VRN5 - Pojištění a bankovní záruky</t>
  </si>
  <si>
    <t xml:space="preserve">    VRN6 - Náklady spojené s ul. Školní</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</si>
  <si>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</si>
  <si>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</si>
  <si>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</si>
  <si>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</si>
  <si>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</si>
  <si>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</si>
  <si>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</si>
  <si>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</si>
  <si>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</si>
  <si>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</si>
  <si>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</si>
  <si>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</si>
  <si>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</si>
  <si>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</si>
  <si>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</si>
  <si>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</si>
  <si>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</si>
  <si>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</si>
  <si>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</si>
  <si>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012103000</t>
  </si>
  <si>
    <t>Geodetické práce před výstavbou</t>
  </si>
  <si>
    <t>kpl.</t>
  </si>
  <si>
    <t>P</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</si>
  <si>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</si>
  <si>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012303000</t>
  </si>
  <si>
    <t>Geodetické práce po výstavbě</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</si>
  <si>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</si>
  <si>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</si>
  <si>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dílenská pro realizaci stavby</t>
  </si>
  <si>
    <t>Poznámka k položce:_x000d_
 V jednotkové ceně zahrnuty náklady na vypracování : -prováděcí / dílenské dokumentace pro provedení stavby vč. potřebných detailů VEŠKERÉ FORMY A PŘEDÁNÍ SE ŘÍDÍ PODMÍNKAMI ZADÁVACÍ DOKUMENTACE STAVBY</t>
  </si>
  <si>
    <t>013254000</t>
  </si>
  <si>
    <t>Dokumentace skutečného provedení stavby</t>
  </si>
  <si>
    <t>Poznámka k položce:_x000d_
VEŠKERÉ FORMY A PŘEDÁNÍ SE ŘÍDÍ PODMÍNKAMI ZADÁVACÍ DOKUMENTACE STAVBY</t>
  </si>
  <si>
    <t>VRN2</t>
  </si>
  <si>
    <t>Příprava staveniště</t>
  </si>
  <si>
    <t>020001000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</si>
  <si>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</si>
  <si>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</si>
  <si>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</si>
  <si>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</si>
  <si>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 xml:space="preserve">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</si>
  <si>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039002000</t>
  </si>
  <si>
    <t>Zrušení zařízení staveniště</t>
  </si>
  <si>
    <t>Poznámka k položce:_x000d_
-náklady zhotovitele spojené s kompletní likvidací zařízení staveniště vč. uvedení všech dotčených ploch do bezvadného stavu</t>
  </si>
  <si>
    <t>VRN4</t>
  </si>
  <si>
    <t>Inženýrská činnost</t>
  </si>
  <si>
    <t>043103000</t>
  </si>
  <si>
    <t>Zkoušky bez rozlišení</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</si>
  <si>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</si>
  <si>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</si>
  <si>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</si>
  <si>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Poznámka k položce:_x000d_
-příprava předávací dokumentace dle ZD -ostatní kompletační činnost</t>
  </si>
  <si>
    <t>VRN5</t>
  </si>
  <si>
    <t>Pojištění a bankovní záruky</t>
  </si>
  <si>
    <t>0550R0001</t>
  </si>
  <si>
    <t>Pojištění dodavatele a pojištění díla</t>
  </si>
  <si>
    <t>Poznámka k položce:_x000d_
Náklady zhotovitele spojené s povinným pojištěním dodavatele nebo stavebního díla či jeho části nebo odpovědnosti za škodu, jak je uvedeno v návrhu SoD.</t>
  </si>
  <si>
    <t>0550R0002</t>
  </si>
  <si>
    <t>Bankovní záruky</t>
  </si>
  <si>
    <t>Poznámka k položce:_x000d_
Náklady zhotovitele spojené se zřízením zajišťovacích bankovních záruk po celou dobu realizace díla a celou záruční dobu, jak je uvedeno v návrhu SoD (pokud je zadavatel v návrhu SOD požaduje).</t>
  </si>
  <si>
    <t>VRN6</t>
  </si>
  <si>
    <t>Náklady spojené s ul. Školní</t>
  </si>
  <si>
    <t>0660R0001</t>
  </si>
  <si>
    <t>Veškeré náklady spojené se zajištěním průchodnosti ul. školní po celou dobu výstavby</t>
  </si>
  <si>
    <t>1205158000</t>
  </si>
  <si>
    <t>Poznámka k položce:_x000d_
Položka zahrnuje především, nikoliv však výlučně zřízení dočasné komunikace pro pěší, její oplocení, následnou likvidaci a další náklady, nezbytné k zajištěnítoh, aby po celou dobu výstavby byla ul. Školní prostupná pro pěší.</t>
  </si>
  <si>
    <t>VRN9</t>
  </si>
  <si>
    <t>090001000</t>
  </si>
  <si>
    <t xml:space="preserve">Poznámka k položce:_x000d_
V jednotkové ceně zahrnuty náklady : ------------------------------------------------- -náklady zhotovitele spojené s ochranou všech dotčených, jinde nespecifikovaných, dřevin, stromů, porostů a vegetačních ploch při stavebních prací dle ČSN 83 9061 - po celou dobu výstavby -pravidelné čištění přilehlých / souvisejících komunikací a zpevněných ploch - po celou dobu stavby  -uvedení všech dotčených ploch, konstrukcí a povrchů do původního, bezvadného stavu -vytyčení všech inženýrských sítí před zahájením prací vč. řádného zajištění. Zpětné protokolární předání všech inženýrských sítí jednotlivým správcům vč. uvedení dotčených ploch do bezvadného stavu. ---------------------------------------------------------------------------- -ostatní, jinde neuvedené, náklady potřebné k provedení a předání díla objednateli _ dle PD a TZ</t>
  </si>
  <si>
    <t>SO 101 - Dokončení demolic</t>
  </si>
  <si>
    <t>HSV - Práce a dodávky HSV</t>
  </si>
  <si>
    <t xml:space="preserve">    1 - Zemní práce</t>
  </si>
  <si>
    <t xml:space="preserve">    9 - Ostatní konstrukce a práce, bourání</t>
  </si>
  <si>
    <t xml:space="preserve">    997 - Přesun sutě</t>
  </si>
  <si>
    <t>HSV</t>
  </si>
  <si>
    <t>Práce a dodávky HSV</t>
  </si>
  <si>
    <t>Zemní práce</t>
  </si>
  <si>
    <t>113202111</t>
  </si>
  <si>
    <t>Vytrhání obrub krajníků obrubníků stojatých</t>
  </si>
  <si>
    <t>m</t>
  </si>
  <si>
    <t>131213101</t>
  </si>
  <si>
    <t>Hloubení jam v soudržných horninách třídy těžitelnosti I, skupiny 3 ručně</t>
  </si>
  <si>
    <t>m3</t>
  </si>
  <si>
    <t>VV</t>
  </si>
  <si>
    <t>"kopaná sonda_průzkumné práce" 5,0</t>
  </si>
  <si>
    <t>Součet</t>
  </si>
  <si>
    <t>174111101</t>
  </si>
  <si>
    <t>Zásyp jam, šachet rýh nebo kolem objektů sypaninou se zhutněním ručně</t>
  </si>
  <si>
    <t>"zásyp jam po základových prvcích" 7,68</t>
  </si>
  <si>
    <t>Ostatní konstrukce a práce, bourání</t>
  </si>
  <si>
    <t>961055111</t>
  </si>
  <si>
    <t>Bourání základů ze ŽB</t>
  </si>
  <si>
    <t>"demolice plotu č.1" 0,4*0,4*0,8*8</t>
  </si>
  <si>
    <t>"demolice plotu č.2" 0,4*0,4*0,8*52</t>
  </si>
  <si>
    <t>Mezisoučet</t>
  </si>
  <si>
    <t>"ostatní nezměřitelné skryté konstrukce_bude odsouhlaseno při realizaci" 5,0</t>
  </si>
  <si>
    <t>962032314</t>
  </si>
  <si>
    <t>Bourání pilířů cihelných z dutých nebo plných cihel pálených i nepálených na jakoukoli maltu</t>
  </si>
  <si>
    <t>"demolice plotu č.3_sloupky" 0,8*0,8*2*46</t>
  </si>
  <si>
    <t>96203R1</t>
  </si>
  <si>
    <t>Bourání ŽB zdiva kolektoru</t>
  </si>
  <si>
    <t>1760545279</t>
  </si>
  <si>
    <t>0,6*0,75*37</t>
  </si>
  <si>
    <t>9620522R10</t>
  </si>
  <si>
    <t>Bourání zdiva a konstrukcí nadzákladových ze ŽB do 1 m3</t>
  </si>
  <si>
    <t>"demolice plotu č.1_bet. sloupky" 0,8*0,8*2,0*8</t>
  </si>
  <si>
    <t>"demolice plotu č.1_bet. podezdívka" 0,2*0,6*14,5</t>
  </si>
  <si>
    <t>"demolice plotu č.2_bet. sloupky" 0,2*0,2*2,0*52</t>
  </si>
  <si>
    <t>"demolice plotu č.3_bet. podezdívka" 0,2*0,7*93,5</t>
  </si>
  <si>
    <t>"ostatní nezměřitelné konstrukce_bude odsouhlaseno při realizaci" 5,5</t>
  </si>
  <si>
    <t>966071822</t>
  </si>
  <si>
    <t>Rozebrání oplocení z drátěného pletiva se čtvercovými oky výšky do 2,0 m</t>
  </si>
  <si>
    <t>"demolice plotu č.1" 14,5</t>
  </si>
  <si>
    <t>980015R01</t>
  </si>
  <si>
    <t>Ostatní vyklízecí práce a činnosti</t>
  </si>
  <si>
    <t>Poznámka k položce:_x000d_
Kompletní provedení včetně přesunů a likvidace odpadů dle zákona o odpadech ---------------------------------------------------------------------------------------------- Na budoucím staveništi se dvou až třech místech nacházejí zbytky drobný neodstraněných betonových prefabrikovaných dílců, zbylých po odstraněné stavbě. Tyto je třeba ze staveniště posbírat a odvést pryč. Jejich rozsah je patrný z fotografií v grafické příloze jako zbytky po původní stavbě.</t>
  </si>
  <si>
    <t>997</t>
  </si>
  <si>
    <t>Přesun sutě</t>
  </si>
  <si>
    <t>997013R31</t>
  </si>
  <si>
    <t>Poplatek za uložení na skládce (skládkovné) stavebního odpadu bez rozlišení</t>
  </si>
  <si>
    <t>t</t>
  </si>
  <si>
    <t>Poznámka k položce:_x000d_
Poznámka k položce: Jednotková cena stanovena pro stavební odpad BEZ ROZLIŠENÍ _včetně nebezpečných odpadů. ----------------------------------------------------------------------------------------------------------------------</t>
  </si>
  <si>
    <t>997321511</t>
  </si>
  <si>
    <t>Vodorovná doprava suti a vybouraných hmot po suchu do 1 km</t>
  </si>
  <si>
    <t>997321519</t>
  </si>
  <si>
    <t>Příplatek ZKD 1km vodorovné dopravy suti a vybouraných hmot po suchu</t>
  </si>
  <si>
    <t>238,254*20 "Přepočtené koeficientem množství</t>
  </si>
  <si>
    <t>997321611</t>
  </si>
  <si>
    <t>Nakládání nebo překládání suti a vybouraných hmot</t>
  </si>
  <si>
    <t>SO 103 - HTÚ</t>
  </si>
  <si>
    <t xml:space="preserve">    5 - Podkladní vrstvy</t>
  </si>
  <si>
    <t>"předpoklad výskytu IS_stavební jáma" (175,0)</t>
  </si>
  <si>
    <t>131251107</t>
  </si>
  <si>
    <t>Hloubení jam nezapažených v hornině třídy těžitelnosti I, skupiny 3 objem přes 5000 m3 strojně</t>
  </si>
  <si>
    <t>"odměřeno elektronicky_stavební jáma" ((5568,0+770,0)*0,6)-175,0</t>
  </si>
  <si>
    <t>(specifikace třídy horniny_předpoklad-nude upřesněno dle podmínek při stavbě)</t>
  </si>
  <si>
    <t>131351107</t>
  </si>
  <si>
    <t>Hloubení jam nezapažených v hornině třídy těžitelnosti II, skupiny 4 objem přes 5000 m3 strojně</t>
  </si>
  <si>
    <t>"odměřeno elektronicky_stavební jáma" (5568,0+770,0)*0,4</t>
  </si>
  <si>
    <t>162351103</t>
  </si>
  <si>
    <t>Vodorovné přemístění do 500 m výkopku/sypaniny z horniny třídy těžitelnosti I, skupiny 1 až 3</t>
  </si>
  <si>
    <t>"staveništní přesuny sypanin pro násypy" 2364,0</t>
  </si>
  <si>
    <t>162751R17</t>
  </si>
  <si>
    <t>Vodorovné přemístění do 50 km výkopku/sypaniny z horniny třídy těžitelnosti I, skupiny 1 až 3</t>
  </si>
  <si>
    <t>Poznámka k položce:_x000d_
Poznámka k položce: Kompletní provedení dle specifikace PD a TZ včetně všech souvisejících prací/činností ---------------------------------------------------------------------------------------------------------</t>
  </si>
  <si>
    <t>"odměřeno elektronicky_stavební jáma" (5568,0)*0,6</t>
  </si>
  <si>
    <t>162751R37</t>
  </si>
  <si>
    <t>Vodorovné přemístění do 50 km výkopku/sypaniny z horniny třídy těžitelnosti II, skupiny 4 a 5</t>
  </si>
  <si>
    <t>"odměřeno elektronicky_stavební jáma" (5568,0)*0,4</t>
  </si>
  <si>
    <t>171151103</t>
  </si>
  <si>
    <t>Uložení sypaniny z hornin soudržných do násypů zhutněných</t>
  </si>
  <si>
    <t>"odměřeno elektronicky_figury a profilace" (2364,0)</t>
  </si>
  <si>
    <t>M</t>
  </si>
  <si>
    <t>10364100R</t>
  </si>
  <si>
    <t>zemina pro násypy a podsypy a úpravy terénní</t>
  </si>
  <si>
    <t xml:space="preserve">Poznámka k položce:_x000d_
Poznámka k položce: -specifikace dodávky _ viz PD a TZ  (JC obsahuje dodávku vhodného odsouhlaseného materiálu + přesuny/přemístění )</t>
  </si>
  <si>
    <t>(2364,0-770,0)</t>
  </si>
  <si>
    <t>171201R31</t>
  </si>
  <si>
    <t>Poplatek za uložení zeminy , navážek a kamení na skládce (skládkovné)</t>
  </si>
  <si>
    <t>5568*1,8 "Přepočtené koeficientem množství</t>
  </si>
  <si>
    <t>171251201</t>
  </si>
  <si>
    <t>Uložení sypaniny na skládky nebo meziskládky</t>
  </si>
  <si>
    <t>181951112</t>
  </si>
  <si>
    <t>Úprava pláně v hornině třídy těžitelnosti I, skupiny 1 až 3 se zhutněním</t>
  </si>
  <si>
    <t>m2</t>
  </si>
  <si>
    <t>"odměřeno elektronicky" 5635,0+2625</t>
  </si>
  <si>
    <t>460120R19</t>
  </si>
  <si>
    <t>Naložení výkopku strojně z hornin třídy 1 až 4</t>
  </si>
  <si>
    <t>Podkladní vrstvy</t>
  </si>
  <si>
    <t>561061131</t>
  </si>
  <si>
    <t>Zřízení podkladu ze zeminy upravené vápnem, cementem, směsnými pojivy tl 400 mm plochy přes 5000 m2</t>
  </si>
  <si>
    <t>58530170</t>
  </si>
  <si>
    <t>vápno pro úpravu zemin standardní</t>
  </si>
  <si>
    <t>SO 201 - Objekt nemocnice a výjezdové základny ZZS PAK</t>
  </si>
  <si>
    <t>Soupis:</t>
  </si>
  <si>
    <t>D.1.1-2 - Architektonicko-stavební a stavebně konstrukční řešení</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</si>
  <si>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</si>
  <si>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</si>
  <si>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</si>
  <si>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</si>
  <si>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</si>
  <si>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</si>
  <si>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</si>
  <si>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</si>
  <si>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</si>
  <si>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</si>
  <si>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</si>
  <si>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</si>
  <si>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</si>
  <si>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</si>
  <si>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</si>
  <si>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</si>
  <si>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</si>
  <si>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</si>
  <si>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</si>
  <si>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</si>
  <si>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</si>
  <si>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 xml:space="preserve">    N01 - Nepojmenovaný díl</t>
  </si>
  <si>
    <t>Ostatní - Ostatní</t>
  </si>
  <si>
    <t xml:space="preserve">    OST09 - Ostatní výpisy prvků a výrobků</t>
  </si>
  <si>
    <t xml:space="preserve">    OST11 - VŘ_01</t>
  </si>
  <si>
    <t xml:space="preserve">    OST12 - VŘ_02</t>
  </si>
  <si>
    <t xml:space="preserve">    OST13 - VŘ_03</t>
  </si>
  <si>
    <t xml:space="preserve">    OST15 - VŘ_05</t>
  </si>
  <si>
    <t>174151101</t>
  </si>
  <si>
    <t>Zásyp jam, šachet rýh nebo kolem objektů sypaninou se zhutněním</t>
  </si>
  <si>
    <t>"rozsah_spodní stavba_D.1.1_v.č. 12-15,51-54,TZ"</t>
  </si>
  <si>
    <t>"odměřeno elektronicky" 334,125</t>
  </si>
  <si>
    <t>58344197</t>
  </si>
  <si>
    <t>externí zásypový, nenamrzavý, zhutnitelný drcený materiál _ frakce do 63 mm</t>
  </si>
  <si>
    <t>334,125*1,8 "Přepočtené koeficientem množství</t>
  </si>
  <si>
    <t>"odměřenoi elektronicky" 4641,65</t>
  </si>
  <si>
    <t>Zakládání</t>
  </si>
  <si>
    <t>273326131</t>
  </si>
  <si>
    <t>Základové desky z ŽB tř. C 30/37 XC2</t>
  </si>
  <si>
    <t>2035721295</t>
  </si>
  <si>
    <t xml:space="preserve">"rozsah_nosný systém_0201_D.1.2_v.č. VT-01, TZ" </t>
  </si>
  <si>
    <t>"ZD.01"</t>
  </si>
  <si>
    <t>((11,3*2,744)+(21,245*1,075)+(14,55*1,075)+(21,625*1,075)+(25,45*20,15)+(64,55*22,25)+(34,85*28,8)+(23,25*21,50)+(20,65*30,4)-(10,125*20,975))*0,5</t>
  </si>
  <si>
    <t>"ZD.02" (10,125*20,975)*0,4</t>
  </si>
  <si>
    <t>"rozsah_0201_D.1.2_v.č. VT 05-08" (3,475*3,635*0,25)+(3,3*3,485*0,25)+(3,38*2,7*0,25)+(2,65*2,0*0,25)</t>
  </si>
  <si>
    <t>273351121</t>
  </si>
  <si>
    <t>Zřízení bednění základových desek</t>
  </si>
  <si>
    <t>(64,55+50,9)*2*0,5</t>
  </si>
  <si>
    <t>(10,2+21,7)*2*0,4</t>
  </si>
  <si>
    <t>(25,4+49,0)*2*0,5</t>
  </si>
  <si>
    <t>273351122</t>
  </si>
  <si>
    <t>Odstranění bednění základových desek</t>
  </si>
  <si>
    <t>273361R16</t>
  </si>
  <si>
    <t>Výztuž základových desek z betonářské oceli 10 505</t>
  </si>
  <si>
    <t>1388510199</t>
  </si>
  <si>
    <t>Poznámka k položce:_x000d_
Kompletní dodávka a provedení dle specifikace PD a TZ včetně všech přímo souvisejících prací a dodávek</t>
  </si>
  <si>
    <t xml:space="preserve">"rozsah_nosný systém_0201_D.1.2_v.č. VV 01A,01B,01C, TZ" </t>
  </si>
  <si>
    <t>175,931+0,21145</t>
  </si>
  <si>
    <t>"ostatní a rozdělovací výztuž_odsouhlasení v dílenské dokumentaci" 17,61</t>
  </si>
  <si>
    <t>274322611</t>
  </si>
  <si>
    <t>Základové pasy ze ŽB tř. C 30/37 XC2</t>
  </si>
  <si>
    <t>-868757784</t>
  </si>
  <si>
    <t>"ZN.01" 16,825*1,8*0,7</t>
  </si>
  <si>
    <t>"ZN.02" 16,825*1,8*0,7</t>
  </si>
  <si>
    <t>"ZN.03" 23,9*1,8*0,7*2</t>
  </si>
  <si>
    <t>274351121</t>
  </si>
  <si>
    <t>Zřízení bednění základových pasů rovného</t>
  </si>
  <si>
    <t>1938806402</t>
  </si>
  <si>
    <t>"ZN.01" (16,825+1,8)*2*0,7</t>
  </si>
  <si>
    <t>"ZN.02" (16,825+1,8)*2*0,7</t>
  </si>
  <si>
    <t>"ZN.03" (23,9+1,8)*2*0,7*2</t>
  </si>
  <si>
    <t>274351122</t>
  </si>
  <si>
    <t>Odstranění bednění základových pasů rovného</t>
  </si>
  <si>
    <t>1151280775</t>
  </si>
  <si>
    <t>274361R21</t>
  </si>
  <si>
    <t>Výztuž základových pásů betonářskou ocelí 10 505 (R)</t>
  </si>
  <si>
    <t>827921712</t>
  </si>
  <si>
    <t xml:space="preserve">"rozsah_nosný systém_0201_D.1.2_v.č. VV 02, TZ" </t>
  </si>
  <si>
    <t>6,5615</t>
  </si>
  <si>
    <t>"ostatní a rozdělovací výztuž_odsouhlasení v dílenské dokumentaci" 1,312</t>
  </si>
  <si>
    <t>Svislé a kompletní konstrukce</t>
  </si>
  <si>
    <t>311272131</t>
  </si>
  <si>
    <t>Zdivo z pórobetonových tvárnic hladkých přes P2 do P4 přes 450 do 600 kg/m3 na tenkovrstvou maltu tl 250 mm</t>
  </si>
  <si>
    <t>Poznámka k položce:_x000d_
V JC zahrnuty náklady na dodávku a provedení dilatačních / objektových dilatací včetně systémového vyplnění a profilů</t>
  </si>
  <si>
    <t>"rozsah_vnitřní kce a povrchy_D.1.1_v.č. 13-15,51-54,skladby"</t>
  </si>
  <si>
    <t>"vnitřní konstrukce_odměřeno elektronicky" (3,7*666,88)+(3,25*569,62)+(3,1*13,405)</t>
  </si>
  <si>
    <t>311272331</t>
  </si>
  <si>
    <t>Zdivo z pórobetonových tvárnic hladkých přes P2 do P4 přes 450 do 600 kg/m3 na tenkovrstvou maltu tl 375 mm</t>
  </si>
  <si>
    <t>"rozsah_střešní skladby_D.1.1_v.č. 15,51-54,TZ,skladby"</t>
  </si>
  <si>
    <t>"atikové kce_odměřeno elektronicky" (590,0)*0,5</t>
  </si>
  <si>
    <t>"vnitřní konstrukce_odměřeno elektronicky" (3,7*40,475)</t>
  </si>
  <si>
    <t>311273121</t>
  </si>
  <si>
    <t>Zdivo tepelněizolační z pórobetových tvárnic do P2 do 400kg/m3, tl zdiva 450 mm</t>
  </si>
  <si>
    <t xml:space="preserve">"vnitřní konstrukce_odměřeno elektronicky" </t>
  </si>
  <si>
    <t>(3,7*(282,3+82,96+14,65))+(3,25*(260,8+82,96+43,95))+(3,1*57,4)</t>
  </si>
  <si>
    <t>(-573,13)</t>
  </si>
  <si>
    <t>317141422</t>
  </si>
  <si>
    <t>Překlad plochý z pórobetonu š 125 mm dl přes 1200 do 1300 mm</t>
  </si>
  <si>
    <t>kus</t>
  </si>
  <si>
    <t>317141423</t>
  </si>
  <si>
    <t>Překlad plochý z pórobetonu š 125 mm dl přes 1300 do 1500 mm</t>
  </si>
  <si>
    <t>317141425</t>
  </si>
  <si>
    <t>Překlad plochý z pórobetonu š 125 mm dl přes 1800 do 2000 mm</t>
  </si>
  <si>
    <t>36</t>
  </si>
  <si>
    <t>317141427</t>
  </si>
  <si>
    <t>Překlad plochý z pórobetonu š 125 mm dl přes 2300 do 2500 mm</t>
  </si>
  <si>
    <t>38</t>
  </si>
  <si>
    <t>317141429</t>
  </si>
  <si>
    <t>Překlad plochý z pórobetonu š 125 mm dl přes 2800 do 3000 mm</t>
  </si>
  <si>
    <t>40</t>
  </si>
  <si>
    <t>317143441</t>
  </si>
  <si>
    <t>Překlad nosný z pórobetonu ve zdech tl 250 mm dl do 1300 mm</t>
  </si>
  <si>
    <t>42</t>
  </si>
  <si>
    <t>317143443</t>
  </si>
  <si>
    <t>Překlad nosný z pórobetonu ve zdech tl 250 mm dl přes 1500 do 1800 mm</t>
  </si>
  <si>
    <t>44</t>
  </si>
  <si>
    <t>317143444</t>
  </si>
  <si>
    <t>Překlad nosný z pórobetonu ve zdech tl 250 mm dl přes 1800 do 2100 mm</t>
  </si>
  <si>
    <t>46</t>
  </si>
  <si>
    <t>317143445</t>
  </si>
  <si>
    <t>Překlad nosný z pórobetonu ve zdech tl 250 mm dl přes 2100 do 2400 mm</t>
  </si>
  <si>
    <t>48</t>
  </si>
  <si>
    <t>317143466</t>
  </si>
  <si>
    <t>Překlad nosný z pórobetonu ve zdech tl 375 mm dl přes přes 2400 mm</t>
  </si>
  <si>
    <t>50</t>
  </si>
  <si>
    <t>317944323</t>
  </si>
  <si>
    <t>Válcované nosníky č.14 až 22 dodatečně osazované do připravených otvorů</t>
  </si>
  <si>
    <t>386318272</t>
  </si>
  <si>
    <t xml:space="preserve">"rozsah_nosný systém_0201_D.1.2, v.č. VT 04,TZ" </t>
  </si>
  <si>
    <t>0,5906</t>
  </si>
  <si>
    <t>"související prvky_odsouhlasení v dílenské dokumentaci" 0,09</t>
  </si>
  <si>
    <t>330321610</t>
  </si>
  <si>
    <t>Sloupy nebo pilíře ze ŽB tř. C 30/37 bez výztuže</t>
  </si>
  <si>
    <t>1035555420</t>
  </si>
  <si>
    <t xml:space="preserve">"rozsah_nosný systém_0201_D.1.2_v.č. VT_02-04,VV 03, TZ" </t>
  </si>
  <si>
    <t>"S1.01" (3,14*0,2*0,2*4,05)*8</t>
  </si>
  <si>
    <t>"S1.01A" (3,14*0,2*0,2*4,05)*6</t>
  </si>
  <si>
    <t xml:space="preserve">"S1.02" (0,3*0,5)*4,05*8 </t>
  </si>
  <si>
    <t xml:space="preserve">"S1.02A" (0,485*0,5)*4,05*2 </t>
  </si>
  <si>
    <t xml:space="preserve">"S1.02B" (0,3*0,5)*4,05 </t>
  </si>
  <si>
    <t xml:space="preserve">"S1.02C" (0,3*0,5)*4,05*3 </t>
  </si>
  <si>
    <t>"S1.02D" (0,3*0,5)*4,05</t>
  </si>
  <si>
    <t>"S1.03" (0,25*0,4)*4,05*2</t>
  </si>
  <si>
    <t>"S1.04" (0,325*0,7)*4,05</t>
  </si>
  <si>
    <t>"S1.05" (0,325*1,0)*4,05</t>
  </si>
  <si>
    <t>"S1.06" (0,325*0,7)*4,05*3</t>
  </si>
  <si>
    <t>"S1.07" (0,325*0,8)*4,05</t>
  </si>
  <si>
    <t>"S1.08" (0,4*0,4)*4,05*6</t>
  </si>
  <si>
    <t>"S1.08A" (0,4*0,4)*4,05</t>
  </si>
  <si>
    <t>"S1.09" (0,25*0,5)*4,05</t>
  </si>
  <si>
    <t>"S1.10" (0,25*1,75)*4,05</t>
  </si>
  <si>
    <t>"S1.11" (0,25*0,48)*4,05</t>
  </si>
  <si>
    <t>"S1.12" (0,25*1,105)*4,05</t>
  </si>
  <si>
    <t>"S1.13" (0,3*0,45)*4,05*3</t>
  </si>
  <si>
    <t>"S1.13A" (0,3*0,45)*4,05</t>
  </si>
  <si>
    <t>"S1.14" (0,25*0,91)*4,05</t>
  </si>
  <si>
    <t>"S1.15" (0,25*0,8)*4,05</t>
  </si>
  <si>
    <t xml:space="preserve">"rozsah_nosný systém_0201_D.1.2_v.č. VT_02-04,VV 26, TZ" </t>
  </si>
  <si>
    <t>"S2.01" (0,3*0,3)*3,6*6</t>
  </si>
  <si>
    <t>"S2.02" (0,25*0,735)*3,6*3</t>
  </si>
  <si>
    <t>"S2.03" (0,25*0,325)*3,6</t>
  </si>
  <si>
    <t>"S2.04" (0,25*0,315)*3,6</t>
  </si>
  <si>
    <t>"S2.05" (0,25*0,35)*3,6*2</t>
  </si>
  <si>
    <t>"S2.06" (0,25*0,535)*3,6*2</t>
  </si>
  <si>
    <t>"S2.07" (0,25*0,63)*3,6</t>
  </si>
  <si>
    <t>"S2.08" (0,3*0,42)*3,6</t>
  </si>
  <si>
    <t>"S2.09" (0,4*0,4)*3,6</t>
  </si>
  <si>
    <t>331351125</t>
  </si>
  <si>
    <t>Zřízení bednění čtyřúhelníkových sloupů v do 4 m</t>
  </si>
  <si>
    <t>-1394048875</t>
  </si>
  <si>
    <t xml:space="preserve">"S1.02" (0,3+0,5)*2*4,05*8 </t>
  </si>
  <si>
    <t xml:space="preserve">"S1.02A" (0,485+0,5)*2*4,05*2 </t>
  </si>
  <si>
    <t xml:space="preserve">"S1.02B" (0,3+0,5)*2*4,05 </t>
  </si>
  <si>
    <t xml:space="preserve">"S1.02C" (0,3+0,5)*2*4,05*3 </t>
  </si>
  <si>
    <t>"S1.02D" (0,3+0,5)*2*4,05</t>
  </si>
  <si>
    <t>"S1.03" (0,25+0,4)*2*4,05*2</t>
  </si>
  <si>
    <t>"S1.04" (0,325+0,7)*2*4,05</t>
  </si>
  <si>
    <t>"S1.05" (0,325+1,0)*2*4,05</t>
  </si>
  <si>
    <t>"S1.06" (0,325+0,7)*2*4,05*3</t>
  </si>
  <si>
    <t>"S1.07" (0,325+0,8)*2*4,05</t>
  </si>
  <si>
    <t>"S1.08" (0,4+0,4)*2*4,05*6</t>
  </si>
  <si>
    <t>"S1.08A" (0,4+0,4)*2*4,05</t>
  </si>
  <si>
    <t>"S1.09" (0,25+0,5)*2*4,05</t>
  </si>
  <si>
    <t>"S1.10" (0,25+1,75)*2*4,05</t>
  </si>
  <si>
    <t>"S1.11" (0,25+0,48)*2*4,05</t>
  </si>
  <si>
    <t>"S1.12" (0,25+1,105)*2*4,05</t>
  </si>
  <si>
    <t>"S1.13" (0,3+0,45)*2*4,05*3</t>
  </si>
  <si>
    <t>"S1.13A" (0,3+0,45)*2*4,05</t>
  </si>
  <si>
    <t>"S1.14" (0,25+0,91)*2*4,05</t>
  </si>
  <si>
    <t>"S1.15" (0,25+0,8)*2*4,05</t>
  </si>
  <si>
    <t>"S2.01" (0,3+0,3*2)*3,6*6</t>
  </si>
  <si>
    <t>"S2.02" (0,25+0,735)*2*3,6*3</t>
  </si>
  <si>
    <t>"S2.03" (0,25+0,325)*2*3,6</t>
  </si>
  <si>
    <t>"S2.04" (0,25+0,315)*2*3,6</t>
  </si>
  <si>
    <t>"S2.05" (0,25+0,35)*2*3,6*2</t>
  </si>
  <si>
    <t>"S2.06" (0,25+0,535)*2*3,6*2</t>
  </si>
  <si>
    <t>"S2.07" (0,25+0,63)*2*3,6</t>
  </si>
  <si>
    <t>"S2.08" (0,3+0,42)*2*3,6</t>
  </si>
  <si>
    <t>"S2.09" (0,4+0,4*2)*3,6</t>
  </si>
  <si>
    <t>331351126</t>
  </si>
  <si>
    <t>Odstranění bednění čtyřúhelníkových sloupů v do 4 m</t>
  </si>
  <si>
    <t>1086357141</t>
  </si>
  <si>
    <t>331361R21</t>
  </si>
  <si>
    <t>Výztuž sloupů hranatých betonářskou ocelí 10 505</t>
  </si>
  <si>
    <t>-244707883</t>
  </si>
  <si>
    <t>"rozsah_nosný systém_0201_D.1.2_v.č. VV 03+26, TZ" 5,248+0,6555</t>
  </si>
  <si>
    <t>"ostatní a rozdělovací výztuž_odsouhlasení v dílenské dokumentaci" 0,886</t>
  </si>
  <si>
    <t>341321610</t>
  </si>
  <si>
    <t>Stěny nosné ze ŽB tř. C 30/37 XC1</t>
  </si>
  <si>
    <t>1984641972</t>
  </si>
  <si>
    <t>"rozsah_nosný systém_0201_D.1.2"</t>
  </si>
  <si>
    <t>"v.č. VT 05" (0,2*10,56*17,455)</t>
  </si>
  <si>
    <t>"v.č. VT 06" (0,2*14,14*16,655)</t>
  </si>
  <si>
    <t>"v.č. VT 07" (0,2*10,56*12,16)</t>
  </si>
  <si>
    <t>"v.č. VT 08" (0,2*10,56*9,3)</t>
  </si>
  <si>
    <t>3413618R1</t>
  </si>
  <si>
    <t>Výztuž stěn betonářskou ocelí 10 505</t>
  </si>
  <si>
    <t>-1998935722</t>
  </si>
  <si>
    <t>"v.č. VV 04 - VV 07" 1,294+1,323+1,156+0,878</t>
  </si>
  <si>
    <t>"ostatní a rozdělovací výztuž_odsouhlasení v dílenské dokumentaci" 0,698</t>
  </si>
  <si>
    <t>341351111</t>
  </si>
  <si>
    <t>Zřízení oboustranného bednění nosných stěn</t>
  </si>
  <si>
    <t>825582066</t>
  </si>
  <si>
    <t>"v.č. VT 05" (2*10,56*17,455)</t>
  </si>
  <si>
    <t>"v.č. VT 06" (2*14,14*16,655)</t>
  </si>
  <si>
    <t>"v.č. VT 07" (2*10,56*12,16)</t>
  </si>
  <si>
    <t>"v.č. VT 08" (2*10,56*9,3)</t>
  </si>
  <si>
    <t>341351112</t>
  </si>
  <si>
    <t>Odstranění oboustranného bednění nosných stěn</t>
  </si>
  <si>
    <t>-1115774688</t>
  </si>
  <si>
    <t>342291131</t>
  </si>
  <si>
    <t>Ukotvení zdiva k betonovým konstrukcím plochými kotvami</t>
  </si>
  <si>
    <t>70</t>
  </si>
  <si>
    <t>346244353</t>
  </si>
  <si>
    <t>Obezdívka ploch rovných tl 75 mm z pórobetonových přesných tvárnic</t>
  </si>
  <si>
    <t>72</t>
  </si>
  <si>
    <t>"atikové kce_odměřeno elektronicky" (590,0)*0,25</t>
  </si>
  <si>
    <t>37</t>
  </si>
  <si>
    <t>380326132</t>
  </si>
  <si>
    <t>Kompletní konstrukce ze ŽB tř. C 30/37 tl do 300 mm</t>
  </si>
  <si>
    <t>74</t>
  </si>
  <si>
    <t xml:space="preserve">"dojezdy výtahových šachet" </t>
  </si>
  <si>
    <t>3,8*3,12*0,55</t>
  </si>
  <si>
    <t>4,055*3,0*0,55</t>
  </si>
  <si>
    <t>3,0*3,905*0,55</t>
  </si>
  <si>
    <t>2,42*3,19*0,55</t>
  </si>
  <si>
    <t>(0,2*1,5*(13,84+14,1+13,81+11,22))</t>
  </si>
  <si>
    <t>380356231</t>
  </si>
  <si>
    <t>Bednění kompletních konstrukcí neomítaných ploch rovinných zřízení</t>
  </si>
  <si>
    <t>76</t>
  </si>
  <si>
    <t>(2*1,5*(13,84+14,1+13,81+11,22))</t>
  </si>
  <si>
    <t>39</t>
  </si>
  <si>
    <t>380356232</t>
  </si>
  <si>
    <t>Bednění kompletních konstrukcí neomítaných ploch rovinných odstranění</t>
  </si>
  <si>
    <t>78</t>
  </si>
  <si>
    <t>380361R06</t>
  </si>
  <si>
    <t>Výztuž kompletních konstrukcí z betonářské oceli 10 505</t>
  </si>
  <si>
    <t>80</t>
  </si>
  <si>
    <t>"předpoklad_bude upřesněno a schváleno v dílenské dokumentaci" 200/1000*39,792</t>
  </si>
  <si>
    <t>Vodorovné konstrukce</t>
  </si>
  <si>
    <t>41</t>
  </si>
  <si>
    <t>411141R35</t>
  </si>
  <si>
    <t>Strop tl 250 mm s vyztuženou nadbetonávkou z pórobetonových vložek a nosníků</t>
  </si>
  <si>
    <t>82</t>
  </si>
  <si>
    <t>Poznámka k položce:_x000d_
Poznámka k položce: Kompletní systémová dodávka a provedení dle specifikace PD a TZ / TP výrobce _ včetně všech přímo souvisejících prací/dodávek/doplňků a příslušenství ---------------------------------------------------------------------------------------------------------------------------------------------------------------------------------------------</t>
  </si>
  <si>
    <t>"rozsah_nosný systém D.1.2"</t>
  </si>
  <si>
    <t>"1.NP" 3708,6</t>
  </si>
  <si>
    <t>"2.NP" 3579,7</t>
  </si>
  <si>
    <t>411321616</t>
  </si>
  <si>
    <t>Stropy deskové ze ŽB tř. C 30/37</t>
  </si>
  <si>
    <t>240178166</t>
  </si>
  <si>
    <t xml:space="preserve">"rozsah_nosný systém_0201_D.1.2, TZ" </t>
  </si>
  <si>
    <t>"D1.05_v.č. VT 02" (13,725*7,45)*0,3</t>
  </si>
  <si>
    <t>" D1.04_v.č. VT 02" (13,725*7,45)*0,3</t>
  </si>
  <si>
    <t>" D1.03_v.č. VT 02" (20,8*7,2)*0,3</t>
  </si>
  <si>
    <t>" D1.02_v.č. VT 02" (20,8*7,2)*0,3</t>
  </si>
  <si>
    <t>"dobetonávky_odměřeno elektronicky" 67,404</t>
  </si>
  <si>
    <t xml:space="preserve">"rozsah_nosný systém_0201_D.1.2, TZ_v.č. VT 04" 0,2*((3,505*3,465)+(3,775*3,635)+(2,0*2,65)+(2,58*3,485)) </t>
  </si>
  <si>
    <t>43</t>
  </si>
  <si>
    <t>411351021</t>
  </si>
  <si>
    <t>Zřízení bednění stropů deskových</t>
  </si>
  <si>
    <t>-888625091</t>
  </si>
  <si>
    <t>"D1.05_v.č. VT 02" (13,725*7,45)</t>
  </si>
  <si>
    <t>" D1.04_v.č. VT 02" (13,725*7,45)</t>
  </si>
  <si>
    <t>" D1.03_v.č. VT 02" (20,8*7,2)</t>
  </si>
  <si>
    <t>" D1.02_v.č. VT 02" (20,8*7,2)</t>
  </si>
  <si>
    <t>"dobetonávky_odměřeno elektronicky" 269,6</t>
  </si>
  <si>
    <t xml:space="preserve">"rozsah_nosný systém_0201_D.1.2, TZ_v.č. VT 04" ((3,505*3,465)+(3,775*3,635)+(2,0*2,65)+(2,58*3,485)) </t>
  </si>
  <si>
    <t>411351022</t>
  </si>
  <si>
    <t>Odstranění bednění stropů deskových</t>
  </si>
  <si>
    <t>425142867</t>
  </si>
  <si>
    <t>45</t>
  </si>
  <si>
    <t>411354313</t>
  </si>
  <si>
    <t>Zřízení podpěrné konstrukce stropů výšky do 4 m</t>
  </si>
  <si>
    <t>559393219</t>
  </si>
  <si>
    <t xml:space="preserve">"rozsah_nosný systém_0201_D.1.2" </t>
  </si>
  <si>
    <t>"1.NP_v.č. 01-03,TZ" 3708,6</t>
  </si>
  <si>
    <t>"2.NP_v.č. 04-06,TZ" 3579,7</t>
  </si>
  <si>
    <t>411354314</t>
  </si>
  <si>
    <t>Odstranění podpěrné konstrukce stropů výšky do 4 m</t>
  </si>
  <si>
    <t>-1446026156</t>
  </si>
  <si>
    <t>47</t>
  </si>
  <si>
    <t>411361R21</t>
  </si>
  <si>
    <t>Výztuž stropů betonářskou ocelí 10 505</t>
  </si>
  <si>
    <t>-503209646</t>
  </si>
  <si>
    <t>"v.č. VV 18 - VV 21" (3,745+3,745+2,495+2,476)</t>
  </si>
  <si>
    <t>"ostatní a rozdělovací výztuž_odsouhlasení v dílenské dokumentaci" 1,87</t>
  </si>
  <si>
    <t>413321616</t>
  </si>
  <si>
    <t>Nosníky , průvlaky a překlady ze ŽB tř. C 30/37 XC1</t>
  </si>
  <si>
    <t>1474466303</t>
  </si>
  <si>
    <t>"rozsah_nosný systém_0201_D.1.2, TZ"</t>
  </si>
  <si>
    <t xml:space="preserve">"v.č. VT 02-04, VV 13-17" </t>
  </si>
  <si>
    <t>"P1.08" (0,55*0,85)*13,525*2</t>
  </si>
  <si>
    <t>"P1.09" (0,55*0,85)*7,8*2*2</t>
  </si>
  <si>
    <t>"P1.14" (0,325*0,78)*13,525*2</t>
  </si>
  <si>
    <t>"P1.11" (0,55*0,85)*20,6*2</t>
  </si>
  <si>
    <t>"P1.10" (0,55*0,85)*7,55*2*2</t>
  </si>
  <si>
    <t>"P1.12" (0,325*0,78)*20,6</t>
  </si>
  <si>
    <t>"P1.13" (0,325*0,78)*20,6</t>
  </si>
  <si>
    <t>"P1.01" (0,4*0,8)*7,725</t>
  </si>
  <si>
    <t>"P1.02-03" (0,4*0,8)*14,65</t>
  </si>
  <si>
    <t>"P1.04-05" (0,4*0,75)*13,12</t>
  </si>
  <si>
    <t>"P1.06-07" (0,4*0,75)*13,12</t>
  </si>
  <si>
    <t>"P1.15" (0,4*0,9)*7,375</t>
  </si>
  <si>
    <t xml:space="preserve">"v.č. VT 02-04, VV 22-24"_ZB1.01-34 </t>
  </si>
  <si>
    <t>(0,25*0,53)*8</t>
  </si>
  <si>
    <t>(0,25*0,53)*6</t>
  </si>
  <si>
    <t>(0,25*1,03)*7</t>
  </si>
  <si>
    <t>(0,25*0,5)*3</t>
  </si>
  <si>
    <t>(0,325*0,92)*6</t>
  </si>
  <si>
    <t>(0,325*0,52)*10,8</t>
  </si>
  <si>
    <t>(0,325*0,29)*2,5</t>
  </si>
  <si>
    <t>(0,25*0,375)*2*3</t>
  </si>
  <si>
    <t>(0,25*0,53)*9,5</t>
  </si>
  <si>
    <t>(0,325*0,2)*3,5*2</t>
  </si>
  <si>
    <t>(0,25*0,53)*4,5*2</t>
  </si>
  <si>
    <t>(0,2*0,63)*4,5*2</t>
  </si>
  <si>
    <t>(0,25*0,25)*4,5</t>
  </si>
  <si>
    <t>(0,25*0,53)*4,5</t>
  </si>
  <si>
    <t>(0,25*0,25)*3</t>
  </si>
  <si>
    <t>(0,25*0,53)*6,5</t>
  </si>
  <si>
    <t>(0,25*0,53)*4</t>
  </si>
  <si>
    <t>(0,25*0,53)*7,5</t>
  </si>
  <si>
    <t>(0,25*0,53)*4,5*3</t>
  </si>
  <si>
    <t>(0,25*0,53)*4*4</t>
  </si>
  <si>
    <t>(0,25*0,53)*4*8</t>
  </si>
  <si>
    <t>(0,25*0,53)*5</t>
  </si>
  <si>
    <t>(0,25*0,53)*5,5</t>
  </si>
  <si>
    <t>(0,25*1,285)*6,5</t>
  </si>
  <si>
    <t>(0,325*0,89)*10,5</t>
  </si>
  <si>
    <t>(0,325*0,45)*6</t>
  </si>
  <si>
    <t>(0,325*0,25)*2*2</t>
  </si>
  <si>
    <t xml:space="preserve">"v.č. VT 02-04, VV 27"_ZB2.01-12" </t>
  </si>
  <si>
    <t>(0,25*0,58)*4,9</t>
  </si>
  <si>
    <t>(0,325*0,25)*4,9</t>
  </si>
  <si>
    <t>(0,25*0,25)*3*4</t>
  </si>
  <si>
    <t>(0,25*0,58)*1,5</t>
  </si>
  <si>
    <t>(0,25*0,47)*4,2*2</t>
  </si>
  <si>
    <t>(0,25*0,47)*5,5*4</t>
  </si>
  <si>
    <t>(0,25*0,58)*3,9*7</t>
  </si>
  <si>
    <t>(0,25*0,58)*5,1</t>
  </si>
  <si>
    <t>(0,25*0,47)*2,8</t>
  </si>
  <si>
    <t>(0,2*0,58)*3,9*2</t>
  </si>
  <si>
    <t>(0,325*0,25)*4,1</t>
  </si>
  <si>
    <t>(0,2*0,58)*4</t>
  </si>
  <si>
    <t>"P2.01" 0,25*1,08*8,1*4</t>
  </si>
  <si>
    <t>"P2.02" 0,25*1,08*8,25*2</t>
  </si>
  <si>
    <t>"P2.03" 0,43*0,75*7,475</t>
  </si>
  <si>
    <t>49</t>
  </si>
  <si>
    <t>413351111</t>
  </si>
  <si>
    <t>Zřízení bednění nosníků a průvlaků</t>
  </si>
  <si>
    <t>1795731680</t>
  </si>
  <si>
    <t>"P1.08" (0,55+2*0,85)*13,525*2</t>
  </si>
  <si>
    <t>"P1.09" (0,55+2*0,85)*7,8*2*2</t>
  </si>
  <si>
    <t>"P1.14" (0,325+2*0,78)*13,525*2</t>
  </si>
  <si>
    <t>"P1.11" (0,55+2*0,85)*20,6*2</t>
  </si>
  <si>
    <t>"P1.10" (0,55+2*0,85)*7,55*2*2</t>
  </si>
  <si>
    <t>"P1.12" (0,325+2*0,78)*20,6</t>
  </si>
  <si>
    <t>"P1.13" (0,325+2*2*0,78)*20,6</t>
  </si>
  <si>
    <t>"P1.01" (0,4+2*0,8)*7,725</t>
  </si>
  <si>
    <t>"P1.02-03" (0,4+2*0,8)*14,65</t>
  </si>
  <si>
    <t>"P1.04-05" (0,4+2*0,75)*13,12</t>
  </si>
  <si>
    <t>"P1.06-07" (0,4+2*0,75)*13,12</t>
  </si>
  <si>
    <t>"P1.15" (0,4+2*0,9)*7,375</t>
  </si>
  <si>
    <t>(0,25+2*0,53)*8</t>
  </si>
  <si>
    <t>(0,25+2*0,53)*6</t>
  </si>
  <si>
    <t>(0,25+2*1,03)*7</t>
  </si>
  <si>
    <t>(0,25+2*0,5)*3</t>
  </si>
  <si>
    <t>(0,325+2*0,92)*6</t>
  </si>
  <si>
    <t>(0,325+2*0,52)*10,8</t>
  </si>
  <si>
    <t>(0,325+2*0,29)*2,5</t>
  </si>
  <si>
    <t>(0,25+2*0,375)*2*3</t>
  </si>
  <si>
    <t>(0,25+2*0,53)*9,5</t>
  </si>
  <si>
    <t>(0,325+2*0,2)*3,5*2</t>
  </si>
  <si>
    <t>(0,25+2*0,53)*4,5*2</t>
  </si>
  <si>
    <t>(0,2+2*0,63)*4,5*2</t>
  </si>
  <si>
    <t>(0,25+2*0,25)*4,5</t>
  </si>
  <si>
    <t>(0,25+2*0,53)*4,5</t>
  </si>
  <si>
    <t>(0,25+2*0,25)*3</t>
  </si>
  <si>
    <t>(0,25+2*0,53)*6,5</t>
  </si>
  <si>
    <t>(0,25+2*0,53)*4</t>
  </si>
  <si>
    <t>(0,25+2*0,53)*7,5</t>
  </si>
  <si>
    <t>(0,25+2*0,53)*4,5*3</t>
  </si>
  <si>
    <t>(0,25+2*0,53)*4*4</t>
  </si>
  <si>
    <t>(0,25+2*0,53)*4*8</t>
  </si>
  <si>
    <t>(0,25+2*0,53)*5</t>
  </si>
  <si>
    <t>(0,25+2*0,53)*5,5</t>
  </si>
  <si>
    <t>(0,25+2*1,285)*6,5</t>
  </si>
  <si>
    <t>(0,325+2*0,89)*10,5</t>
  </si>
  <si>
    <t>(0,325+2*0,45)*6</t>
  </si>
  <si>
    <t>(0,325+2*0,25)*2*2</t>
  </si>
  <si>
    <t>(0,25+2*0,58)*4,9</t>
  </si>
  <si>
    <t>(0,325+2*0,25)*4,9</t>
  </si>
  <si>
    <t>(0,25+2*0,25)*3*4</t>
  </si>
  <si>
    <t>(0,25+2*0,58)*1,5</t>
  </si>
  <si>
    <t>(0,25+2*0,47)*4,2*2</t>
  </si>
  <si>
    <t>(0,25+2*0,47)*5,5*4</t>
  </si>
  <si>
    <t>(0,25+2*0,58)*3,9*7</t>
  </si>
  <si>
    <t>(0,25+2*0,58)*5,1</t>
  </si>
  <si>
    <t>(0,25+2*0,47)*2,8</t>
  </si>
  <si>
    <t>(0,2+2*0,58)*3,9*2</t>
  </si>
  <si>
    <t>(0,325+2*0,25)*4,1</t>
  </si>
  <si>
    <t>(0,2+2*0,58)*4</t>
  </si>
  <si>
    <t>"P2.01" (0,25+2*1,08)*8,1*4</t>
  </si>
  <si>
    <t>"P2.02"(0,25+2*1,08)*8,25*2</t>
  </si>
  <si>
    <t>"P2.03"( 0,43+2*0,75)*7,475</t>
  </si>
  <si>
    <t>413351112</t>
  </si>
  <si>
    <t>Odstranění bednění nosníků a průvlaků</t>
  </si>
  <si>
    <t>528823878</t>
  </si>
  <si>
    <t>51</t>
  </si>
  <si>
    <t>413361R21</t>
  </si>
  <si>
    <t>Výztuž nosníků, volných trámů nebo průvlaků volných trámů</t>
  </si>
  <si>
    <t>1359223287</t>
  </si>
  <si>
    <t>"v.č. VV 13 - VV 17" (1,473+1,473+1,829+1,86+2,407)</t>
  </si>
  <si>
    <t>"v.č. VV 22 - VV 24" (1,028+0,734+1,141)</t>
  </si>
  <si>
    <t>"v.č. VV 27" (11,221)</t>
  </si>
  <si>
    <t>"ostatní a rozdělovací výztuž_odsouhlasení v dílenské dokumentaci" 3,475</t>
  </si>
  <si>
    <t>52</t>
  </si>
  <si>
    <t>417321616</t>
  </si>
  <si>
    <t>Ztužující pásy a věnce ze ŽB tř. C 30/37 XC1</t>
  </si>
  <si>
    <t>1608027627</t>
  </si>
  <si>
    <t xml:space="preserve">"v.č. VT 02-04, VV 27" </t>
  </si>
  <si>
    <t>"V2.01" 0,325*0,58*384,1</t>
  </si>
  <si>
    <t>"V2.02" 0,25*0,25*513,95</t>
  </si>
  <si>
    <t xml:space="preserve">"v.č. VT 02-04, VV 25" </t>
  </si>
  <si>
    <t>"V1.01" 0,325*0,53*286,0</t>
  </si>
  <si>
    <t>"V1.01A" 0,45*0,2*8,05</t>
  </si>
  <si>
    <t>"V1.02" 0,25*0,2*622,26</t>
  </si>
  <si>
    <t>"V1.03" 0,375*0,53*41,23</t>
  </si>
  <si>
    <t>"V1.04" 0,3*0,53*19,5</t>
  </si>
  <si>
    <t>"V1.04A" 0,325*0,25*21,73</t>
  </si>
  <si>
    <t>"V1.04B" 0,3*0,25*21,73</t>
  </si>
  <si>
    <t>"V1.05" 0,325*0,25*40,78</t>
  </si>
  <si>
    <t>"V1.06" 0,325*0,25*79,28</t>
  </si>
  <si>
    <t>"V1.07" 0,3*0,66*6,1</t>
  </si>
  <si>
    <t>"V1.08" 0,3*0,3*1,5</t>
  </si>
  <si>
    <t xml:space="preserve">"v.č. VT 02-04, VV 28" </t>
  </si>
  <si>
    <t>"V3.01" 0,375*0,25*20,8</t>
  </si>
  <si>
    <t>"V3.02" 0,375*0,45*10,65</t>
  </si>
  <si>
    <t>"V3.03" 0,375*0,35*7,5</t>
  </si>
  <si>
    <t>"V3.04" 0,375*0,17*12,1</t>
  </si>
  <si>
    <t>"V3.05" 0,25*0,17*14,2</t>
  </si>
  <si>
    <t>"atik" 0,25*0,25*380,0</t>
  </si>
  <si>
    <t>53</t>
  </si>
  <si>
    <t>417352411</t>
  </si>
  <si>
    <t>Ztracené bednění věnců z pórobetonových U-profilů do 500 kg/m3 pro zdivo tl 375 mm</t>
  </si>
  <si>
    <t>106</t>
  </si>
  <si>
    <t>"atikové kce_odměřeno elektronicky" (590,0)</t>
  </si>
  <si>
    <t>54</t>
  </si>
  <si>
    <t>417361821</t>
  </si>
  <si>
    <t>Výztuž ztužujících pásů a věnců betonářskou ocelí 10 505</t>
  </si>
  <si>
    <t>321510344</t>
  </si>
  <si>
    <t>"v.č. VV 25" 9,945</t>
  </si>
  <si>
    <t>"v.č. VV 28" 1,839</t>
  </si>
  <si>
    <t>"ostatní a rozdělovací výztuž_odsouhlasení v dílenské dokumentaci" 2,36</t>
  </si>
  <si>
    <t>55</t>
  </si>
  <si>
    <t>430321616</t>
  </si>
  <si>
    <t>Schodišťová konstrukce a rampa ze ŽB tř. C 30/37</t>
  </si>
  <si>
    <t>110</t>
  </si>
  <si>
    <t>"schodiště1" (3,435*1,6*0,25)+(3,435*1,7*0,43)</t>
  </si>
  <si>
    <t>"schodiště2" (3,435*1,6*0,25*2)+(3,435*1,7*0,43*2)</t>
  </si>
  <si>
    <t>"schodiště3" (3,435*1,6*0,25)+(3,435*1,7*0,43)</t>
  </si>
  <si>
    <t>"schodiště4" (3,435*1,6*0,25)+(3,435*1,7*0,43)</t>
  </si>
  <si>
    <t>"schodiště5" (2,05*1,95*0,25*2)+(8,1*1,7*0,4)</t>
  </si>
  <si>
    <t>56</t>
  </si>
  <si>
    <t>430361R21</t>
  </si>
  <si>
    <t>Výztuž schodišťové konstrukce a rampy betonářskou ocelí 10 505</t>
  </si>
  <si>
    <t>-1361343833</t>
  </si>
  <si>
    <t>"schodiště 1-5" (250,96+527,78+246,5+246,5+271,69)/1000</t>
  </si>
  <si>
    <t>"ostatní a rozdělovací výztuž_odsouhlasení v dílenské dokumentaci" 0,31</t>
  </si>
  <si>
    <t>57</t>
  </si>
  <si>
    <t>431351121</t>
  </si>
  <si>
    <t>Zřízení bednění podest schodišť a ramp přímočarých v do 4 m</t>
  </si>
  <si>
    <t>114</t>
  </si>
  <si>
    <t>"schodiště1" (3,435*1,6)+(3,435*1,7)</t>
  </si>
  <si>
    <t>"schodiště2" (3,435*1,6*2)+(3,435*1,7*2)</t>
  </si>
  <si>
    <t>"schodiště3" (3,435*1,6)+(3,435*1,7)</t>
  </si>
  <si>
    <t>"schodiště4" (3,435*1,6)+(3,435*1,7)</t>
  </si>
  <si>
    <t>"schodiště5" (2,05*1,95*2)+(8,1*1,7)</t>
  </si>
  <si>
    <t>58</t>
  </si>
  <si>
    <t>431351122</t>
  </si>
  <si>
    <t>Odstranění bednění podest schodišť a ramp přímočarých v do 4 m</t>
  </si>
  <si>
    <t>116</t>
  </si>
  <si>
    <t>59</t>
  </si>
  <si>
    <t>434351141</t>
  </si>
  <si>
    <t>Zřízení bednění stupňů přímočarých schodišť</t>
  </si>
  <si>
    <t>118</t>
  </si>
  <si>
    <t>"schodiště5" (25*1,7*0,2)</t>
  </si>
  <si>
    <t>60</t>
  </si>
  <si>
    <t>434351142</t>
  </si>
  <si>
    <t>Odstranění bednění stupňů přímočarých schodišť</t>
  </si>
  <si>
    <t>120</t>
  </si>
  <si>
    <t>61</t>
  </si>
  <si>
    <t>451315115</t>
  </si>
  <si>
    <t>Podkladní nebo výplňová vrstva z betonu C 16/20 tl do 100 mm</t>
  </si>
  <si>
    <t>122</t>
  </si>
  <si>
    <t>((64,55*50,9)-170,0)</t>
  </si>
  <si>
    <t>(10,2*21,7)</t>
  </si>
  <si>
    <t>((25,4*49,0)-545,3)</t>
  </si>
  <si>
    <t>Úpravy povrchů, podlahy a osazování výplní</t>
  </si>
  <si>
    <t>62</t>
  </si>
  <si>
    <t>611131101</t>
  </si>
  <si>
    <t>Cementový postřik vnitřních stropů nanášený celoplošně ručně</t>
  </si>
  <si>
    <t>124</t>
  </si>
  <si>
    <t>"rozsah_podhledové skladby_D.1.1_v.č.13-15,TZ,tabulka místností"</t>
  </si>
  <si>
    <t>"podhledová skladba_C.05_odměřeno elektronicky" 2949,46</t>
  </si>
  <si>
    <t>63</t>
  </si>
  <si>
    <t>611131121</t>
  </si>
  <si>
    <t>Penetrační disperzní nátěr vnitřních stropů nanášený ručně</t>
  </si>
  <si>
    <t>126</t>
  </si>
  <si>
    <t>64</t>
  </si>
  <si>
    <t>611135101</t>
  </si>
  <si>
    <t>Hrubá výplň rýh ve stropech maltou jakékoli šířky rýhy</t>
  </si>
  <si>
    <t>128</t>
  </si>
  <si>
    <t>65</t>
  </si>
  <si>
    <t>611142001</t>
  </si>
  <si>
    <t>Potažení vnitřních stropů sklovláknitým pletivem vtlačeným do tenkovrstvé hmoty</t>
  </si>
  <si>
    <t>130</t>
  </si>
  <si>
    <t>66</t>
  </si>
  <si>
    <t>611311141</t>
  </si>
  <si>
    <t>Vápenná omítka štuková dvouvrstvá vnitřních stropů rovných nanášená ručně</t>
  </si>
  <si>
    <t>132</t>
  </si>
  <si>
    <t>67</t>
  </si>
  <si>
    <t>612131121</t>
  </si>
  <si>
    <t>Penetrační disperzní nátěr vnitřních stěn nanášený ručně</t>
  </si>
  <si>
    <t>134</t>
  </si>
  <si>
    <t>"vnitřní konstrukce_odměřeno elektronicky" (2*149,758)+(2*4360,277)+(1*2270,535)</t>
  </si>
  <si>
    <t>68</t>
  </si>
  <si>
    <t>612142001</t>
  </si>
  <si>
    <t>Potažení vnitřních stěn sklovláknitým pletivem vtlačeným do tenkovrstvé hmoty</t>
  </si>
  <si>
    <t>136</t>
  </si>
  <si>
    <t>69</t>
  </si>
  <si>
    <t>612181001</t>
  </si>
  <si>
    <t>Sádrová stěrka tl.do 4 mm vnitřních stěn</t>
  </si>
  <si>
    <t>138</t>
  </si>
  <si>
    <t>612311191</t>
  </si>
  <si>
    <t>Příplatek k vápenné omítce vnitřních stěn za každých dalších 5 mm tloušťky ručně</t>
  </si>
  <si>
    <t>140</t>
  </si>
  <si>
    <t>71</t>
  </si>
  <si>
    <t>617331141</t>
  </si>
  <si>
    <t>Cementová omítka štuková dvouvrstvá světlíků nebo výtahových šachet nanášená ručně</t>
  </si>
  <si>
    <t>1022428392</t>
  </si>
  <si>
    <t>6121430R0</t>
  </si>
  <si>
    <t>Příplatek za dodávku a osazení veškerých omítkových lišt, rohovníků a profilů vnitřních omítek stěn - viz specifikace systému a TP výrobce, TZ</t>
  </si>
  <si>
    <t>-69865748</t>
  </si>
  <si>
    <t>"kompletní provedení dle specifikace PD a TZ vč. přímo souvisejících prací a dodávek"</t>
  </si>
  <si>
    <t>"množství/rozsah vztažen na celkové štukové plochy" 2949,46+11290,605</t>
  </si>
  <si>
    <t>73</t>
  </si>
  <si>
    <t>621221141</t>
  </si>
  <si>
    <t>Montáž kontaktního zateplení vnějších podhledů lepením a mechanickým kotvením desek z minerální vlny s kolmou orientací tl do 200 mm</t>
  </si>
  <si>
    <t>146</t>
  </si>
  <si>
    <t>"rozsah_fasádní skladby_D.1.1_v.č.71-74,51-54,skladby"</t>
  </si>
  <si>
    <t>"podhledové skladby_F.04" (13,725*7,45*2)+(20,8*7,2*2)</t>
  </si>
  <si>
    <t>63151535</t>
  </si>
  <si>
    <t>deska tepelně izolační minerální kontaktních fasád kolmé vlákno tl 200mm</t>
  </si>
  <si>
    <t>148</t>
  </si>
  <si>
    <t>504,023*1,1 'Přepočtené koeficientem množství</t>
  </si>
  <si>
    <t>75</t>
  </si>
  <si>
    <t>622131121</t>
  </si>
  <si>
    <t>Penetrační disperzní nátěr vnějších stěn nanášený ručně</t>
  </si>
  <si>
    <t>150</t>
  </si>
  <si>
    <t>"fasádní skladba_hlavních ploch(včetně ostění a nadpraží)_odměřeno elektronicky" 3723,241-(573,13)+(1233,9*0,2)</t>
  </si>
  <si>
    <t>622142001</t>
  </si>
  <si>
    <t>Potažení vnějších stěn sklovláknitým pletivem vtlačeným do tenkovrstvé hmoty</t>
  </si>
  <si>
    <t>152</t>
  </si>
  <si>
    <t>77</t>
  </si>
  <si>
    <t>622211001</t>
  </si>
  <si>
    <t>Montáž kontaktního zateplení vnějších stěn lepením a mechanickým kotvením polystyrénových desek tl do 40 mm</t>
  </si>
  <si>
    <t>154</t>
  </si>
  <si>
    <t>"skladba_F.07_odměřeno elektronicky" (108,85)</t>
  </si>
  <si>
    <t>28376071</t>
  </si>
  <si>
    <t>deska EPS grafitová fasádní tl 25mm</t>
  </si>
  <si>
    <t>156</t>
  </si>
  <si>
    <t>108,85*1,05 "Přepočtené koeficientem množství</t>
  </si>
  <si>
    <t>79</t>
  </si>
  <si>
    <t>622211011</t>
  </si>
  <si>
    <t>Montáž kontaktního zateplení vnějších stěn lepením a mechanickým kotvením polystyrénových desek tl do 80 mm</t>
  </si>
  <si>
    <t>158</t>
  </si>
  <si>
    <t>"zateplení vnějších ploch_ŽB kce a plochy" (282*2,5*1,05)+(590,0*0,75)</t>
  </si>
  <si>
    <t>28376075</t>
  </si>
  <si>
    <t>deska EPS grafitová fasádní tl 75mm</t>
  </si>
  <si>
    <t>160</t>
  </si>
  <si>
    <t>1182,75*1,1 "Přepočtené koeficientem množství</t>
  </si>
  <si>
    <t>81</t>
  </si>
  <si>
    <t>162</t>
  </si>
  <si>
    <t>"skladba_sokl_odměřeno elektronicky" (175,25)</t>
  </si>
  <si>
    <t>28376016</t>
  </si>
  <si>
    <t>deska perimetrická fasádní soklová tl 75mm</t>
  </si>
  <si>
    <t>164</t>
  </si>
  <si>
    <t>175,25*1,1 "Přepočtené koeficientem množství</t>
  </si>
  <si>
    <t>83</t>
  </si>
  <si>
    <t>622221041</t>
  </si>
  <si>
    <t>Montáž kontaktního zateplení vnějších stěn lepením a mechanickým kotvením desek z minerální vlny s podélnou orientací tl přes 160 mm</t>
  </si>
  <si>
    <t>166</t>
  </si>
  <si>
    <t>"fasádní skladba_S.01h_odměřeno elektronicky" (2,95*(15,53+16,82+12,22))</t>
  </si>
  <si>
    <t>84</t>
  </si>
  <si>
    <t>63151542</t>
  </si>
  <si>
    <t>deska tepelně izolační minerální kontaktních fasád podélné vlákno tl 240mm</t>
  </si>
  <si>
    <t>168</t>
  </si>
  <si>
    <t>131,482*1,05 "Přepočtené koeficientem množství</t>
  </si>
  <si>
    <t>85</t>
  </si>
  <si>
    <t>622454R04</t>
  </si>
  <si>
    <t>Příplatek k vnějšímu omítkovému systému za systémové doplňky a příslušenství</t>
  </si>
  <si>
    <t>170</t>
  </si>
  <si>
    <t>"kompletní provedení dle specifikace PD a TZ vč. všech souvisejících prací a dodávek"</t>
  </si>
  <si>
    <t xml:space="preserve">"dle TP konkrétního výrobce omítkového a KZS systému + požadavky PD a TZ" </t>
  </si>
  <si>
    <t>-veškeré systémové lišty, rohovníky, profily, dilatační spáry</t>
  </si>
  <si>
    <t>Množství vztaženo na plochu omítkového + KZS systému.</t>
  </si>
  <si>
    <t>(3528,373)+(504,023)</t>
  </si>
  <si>
    <t>86</t>
  </si>
  <si>
    <t>622511111</t>
  </si>
  <si>
    <t xml:space="preserve">Tenkovrstvá  mozaiková střednězrnná omítka včetně penetrace vnějších stěn</t>
  </si>
  <si>
    <t>172</t>
  </si>
  <si>
    <t>Poznámka k položce:_x000d_
Poznámka k položce: Disperzní omítková směs přírodních a probarvených křemičitých kamínků o zrnitosti do 1,8 mm na venkovní i vnitřní plochy, zvláště vhodná na sokly, portály, pilíře, sloupy i na zateplovací systémy, kde podklad tvoří armovací vrstva. Vysoce mechanicky odolná, vodoodpudivá, snadno udržovatelná, omyvatelná, odolná povětrnostním vlivům. Odstín antracitová šedá. Provádět dle technologického předpisu výrobce, tl. 3 mm</t>
  </si>
  <si>
    <t>87</t>
  </si>
  <si>
    <t>622532021</t>
  </si>
  <si>
    <t>Tenkovrstvá silikonová hydrofilní zrnitá omítka tl. 2,0 mm včetně penetrace vnějších stěn</t>
  </si>
  <si>
    <t>174</t>
  </si>
  <si>
    <t>Poznámka k položce:_x000d_
Poznámka k položce: Probarvená silikonová tenkovrstvá omítka obsahující draselné vodní sklo připravená k přímému použití se systémovou penetrací. Podklady musí být pevné, suché, bez trhlin a prachu, prosté odlupujících se částí. Odstín antracitová šedá. Provádět dle technologického předpisu výrobce.</t>
  </si>
  <si>
    <t>88</t>
  </si>
  <si>
    <t>622811001</t>
  </si>
  <si>
    <t>Tepelně izolační jednovrstvá omítka vnějších stěn tloušťky do 20 mm</t>
  </si>
  <si>
    <t>176</t>
  </si>
  <si>
    <t>89</t>
  </si>
  <si>
    <t>629991011</t>
  </si>
  <si>
    <t>Zakrytí výplní otvorů a svislých ploch fólií přilepenou lepící páskou</t>
  </si>
  <si>
    <t>178</t>
  </si>
  <si>
    <t>90</t>
  </si>
  <si>
    <t>629999001</t>
  </si>
  <si>
    <t>Příplatek k úpravám povrchů za kropení vodou vysoce nasákavého podkladu</t>
  </si>
  <si>
    <t>180</t>
  </si>
  <si>
    <t>91</t>
  </si>
  <si>
    <t>631311114</t>
  </si>
  <si>
    <t>Mazanina tl do 80 mm z betonu prostého bez zvýšených nároků na prostředí tř. C 16/20</t>
  </si>
  <si>
    <t>182</t>
  </si>
  <si>
    <t>"rozsah_D.0201_v.č. 13-15, tabulka místností/skladeb, TZ"</t>
  </si>
  <si>
    <t>"podlahová skladba_HP.201a_odměřeno elektronicky" 2387,46*0,07</t>
  </si>
  <si>
    <t>"podlahová skladba_HP.201b_odměřeno elektronicky" 325,98*0,07</t>
  </si>
  <si>
    <t>92</t>
  </si>
  <si>
    <t>631311124</t>
  </si>
  <si>
    <t>Mazanina tl do 120 mm z betonu prostého bez zvýšených nároků na prostředí tř. C 16/20</t>
  </si>
  <si>
    <t>184</t>
  </si>
  <si>
    <t>"podlahová skladba_HP.101a_odměřeno elektronicky" 2019,09*0,095</t>
  </si>
  <si>
    <t>"podlahová skladba_HP.101b_odměřeno elektronicky" 64,24*0,093</t>
  </si>
  <si>
    <t>"podlahová skladba_HP.101c_odměřeno elektronicky" 68,85*0,093</t>
  </si>
  <si>
    <t>"podlahová skladba_HP.102a_odměřeno elektronicky" 383,25*0,083</t>
  </si>
  <si>
    <t>"podlahová skladba_HP.102b_odměřeno elektronicky" 41,84*0,083</t>
  </si>
  <si>
    <t>"podlahová skladba_HP.104_odměřeno elektronicky" 48,33*0,085</t>
  </si>
  <si>
    <t>"podlahová skladba_HP.105_odměřeno elektronicky" 532,08*0,095</t>
  </si>
  <si>
    <t>"podlahová skladba_HP.301_odměřeno elektronicky" 97,17*0,095</t>
  </si>
  <si>
    <t>93</t>
  </si>
  <si>
    <t>631311134</t>
  </si>
  <si>
    <t>Mazanina tl do 240 mm z betonu prostého bez zvýšených nároků na prostředí tř. C 16/20</t>
  </si>
  <si>
    <t>186</t>
  </si>
  <si>
    <t>"podlahová skladba_HP.103_odměřeno elektronicky" 212,65*0,1525</t>
  </si>
  <si>
    <t>94</t>
  </si>
  <si>
    <t>631319171</t>
  </si>
  <si>
    <t>Příplatek k mazanině tl do 80 mm za stržení povrchu spodní vrstvy před vložením výztuže</t>
  </si>
  <si>
    <t>188</t>
  </si>
  <si>
    <t>95</t>
  </si>
  <si>
    <t>631319173</t>
  </si>
  <si>
    <t>Příplatek k mazanině tl do 120 mm za stržení povrchu spodní vrstvy před vložením výztuže</t>
  </si>
  <si>
    <t>190</t>
  </si>
  <si>
    <t>96</t>
  </si>
  <si>
    <t>24552540</t>
  </si>
  <si>
    <t>plastifikátor do betonu</t>
  </si>
  <si>
    <t>litr</t>
  </si>
  <si>
    <t>192</t>
  </si>
  <si>
    <t>"podlahová skladba_HP.101a_odměřeno elektronicky" 2019,09*0,095*(0,7*5)</t>
  </si>
  <si>
    <t>"podlahová skladba_HP.101b_odměřeno elektronicky" 64,24*0,093*(0,7*5)</t>
  </si>
  <si>
    <t>"podlahová skladba_HP.101c_odměřeno elektronicky" 68,85*0,093*(0,7*5)</t>
  </si>
  <si>
    <t>"podlahová skladba_HP.102a_odměřeno elektronicky" 383,25*0,083*(0,7*5)</t>
  </si>
  <si>
    <t>"podlahová skladba_HP.102b_odměřeno elektronicky" 41,84*0,083*(0,7*5)</t>
  </si>
  <si>
    <t>"podlahová skladba_HP.103_odměřeno elektronicky" 212,65*0,1525*(0,7*5)</t>
  </si>
  <si>
    <t>"podlahová skladba_HP.104_odměřeno elektronicky" 48,33*0,085*(0,7*5)</t>
  </si>
  <si>
    <t>"podlahová skladba_HP.105_odměřeno elektronicky" 532,08*0,095*(0,7*5)</t>
  </si>
  <si>
    <t>"podlahová skladba_HP.201a_odměřeno elektronicky" 2387,46*0,07*(0,7*5)</t>
  </si>
  <si>
    <t>"podlahová skladba_HP.201b_odměřeno elektronicky" 325,98*0,07*(0,7*5)</t>
  </si>
  <si>
    <t>"podlahová skladba_HP.301_odměřeno elektronicky" 97,17*0,095*(0,7*5)</t>
  </si>
  <si>
    <t>97</t>
  </si>
  <si>
    <t>631319175</t>
  </si>
  <si>
    <t>Příplatek k mazanině tl do 240 mm za stržení povrchu spodní vrstvy před vložením výztuže</t>
  </si>
  <si>
    <t>194</t>
  </si>
  <si>
    <t>98</t>
  </si>
  <si>
    <t>631342122</t>
  </si>
  <si>
    <t>Mazanina spádová z betonu lehkého tepelně-izolačního polystyrenového 500 kg/m3</t>
  </si>
  <si>
    <t>196</t>
  </si>
  <si>
    <t>"střešní skladba_ST.01" ((25,45*20,3)+(28,75*14,2)+((64,75*65,7)-995,923))*0,2</t>
  </si>
  <si>
    <t>99</t>
  </si>
  <si>
    <t>631362021</t>
  </si>
  <si>
    <t>Výztuž mazanin svařovanými sítěmi Kari</t>
  </si>
  <si>
    <t>198</t>
  </si>
  <si>
    <t>"podlahová skladba_HP.101a_odměřeno elektronicky" 2019,09*(3,03*1,2)/1000</t>
  </si>
  <si>
    <t>"podlahová skladba_HP.101b_odměřeno elektronicky" 64,24*(3,03*1,2)/1000</t>
  </si>
  <si>
    <t>"podlahová skladba_HP.101c_odměřeno elektronicky" 68,85*(3,03*1,2)/1000</t>
  </si>
  <si>
    <t>"podlahová skladba_HP.102a_odměřeno elektronicky" 383,25*(3,03*1,2)/1000</t>
  </si>
  <si>
    <t>"podlahová skladba_HP.102b_odměřeno elektronicky" 41,84*(3,03*1,2)/1000</t>
  </si>
  <si>
    <t>"podlahová skladba_HP.103_odměřeno elektronicky" 212,65*2*(3,03*1,2)/1000</t>
  </si>
  <si>
    <t>"podlahová skladba_HP.104_odměřeno elektronicky" 48,33*(3,03*1,2)/1000</t>
  </si>
  <si>
    <t>"podlahová skladba_HP.105_odměřeno elektronicky" 532,08*(3,03*1,2)/1000</t>
  </si>
  <si>
    <t>"podlahová skladba_HP.201b_odměřeno elektronicky" 325,98*(3,03*1,2)/1000</t>
  </si>
  <si>
    <t>"podlahová skladba_HP.301_odměřeno elektronicky" 97,17*2*(3,03*1,2)/1000</t>
  </si>
  <si>
    <t>100</t>
  </si>
  <si>
    <t>632451101</t>
  </si>
  <si>
    <t>Cementový samonivelační potěr ze suchých směsí tloušťky do 5 mm</t>
  </si>
  <si>
    <t>200</t>
  </si>
  <si>
    <t>"podlahová skladba_HP.101a_odměřeno elektronicky" 2019,09</t>
  </si>
  <si>
    <t>"podlahová skladba_HP.101b_odměřeno elektronicky" 64,24</t>
  </si>
  <si>
    <t>"podlahová skladba_HP.101c_odměřeno elektronicky" 68,85</t>
  </si>
  <si>
    <t>"podlahová skladba_HP.102b_odměřeno elektronicky" 41,84</t>
  </si>
  <si>
    <t>"podlahová skladba_HP.104_odměřeno elektronicky" 48,33</t>
  </si>
  <si>
    <t>"podlahová skladba_HP.201b_odměřeno elektronicky" 325,98</t>
  </si>
  <si>
    <t>101</t>
  </si>
  <si>
    <t>632451103</t>
  </si>
  <si>
    <t>Cementový samonivelační potěr ze suchých směsí tloušťky do 10 mm</t>
  </si>
  <si>
    <t>202</t>
  </si>
  <si>
    <t>"podlahová skladba_HP.105_odměřeno elektronicky" 532,08</t>
  </si>
  <si>
    <t>"podlahová skladba_HP.201a_odměřeno elektronicky" 2387,46</t>
  </si>
  <si>
    <t>102</t>
  </si>
  <si>
    <t>941211111</t>
  </si>
  <si>
    <t>Montáž lešení řadového rámového lehkého zatížení do 200 kg/m2 š do 0,9 m v do 10 m</t>
  </si>
  <si>
    <t>204</t>
  </si>
  <si>
    <t>Pohledové plochy:</t>
  </si>
  <si>
    <t>(8,5*79,35)+(8,5*14,7)</t>
  </si>
  <si>
    <t>(20,85*10,75)+(43,9*8,5)+(25,5*4,65)</t>
  </si>
  <si>
    <t>2*((65,75*8,5)+(14,52*8,5)+(7,5*8,5))</t>
  </si>
  <si>
    <t>(25,5*4,65)+(43,9*8,5)+(20,85*10,75)</t>
  </si>
  <si>
    <t>"přesahy a ostatní plochy_odměřeno elektronicky" 744,65</t>
  </si>
  <si>
    <t>103</t>
  </si>
  <si>
    <t>941211211</t>
  </si>
  <si>
    <t>Příplatek k lešení řadovému rámovému lehkému š 0,9 m v do 25 m za první a ZKD den použití</t>
  </si>
  <si>
    <t>206</t>
  </si>
  <si>
    <t>4467,891*120 "Přepočtené koeficientem množství</t>
  </si>
  <si>
    <t>104</t>
  </si>
  <si>
    <t>941211811</t>
  </si>
  <si>
    <t>Demontáž lešení řadového rámového lehkého zatížení do 200 kg/m2 š do 0,9 m v do 10 m</t>
  </si>
  <si>
    <t>208</t>
  </si>
  <si>
    <t>105</t>
  </si>
  <si>
    <t>944511111</t>
  </si>
  <si>
    <t>Montáž ochranné sítě z textilie z umělých vláken</t>
  </si>
  <si>
    <t>210</t>
  </si>
  <si>
    <t>944511211</t>
  </si>
  <si>
    <t>Příplatek k ochranné síti za první a ZKD den použití</t>
  </si>
  <si>
    <t>212</t>
  </si>
  <si>
    <t>107</t>
  </si>
  <si>
    <t>944511811</t>
  </si>
  <si>
    <t>Demontáž ochranné sítě z textilie z umělých vláken</t>
  </si>
  <si>
    <t>214</t>
  </si>
  <si>
    <t>108</t>
  </si>
  <si>
    <t>949101111</t>
  </si>
  <si>
    <t>Lešení pomocné pro objekty pozemních staveb s lešeňovou podlahou v do 1,9 m zatížení do 150 kg/m2</t>
  </si>
  <si>
    <t>216</t>
  </si>
  <si>
    <t>"odměřeno elektronicky 1-3.NP" 6253,87</t>
  </si>
  <si>
    <t>109</t>
  </si>
  <si>
    <t>949101112</t>
  </si>
  <si>
    <t>Lešení pomocné pro objekty pozemních staveb s lešeňovou podlahou v do 3,5 m zatížení do 150 kg/m2</t>
  </si>
  <si>
    <t>218</t>
  </si>
  <si>
    <t>"podhledové skladby vstupů" (10,975*2,55)+(13,725*7,45*2)+(20,8*7,2*2)</t>
  </si>
  <si>
    <t>949311R12</t>
  </si>
  <si>
    <t>Montáž lešení trubkového do šachet plochy do 10 m2 v do 20 m</t>
  </si>
  <si>
    <t>-1540504129</t>
  </si>
  <si>
    <t>"odměřeno elektronicky_V1-V4" (17,455+16,655+12,16+9,3)</t>
  </si>
  <si>
    <t>111</t>
  </si>
  <si>
    <t>949311R11</t>
  </si>
  <si>
    <t>Příplatek k lešení trubkovému do šachet do 10 m2 v do 20 m za první a ZKD den použití</t>
  </si>
  <si>
    <t>-1181510570</t>
  </si>
  <si>
    <t>55,57*60 'Přepočtené koeficientem množství</t>
  </si>
  <si>
    <t>112</t>
  </si>
  <si>
    <t>949311R15</t>
  </si>
  <si>
    <t>Demontáž lešení trubkového do šachet plochy do 10 m2 v do 20 m</t>
  </si>
  <si>
    <t>1317393248</t>
  </si>
  <si>
    <t>113</t>
  </si>
  <si>
    <t>952901111</t>
  </si>
  <si>
    <t>Vyčištění budov bytové a občanské výstavby při výšce podlaží do 4 m</t>
  </si>
  <si>
    <t>226</t>
  </si>
  <si>
    <t>998</t>
  </si>
  <si>
    <t>Přesun hmot</t>
  </si>
  <si>
    <t>998011R02</t>
  </si>
  <si>
    <t>Přesun hmot pro budovy v do 12 m</t>
  </si>
  <si>
    <t>228</t>
  </si>
  <si>
    <t>Poznámka k položce:_x000d_
Poznámka k položce: Kompletní přesuny stavebních hmot _ HSV ------------------------------------------------- -strojník -pomocný dělník -jeřáby stavební věžový samovztyčitelný -stavební výtahy osobní/nákladní -automobilové čerpadlo betonových směsí --------------------------------------------------</t>
  </si>
  <si>
    <t>PSV</t>
  </si>
  <si>
    <t>Práce a dodávky PSV</t>
  </si>
  <si>
    <t>711</t>
  </si>
  <si>
    <t>Izolace proti vodě, vlhkosti a plynům</t>
  </si>
  <si>
    <t>115</t>
  </si>
  <si>
    <t>711111001</t>
  </si>
  <si>
    <t>Provedení izolace proti zemní vlhkosti vodorovné za studena nátěrem penetračním</t>
  </si>
  <si>
    <t>-399891917</t>
  </si>
  <si>
    <t>"ZD.01-ZD.02" ((11,3*2,744)+(21,245*1,075)+(14,55*1,075)+(21,625*1,075)+(25,45*20,15)+(64,55*22,25)+(34,85*28,8)+(23,25*21,50)+(20,65*30,4))</t>
  </si>
  <si>
    <t>11163150</t>
  </si>
  <si>
    <t>lak penetrační asfaltový</t>
  </si>
  <si>
    <t>-1898720865</t>
  </si>
  <si>
    <t>4173,104*0,0003 'Přepočtené koeficientem množství</t>
  </si>
  <si>
    <t>117</t>
  </si>
  <si>
    <t>711112001</t>
  </si>
  <si>
    <t>Provedení izolace proti zemní vlhkosti svislé za studena nátěrem penetračním</t>
  </si>
  <si>
    <t>82397040</t>
  </si>
  <si>
    <t>(2,185+11,355+3,303)*1,0</t>
  </si>
  <si>
    <t>(21,245+1,375)*1,0</t>
  </si>
  <si>
    <t>(15,0+1,375)*1,0</t>
  </si>
  <si>
    <t>(20,65+22,075+1,375)*1,0</t>
  </si>
  <si>
    <t>(12,15+14,24+14,51+14,2+11,38)*0,9</t>
  </si>
  <si>
    <t>(((89,65+52,05)*2)+16,8+79,95)*0,85</t>
  </si>
  <si>
    <t>774518928</t>
  </si>
  <si>
    <t>482,898*0,00035 'Přepočtené koeficientem množství</t>
  </si>
  <si>
    <t>119</t>
  </si>
  <si>
    <t>711141559</t>
  </si>
  <si>
    <t>Provedení izolace proti zemní vlhkosti pásy přitavením vodorovné NAIP</t>
  </si>
  <si>
    <t>-51423954</t>
  </si>
  <si>
    <t>"ZD.01-ZD.02" ((11,3*2,744)+(21,245*1,075)+(14,55*1,075)+(21,625*1,075)+(25,45*20,15)+(64,55*22,25)+(34,85*28,8)+(23,25*21,50)+(20,65*30,4))*2</t>
  </si>
  <si>
    <t>62853004</t>
  </si>
  <si>
    <t>pás asfaltový natavitelný modifikovaný SBS tl 4,0mm s vložkou ze skleněné tkaniny a spalitelnou PE fólií nebo jemnozrnný minerálním posypem na horním povrchu</t>
  </si>
  <si>
    <t>1019769264</t>
  </si>
  <si>
    <t>8346,207*0,575 'Přepočtené koeficientem množství</t>
  </si>
  <si>
    <t>121</t>
  </si>
  <si>
    <t>62856011</t>
  </si>
  <si>
    <t>pás asfaltový natavitelný modifikovaný SBS tl 4,0mm s vložkou z hliníkové fólie, hliníkové fólie s textilií a spalitelnou PE fólií nebo jemnozrnný minerálním posypem na horním povrchu</t>
  </si>
  <si>
    <t>-1047426978</t>
  </si>
  <si>
    <t>711142559</t>
  </si>
  <si>
    <t>Provedení izolace proti zemní vlhkosti pásy přitavením svislé NAIP</t>
  </si>
  <si>
    <t>48564169</t>
  </si>
  <si>
    <t>(2,185+11,355+3,303)*1,0*2</t>
  </si>
  <si>
    <t>(21,245+1,375)*1,0*2</t>
  </si>
  <si>
    <t>(15,0+1,375)*1,0*2</t>
  </si>
  <si>
    <t>(20,65+22,075+1,375)*1,0*2</t>
  </si>
  <si>
    <t>(12,15+14,24+14,51+14,2+11,38)*0,9*2</t>
  </si>
  <si>
    <t>(((89,65+52,05)*2)+16,8+79,95)*0,85*2</t>
  </si>
  <si>
    <t>123</t>
  </si>
  <si>
    <t>616788808</t>
  </si>
  <si>
    <t>965,795*0,6 'Přepočtené koeficientem množství</t>
  </si>
  <si>
    <t>474615161</t>
  </si>
  <si>
    <t>125</t>
  </si>
  <si>
    <t>711161222</t>
  </si>
  <si>
    <t>Izolace proti zemní vlhkosti nopovou fólií s textilií svislá, nopek v 8,0 mm, tl do 0,6 mm</t>
  </si>
  <si>
    <t>692329853</t>
  </si>
  <si>
    <t>"odměřeno elektronicky" (482,898)</t>
  </si>
  <si>
    <t>711161383</t>
  </si>
  <si>
    <t>Izolace proti zemní vlhkosti nopovou fólií ukončení horní lištou</t>
  </si>
  <si>
    <t>-1041160097</t>
  </si>
  <si>
    <t>127</t>
  </si>
  <si>
    <t>711493112</t>
  </si>
  <si>
    <t>Izolace proti vodě vodorovná těsnicí stěrkou</t>
  </si>
  <si>
    <t>254</t>
  </si>
  <si>
    <t>Poznámka k položce:_x000d_
Poznámka k položce: Specifikace: Hydroizolační stěrka – 1komponentní vodotěsný nátěr na bázi elastomerní čistě polyuretanové pryskyřice. Složení je zárukou vysoké chemické, tepelné, UV a mechanické odolnosti. Vhodní pro hydroizolace koupelen, kuchyní pod obklady a dlažby, pod ochranný nátěr. Pevnost v tahu &gt;5N/mm2, přídržnost &gt;2N/mm2, průtažnost &gt;100%, tvrdost 30%. Podklad musí být rovný, trvale suchý, čistý bez trhlin a separačních prostředků, pevná v tahu i tlaku. v koutech a nárožích použit těsnící prvky, v místě prostupů instalací těsnící manžety. Vytažená 2 m na stěny. Případné nerovnosti se musí vyrovnat vhodnou vyrovnávací hmotou. -------------------------------------- V jednotkové ceně zahrnuty náklady na systémové koutové pásky/profily. Tl. hydroizolační stěrky 2x1 mm. ---------------------------------------</t>
  </si>
  <si>
    <t>"podlahová skladba_HP.103_odměřeno elektronicky" 212,65</t>
  </si>
  <si>
    <t>711493121</t>
  </si>
  <si>
    <t>Izolace proti vodě svislá těsnicí hmotou (exteriérové využití)</t>
  </si>
  <si>
    <t>256</t>
  </si>
  <si>
    <t>Poznámka k položce:_x000d_
Poznámka k položce: Specifikace: -------------------------------------- V jednotkové ceně zahrnuty náklady na systémové koutové pásky/profily. Tl. hydroizolační stěrky 2x2 mm. ---------------------------------------</t>
  </si>
  <si>
    <t>129</t>
  </si>
  <si>
    <t>998711202</t>
  </si>
  <si>
    <t>Přesun hmot procentní pro izolace proti vodě, vlhkosti a plynům</t>
  </si>
  <si>
    <t>%</t>
  </si>
  <si>
    <t>258</t>
  </si>
  <si>
    <t>712</t>
  </si>
  <si>
    <t>Povlakové krytiny</t>
  </si>
  <si>
    <t>712311101</t>
  </si>
  <si>
    <t>Provedení povlakové krytiny střech do 10° za studena lakem penetračním nebo asfaltovým</t>
  </si>
  <si>
    <t>260</t>
  </si>
  <si>
    <t>"střešní skladba_ST.01" ((25,45*20,3)+(28,75*14,2)+((64,75*65,7)-995,923))</t>
  </si>
  <si>
    <t>131</t>
  </si>
  <si>
    <t>262</t>
  </si>
  <si>
    <t>4183,037*0,0003 "Přepočtené koeficientem množství</t>
  </si>
  <si>
    <t>712331111</t>
  </si>
  <si>
    <t>Provedení povlakové krytiny střech do 10° podkladní vrstvy pásy na sucho samolepící</t>
  </si>
  <si>
    <t>264</t>
  </si>
  <si>
    <t>"atikové a ostatní kce_odměřeno elektronicky" (717,0)*0,4</t>
  </si>
  <si>
    <t>133</t>
  </si>
  <si>
    <t>62853001</t>
  </si>
  <si>
    <t>pás asfaltový samolepicí modifikovaný SBS tl 4mm s vložkou ze skleněné tkaniny se spalitelnou fólií nebo jemnozrnný minerálním posypem nebo textilií na horním povrchu</t>
  </si>
  <si>
    <t>266</t>
  </si>
  <si>
    <t>4469,837*1,15 "Přepočtené koeficientem množství</t>
  </si>
  <si>
    <t>712341559</t>
  </si>
  <si>
    <t>Provedení povlakové krytiny střech do 10° pásy NAIP přitavením v plné ploše</t>
  </si>
  <si>
    <t>268</t>
  </si>
  <si>
    <t>135</t>
  </si>
  <si>
    <t>62855002</t>
  </si>
  <si>
    <t>pás asfaltový natavitelný modifikovaný SBS tl 5mm s vložkou a spalitelnou PE fólií nebo jemnozrnný minerálním posypem na horním povrchu</t>
  </si>
  <si>
    <t>270</t>
  </si>
  <si>
    <t>4183,037*1,15 "Přepočtené koeficientem množství</t>
  </si>
  <si>
    <t>272</t>
  </si>
  <si>
    <t>137</t>
  </si>
  <si>
    <t>62855009</t>
  </si>
  <si>
    <t>pás asfaltový natavitelný modifikovaný SBS tl 5mm s vložkou ze skleněné tkaniny a hrubozrnným břidličným posypem na horním povrchu</t>
  </si>
  <si>
    <t>274</t>
  </si>
  <si>
    <t>712391172</t>
  </si>
  <si>
    <t>Provedení povlakové krytiny střech do 10° ochranné textilní vrstvy</t>
  </si>
  <si>
    <t>276</t>
  </si>
  <si>
    <t>139</t>
  </si>
  <si>
    <t>69311068</t>
  </si>
  <si>
    <t>geotextilie netkaná separační, ochranná, filtrační, drenážní PP 300g/m2</t>
  </si>
  <si>
    <t>278</t>
  </si>
  <si>
    <t>712391382</t>
  </si>
  <si>
    <t>Provedení povlakové krytiny střech do 10° násypem z hrubého kameniva tl 50 mm</t>
  </si>
  <si>
    <t>280</t>
  </si>
  <si>
    <t>141</t>
  </si>
  <si>
    <t>58337402</t>
  </si>
  <si>
    <t>kamenivo dekorační (kačírek) frakce 11/22</t>
  </si>
  <si>
    <t>282</t>
  </si>
  <si>
    <t>4183,037*0,0825 "Přepočtené koeficientem množství</t>
  </si>
  <si>
    <t>142</t>
  </si>
  <si>
    <t>712525R01</t>
  </si>
  <si>
    <t>Střešní povlaková krytina , mechanicky kotvená do nosného podkladu, PVC folie tl. 1,5 mm - kompletní, systémové provedení</t>
  </si>
  <si>
    <t>284</t>
  </si>
  <si>
    <t xml:space="preserve">Poznámka k položce:_x000d_
Poznámka k položce: Cena obsahuje kompletní systémové řešení jednoho výrobce (lišty, doplňky, příslušenství, řešení detailů a ukončení) -------------------------------------------------------------------------- -střešní krytina je navržena rozměrově stálá střešní hydroizolační fólie z PVC tloušťky DLE ZADÁVACÍ DOKUMENTACE ; fólie vyztužena PES tkaninou;. Součásti dodávky střešní krytiny jsou veškeré přechodové a ukončovací profily z poplastovaného plechu (přechod krytiny na svislé konstrukce, ukončovací a přítlačné lišty apod.)  -podkladní ochranná separační vrstva (např. geotextílie 300 g/m2).  Součásti dodávky povlakové krytiny je dále ošetření prostupů střechou/terasou - budou využity typové doplňky ze sortimentu použité povlakové krytiny  (tj. manžety s otvorem 2/3 průměru prostupu, doplňková fólie bude vytažena na prostupující potrubí do výšky min.150mm na úroveň střešní krytiny, fólie bude stažena systémovou plechovou objímkou a spoj zatmelen PU tmelem) Hydroizolace bude ukončena na prostupujících konstrukcích a u stěn min. 150 mm nad vnější povrch přiléhající střešní plochy, u atiky bude ukončena na koruně.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</si>
  <si>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</si>
  <si>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</si>
  <si>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</si>
  <si>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</si>
  <si>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"střešní skladba_ST.02" (20,425*7,75)-(3,29*6,95)</t>
  </si>
  <si>
    <t>"střešní skladba_ST.03" ((4,13*3,965)+(4,275*4,135)+(3,08*4,05))</t>
  </si>
  <si>
    <t>"střešní skladba_ST.04" (2,55*11,0)</t>
  </si>
  <si>
    <t>143</t>
  </si>
  <si>
    <t>712811101</t>
  </si>
  <si>
    <t>Provedení povlakové krytiny vytažením na konstrukce za studena nátěrem penetračním</t>
  </si>
  <si>
    <t>286</t>
  </si>
  <si>
    <t>"atikové a ostatní kce_odměřeno elektronicky" (717,0)*0,8</t>
  </si>
  <si>
    <t>144</t>
  </si>
  <si>
    <t>288</t>
  </si>
  <si>
    <t>573,6*0,00035 "Přepočtené koeficientem množství</t>
  </si>
  <si>
    <t>145</t>
  </si>
  <si>
    <t>712841559</t>
  </si>
  <si>
    <t>Provedení povlakové krytiny vytažením na konstrukce pásy přitavením NAIP</t>
  </si>
  <si>
    <t>290</t>
  </si>
  <si>
    <t>292</t>
  </si>
  <si>
    <t>573,6*1,2 "Přepočtené koeficientem množství</t>
  </si>
  <si>
    <t>147</t>
  </si>
  <si>
    <t>294</t>
  </si>
  <si>
    <t>296</t>
  </si>
  <si>
    <t>286,8*1,2 "Přepočtené koeficientem množství</t>
  </si>
  <si>
    <t>149</t>
  </si>
  <si>
    <t>998712202</t>
  </si>
  <si>
    <t>Přesun hmot procentní pro krytiny povlakové</t>
  </si>
  <si>
    <t>298</t>
  </si>
  <si>
    <t>713</t>
  </si>
  <si>
    <t>Izolace tepelné</t>
  </si>
  <si>
    <t>713121111</t>
  </si>
  <si>
    <t>Montáž izolace tepelné podlah volně kladenými rohožemi, pásy, dílci, deskami 1 vrstva</t>
  </si>
  <si>
    <t>300</t>
  </si>
  <si>
    <t>"podlahová skladba_HP.102a_odměřeno elektronicky" 383,25</t>
  </si>
  <si>
    <t>151</t>
  </si>
  <si>
    <t>28375926</t>
  </si>
  <si>
    <t>deska EPS grafitová podlahová tl 100mm</t>
  </si>
  <si>
    <t>302</t>
  </si>
  <si>
    <t>3157,68*1,1 "Přepočtené koeficientem množství</t>
  </si>
  <si>
    <t>304</t>
  </si>
  <si>
    <t>153</t>
  </si>
  <si>
    <t>28376464</t>
  </si>
  <si>
    <t>deska z polystyrénu XPS, hrana polodrážková a hladký povrch 700kPa tl 100mm</t>
  </si>
  <si>
    <t>306</t>
  </si>
  <si>
    <t>212,65*1,1 "Přepočtené koeficientem množství</t>
  </si>
  <si>
    <t>308</t>
  </si>
  <si>
    <t>155</t>
  </si>
  <si>
    <t>28375R75</t>
  </si>
  <si>
    <t>deska pro kročejový útlum tl 50mm</t>
  </si>
  <si>
    <t>310</t>
  </si>
  <si>
    <t>Poznámka k položce:_x000d_
Poznámka k položce: Elastifikovaný pěnový polystyrén s kročejovým útlumem s normovým užitným zatížením min. 4 kN/m2, vč. okrajových dilatačních pásků (tl.10 mm)</t>
  </si>
  <si>
    <t>2387,46*1,1 "Přepočtené koeficientem množství</t>
  </si>
  <si>
    <t>312</t>
  </si>
  <si>
    <t>"podlahová skladba_HP.301_odměřeno elektronicky" 97,17</t>
  </si>
  <si>
    <t>157</t>
  </si>
  <si>
    <t>28375673</t>
  </si>
  <si>
    <t>deska pro kročejový útlum tl 30mm</t>
  </si>
  <si>
    <t>314</t>
  </si>
  <si>
    <t>423,15*1,1 "Přepočtené koeficientem množství</t>
  </si>
  <si>
    <t>713131141</t>
  </si>
  <si>
    <t>Montáž izolace tepelné stěn a základů lepením celoplošně rohoží, pásů, dílců, desek</t>
  </si>
  <si>
    <t>316</t>
  </si>
  <si>
    <t>"odměřeno elektronicky" (451,98)</t>
  </si>
  <si>
    <t>159</t>
  </si>
  <si>
    <t>28376381</t>
  </si>
  <si>
    <t>deska z polystyrénu XPS, hrana polodrážková a hladký povrch s vyšší odolností tl 75mm</t>
  </si>
  <si>
    <t>318</t>
  </si>
  <si>
    <t>451,98*1,05 "Přepočtené koeficientem množství</t>
  </si>
  <si>
    <t>713131143</t>
  </si>
  <si>
    <t>Montáž izolace tepelné stěn a základů lepením celoplošně v kombinaci s mechanickým kotvením rohoží, pásů, dílců, desek</t>
  </si>
  <si>
    <t>320</t>
  </si>
  <si>
    <t>161</t>
  </si>
  <si>
    <t>28375926.1</t>
  </si>
  <si>
    <t>deska EPS grafitová do plochých střech a podlah tl 100mm</t>
  </si>
  <si>
    <t>322</t>
  </si>
  <si>
    <t>573,6*1,1 "Přepočtené koeficientem množství</t>
  </si>
  <si>
    <t>713141136</t>
  </si>
  <si>
    <t>Montáž izolace tepelné střech plochých lepené za studena nízkoexpanzní (PUR) pěnou 1 vrstva desek</t>
  </si>
  <si>
    <t>324</t>
  </si>
  <si>
    <t>"střešní skladba_ST.01" ((25,45*20,3)+(28,75*14,2)+((64,75*65,7)-995,923))*2</t>
  </si>
  <si>
    <t>163</t>
  </si>
  <si>
    <t>28375926.2</t>
  </si>
  <si>
    <t>326</t>
  </si>
  <si>
    <t>8366,074*1,05 "Přepočtené koeficientem množství</t>
  </si>
  <si>
    <t>328</t>
  </si>
  <si>
    <t>"střešní skladba_ST.03" ((4,13*3,965)+(4,275*4,135)+(3,08*4,05))*2</t>
  </si>
  <si>
    <t>165</t>
  </si>
  <si>
    <t>KNI.0014R0</t>
  </si>
  <si>
    <t>deska izolační čedičová střešní tl.100mm</t>
  </si>
  <si>
    <t>330</t>
  </si>
  <si>
    <t>93,053*1,05 "Přepočtené koeficientem množství</t>
  </si>
  <si>
    <t>713141212</t>
  </si>
  <si>
    <t>Montáž izolace tepelné střech plochých lepené nízkoexpanzní (PUR) pěnou atikový klín</t>
  </si>
  <si>
    <t>332</t>
  </si>
  <si>
    <t>"atikové a ostatní kce_odměřeno elektronicky" (717,0)</t>
  </si>
  <si>
    <t>167</t>
  </si>
  <si>
    <t>63152005</t>
  </si>
  <si>
    <t>klín atikový přechodný minerální plochých střech tl 50x50mm</t>
  </si>
  <si>
    <t>334</t>
  </si>
  <si>
    <t>717*1,1 "Přepočtené koeficientem množství</t>
  </si>
  <si>
    <t>713141336</t>
  </si>
  <si>
    <t>Montáž izolace tepelné střech plochých lepené za studena nízkoexpanzní (PUR) pěnou, spádová vrstva</t>
  </si>
  <si>
    <t>336</t>
  </si>
  <si>
    <t>169</t>
  </si>
  <si>
    <t>28376104</t>
  </si>
  <si>
    <t>klín izolační z čedičové minerální vaty 50-70kPa spádový</t>
  </si>
  <si>
    <t>338</t>
  </si>
  <si>
    <t>46,527*0,08 "Přepočtené koeficientem množství</t>
  </si>
  <si>
    <t>713191R32</t>
  </si>
  <si>
    <t>Překrytí izolace tepelné separační a parotěsnou fólií tl 0,1-0,2 mm u podlah a stropů vč. vytažení na svislé konstrukce v = do cca 150 mm</t>
  </si>
  <si>
    <t>340</t>
  </si>
  <si>
    <t>v jednotkové ceně započítány náklady na obvodové dilatační pásky tl. min 10 mm v = min 150 mm</t>
  </si>
  <si>
    <t>"podlahová skladba_HP.101a_odměřeno elektronicky" 2019,09*1,15</t>
  </si>
  <si>
    <t>"podlahová skladba_HP.101b_odměřeno elektronicky" 64,24*1,15</t>
  </si>
  <si>
    <t>"podlahová skladba_HP.101c_odměřeno elektronicky" 68,85*1,15</t>
  </si>
  <si>
    <t>"podlahová skladba_HP.102a_odměřeno elektronicky" 383,25*1,15</t>
  </si>
  <si>
    <t>"podlahová skladba_HP.102b_odměřeno elektronicky" 41,84*1,15</t>
  </si>
  <si>
    <t>"podlahová skladba_HP.103_odměřeno elektronicky" 212,65*1,15</t>
  </si>
  <si>
    <t>"podlahová skladba_HP.104_odměřeno elektronicky" 48,33*1,15</t>
  </si>
  <si>
    <t>"podlahová skladba_HP.105_odměřeno elektronicky" 532,08*1,15</t>
  </si>
  <si>
    <t>"podlahová skladba_HP.201a_odměřeno elektronicky" 2387,46*1,15</t>
  </si>
  <si>
    <t>"podlahová skladba_HP.201b_odměřeno elektronicky" 325,98*1,15</t>
  </si>
  <si>
    <t>"podlahová skladba_HP.301_odměřeno elektronicky" 97,17*1,15</t>
  </si>
  <si>
    <t>171</t>
  </si>
  <si>
    <t>998713202</t>
  </si>
  <si>
    <t>Přesun hmot procentní pro izolace tepelné</t>
  </si>
  <si>
    <t>342</t>
  </si>
  <si>
    <t>762</t>
  </si>
  <si>
    <t>Konstrukce tesařské</t>
  </si>
  <si>
    <t>762341037</t>
  </si>
  <si>
    <t>Bednění střech rovných z desek OSB tl 25 mm na sraz šroubovaných</t>
  </si>
  <si>
    <t>344</t>
  </si>
  <si>
    <t>"atikové kce_odměřeno elektronicky" (590,0)*0,4</t>
  </si>
  <si>
    <t>173</t>
  </si>
  <si>
    <t>762341116</t>
  </si>
  <si>
    <t>Bednění střech rovných z cementotřískových desek tl 22 mm na sraz šroubovaných</t>
  </si>
  <si>
    <t>346</t>
  </si>
  <si>
    <t>762431034</t>
  </si>
  <si>
    <t>Obložení stěn z desek OSB tř. 4 tl 18 mm mechanicky kotvených do podkladu</t>
  </si>
  <si>
    <t>348</t>
  </si>
  <si>
    <t>175</t>
  </si>
  <si>
    <t>998762202</t>
  </si>
  <si>
    <t>Přesun hmot procentní pro kce tesařské</t>
  </si>
  <si>
    <t>350</t>
  </si>
  <si>
    <t>763</t>
  </si>
  <si>
    <t>Konstrukce suché výstavby</t>
  </si>
  <si>
    <t>763111417</t>
  </si>
  <si>
    <t>SDK příčka tl 150 mm profil CW+UW 100 desky 2xA 12,5 s izolací EI 60 Rw do 56 dB</t>
  </si>
  <si>
    <t>352</t>
  </si>
  <si>
    <t>"vnitřní konstrukce_odměřeno elektronicky" (3,7*344,05)+(3,25*344,7)</t>
  </si>
  <si>
    <t>177</t>
  </si>
  <si>
    <t>763111437</t>
  </si>
  <si>
    <t>SDK příčka tl 150 mm profil CW+UW 100 desky 2xH2 12,5 s izolací EI 60 Rw do 56 dB</t>
  </si>
  <si>
    <t>354</t>
  </si>
  <si>
    <t>"vnitřní konstrukce_odměřeno elektronicky" (3,7*228,28)+(3,25*268,99)</t>
  </si>
  <si>
    <t>763111447</t>
  </si>
  <si>
    <t>SDK příčka tl 150 mm profil CW+UW 100 desky 2xDFH2 12,5 s izolací Rw do 59 dB</t>
  </si>
  <si>
    <t>356</t>
  </si>
  <si>
    <t>"vnitřní konstrukce_odměřeno elektronicky" (3,7*73,91)+(3,25*17,85)</t>
  </si>
  <si>
    <t>179</t>
  </si>
  <si>
    <t>763111717</t>
  </si>
  <si>
    <t>SDK příčka základní penetrační nátěr (oboustranně)</t>
  </si>
  <si>
    <t>358</t>
  </si>
  <si>
    <t>"vnitřní konstrukce_odměřeno elektronicky" (2393,26+1718,854+331,48+195,166+142,063)</t>
  </si>
  <si>
    <t>763111741</t>
  </si>
  <si>
    <t>Položka neobsazená</t>
  </si>
  <si>
    <t>360</t>
  </si>
  <si>
    <t>Poznámka k položce:_x000d_
!!! NENACEŇOVAT !!!</t>
  </si>
  <si>
    <t>181</t>
  </si>
  <si>
    <t>28329274r</t>
  </si>
  <si>
    <t>362</t>
  </si>
  <si>
    <t>763111R71</t>
  </si>
  <si>
    <t>Příplatek k SDK příčce za rovinnost kvality Q3</t>
  </si>
  <si>
    <t>364</t>
  </si>
  <si>
    <t>4780,823*2 "Přepočtené koeficientem množství</t>
  </si>
  <si>
    <t>183</t>
  </si>
  <si>
    <t>763113341</t>
  </si>
  <si>
    <t>SDK příčka instalační tl 155 - 650 mm zdvojený profil CW+UW 50 desky 2xH2 12,5 s izolací EI 60 Rw do 54 dB</t>
  </si>
  <si>
    <t>366</t>
  </si>
  <si>
    <t>"vnitřní konstrukce_odměřeno elektronicky" (3,7*25,755)+(3,25*30,73)</t>
  </si>
  <si>
    <t>763121426</t>
  </si>
  <si>
    <t>SDK stěna předsazená INSTALAČNÍ profil CW+UW deska 1xH2 12,5</t>
  </si>
  <si>
    <t>368</t>
  </si>
  <si>
    <t>"vnitřní konstrukce_odměřeno elektronicky" (3,7*76,685)+(3,25*72,2)</t>
  </si>
  <si>
    <t>185</t>
  </si>
  <si>
    <t>763122413</t>
  </si>
  <si>
    <t>SDK stěna šachtová předsazeá profil CW+UW desky 2xDF 12,5</t>
  </si>
  <si>
    <t>370</t>
  </si>
  <si>
    <t>"vnitřní konstrukce_odměřeno elektronicky" (3,7*23,375)+(3,25*17,1)</t>
  </si>
  <si>
    <t>763131411</t>
  </si>
  <si>
    <t>SDK podhled desky 1xA 12,5 bez izolace dvouvrstvá spodní kce profil CD+UD</t>
  </si>
  <si>
    <t>372</t>
  </si>
  <si>
    <t>"podhledová skladba_C.01_odměřeno elektronicky" 665,2</t>
  </si>
  <si>
    <t>187</t>
  </si>
  <si>
    <t>763131451</t>
  </si>
  <si>
    <t>SDK podhled deska 1xH2 12,5 bez izolace dvouvrstvá spodní kce profil CD+UD</t>
  </si>
  <si>
    <t>374</t>
  </si>
  <si>
    <t>"podhledová skladba_C.02_odměřeno elektronicky" 394,46</t>
  </si>
  <si>
    <t>763131541</t>
  </si>
  <si>
    <t>SDK podhled desky 2xDF 12,5 bez izolace jednovrstvá spodní kce profil CD+UD EI 45</t>
  </si>
  <si>
    <t>376</t>
  </si>
  <si>
    <t>"podhledová skladba_C.06a_odměřeno elektronicky" 80,95</t>
  </si>
  <si>
    <t>189</t>
  </si>
  <si>
    <t>763131543</t>
  </si>
  <si>
    <t>SDK podhled desky 3xDF 15 bez izolace jednovrstvá spodní kce profil CD+UD EI 90</t>
  </si>
  <si>
    <t>378</t>
  </si>
  <si>
    <t>"podhledová skladba_C.07_odměřeno elektronicky" 15,35</t>
  </si>
  <si>
    <t>763131714</t>
  </si>
  <si>
    <t>SDK podhled základní penetrační nátěr</t>
  </si>
  <si>
    <t>380</t>
  </si>
  <si>
    <t>(665,2+394,46+80,95+15,35+101,83)</t>
  </si>
  <si>
    <t>191</t>
  </si>
  <si>
    <t>763131722</t>
  </si>
  <si>
    <t>SDK podhled skoková změna v přes 0,5 m</t>
  </si>
  <si>
    <t>382</t>
  </si>
  <si>
    <t>Poznámka k položce:_x000d_
Poznámka k položce: (JC obsahuje náklady na SDK desky A i H2)</t>
  </si>
  <si>
    <t>"podhledová skladba_C.11-13_odměřeno elektronicky" 587,2</t>
  </si>
  <si>
    <t>763131751</t>
  </si>
  <si>
    <t>384</t>
  </si>
  <si>
    <t>193</t>
  </si>
  <si>
    <t>28329274R</t>
  </si>
  <si>
    <t>386</t>
  </si>
  <si>
    <t>763131771</t>
  </si>
  <si>
    <t>Příplatek k SDK podhledu za rovinnost kvality Q3</t>
  </si>
  <si>
    <t>388</t>
  </si>
  <si>
    <t>195</t>
  </si>
  <si>
    <t>763132121</t>
  </si>
  <si>
    <t>SDK podhled samostatný požární předěl 2xDF12,5 mm TI 40 mm 40 kg/m3 EI Z/S 45/60 dvouvrstvá spodní kce CD+UD</t>
  </si>
  <si>
    <t>390</t>
  </si>
  <si>
    <t>"podhledová skladba_C.06_odměřeno elektronicky" 101,83</t>
  </si>
  <si>
    <t>763135101</t>
  </si>
  <si>
    <t>Montáž kazetového podhledu z kazet na zavěšenou viditelnou nosnou konstrukci</t>
  </si>
  <si>
    <t>392</t>
  </si>
  <si>
    <t>"podhledová skladba_C.03_odměřeno elektronicky" 913,33</t>
  </si>
  <si>
    <t>197</t>
  </si>
  <si>
    <t>59030R01</t>
  </si>
  <si>
    <t>podhled kazetový akustický , viditelný rastr , 600/600/15 mm , 1200/600/15 mm</t>
  </si>
  <si>
    <t>394</t>
  </si>
  <si>
    <t>Poznámka k položce:_x000d_
Akustický stropní systém s třídou pohltivosti A, určený do suchého prostředí, panely ze skleného vlákna o vysoké hustotě odolné vůči plísním a bakteriím, splňují nároky na nízkou úroveň uvolňovaných částic. Hrany jsou zpevněné a zatřenÉ; Přibližná hmotnost systému je 2,5 Kg/m². Panely mají nehořlavé vnitřní jádro třídy A2-s1 d0 dle EN 13501-1. Světelná účinnost B500, nejbližší barevný vzorek NCS S 0500-N, světelná odrazivost 85 %., lesk &lt;1. _x000d_
Panely odolávají trvalé relativní vlhkosti prostředí do 95 % při 30 °C dle EN 13964:2014, _x000d_
Jádro panelů ze skelné vlny je testováno a klasifikováno jako nehořlavé dle EN ISO 1182. třída A2 – s1, d0; Údržba systému je možná pomocí vysávání nebo týdenním čištění za mokra. Životnost panelu je 50 let. Závěsný kovový nosný rošt (viditelný) z galvanizované oceli, bílý_x000d_
Vzduchová mezera nad nosným roštem dle dokumentace.</t>
  </si>
  <si>
    <t>913,33*1,1 "Přepočtené koeficientem množství</t>
  </si>
  <si>
    <t>396</t>
  </si>
  <si>
    <t>"podhledová skladba_C.04_odměřeno elektronicky" 717,96</t>
  </si>
  <si>
    <t>199</t>
  </si>
  <si>
    <t>59030R02</t>
  </si>
  <si>
    <t xml:space="preserve">podhled kazetový standard  , viditelný rastr , 600/600/15 mm</t>
  </si>
  <si>
    <t>398</t>
  </si>
  <si>
    <t xml:space="preserve">Poznámka k položce:_x000d_
Stropní systém standardní kvality určený do suchého prostředí. S hranami bez povrchové úpravy nebo se základním nátěrem. Viditelný povrch je pokryt skelnou tkaninou v bílé barvě. Zadní strana panelu je pokryta sklovlákennou tkaninou. Panely mají vnitřní jádro vyrobené ze skelné vlny vysoké hustoty. Přibližná hmotnost systému je 2,5 Kg/m². Panely mají nehořlavé vnitřní jádro třídy A2-s1 d0 dle EN 13501-1. Světelná účinnost B500, nejbližší barevný vzorek NCS S 0500-N, světelná odrazivost 83 %. Panely odolávají trvalé relativní vlhkosti prostředí do 95% při 30 °C dle EN 13964:2014, _x000d_
Jádro panelů ze skelné vlny je testováno a klasifikováno jako nehořlavé dle EN ISO 1182. třída A2 – s1, d0; Stírání prachu a vysávání jednou týdně. Životnost panelu je 50 let. Závěsný kovový nosný rošt (viditelný) z pozinkované oceli, bílý;_x000d_
Vzduchová mezera nad nosným roštem dle dokumentace. </t>
  </si>
  <si>
    <t>717,96*1,1 "Přepočtené koeficientem množství</t>
  </si>
  <si>
    <t>400</t>
  </si>
  <si>
    <t>"podhledová skladba_C.08_odměřeno elektronicky" 163,68</t>
  </si>
  <si>
    <t>201</t>
  </si>
  <si>
    <t>59030R03</t>
  </si>
  <si>
    <t>podhled kazetový (AKU/H2) , viditelný rastr , 600/600/20 mm</t>
  </si>
  <si>
    <t>402</t>
  </si>
  <si>
    <t>Poznámka k položce:_x000d_
Poznámka k položce: o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oZávěsný kovový nosný rošt (viditelný) z pozinkované oceli, bílý oVzduchová mezera nad nosným roštem dle dokumentace</t>
  </si>
  <si>
    <t>163,68*1,05 "Přepočtené koeficientem množství</t>
  </si>
  <si>
    <t>763150R01</t>
  </si>
  <si>
    <t>D+M _ systémové řešení - aku pohltivý podhledový systém</t>
  </si>
  <si>
    <t>404</t>
  </si>
  <si>
    <t>Poznámka k položce:_x000d_
Poznámka k položce: Kompletní systémová dodávka a provedení dle specifikace PD a TZ včetně všech přímo souvisejících prací/činností/dodávek/komponentů --------------------------------------------------------------------------------------------------------------------------------------------------------------------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oPanely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Desky připevněny pomocí klipů pro odolnost vůči čistění tlakem. oZávěsný kovový nosný rošt (viditelný) z pozinkované oceli, bílý oVzduchová mezera nad nosným roštem dle dokumentace</t>
  </si>
  <si>
    <t>"podhledová skladba_C.10_odměřeno elektronicky" 121,59</t>
  </si>
  <si>
    <t>203</t>
  </si>
  <si>
    <t>763731R01</t>
  </si>
  <si>
    <t>Dodávka a montáž střešních kompozitních panelů t. 140 mm</t>
  </si>
  <si>
    <t>406</t>
  </si>
  <si>
    <t>Poznámka k položce:_x000d_
Poznámka k položce: Kompletní systémová dodávka a montáž/provedení dle specifikace PD a TZ včetně všech přímo souvisejících prací/činností/dodávek a komponentů -------------------------------------------------------------------------------------------------------------------------------------------------------------------------------- Velkorozponový kompozitní střešní panel s izolačním jádrem IPN (PUR), sklon střechy větší než 0,5°, součinitel prostupu tepla U= 0,14 W/m2K, požární odolnost dle ČSN EN ISO 717-1: REI30, povrch žárově pozinkovaný plech tloušťky 0,7 mm hladký</t>
  </si>
  <si>
    <t>763755R11</t>
  </si>
  <si>
    <t>Dodávka a osazení veškerých doplňkových prvků SDK PODHLEDOVÝCH konstrukcí (lišt, profilů, výztužných profilů, ukončovacích prvků, dilatačních a přechodových prvků , napojení na okolní konstrukce, atd)</t>
  </si>
  <si>
    <t>408</t>
  </si>
  <si>
    <t>Poznámka k položce:_x000d_
Poznámka k položce: SYSTÉMOVÉ PROVEDENÍ (DLE KONKRÉTNÍHO DODAVATELE SYSTÉMU) (specifikace materiálů dle PD a TZ)_SPECIFIKACE A ROZSAH DLE TP KONKRÉTNĚ VYBRANÉHO DODAVATELE</t>
  </si>
  <si>
    <t xml:space="preserve">"kompletní provedení dle specifikace PD a TZ  vč. všech souvisejících prací a dodávek"</t>
  </si>
  <si>
    <t>"rozsah a množství vztaženo na celkovou plochu SDK konstrukcí" 1257,79</t>
  </si>
  <si>
    <t>205</t>
  </si>
  <si>
    <t>763755R22</t>
  </si>
  <si>
    <t>Dodávka a osazení veškerých doplňkových prvků SDK STĚNOVÝCH konstrukcí (lišt, profilů, výztužných profilů, ukončovacích prvků, dilatačních a přechodových prvků , napojení na okolní konstrukce, atd)</t>
  </si>
  <si>
    <t>410</t>
  </si>
  <si>
    <t>"rozsah a množství vztaženo na celkovou plochu SDK konstrukcí" 4780,823+518,385</t>
  </si>
  <si>
    <t>998763201</t>
  </si>
  <si>
    <t>Přesun hmot procentní pro dřevostavby</t>
  </si>
  <si>
    <t>412</t>
  </si>
  <si>
    <t>764</t>
  </si>
  <si>
    <t>Konstrukce klempířské</t>
  </si>
  <si>
    <t>207</t>
  </si>
  <si>
    <t>764432R01</t>
  </si>
  <si>
    <t>K-01 - D+M _ oplechování atiky rš 752,5 mm</t>
  </si>
  <si>
    <t>414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</si>
  <si>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</si>
  <si>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764432R02</t>
  </si>
  <si>
    <t>K-02 - D+M _ okapní plech rš 280 mm</t>
  </si>
  <si>
    <t>416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</si>
  <si>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</si>
  <si>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209</t>
  </si>
  <si>
    <t>764432R03</t>
  </si>
  <si>
    <t>K-03 - D+M _ kačírková okrajpvá lišta rš 175 mm</t>
  </si>
  <si>
    <t>418</t>
  </si>
  <si>
    <t>764432R04</t>
  </si>
  <si>
    <t>K-04 - D+M _ podokapní hranatý žlab rš 330 mm</t>
  </si>
  <si>
    <t>420</t>
  </si>
  <si>
    <t>211</t>
  </si>
  <si>
    <t>764432R05</t>
  </si>
  <si>
    <t>K-05 - D+M _ dešťový svod hranatý rš 500 mm</t>
  </si>
  <si>
    <t>422</t>
  </si>
  <si>
    <t>764432R06</t>
  </si>
  <si>
    <t>K-06 - D+M _ dešťový svod hranatý rš 400 mm</t>
  </si>
  <si>
    <t>424</t>
  </si>
  <si>
    <t>213</t>
  </si>
  <si>
    <t>764432R07</t>
  </si>
  <si>
    <t>K-07 - D+M _ dešťový svod hranatý rš 330 mm</t>
  </si>
  <si>
    <t>426</t>
  </si>
  <si>
    <t>764432R08</t>
  </si>
  <si>
    <t>K-08 - D+M _ krycí lišta rš 165 mm</t>
  </si>
  <si>
    <t>428</t>
  </si>
  <si>
    <t>215</t>
  </si>
  <si>
    <t>764432R09</t>
  </si>
  <si>
    <t>K-09 - D+M _ přítlačná lišta rš 50 mm</t>
  </si>
  <si>
    <t>430</t>
  </si>
  <si>
    <t>764432R10</t>
  </si>
  <si>
    <t>K-10 - D+M _ závětrná lišta rš 250 mm</t>
  </si>
  <si>
    <t>432</t>
  </si>
  <si>
    <t>217</t>
  </si>
  <si>
    <t>764432R11</t>
  </si>
  <si>
    <t>K-11 - D+M _ sněhová lišta rš 100 mm</t>
  </si>
  <si>
    <t>434</t>
  </si>
  <si>
    <t>764432R12</t>
  </si>
  <si>
    <t>K-12 - D+M _ okapnice rš 280 mm</t>
  </si>
  <si>
    <t>436</t>
  </si>
  <si>
    <t>219</t>
  </si>
  <si>
    <t>764432R13</t>
  </si>
  <si>
    <t>K-13 - D+M _ dešťový svod hranatý rš 330 mm</t>
  </si>
  <si>
    <t>438</t>
  </si>
  <si>
    <t>220</t>
  </si>
  <si>
    <t>764432R15</t>
  </si>
  <si>
    <t>K-15 - D+M _ dešťový svod hranatý rš 330 mm</t>
  </si>
  <si>
    <t>440</t>
  </si>
  <si>
    <t>221</t>
  </si>
  <si>
    <t>998764202</t>
  </si>
  <si>
    <t>Přesun hmot procentní pro konstrukce klempířské</t>
  </si>
  <si>
    <t>442</t>
  </si>
  <si>
    <t>766</t>
  </si>
  <si>
    <t>Konstrukce truhlářské</t>
  </si>
  <si>
    <t>222</t>
  </si>
  <si>
    <t>766003U01</t>
  </si>
  <si>
    <t>O1001 - D+M Plastové venkovní okno, včetně parapetů, 1500x750mm</t>
  </si>
  <si>
    <t>ks</t>
  </si>
  <si>
    <t>444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</si>
  <si>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oken.</t>
  </si>
  <si>
    <t>223</t>
  </si>
  <si>
    <t>766003U02</t>
  </si>
  <si>
    <t>O1002 - D+M Plastové venkovní okno, včetně parapetů, 1500x750mm</t>
  </si>
  <si>
    <t>446</t>
  </si>
  <si>
    <t>224</t>
  </si>
  <si>
    <t>766003U03</t>
  </si>
  <si>
    <t>O1003 - D+M Plastové venkovní okno, včetně parapetů, 2000x1500mm</t>
  </si>
  <si>
    <t>448</t>
  </si>
  <si>
    <t>225</t>
  </si>
  <si>
    <t>766003U04</t>
  </si>
  <si>
    <t>O1004 - D+M Plastové venkovní okno, včetně parapetů, 2000x1500mm</t>
  </si>
  <si>
    <t>450</t>
  </si>
  <si>
    <t>766003U05</t>
  </si>
  <si>
    <t>O1005 - D+M Plastové venkovní okno, včetně parapetů, 2000x1500mm</t>
  </si>
  <si>
    <t>452</t>
  </si>
  <si>
    <t>227</t>
  </si>
  <si>
    <t>766003U06</t>
  </si>
  <si>
    <t>O1006 - D+M Plastové venkovní okno, včetně parapetů, 1500x1500mm</t>
  </si>
  <si>
    <t>454</t>
  </si>
  <si>
    <t>766003U07</t>
  </si>
  <si>
    <t>O1007 - D+M Plastové venkovní okno, včetně parapetů, 2000x1500mm</t>
  </si>
  <si>
    <t>456</t>
  </si>
  <si>
    <t>229</t>
  </si>
  <si>
    <t>766003U08</t>
  </si>
  <si>
    <t>O1008 - D+M Plastové venkovní okno, včetně parapetů, 2000x1500mm</t>
  </si>
  <si>
    <t>458</t>
  </si>
  <si>
    <t>230</t>
  </si>
  <si>
    <t>766003U09</t>
  </si>
  <si>
    <t>O1009 - D+M Plastové venkovní okno, včetně parapetů, 2000x1500mm</t>
  </si>
  <si>
    <t>460</t>
  </si>
  <si>
    <t>231</t>
  </si>
  <si>
    <t>766003U10</t>
  </si>
  <si>
    <t>O1010 - D+M Plastové venkovní okno, včetně parapetů, 2000x1500mm</t>
  </si>
  <si>
    <t>462</t>
  </si>
  <si>
    <t>232</t>
  </si>
  <si>
    <t>766003U11</t>
  </si>
  <si>
    <t>O1011 - D+M Plastové venkovní okno, včetně parapetů, 1500x1500mm</t>
  </si>
  <si>
    <t>464</t>
  </si>
  <si>
    <t>233</t>
  </si>
  <si>
    <t>766003U12</t>
  </si>
  <si>
    <t>O1012 - D+M Plastové venkovní okno, včetně parapetů, 2000x1500mm</t>
  </si>
  <si>
    <t>466</t>
  </si>
  <si>
    <t>234</t>
  </si>
  <si>
    <t>766003U13</t>
  </si>
  <si>
    <t>O1013 - D+M Plastové venkovní okno, včetně parapetů, 2000x1500mm</t>
  </si>
  <si>
    <t>468</t>
  </si>
  <si>
    <t>235</t>
  </si>
  <si>
    <t>766003U14</t>
  </si>
  <si>
    <t>O1014 - D+M Plastové venkovní okno, včetně parapetů, 1500x1500mm</t>
  </si>
  <si>
    <t>470</t>
  </si>
  <si>
    <t>236</t>
  </si>
  <si>
    <t>766003U15</t>
  </si>
  <si>
    <t>O1015 - D+M Plastové venkovní okno, včetně parapetů, 1500x1500mm</t>
  </si>
  <si>
    <t>472</t>
  </si>
  <si>
    <t>237</t>
  </si>
  <si>
    <t>766003U16</t>
  </si>
  <si>
    <t>O1016 - D+M Plastové venkovní okno, včetně parapetů, 2000x1500mm</t>
  </si>
  <si>
    <t>474</t>
  </si>
  <si>
    <t>238</t>
  </si>
  <si>
    <t>766003U17</t>
  </si>
  <si>
    <t>O1017 - D+M Plastové venkovní okno, včetně parapetů, 2000x1500mm</t>
  </si>
  <si>
    <t>476</t>
  </si>
  <si>
    <t>239</t>
  </si>
  <si>
    <t>766003U18</t>
  </si>
  <si>
    <t>O1018 - D+M Plastové venkovní okno, včetně parapetů, 2500x1500mm</t>
  </si>
  <si>
    <t>478</t>
  </si>
  <si>
    <t>240</t>
  </si>
  <si>
    <t>766003U19</t>
  </si>
  <si>
    <t>O1019 - D+M Plastové venkovní okno, včetně parapetů, 2500x1500mm</t>
  </si>
  <si>
    <t>480</t>
  </si>
  <si>
    <t>241</t>
  </si>
  <si>
    <t>766003U20</t>
  </si>
  <si>
    <t>O1020 - D+M Plastové venkovní okno, včetně parapetů, 2000x1500mm</t>
  </si>
  <si>
    <t>482</t>
  </si>
  <si>
    <t>242</t>
  </si>
  <si>
    <t>766003U21</t>
  </si>
  <si>
    <t>O1021 - D+M Plastové venkovní okno, včetně parapetů, 2000x1500mm</t>
  </si>
  <si>
    <t>484</t>
  </si>
  <si>
    <t>243</t>
  </si>
  <si>
    <t>766003U22</t>
  </si>
  <si>
    <t>O1022 - D+M Hliníkové venkovní okno, včetně parapetů, 2000x1500mm, požární prosklení</t>
  </si>
  <si>
    <t>486</t>
  </si>
  <si>
    <t>244</t>
  </si>
  <si>
    <t>766003U23</t>
  </si>
  <si>
    <t>O1023 - D+M Plastové venkovní okno, včetně parapetů, 2000x1500mm</t>
  </si>
  <si>
    <t>488</t>
  </si>
  <si>
    <t>245</t>
  </si>
  <si>
    <t>766003U24</t>
  </si>
  <si>
    <t>O1024 - D+M Plastové venkovní okno, včetně parapetů, 1500x750mm</t>
  </si>
  <si>
    <t>490</t>
  </si>
  <si>
    <t>246</t>
  </si>
  <si>
    <t>766003U25</t>
  </si>
  <si>
    <t>O1025 - D+M Plastové venkovní okno, včetně parapetů, 1500x1500mm</t>
  </si>
  <si>
    <t>492</t>
  </si>
  <si>
    <t>247</t>
  </si>
  <si>
    <t>766003U26</t>
  </si>
  <si>
    <t>O1026 - D+M Plastové venkovní okno, včetně parapetů, 2500x1500mm</t>
  </si>
  <si>
    <t>494</t>
  </si>
  <si>
    <t>248</t>
  </si>
  <si>
    <t>766003U27</t>
  </si>
  <si>
    <t>O1027 - D+M Plastové venkovní okno, včetně parapetů, 2000x1500mm</t>
  </si>
  <si>
    <t>496</t>
  </si>
  <si>
    <t>249</t>
  </si>
  <si>
    <t>766003U28</t>
  </si>
  <si>
    <t>O1028 - D+M Plastové venkovní okno, včetně parapetů, 2000x1500mm</t>
  </si>
  <si>
    <t>498</t>
  </si>
  <si>
    <t>250</t>
  </si>
  <si>
    <t>766003U29</t>
  </si>
  <si>
    <t>O1029 - D+M Plastové venkovní okno, včetně parapetů, 2000x1500mm</t>
  </si>
  <si>
    <t>500</t>
  </si>
  <si>
    <t>251</t>
  </si>
  <si>
    <t>766003U30</t>
  </si>
  <si>
    <t>O1030 - D+M Plastové venkovní okno, včetně parapetů, 2000x1500mm</t>
  </si>
  <si>
    <t>502</t>
  </si>
  <si>
    <t>252</t>
  </si>
  <si>
    <t>766003U31</t>
  </si>
  <si>
    <t>O1031 - D+M Plastové venkovní okno, včetně parapetů, 2000x1500mm</t>
  </si>
  <si>
    <t>504</t>
  </si>
  <si>
    <t>253</t>
  </si>
  <si>
    <t>766003U32</t>
  </si>
  <si>
    <t>O1032 - D+M Plastové venkovní okno, včetně parapetů, 2000x1500mm</t>
  </si>
  <si>
    <t>506</t>
  </si>
  <si>
    <t>766003U33</t>
  </si>
  <si>
    <t>O1033 - D+M Plastové venkovní okno, včetně parapetů, 2000x1500mm</t>
  </si>
  <si>
    <t>508</t>
  </si>
  <si>
    <t>255</t>
  </si>
  <si>
    <t>766003U34</t>
  </si>
  <si>
    <t>O1034 - D+M Plastové venkovní okno, včetně parapetů, 2500x750mm</t>
  </si>
  <si>
    <t>510</t>
  </si>
  <si>
    <t>766003U35</t>
  </si>
  <si>
    <t>O1035 - D+M Plastové venkovní okno, včetně parapetů, 2500x1500mm</t>
  </si>
  <si>
    <t>512</t>
  </si>
  <si>
    <t>257</t>
  </si>
  <si>
    <t>766003U36</t>
  </si>
  <si>
    <t>O1036 - D+M Plastové venkovní okno, včetně parapetů, 2500x750mm</t>
  </si>
  <si>
    <t>514</t>
  </si>
  <si>
    <t>766003U37</t>
  </si>
  <si>
    <t>O1037 - D+M Plastové venkovní okno, včetně parapetů, 2500x750mm</t>
  </si>
  <si>
    <t>516</t>
  </si>
  <si>
    <t>259</t>
  </si>
  <si>
    <t>766003U38</t>
  </si>
  <si>
    <t>O1038 - D+M Plastové venkovní okno, včetně parapetů, 2000x1500mm</t>
  </si>
  <si>
    <t>518</t>
  </si>
  <si>
    <t>766003U39</t>
  </si>
  <si>
    <t>O1039 - D+M Plastové venkovní okno, včetně parapetů, 2000x1500mm</t>
  </si>
  <si>
    <t>520</t>
  </si>
  <si>
    <t>261</t>
  </si>
  <si>
    <t>766003U40</t>
  </si>
  <si>
    <t>O1040 - D+M Plastové venkovní okno, včetně parapetů, 2000x1500mm</t>
  </si>
  <si>
    <t>522</t>
  </si>
  <si>
    <t>766003U41</t>
  </si>
  <si>
    <t>O1041 - D+M Plastové venkovní okno, včetně parapetů, 2000x1500mm</t>
  </si>
  <si>
    <t>524</t>
  </si>
  <si>
    <t>263</t>
  </si>
  <si>
    <t>766003U42</t>
  </si>
  <si>
    <t>O1042 - D+M Plastové venkovní okno, včetně parapetů, 2000x1500mm</t>
  </si>
  <si>
    <t>526</t>
  </si>
  <si>
    <t>766003U43</t>
  </si>
  <si>
    <t>O1043 - D+M Plastové venkovní okno, včetně parapetů, 2000x1500mm</t>
  </si>
  <si>
    <t>528</t>
  </si>
  <si>
    <t>265</t>
  </si>
  <si>
    <t>766003U45</t>
  </si>
  <si>
    <t>O1045 - D+M Plastové venkovní okno, včetně parapetů, 2000x1500mm</t>
  </si>
  <si>
    <t>530</t>
  </si>
  <si>
    <t>766003U46</t>
  </si>
  <si>
    <t>O1046 - D+M Plastové venkovní okno, včetně parapetů, 2500x1500mm</t>
  </si>
  <si>
    <t>532</t>
  </si>
  <si>
    <t>267</t>
  </si>
  <si>
    <t>766003U47</t>
  </si>
  <si>
    <t>O1047 - D+M Plastové venkovní okno, včetně parapetů, 2000x1500mm</t>
  </si>
  <si>
    <t>534</t>
  </si>
  <si>
    <t>766003U48</t>
  </si>
  <si>
    <t>O1048 - D+M Plastové venkovní okno, včetně parapetů, 2000x1500mm</t>
  </si>
  <si>
    <t>536</t>
  </si>
  <si>
    <t>269</t>
  </si>
  <si>
    <t>766003U49</t>
  </si>
  <si>
    <t>O1049 - D+M Plastové venkovní okno, včetně parapetů, 2000x1500mm</t>
  </si>
  <si>
    <t>538</t>
  </si>
  <si>
    <t>766003U50</t>
  </si>
  <si>
    <t>O1050 - D+M Plastové venkovní okno, včetně parapetů, 2000x1500mm</t>
  </si>
  <si>
    <t>540</t>
  </si>
  <si>
    <t>271</t>
  </si>
  <si>
    <t>766003U51</t>
  </si>
  <si>
    <t>O1051 - D+M Plastové venkovní okno, včetně parapetů, 2000x1500mm</t>
  </si>
  <si>
    <t>542</t>
  </si>
  <si>
    <t>766003U52</t>
  </si>
  <si>
    <t>O1052 - D+M Plastové venkovní okno, včetně parapetů, 2000x1500mm</t>
  </si>
  <si>
    <t>544</t>
  </si>
  <si>
    <t>273</t>
  </si>
  <si>
    <t>766003U53</t>
  </si>
  <si>
    <t>O1053 - D+M Plastové venkovní okno, včetně parapetů, 2000x1500mm</t>
  </si>
  <si>
    <t>546</t>
  </si>
  <si>
    <t>766003U54</t>
  </si>
  <si>
    <t>O1054 - D+M Plastové venkovní okno, včetně parapetů, 2000x1500mm</t>
  </si>
  <si>
    <t>548</t>
  </si>
  <si>
    <t>275</t>
  </si>
  <si>
    <t>766003U55</t>
  </si>
  <si>
    <t>O1055 - D+M Plastové venkovní okno, včetně parapetů, 2000x1500mm</t>
  </si>
  <si>
    <t>550</t>
  </si>
  <si>
    <t>766003U56</t>
  </si>
  <si>
    <t>O1056 - D+M Plastové venkovní okno, včetně parapetů, 2000x1500mm</t>
  </si>
  <si>
    <t>552</t>
  </si>
  <si>
    <t>277</t>
  </si>
  <si>
    <t>766003U57</t>
  </si>
  <si>
    <t>O1057 - D+M Plastové venkovní okno, včetně parapetů, 2000x1250mm</t>
  </si>
  <si>
    <t>554</t>
  </si>
  <si>
    <t>766003U58</t>
  </si>
  <si>
    <t>O1058 - D+M Plastové venkovní okno, včetně parapetů, 2500x1500mm</t>
  </si>
  <si>
    <t>556</t>
  </si>
  <si>
    <t>279</t>
  </si>
  <si>
    <t>766003U59</t>
  </si>
  <si>
    <t>O1059 - D+M Plastové venkovní okno, včetně parapetů, 2500x1500mm</t>
  </si>
  <si>
    <t>558</t>
  </si>
  <si>
    <t>766003U60</t>
  </si>
  <si>
    <t>O1060 - D+M Plastové venkovní okno, včetně parapetů, 800x2000mm</t>
  </si>
  <si>
    <t>560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</si>
  <si>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oken.</t>
  </si>
  <si>
    <t>281</t>
  </si>
  <si>
    <t>766003U61</t>
  </si>
  <si>
    <t>O2061 - D+M Plastové venkovní okno, včetně parapetů, 2500x1500mm</t>
  </si>
  <si>
    <t>562</t>
  </si>
  <si>
    <t>766003U62</t>
  </si>
  <si>
    <t>O2062 - D+M Plastové venkovní okno, včetně parapetů, 2500x1500mm</t>
  </si>
  <si>
    <t>564</t>
  </si>
  <si>
    <t>283</t>
  </si>
  <si>
    <t>766003U63</t>
  </si>
  <si>
    <t>O2063 - D+M Plastové venkovní okno, včetně parapetů, 1400x2750mm</t>
  </si>
  <si>
    <t>566</t>
  </si>
  <si>
    <t>766003U64</t>
  </si>
  <si>
    <t>O2064 - D+M Plastové venkovní okno, včetně parapetů, 1400x2750mm</t>
  </si>
  <si>
    <t>568</t>
  </si>
  <si>
    <t>285</t>
  </si>
  <si>
    <t>766003U65</t>
  </si>
  <si>
    <t>O2065 - D+M Plastové venkovní okno, včetně parapetů, 1400x2500mm</t>
  </si>
  <si>
    <t>570</t>
  </si>
  <si>
    <t>766003U66</t>
  </si>
  <si>
    <t>O2066 - D+M Plastové venkovní okno, včetně parapetů, 2500x1500mm</t>
  </si>
  <si>
    <t>572</t>
  </si>
  <si>
    <t>287</t>
  </si>
  <si>
    <t>766003U67</t>
  </si>
  <si>
    <t>O2067 - D+M Plastové venkovní okno, včetně parapetů, 1400x2750mm</t>
  </si>
  <si>
    <t>574</t>
  </si>
  <si>
    <t>766003U68</t>
  </si>
  <si>
    <t>O2068 - D+M Plastové venkovní okno, včetně parapetů, 2500x1500mm</t>
  </si>
  <si>
    <t>576</t>
  </si>
  <si>
    <t>289</t>
  </si>
  <si>
    <t>766003U69</t>
  </si>
  <si>
    <t>O2069 - D+M Plastové venkovní okno, včetně parapetů, 2500x1500mm</t>
  </si>
  <si>
    <t>578</t>
  </si>
  <si>
    <t>766003U70</t>
  </si>
  <si>
    <t>O2070 - D+M Plastové venkovní okno, včetně parapetů, 2500x1500mm</t>
  </si>
  <si>
    <t>580</t>
  </si>
  <si>
    <t>291</t>
  </si>
  <si>
    <t>766003U71</t>
  </si>
  <si>
    <t>O2071 - D+M Plastové venkovní okno, včetně parapetů, 2500x1500mm</t>
  </si>
  <si>
    <t>582</t>
  </si>
  <si>
    <t>766003U72</t>
  </si>
  <si>
    <t>O2072 - D+M Plastové venkovní okno, včetně parapetů, 2500x1500mm</t>
  </si>
  <si>
    <t>584</t>
  </si>
  <si>
    <t>293</t>
  </si>
  <si>
    <t>766003U73</t>
  </si>
  <si>
    <t>O2073 - D+M Plastové venkovní okno, včetně parapetů, 2000x1500mm</t>
  </si>
  <si>
    <t>586</t>
  </si>
  <si>
    <t>766003U74</t>
  </si>
  <si>
    <t>O2074 - D+M Plastové venkovní okno, včetně parapetů, 2000x1500mm</t>
  </si>
  <si>
    <t>588</t>
  </si>
  <si>
    <t>295</t>
  </si>
  <si>
    <t>766003U75</t>
  </si>
  <si>
    <t>O2075 - D+M Plastové venkovní okno, včetně parapetů, 2000x1500mm</t>
  </si>
  <si>
    <t>590</t>
  </si>
  <si>
    <t>766003U76</t>
  </si>
  <si>
    <t>O2076 - D+M Plastové venkovní okno, včetně parapetů, 2000x1500mm</t>
  </si>
  <si>
    <t>592</t>
  </si>
  <si>
    <t>297</t>
  </si>
  <si>
    <t>766003U77</t>
  </si>
  <si>
    <t>O2077 - D+M Plastové venkovní okno, včetně parapetů, 2000x1500mm</t>
  </si>
  <si>
    <t>594</t>
  </si>
  <si>
    <t>766003U78</t>
  </si>
  <si>
    <t>O2078 - D+M Plastové venkovní okno, včetně parapetů, 2000x1500mm</t>
  </si>
  <si>
    <t>596</t>
  </si>
  <si>
    <t>299</t>
  </si>
  <si>
    <t>766003U79</t>
  </si>
  <si>
    <t>O2079 - D+M Plastové venkovní okno, včetně parapetů, 2000x1500mm</t>
  </si>
  <si>
    <t>598</t>
  </si>
  <si>
    <t>766003U80</t>
  </si>
  <si>
    <t>O2080 - D+M Plastové venkovní okno, včetně parapetů, 2000x1500mm</t>
  </si>
  <si>
    <t>600</t>
  </si>
  <si>
    <t>301</t>
  </si>
  <si>
    <t>766003U81</t>
  </si>
  <si>
    <t>O2081 - D+M Plastové venkovní okno, včetně parapetů, 2500x1500mm</t>
  </si>
  <si>
    <t>602</t>
  </si>
  <si>
    <t>766003U82</t>
  </si>
  <si>
    <t>O2082 - D+M Plastové venkovní okno, včetně parapetů, 2500x1500mm</t>
  </si>
  <si>
    <t>604</t>
  </si>
  <si>
    <t>303</t>
  </si>
  <si>
    <t>766003U83</t>
  </si>
  <si>
    <t>O2083 - D+M Plastové venkovní okno, včetně parapetů, 2500x1500mm</t>
  </si>
  <si>
    <t>606</t>
  </si>
  <si>
    <t>766003U84</t>
  </si>
  <si>
    <t>O2084 - D+M Plastové venkovní okno, včetně parapetů, 2500x1500mm</t>
  </si>
  <si>
    <t>608</t>
  </si>
  <si>
    <t>305</t>
  </si>
  <si>
    <t>766003U85</t>
  </si>
  <si>
    <t>O2085 - D+M Plastové venkovní okno, včetně parapetů, 2500x1500mm</t>
  </si>
  <si>
    <t>610</t>
  </si>
  <si>
    <t>766003U86</t>
  </si>
  <si>
    <t>O2086 - D+M Plastové venkovní okno, včetně parapetů, 2500x1500mm</t>
  </si>
  <si>
    <t>612</t>
  </si>
  <si>
    <t>307</t>
  </si>
  <si>
    <t>766003U87</t>
  </si>
  <si>
    <t>O2087 - D+M Plastové venkovní okno, včetně parapetů, 2500x1500mm</t>
  </si>
  <si>
    <t>614</t>
  </si>
  <si>
    <t>766003U88</t>
  </si>
  <si>
    <t>O2088 - D+M Plastové venkovní okno, včetně parapetů, 2500x1500mm</t>
  </si>
  <si>
    <t>616</t>
  </si>
  <si>
    <t>309</t>
  </si>
  <si>
    <t>766003U89</t>
  </si>
  <si>
    <t>O2089 - D+M Plastové venkovní okno, včetně parapetů, 2500x1500mm</t>
  </si>
  <si>
    <t>618</t>
  </si>
  <si>
    <t>766003U90</t>
  </si>
  <si>
    <t>O2090 - D+M Plastové venkovní okno, včetně parapetů, 2500x1500mm</t>
  </si>
  <si>
    <t>620</t>
  </si>
  <si>
    <t>311</t>
  </si>
  <si>
    <t>766003U91</t>
  </si>
  <si>
    <t>O2091 - D+M Plastové venkovní okno, včetně parapetů, 2500x1500mm</t>
  </si>
  <si>
    <t>622</t>
  </si>
  <si>
    <t>766003U92</t>
  </si>
  <si>
    <t>O2092 - D+M Plastové venkovní okno, včetně parapetů, 2500x1500mm</t>
  </si>
  <si>
    <t>624</t>
  </si>
  <si>
    <t>313</t>
  </si>
  <si>
    <t>766003U93</t>
  </si>
  <si>
    <t>O2093 - D+M Plastové venkovní okno, včetně parapetů, 1500x1500mm</t>
  </si>
  <si>
    <t>626</t>
  </si>
  <si>
    <t>766003U94</t>
  </si>
  <si>
    <t>O2094 - D+M Plastové venkovní okno, včetně parapetů, 2500x1500mm</t>
  </si>
  <si>
    <t>628</t>
  </si>
  <si>
    <t>315</t>
  </si>
  <si>
    <t>766003U95</t>
  </si>
  <si>
    <t>O2095 - D+M Plastové venkovní okno, včetně parapetů, 2500x1500mm</t>
  </si>
  <si>
    <t>630</t>
  </si>
  <si>
    <t>766003U96</t>
  </si>
  <si>
    <t>O2096 - D+M Plastové venkovní okno, včetně parapetů, 2500x1500mm</t>
  </si>
  <si>
    <t>632</t>
  </si>
  <si>
    <t>317</t>
  </si>
  <si>
    <t>766003U97</t>
  </si>
  <si>
    <t>O2097 - D+M Plastové venkovní okno, včetně parapetů, 2500x1500mm</t>
  </si>
  <si>
    <t>634</t>
  </si>
  <si>
    <t>766003U98</t>
  </si>
  <si>
    <t>O2098 - D+M Plastové venkovní okno, včetně parapetů, 2500x1500mm</t>
  </si>
  <si>
    <t>636</t>
  </si>
  <si>
    <t>319</t>
  </si>
  <si>
    <t>766003U99</t>
  </si>
  <si>
    <t>O2099 - D+M Plastové venkovní okno, včetně parapetů, 2500x1500mm</t>
  </si>
  <si>
    <t>638</t>
  </si>
  <si>
    <t>766004U00</t>
  </si>
  <si>
    <t>O2100 - D+M Plastové venkovní okno, včetně parapetů, 2500x1500mm</t>
  </si>
  <si>
    <t>640</t>
  </si>
  <si>
    <t>321</t>
  </si>
  <si>
    <t>766004U01</t>
  </si>
  <si>
    <t>O2101 - D+M Plastové venkovní okno, včetně parapetů, 2500x1500mm</t>
  </si>
  <si>
    <t>642</t>
  </si>
  <si>
    <t>766004U02</t>
  </si>
  <si>
    <t>O2102 - D+M Plastové venkovní okno, včetně parapetů, 2500x1500mm</t>
  </si>
  <si>
    <t>644</t>
  </si>
  <si>
    <t>323</t>
  </si>
  <si>
    <t>766004U03</t>
  </si>
  <si>
    <t>O2103 - D+M Plastové venkovní okno, včetně parapetů, 2500x1500mm</t>
  </si>
  <si>
    <t>646</t>
  </si>
  <si>
    <t>766004U04</t>
  </si>
  <si>
    <t>O2104 - D+M Plastové venkovní okno, včetně parapetů, 2500x1500mm</t>
  </si>
  <si>
    <t>648</t>
  </si>
  <si>
    <t>325</t>
  </si>
  <si>
    <t>766004U05</t>
  </si>
  <si>
    <t>O2105 - D+M Plastové venkovní okno, včetně parapetů, 2500x1500mm</t>
  </si>
  <si>
    <t>650</t>
  </si>
  <si>
    <t>766004U06</t>
  </si>
  <si>
    <t>O2106 - D+M Plastové venkovní okno, včetně parapetů, 2500x1500mm</t>
  </si>
  <si>
    <t>652</t>
  </si>
  <si>
    <t>327</t>
  </si>
  <si>
    <t>766004U07</t>
  </si>
  <si>
    <t>O2107 - D+M Plastové venkovní okno, včetně parapetů, 2500x1500mm</t>
  </si>
  <si>
    <t>654</t>
  </si>
  <si>
    <t>766004U08</t>
  </si>
  <si>
    <t>O2108 - D+M Plastové venkovní okno, včetně parapetů, 2500x1500mm</t>
  </si>
  <si>
    <t>656</t>
  </si>
  <si>
    <t>329</t>
  </si>
  <si>
    <t>766004U09</t>
  </si>
  <si>
    <t>O2109 - D+M Plastové venkovní okno, včetně parapetů, 2500x1500mm</t>
  </si>
  <si>
    <t>658</t>
  </si>
  <si>
    <t>766004U10</t>
  </si>
  <si>
    <t>O2110 - D+M Plastové venkovní okno, včetně parapetů, 2500x1500mm</t>
  </si>
  <si>
    <t>660</t>
  </si>
  <si>
    <t>331</t>
  </si>
  <si>
    <t>766004U11</t>
  </si>
  <si>
    <t>O2111 - D+M Plastové venkovní okno, včetně parapetů, 2500x1500mm</t>
  </si>
  <si>
    <t>662</t>
  </si>
  <si>
    <t>766004U12</t>
  </si>
  <si>
    <t>O2112 - D+M Plastové venkovní okno, včetně parapetů, 2500x1500mm</t>
  </si>
  <si>
    <t>664</t>
  </si>
  <si>
    <t>333</t>
  </si>
  <si>
    <t>766004U13</t>
  </si>
  <si>
    <t>O2113 - D+M Plastové venkovní okno, včetně parapetů, 2500x1500mm</t>
  </si>
  <si>
    <t>666</t>
  </si>
  <si>
    <t>766004U14</t>
  </si>
  <si>
    <t>O2114 - D+M Plastové venkovní okno, včetně parapetů, 2500x1500mm</t>
  </si>
  <si>
    <t>668</t>
  </si>
  <si>
    <t>335</t>
  </si>
  <si>
    <t>766004U15</t>
  </si>
  <si>
    <t>O2115 - D+M Plastové venkovní okno, včetně parapetů, 2500x1500mm</t>
  </si>
  <si>
    <t>670</t>
  </si>
  <si>
    <t>766004U16</t>
  </si>
  <si>
    <t>O2116 - D+M Plastové venkovní okno, včetně parapetů, 2500x1500mm</t>
  </si>
  <si>
    <t>672</t>
  </si>
  <si>
    <t>337</t>
  </si>
  <si>
    <t>766004U17</t>
  </si>
  <si>
    <t>O2117 - D+M Plastové venkovní okno, včetně parapetů, 2500x1500mm</t>
  </si>
  <si>
    <t>674</t>
  </si>
  <si>
    <t>766004U18</t>
  </si>
  <si>
    <t>O2118 - D+M Plastové venkovní okno, včetně parapetů, 2000x1500mm</t>
  </si>
  <si>
    <t>676</t>
  </si>
  <si>
    <t>339</t>
  </si>
  <si>
    <t>766004U19</t>
  </si>
  <si>
    <t>O2119 - D+M Plastové venkovní okno, včetně parapetů, 2000x1500mm</t>
  </si>
  <si>
    <t>678</t>
  </si>
  <si>
    <t>766004U20</t>
  </si>
  <si>
    <t>O2120 - D+M Plastové venkovní okno, včetně parapetů, 2000x1500mm</t>
  </si>
  <si>
    <t>680</t>
  </si>
  <si>
    <t>341</t>
  </si>
  <si>
    <t>766004U21</t>
  </si>
  <si>
    <t>O2121 - D+M Plastové venkovní okno, včetně parapetů, 2000x1500mm</t>
  </si>
  <si>
    <t>682</t>
  </si>
  <si>
    <t>766004U22</t>
  </si>
  <si>
    <t>O2122 - D+M Plastové venkovní okno, včetně parapetů, 3400x1500mm</t>
  </si>
  <si>
    <t>684</t>
  </si>
  <si>
    <t>343</t>
  </si>
  <si>
    <t>766004U23</t>
  </si>
  <si>
    <t>O2123 - D+M Plastové venkovní okno, včetně parapetů, 2000x1500mm</t>
  </si>
  <si>
    <t>686</t>
  </si>
  <si>
    <t>766004U24</t>
  </si>
  <si>
    <t>O2124 - D+M Plastové venkovní okno, včetně parapetů, 2000x1500mm</t>
  </si>
  <si>
    <t>688</t>
  </si>
  <si>
    <t>345</t>
  </si>
  <si>
    <t>766004U25</t>
  </si>
  <si>
    <t>O2125 - D+M Plastové venkovní okno, včetně parapetů, 2000x1500mm</t>
  </si>
  <si>
    <t>690</t>
  </si>
  <si>
    <t>766004U26</t>
  </si>
  <si>
    <t>O2126 - D+M Plastové venkovní okno, včetně parapetů, 2000x1500mm</t>
  </si>
  <si>
    <t>692</t>
  </si>
  <si>
    <t>347</t>
  </si>
  <si>
    <t>766004U27</t>
  </si>
  <si>
    <t>O2127 - D+M Plastové venkovní okno, včetně parapetů, 2000x1500mm</t>
  </si>
  <si>
    <t>694</t>
  </si>
  <si>
    <t>766004U28</t>
  </si>
  <si>
    <t>O2128 - D+M Plastové venkovní okno, včetně parapetů, 2000x1500mm</t>
  </si>
  <si>
    <t>696</t>
  </si>
  <si>
    <t>349</t>
  </si>
  <si>
    <t>766004U29</t>
  </si>
  <si>
    <t>O2129 - D+M Plastové venkovní okno, včetně parapetů, 2000x1500mm</t>
  </si>
  <si>
    <t>698</t>
  </si>
  <si>
    <t>766004U30</t>
  </si>
  <si>
    <t>O2130 - D+M Plastové venkovní okno, včetně parapetů, 2000x1500mm</t>
  </si>
  <si>
    <t>700</t>
  </si>
  <si>
    <t>351</t>
  </si>
  <si>
    <t>766004U31</t>
  </si>
  <si>
    <t>O2131 - D+M Plastové venkovní okno, včetně parapetů, 2000x1500mm</t>
  </si>
  <si>
    <t>702</t>
  </si>
  <si>
    <t>766004U32</t>
  </si>
  <si>
    <t>O2132 - D+M Plastové venkovní okno, včetně parapetů, 2500x1500mm</t>
  </si>
  <si>
    <t>704</t>
  </si>
  <si>
    <t>353</t>
  </si>
  <si>
    <t>766004U33</t>
  </si>
  <si>
    <t>O2133 - D+M Plastové venkovní okno, včetně parapetů, 2500x1500mm</t>
  </si>
  <si>
    <t>706</t>
  </si>
  <si>
    <t>766004U34</t>
  </si>
  <si>
    <t>O2134 - D+M Plastové venkovní okno, včetně parapetů, 2500x1500mm</t>
  </si>
  <si>
    <t>708</t>
  </si>
  <si>
    <t>355</t>
  </si>
  <si>
    <t>766004U35</t>
  </si>
  <si>
    <t>O2135 - D+M Hliníkové venkovní okno, včetně parapetů, 2000x1500mm, požární prosklení</t>
  </si>
  <si>
    <t>710</t>
  </si>
  <si>
    <t>766004U36</t>
  </si>
  <si>
    <t>O2136 - D+M Plastové venkovní okno, včetně parapetů, 2500x1500mm</t>
  </si>
  <si>
    <t>357</t>
  </si>
  <si>
    <t>766004U37</t>
  </si>
  <si>
    <t>O2137 - D+M Plastové venkovní okno, včetně parapetů, 2500x1500mm</t>
  </si>
  <si>
    <t>714</t>
  </si>
  <si>
    <t>766004U38</t>
  </si>
  <si>
    <t>O2138 - D+M Plastové venkovní okno, včetně parapetů, 1400x2250mm</t>
  </si>
  <si>
    <t>716</t>
  </si>
  <si>
    <t>359</t>
  </si>
  <si>
    <t>766004U39</t>
  </si>
  <si>
    <t>O2139 - D+M Plastové venkovní okno, včetně parapetů, 1400x2370mm</t>
  </si>
  <si>
    <t>718</t>
  </si>
  <si>
    <t>766004U40</t>
  </si>
  <si>
    <t>O2140 - D+M Plastové venkovní okno, včetně parapetů, 2000x1500mm</t>
  </si>
  <si>
    <t>720</t>
  </si>
  <si>
    <t>361</t>
  </si>
  <si>
    <t>766004U41</t>
  </si>
  <si>
    <t>O2141 - D+M Plastové venkovní okno, včetně parapetů, 2500x1500mm</t>
  </si>
  <si>
    <t>722</t>
  </si>
  <si>
    <t>766004U42</t>
  </si>
  <si>
    <t>O2142 - D+M Plastové venkovní okno, včetně parapetů, 2000x1500mm</t>
  </si>
  <si>
    <t>724</t>
  </si>
  <si>
    <t>363</t>
  </si>
  <si>
    <t>766004U43</t>
  </si>
  <si>
    <t>O2143 - D+M Plastové venkovní okno, včetně parapetů, 800x2000mm</t>
  </si>
  <si>
    <t>726</t>
  </si>
  <si>
    <t>766004U44</t>
  </si>
  <si>
    <t>O3001 - D+M Plastové venkovní okno, včetně parapetů, 2500x750mm</t>
  </si>
  <si>
    <t>728</t>
  </si>
  <si>
    <t>365</t>
  </si>
  <si>
    <t>766004U45</t>
  </si>
  <si>
    <t>T.1 - D+M Kuchyňská linka délky 5050mm, včetně všech spotřebičů a komponentů</t>
  </si>
  <si>
    <t>730</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</si>
  <si>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truhlářských výrobků.</t>
  </si>
  <si>
    <t>766004U46</t>
  </si>
  <si>
    <t>T.2 - D+M Kuchyňská linka délky 3450mm, včetně všech spotřebičů a komponentů</t>
  </si>
  <si>
    <t>732</t>
  </si>
  <si>
    <t>367</t>
  </si>
  <si>
    <t>766004U47</t>
  </si>
  <si>
    <t>T.3 - D+M Kuchyňská linka délky 2650mm, včetně všech komponentů</t>
  </si>
  <si>
    <t>734</t>
  </si>
  <si>
    <t>766004U48</t>
  </si>
  <si>
    <t>T.4 - D+M Kuchyňská linka délky 2500mm, včetně všech spotřebičů a komponentů</t>
  </si>
  <si>
    <t>736</t>
  </si>
  <si>
    <t>369</t>
  </si>
  <si>
    <t>766004U49</t>
  </si>
  <si>
    <t>T.5 - D+M Kuchyňská linka délky 2250mm, včetně všech spotřebičů a komponentů</t>
  </si>
  <si>
    <t>738</t>
  </si>
  <si>
    <t>766004U50</t>
  </si>
  <si>
    <t>T.12 - D+M Recepční pult, 600x750x3250mm</t>
  </si>
  <si>
    <t>740</t>
  </si>
  <si>
    <t>371</t>
  </si>
  <si>
    <t>766004U51</t>
  </si>
  <si>
    <t>T.13 - D+M Dřevěný lamelový obklad na zeď_VČETNĚ SOUVISEJÍCÍCH PRVKŮ</t>
  </si>
  <si>
    <t>742</t>
  </si>
  <si>
    <t>766004U58</t>
  </si>
  <si>
    <t>1007 - D+M Vnitřní dveře, 800x2100mm</t>
  </si>
  <si>
    <t>748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</si>
  <si>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</si>
  <si>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373</t>
  </si>
  <si>
    <t>766004U57</t>
  </si>
  <si>
    <t>1006 - D+M Vnitřní dveře, dvoukřídlé 1875x2600 mm</t>
  </si>
  <si>
    <t>746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</si>
  <si>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</si>
  <si>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766004U59</t>
  </si>
  <si>
    <t>1008 - D+M Vnitřní dveře, 900x2100mm, s PO</t>
  </si>
  <si>
    <t>750</t>
  </si>
  <si>
    <t>375</t>
  </si>
  <si>
    <t>766004U60</t>
  </si>
  <si>
    <t>1009 - D+M Vnitřní dveře, 1000x2100mm, s PO</t>
  </si>
  <si>
    <t>752</t>
  </si>
  <si>
    <t>766004U61</t>
  </si>
  <si>
    <t>1010 - D+M Vnitřní dveře, 900x2100mm, s PO</t>
  </si>
  <si>
    <t>754</t>
  </si>
  <si>
    <t>377</t>
  </si>
  <si>
    <t>766004U62</t>
  </si>
  <si>
    <t>1011 - D+M Vnitřní dveře, 900x2100mm, s PO</t>
  </si>
  <si>
    <t>756</t>
  </si>
  <si>
    <t>766004U63</t>
  </si>
  <si>
    <t>1012 - D+M Vnitřní dveře, 900x2100mm, s PO</t>
  </si>
  <si>
    <t>758</t>
  </si>
  <si>
    <t>379</t>
  </si>
  <si>
    <t>766004U64</t>
  </si>
  <si>
    <t>1014 - D+M Vnitřní dveře, 900x2100mm</t>
  </si>
  <si>
    <t>760</t>
  </si>
  <si>
    <t>766004U65</t>
  </si>
  <si>
    <t>1015 - D+M Vnitřní dveře, 800x2100mm</t>
  </si>
  <si>
    <t>381</t>
  </si>
  <si>
    <t>766004U66</t>
  </si>
  <si>
    <t>1016 - D+M Vnitřní dveře, 800x2100mm</t>
  </si>
  <si>
    <t>766004U67</t>
  </si>
  <si>
    <t>1017 - D+M Vnitřní dveře, 900x2100mm</t>
  </si>
  <si>
    <t>383</t>
  </si>
  <si>
    <t>766004U68</t>
  </si>
  <si>
    <t>1018 - D+M Vnitřní dveře, 800x2100mm</t>
  </si>
  <si>
    <t>768</t>
  </si>
  <si>
    <t>766004U69</t>
  </si>
  <si>
    <t>1019 - D+M Vnitřní dveře, 800x2100mm</t>
  </si>
  <si>
    <t>770</t>
  </si>
  <si>
    <t>385</t>
  </si>
  <si>
    <t>766004U70</t>
  </si>
  <si>
    <t>1020 - D+M Vnitřní dveře, 800x2100mm</t>
  </si>
  <si>
    <t>772</t>
  </si>
  <si>
    <t>766004U71</t>
  </si>
  <si>
    <t>1021 - D+M Vnitřní dveře, 800x2100mm</t>
  </si>
  <si>
    <t>774</t>
  </si>
  <si>
    <t>387</t>
  </si>
  <si>
    <t>766004U72</t>
  </si>
  <si>
    <t>1022 - D+M Vnitřní dveře, 700x2100mm</t>
  </si>
  <si>
    <t>776</t>
  </si>
  <si>
    <t>766004U73</t>
  </si>
  <si>
    <t>1023 - D+M Vnitřní dveře, 800x2100mm</t>
  </si>
  <si>
    <t>778</t>
  </si>
  <si>
    <t>389</t>
  </si>
  <si>
    <t>766004U74</t>
  </si>
  <si>
    <t>1024 - D+M Vnitřní dveře, 800x2100mm</t>
  </si>
  <si>
    <t>780</t>
  </si>
  <si>
    <t>766004U75</t>
  </si>
  <si>
    <t>1025 - D+M Vnitřní dveře, 800x2100mm</t>
  </si>
  <si>
    <t>782</t>
  </si>
  <si>
    <t>391</t>
  </si>
  <si>
    <t>766004U76</t>
  </si>
  <si>
    <t>1026 - D+M Vnitřní dveře, 800x2100mm</t>
  </si>
  <si>
    <t>784</t>
  </si>
  <si>
    <t>766004U77</t>
  </si>
  <si>
    <t>1027 - D+M Vnitřní dveře, 800x2100mm</t>
  </si>
  <si>
    <t>786</t>
  </si>
  <si>
    <t>393</t>
  </si>
  <si>
    <t>766004U78</t>
  </si>
  <si>
    <t>1028 - D+M Vnitřní dveře, 800x2100mm</t>
  </si>
  <si>
    <t>788</t>
  </si>
  <si>
    <t>766004U79</t>
  </si>
  <si>
    <t>1029 - D+M Vnitřní dveře, 900x2100mm</t>
  </si>
  <si>
    <t>790</t>
  </si>
  <si>
    <t>395</t>
  </si>
  <si>
    <t>766004U80</t>
  </si>
  <si>
    <t>1030 - D+M Vnitřní dveře, 800x2100mm</t>
  </si>
  <si>
    <t>792</t>
  </si>
  <si>
    <t>766004U81</t>
  </si>
  <si>
    <t>1031 - D+M Vnitřní dveře, 900x2100mm</t>
  </si>
  <si>
    <t>794</t>
  </si>
  <si>
    <t>397</t>
  </si>
  <si>
    <t>766004U82</t>
  </si>
  <si>
    <t>1032 - D+M Vnitřní dveře, 800x2100mm</t>
  </si>
  <si>
    <t>796</t>
  </si>
  <si>
    <t>766004U83</t>
  </si>
  <si>
    <t>1033 - D+M Vnitřní dveře, 800x2100mm</t>
  </si>
  <si>
    <t>798</t>
  </si>
  <si>
    <t>399</t>
  </si>
  <si>
    <t>766004U84</t>
  </si>
  <si>
    <t>1034 - D+M Vnitřní dveře, 800x2100mm, s PO</t>
  </si>
  <si>
    <t>800</t>
  </si>
  <si>
    <t>766004U85</t>
  </si>
  <si>
    <t>1035 - D+M Vnitřní dveře, 800x2100mm, s PO</t>
  </si>
  <si>
    <t>802</t>
  </si>
  <si>
    <t>401</t>
  </si>
  <si>
    <t>766004U86</t>
  </si>
  <si>
    <t>1036 - D+M Vnitřní dveře, 800x2100mm</t>
  </si>
  <si>
    <t>804</t>
  </si>
  <si>
    <t>766004U87</t>
  </si>
  <si>
    <t>1037 - D+M Vnitřní dveře, 800x2100mm, s PO</t>
  </si>
  <si>
    <t>806</t>
  </si>
  <si>
    <t>403</t>
  </si>
  <si>
    <t>766004U88</t>
  </si>
  <si>
    <t>1038 - D+M Vnitřní dveře, 800x2100mm</t>
  </si>
  <si>
    <t>808</t>
  </si>
  <si>
    <t>766004U89</t>
  </si>
  <si>
    <t>1039 - D+M Vnitřní dveře, 800x2100mm</t>
  </si>
  <si>
    <t>810</t>
  </si>
  <si>
    <t>405</t>
  </si>
  <si>
    <t>766004U90</t>
  </si>
  <si>
    <t>1040 - D+M Vnitřní dveře, 900x2100mm, s PO</t>
  </si>
  <si>
    <t>812</t>
  </si>
  <si>
    <t>766004U91</t>
  </si>
  <si>
    <t>1041 - D+M Vnitřní dveře, 900x2100mm</t>
  </si>
  <si>
    <t>814</t>
  </si>
  <si>
    <t>407</t>
  </si>
  <si>
    <t>766004X92</t>
  </si>
  <si>
    <t>1042 - D+M Vnitřní dveře, 900x2100mm, s PO</t>
  </si>
  <si>
    <t>818</t>
  </si>
  <si>
    <t>766004U94</t>
  </si>
  <si>
    <t>1043 - D+M Vnitřní dveře, 800x2100mm</t>
  </si>
  <si>
    <t>824</t>
  </si>
  <si>
    <t>409</t>
  </si>
  <si>
    <t>766004X94</t>
  </si>
  <si>
    <t>1044 - D+M Vnitřní dveře, 700x2100mm</t>
  </si>
  <si>
    <t>826</t>
  </si>
  <si>
    <t>766004U96</t>
  </si>
  <si>
    <t>1045 - D+M Vnitřní dveře, 700x2100mm</t>
  </si>
  <si>
    <t>830</t>
  </si>
  <si>
    <t>411</t>
  </si>
  <si>
    <t>766004X97</t>
  </si>
  <si>
    <t>1046 - D+M Vnitřní dveře, 700x2100mm</t>
  </si>
  <si>
    <t>832</t>
  </si>
  <si>
    <t>766004U98</t>
  </si>
  <si>
    <t>1047 - D+M Vnitřní dveře, 800x2100mm</t>
  </si>
  <si>
    <t>836</t>
  </si>
  <si>
    <t>413</t>
  </si>
  <si>
    <t>766005U00</t>
  </si>
  <si>
    <t>1049 - D+M Vnitřní dveře, 700x2100mm</t>
  </si>
  <si>
    <t>-1534712019</t>
  </si>
  <si>
    <t>766005U01</t>
  </si>
  <si>
    <t>1050 - D+M Vnitřní dveře, 900x2100mm</t>
  </si>
  <si>
    <t>-613284368</t>
  </si>
  <si>
    <t>415</t>
  </si>
  <si>
    <t>766005U02</t>
  </si>
  <si>
    <t>1051 - D+M Vnitřní dveře, 900x2100mm</t>
  </si>
  <si>
    <t>605438318</t>
  </si>
  <si>
    <t>766005U03</t>
  </si>
  <si>
    <t>1052 - D+M Vnitřní dveře, 1100x2100mm, s PO</t>
  </si>
  <si>
    <t>-1080185174</t>
  </si>
  <si>
    <t>417</t>
  </si>
  <si>
    <t>766005U04</t>
  </si>
  <si>
    <t>1053 - D+M Vnitřní dveře, 1650x2100mm</t>
  </si>
  <si>
    <t>-90113076</t>
  </si>
  <si>
    <t>766005U05</t>
  </si>
  <si>
    <t>1054 - D+M Vnitřní dveře, 900x2100mm, s PO</t>
  </si>
  <si>
    <t>1171773965</t>
  </si>
  <si>
    <t>419</t>
  </si>
  <si>
    <t>766005U06</t>
  </si>
  <si>
    <t>1055 - D+M Vnitřní dveře, 1200x2100mm, s PO</t>
  </si>
  <si>
    <t>144994788</t>
  </si>
  <si>
    <t>766005U07</t>
  </si>
  <si>
    <t>1056 - D+M Vnitřní dveře, 1650x2100mm</t>
  </si>
  <si>
    <t>840</t>
  </si>
  <si>
    <t>421</t>
  </si>
  <si>
    <t>766005U08</t>
  </si>
  <si>
    <t>1057 - D+M Vnitřní dveře, 900x2100mm</t>
  </si>
  <si>
    <t>842</t>
  </si>
  <si>
    <t>766005U09</t>
  </si>
  <si>
    <t>1058 - D+M Vnitřní dveře, 900x2100mm</t>
  </si>
  <si>
    <t>844</t>
  </si>
  <si>
    <t>423</t>
  </si>
  <si>
    <t>766005U10</t>
  </si>
  <si>
    <t>1059 - D+M Vnitřní dveře, 900x2100mm</t>
  </si>
  <si>
    <t>846</t>
  </si>
  <si>
    <t>766005U11</t>
  </si>
  <si>
    <t>1060 - D+M Vnitřní dveře, 800x2100mm</t>
  </si>
  <si>
    <t>848</t>
  </si>
  <si>
    <t>425</t>
  </si>
  <si>
    <t>766005U12</t>
  </si>
  <si>
    <t>1061 - D+M Vnitřní dveře, 700x2100mm</t>
  </si>
  <si>
    <t>850</t>
  </si>
  <si>
    <t>766005U13</t>
  </si>
  <si>
    <t>1062 - D+M Vnitřní dveře, 800x2100mm</t>
  </si>
  <si>
    <t>852</t>
  </si>
  <si>
    <t>427</t>
  </si>
  <si>
    <t>766005U14</t>
  </si>
  <si>
    <t>1063 - D+M Vnitřní dveře, 800x2100mm</t>
  </si>
  <si>
    <t>854</t>
  </si>
  <si>
    <t>766005U15</t>
  </si>
  <si>
    <t>1064 - D+M Vnitřní dveře, 700x2100mm</t>
  </si>
  <si>
    <t>856</t>
  </si>
  <si>
    <t>429</t>
  </si>
  <si>
    <t>766005U16</t>
  </si>
  <si>
    <t>1065 - D+M Vnitřní dveře, 800x2100mm</t>
  </si>
  <si>
    <t>858</t>
  </si>
  <si>
    <t>766005U17</t>
  </si>
  <si>
    <t>1066 - D+M Vnitřní dveře, 700x2100mm</t>
  </si>
  <si>
    <t>860</t>
  </si>
  <si>
    <t>431</t>
  </si>
  <si>
    <t>766005U18</t>
  </si>
  <si>
    <t>1067 - D+M Vnitřní dveře, 800x2100mm</t>
  </si>
  <si>
    <t>862</t>
  </si>
  <si>
    <t>766005U19</t>
  </si>
  <si>
    <t>1068 - D+M Vnitřní dveře, 700x2100mm</t>
  </si>
  <si>
    <t>864</t>
  </si>
  <si>
    <t>433</t>
  </si>
  <si>
    <t>766005U20</t>
  </si>
  <si>
    <t>1069 - D+M Vnitřní dveře, 1600x2100mm</t>
  </si>
  <si>
    <t>866</t>
  </si>
  <si>
    <t>766005U21</t>
  </si>
  <si>
    <t>1070 - D+M Vnitřní dveře, 800x2100mm</t>
  </si>
  <si>
    <t>868</t>
  </si>
  <si>
    <t>435</t>
  </si>
  <si>
    <t>766005U22</t>
  </si>
  <si>
    <t>1071 - D+M Vnitřní dveře, 800x2100mm</t>
  </si>
  <si>
    <t>870</t>
  </si>
  <si>
    <t>766005U23</t>
  </si>
  <si>
    <t>1072 - D+M Vnitřní dveře, 900x2100mm</t>
  </si>
  <si>
    <t>872</t>
  </si>
  <si>
    <t>437</t>
  </si>
  <si>
    <t>766005U24</t>
  </si>
  <si>
    <t>1073 - D+M Vnitřní dveře, 900x2100mm</t>
  </si>
  <si>
    <t>874</t>
  </si>
  <si>
    <t>766005U25</t>
  </si>
  <si>
    <t>1074 - D+M Vnitřní dveře, 1150x2100mm</t>
  </si>
  <si>
    <t>876</t>
  </si>
  <si>
    <t>439</t>
  </si>
  <si>
    <t>766005U26</t>
  </si>
  <si>
    <t>1075 - D+M Vnitřní dveře, 900x2100mm</t>
  </si>
  <si>
    <t>878</t>
  </si>
  <si>
    <t>766005U27</t>
  </si>
  <si>
    <t>1076 - D+M Vnitřní dveře, 800x2100mm</t>
  </si>
  <si>
    <t>880</t>
  </si>
  <si>
    <t>441</t>
  </si>
  <si>
    <t>766005U28</t>
  </si>
  <si>
    <t>1077 - D+M Vnitřní dveře, 800x2100mm</t>
  </si>
  <si>
    <t>882</t>
  </si>
  <si>
    <t>766005U29</t>
  </si>
  <si>
    <t>1078 - D+M Vnitřní dveře, 800x2100mm</t>
  </si>
  <si>
    <t>884</t>
  </si>
  <si>
    <t>443</t>
  </si>
  <si>
    <t>766005U30</t>
  </si>
  <si>
    <t>1079 - D+M Vnitřní dveře, 1650x2100mm, s PO</t>
  </si>
  <si>
    <t>886</t>
  </si>
  <si>
    <t>766005U31</t>
  </si>
  <si>
    <t>1080 - D+M Vnitřní dveře, 900x2100mm, s PO</t>
  </si>
  <si>
    <t>888</t>
  </si>
  <si>
    <t>445</t>
  </si>
  <si>
    <t>766005U32</t>
  </si>
  <si>
    <t>1081 - D+M Vnitřní dveře, 1650x2100mm</t>
  </si>
  <si>
    <t>890</t>
  </si>
  <si>
    <t>766005U34</t>
  </si>
  <si>
    <t>1083 - D+M Vnitřní dveře, 900x2100mm, s PO</t>
  </si>
  <si>
    <t>892</t>
  </si>
  <si>
    <t>447</t>
  </si>
  <si>
    <t>766005U35</t>
  </si>
  <si>
    <t>1084 - D+M Vnitřní dveře, 800x2100mm, s PO</t>
  </si>
  <si>
    <t>894</t>
  </si>
  <si>
    <t>766005U36</t>
  </si>
  <si>
    <t>1085 - D+M Vnitřní dveře, 800x2100mm, s PO</t>
  </si>
  <si>
    <t>896</t>
  </si>
  <si>
    <t>449</t>
  </si>
  <si>
    <t>766005U37</t>
  </si>
  <si>
    <t>1086 - D+M Vnitřní dveře, 1100x2100mm, s PO</t>
  </si>
  <si>
    <t>898</t>
  </si>
  <si>
    <t>766005U38</t>
  </si>
  <si>
    <t>1087 - D+M Vnitřní dveře, 1600x2100mm, s PO</t>
  </si>
  <si>
    <t>900</t>
  </si>
  <si>
    <t>451</t>
  </si>
  <si>
    <t>766005U39</t>
  </si>
  <si>
    <t>1088 - D+M Vnitřní dveře, 900x2100mm</t>
  </si>
  <si>
    <t>902</t>
  </si>
  <si>
    <t>766005X40</t>
  </si>
  <si>
    <t>1048 - D+M Vnitřní dveře, 800x2100mm</t>
  </si>
  <si>
    <t>904</t>
  </si>
  <si>
    <t>453</t>
  </si>
  <si>
    <t>766005Y40</t>
  </si>
  <si>
    <t>1089 - D+M Vnitřní dveře, 800x2100mm</t>
  </si>
  <si>
    <t>906</t>
  </si>
  <si>
    <t>766005U40</t>
  </si>
  <si>
    <t>1090 - D+M Vnitřní dveře, 800x2100mm</t>
  </si>
  <si>
    <t>908</t>
  </si>
  <si>
    <t>455</t>
  </si>
  <si>
    <t>766005U41</t>
  </si>
  <si>
    <t>1091 - D+M Vnitřní dveře, 900x2100mm</t>
  </si>
  <si>
    <t>910</t>
  </si>
  <si>
    <t>766005U42</t>
  </si>
  <si>
    <t>1092 - D+M Vnitřní dveře, 800x2100mm</t>
  </si>
  <si>
    <t>912</t>
  </si>
  <si>
    <t>457</t>
  </si>
  <si>
    <t>766005U43</t>
  </si>
  <si>
    <t>1093 - D+M Vnitřní dveře, 800x2100mm</t>
  </si>
  <si>
    <t>914</t>
  </si>
  <si>
    <t>766005X44</t>
  </si>
  <si>
    <t>1094 - D+M Vnitřní dveře, 800x2100mm</t>
  </si>
  <si>
    <t>916</t>
  </si>
  <si>
    <t>459</t>
  </si>
  <si>
    <t>766005U44</t>
  </si>
  <si>
    <t>1095 - D+M Vnitřní dveře, 800x2100mm</t>
  </si>
  <si>
    <t>918</t>
  </si>
  <si>
    <t>766005U46</t>
  </si>
  <si>
    <t>1097 - D+M Vnitřní dveře, 900x2100mm</t>
  </si>
  <si>
    <t>920</t>
  </si>
  <si>
    <t>461</t>
  </si>
  <si>
    <t>766005U47</t>
  </si>
  <si>
    <t>1098 - D+M Vnitřní dveře, 700x2100mm</t>
  </si>
  <si>
    <t>922</t>
  </si>
  <si>
    <t>766005U48</t>
  </si>
  <si>
    <t>1099 - D+M Vnitřní dveře, 700x2100mm</t>
  </si>
  <si>
    <t>-780916485</t>
  </si>
  <si>
    <t>463</t>
  </si>
  <si>
    <t>766005U50</t>
  </si>
  <si>
    <t>1101 - D+M Vnitřní dveře, 1650x2100mm</t>
  </si>
  <si>
    <t>924</t>
  </si>
  <si>
    <t>766005U51</t>
  </si>
  <si>
    <t>1102 - D+M Vnitřní dveře, 800x2100mm, s PO</t>
  </si>
  <si>
    <t>926</t>
  </si>
  <si>
    <t>465</t>
  </si>
  <si>
    <t>766005U52</t>
  </si>
  <si>
    <t>1103 - D+M Vnitřní dveře, 800x2100mm</t>
  </si>
  <si>
    <t>928</t>
  </si>
  <si>
    <t>766005U53</t>
  </si>
  <si>
    <t>1104 - D+M Vnitřní dveře, 800x2100mm</t>
  </si>
  <si>
    <t>930</t>
  </si>
  <si>
    <t>467</t>
  </si>
  <si>
    <t>766005U54</t>
  </si>
  <si>
    <t>1105 - D+M Vnitřní dveře, 800x2100mm</t>
  </si>
  <si>
    <t>932</t>
  </si>
  <si>
    <t>766005U55</t>
  </si>
  <si>
    <t>1106 - D+M Vnitřní dveře, 900x2100mm</t>
  </si>
  <si>
    <t>934</t>
  </si>
  <si>
    <t>469</t>
  </si>
  <si>
    <t>766005U56</t>
  </si>
  <si>
    <t>1107 - D+M Vnitřní dveře, 900x2100mm, s PO</t>
  </si>
  <si>
    <t>936</t>
  </si>
  <si>
    <t>766005U57</t>
  </si>
  <si>
    <t>1108 - D+M Vnitřní dveře, 900x2100mm, s PO</t>
  </si>
  <si>
    <t>938</t>
  </si>
  <si>
    <t>471</t>
  </si>
  <si>
    <t>766005U58</t>
  </si>
  <si>
    <t>1109 - D+M Vnitřní dveře, 900x2100mm</t>
  </si>
  <si>
    <t>940</t>
  </si>
  <si>
    <t>766005U59</t>
  </si>
  <si>
    <t>1110 - D+M Vnitřní dveře, 800x2100mm</t>
  </si>
  <si>
    <t>942</t>
  </si>
  <si>
    <t>473</t>
  </si>
  <si>
    <t>766005U60</t>
  </si>
  <si>
    <t>1111 - D+M Vnitřní dveře, 800x2100mm, s PO</t>
  </si>
  <si>
    <t>944</t>
  </si>
  <si>
    <t>766005U61</t>
  </si>
  <si>
    <t>1112 - D+M Vnitřní dveře, 800x2100mm</t>
  </si>
  <si>
    <t>946</t>
  </si>
  <si>
    <t>475</t>
  </si>
  <si>
    <t>766005U62</t>
  </si>
  <si>
    <t>1113 - D+M Vnitřní dveře, 800x2100mm</t>
  </si>
  <si>
    <t>948</t>
  </si>
  <si>
    <t>766005U63</t>
  </si>
  <si>
    <t>1114 - D+M Vnitřní dveře, 800x2100mm, s PO</t>
  </si>
  <si>
    <t>950</t>
  </si>
  <si>
    <t>477</t>
  </si>
  <si>
    <t>766005U64</t>
  </si>
  <si>
    <t>1115 - D+M Vnitřní dveře, 800x2100mm</t>
  </si>
  <si>
    <t>952</t>
  </si>
  <si>
    <t>766005U65</t>
  </si>
  <si>
    <t>1116 - D+M Vnitřní dveře, 800x2100mm</t>
  </si>
  <si>
    <t>954</t>
  </si>
  <si>
    <t>479</t>
  </si>
  <si>
    <t>766005U66</t>
  </si>
  <si>
    <t>1117 - D+M Vnitřní dveře, 800x2100mm, s PO</t>
  </si>
  <si>
    <t>956</t>
  </si>
  <si>
    <t>766005U67</t>
  </si>
  <si>
    <t>1118 - D+M Vnitřní dveře, 800x2100mm</t>
  </si>
  <si>
    <t>958</t>
  </si>
  <si>
    <t>481</t>
  </si>
  <si>
    <t>766005U68</t>
  </si>
  <si>
    <t>1119 - D+M Vnitřní dveře, 800x2100mm</t>
  </si>
  <si>
    <t>960</t>
  </si>
  <si>
    <t>766005U69</t>
  </si>
  <si>
    <t>1120 - D+M Vnitřní dveře, 800x2100mm, s PO</t>
  </si>
  <si>
    <t>962</t>
  </si>
  <si>
    <t>483</t>
  </si>
  <si>
    <t>766005U70</t>
  </si>
  <si>
    <t>1121 - D+M Vnitřní dveře, 800x2100mm</t>
  </si>
  <si>
    <t>964</t>
  </si>
  <si>
    <t>766005U71</t>
  </si>
  <si>
    <t>1122 - D+M Vnitřní dveře, 800x2100mm</t>
  </si>
  <si>
    <t>966</t>
  </si>
  <si>
    <t>485</t>
  </si>
  <si>
    <t>766005U72</t>
  </si>
  <si>
    <t>1123 - D+M Vnitřní dveře, 800x2100mm, s PO</t>
  </si>
  <si>
    <t>968</t>
  </si>
  <si>
    <t>766005U73</t>
  </si>
  <si>
    <t>1124 - D+M Vnitřní dveře, 800x2100mm</t>
  </si>
  <si>
    <t>970</t>
  </si>
  <si>
    <t>487</t>
  </si>
  <si>
    <t>766005U74</t>
  </si>
  <si>
    <t>1125 - D+M Vnitřní dveře, 700x2100mm</t>
  </si>
  <si>
    <t>972</t>
  </si>
  <si>
    <t>766005U75</t>
  </si>
  <si>
    <t>1126 - D+M Vnitřní dveře, 700x2100mm</t>
  </si>
  <si>
    <t>974</t>
  </si>
  <si>
    <t>489</t>
  </si>
  <si>
    <t>766005U76</t>
  </si>
  <si>
    <t>1127 - D+M Vnitřní dveře, 800x2100mm</t>
  </si>
  <si>
    <t>976</t>
  </si>
  <si>
    <t>766005U77</t>
  </si>
  <si>
    <t>1128 - D+M Vnitřní dveře, 800x2100mm, s PO</t>
  </si>
  <si>
    <t>978</t>
  </si>
  <si>
    <t>491</t>
  </si>
  <si>
    <t>766005U78</t>
  </si>
  <si>
    <t>1129 - D+M Vnitřní dveře, 800x2100mm</t>
  </si>
  <si>
    <t>980</t>
  </si>
  <si>
    <t>766005U79</t>
  </si>
  <si>
    <t>1130 - D+M Vnitřní dveře, 800x2100mm</t>
  </si>
  <si>
    <t>982</t>
  </si>
  <si>
    <t>493</t>
  </si>
  <si>
    <t>766005U80</t>
  </si>
  <si>
    <t>1131 - D+M Vnitřní dveře, 800x2100mm, s PO</t>
  </si>
  <si>
    <t>984</t>
  </si>
  <si>
    <t>766005U81</t>
  </si>
  <si>
    <t>1132 - D+M Vnitřní dveře, 800x2100mm</t>
  </si>
  <si>
    <t>986</t>
  </si>
  <si>
    <t>495</t>
  </si>
  <si>
    <t>766005U82</t>
  </si>
  <si>
    <t>1133 - D+M Vnitřní dveře, 800x2100mm</t>
  </si>
  <si>
    <t>988</t>
  </si>
  <si>
    <t>766005U83</t>
  </si>
  <si>
    <t>1134 - D+M Vnitřní dveře, 800x2100mm, s PO</t>
  </si>
  <si>
    <t>990</t>
  </si>
  <si>
    <t>497</t>
  </si>
  <si>
    <t>766005U84</t>
  </si>
  <si>
    <t>1135 - D+M Vnitřní dveře, 800x2100mm</t>
  </si>
  <si>
    <t>992</t>
  </si>
  <si>
    <t>766005U87</t>
  </si>
  <si>
    <t>1136 - D+M Vnitřní dveře, 800x2100mm</t>
  </si>
  <si>
    <t>994</t>
  </si>
  <si>
    <t>499</t>
  </si>
  <si>
    <t>766005U88</t>
  </si>
  <si>
    <t>1137 - D+M Vnitřní dveře, 900x2100mm</t>
  </si>
  <si>
    <t>996</t>
  </si>
  <si>
    <t>766005U89</t>
  </si>
  <si>
    <t>1138 - D+M Vnitřní dveře, 800x2100mm</t>
  </si>
  <si>
    <t>501</t>
  </si>
  <si>
    <t>766005U91</t>
  </si>
  <si>
    <t>1139 - D+M Vnitřní dveře, 900x2100mm, s PO</t>
  </si>
  <si>
    <t>1002</t>
  </si>
  <si>
    <t>766005U92</t>
  </si>
  <si>
    <t>1140 - D+M Vnitřní dveře, 1100x2100mm, s PO</t>
  </si>
  <si>
    <t>1004</t>
  </si>
  <si>
    <t>503</t>
  </si>
  <si>
    <t>766005U93</t>
  </si>
  <si>
    <t>1141 - D+M Vnitřní dveře, 1100x2100mm</t>
  </si>
  <si>
    <t>1006</t>
  </si>
  <si>
    <t>766005U94</t>
  </si>
  <si>
    <t>1142 - D+M Vnitřní dveře, 1100x2100mm</t>
  </si>
  <si>
    <t>1008</t>
  </si>
  <si>
    <t>505</t>
  </si>
  <si>
    <t>766005U95</t>
  </si>
  <si>
    <t>1143 - D+M Vnitřní dveře, 1650x2100mm, s PO</t>
  </si>
  <si>
    <t>1010</t>
  </si>
  <si>
    <t>766005U96</t>
  </si>
  <si>
    <t>1144 - D+M Vnitřní dveře, 1650x2100mm</t>
  </si>
  <si>
    <t>1012</t>
  </si>
  <si>
    <t>507</t>
  </si>
  <si>
    <t>766005U99</t>
  </si>
  <si>
    <t>1145 + D+M Vnitřní dveře, 800x2100 mm</t>
  </si>
  <si>
    <t>1071043626</t>
  </si>
  <si>
    <t>766006U00</t>
  </si>
  <si>
    <t>1147 - D+M Vnitřní dveře, 1650x2100mm, s PO</t>
  </si>
  <si>
    <t>1014</t>
  </si>
  <si>
    <t>509</t>
  </si>
  <si>
    <t>766006U01</t>
  </si>
  <si>
    <t>1148 - D+M Vnitřní dveře, 1100x2100mm, s PO</t>
  </si>
  <si>
    <t>1016</t>
  </si>
  <si>
    <t>766006U03</t>
  </si>
  <si>
    <t>1150 - D+M Vnitřní dveře, 900x2100mm, s PO</t>
  </si>
  <si>
    <t>1018</t>
  </si>
  <si>
    <t>511</t>
  </si>
  <si>
    <t>766006U04</t>
  </si>
  <si>
    <t>1151 - D+M Vnitřní dveře, 1100x2100mm, s PO</t>
  </si>
  <si>
    <t>1020</t>
  </si>
  <si>
    <t>766006U05</t>
  </si>
  <si>
    <t>1152 - D+M Vnitřní dveře, 1100x2100mm</t>
  </si>
  <si>
    <t>1022</t>
  </si>
  <si>
    <t>513</t>
  </si>
  <si>
    <t>766006U06</t>
  </si>
  <si>
    <t>1153 - D+M Vnitřní dveře, 1100x2100mm</t>
  </si>
  <si>
    <t>1024</t>
  </si>
  <si>
    <t>766006U07</t>
  </si>
  <si>
    <t>1154 - D+M Vnitřní dveře, 1100x2100mm</t>
  </si>
  <si>
    <t>1026</t>
  </si>
  <si>
    <t>515</t>
  </si>
  <si>
    <t>766006U08</t>
  </si>
  <si>
    <t>1155 - D+M Vnitřní dveře, 900x2100mm</t>
  </si>
  <si>
    <t>1028</t>
  </si>
  <si>
    <t>766006U09</t>
  </si>
  <si>
    <t>1156 - D+M Vnitřní dveře, 900x2100mm</t>
  </si>
  <si>
    <t>1030</t>
  </si>
  <si>
    <t>517</t>
  </si>
  <si>
    <t>766006U10</t>
  </si>
  <si>
    <t>1157 - D+M Vnitřní dveře, 1100x2100mm</t>
  </si>
  <si>
    <t>1032</t>
  </si>
  <si>
    <t>766006U11</t>
  </si>
  <si>
    <t>1158 - D+M Vnitřní dveře, 1100x2100mm</t>
  </si>
  <si>
    <t>1034</t>
  </si>
  <si>
    <t>519</t>
  </si>
  <si>
    <t>766006U12</t>
  </si>
  <si>
    <t>1159 - D+M Vnitřní dveře, 1100x2100mm</t>
  </si>
  <si>
    <t>1036</t>
  </si>
  <si>
    <t>766006U13</t>
  </si>
  <si>
    <t>1160 - D+M Vnitřní dveře, 900x2100mm</t>
  </si>
  <si>
    <t>1038</t>
  </si>
  <si>
    <t>521</t>
  </si>
  <si>
    <t>766006U14</t>
  </si>
  <si>
    <t>1161 - D+M Vnitřní dveře, 900x2100mm</t>
  </si>
  <si>
    <t>1040</t>
  </si>
  <si>
    <t>766006U15</t>
  </si>
  <si>
    <t>1162 - D+M Vnitřní dveře, 1100x2100mm</t>
  </si>
  <si>
    <t>1042</t>
  </si>
  <si>
    <t>523</t>
  </si>
  <si>
    <t>766006U16</t>
  </si>
  <si>
    <t>1163 - D+M Vnitřní dveře, 800x2100mm</t>
  </si>
  <si>
    <t>1044</t>
  </si>
  <si>
    <t>766006U17</t>
  </si>
  <si>
    <t>1164 - D+M Vnitřní dveře, 700x2100mm</t>
  </si>
  <si>
    <t>1046</t>
  </si>
  <si>
    <t>525</t>
  </si>
  <si>
    <t>766006U18</t>
  </si>
  <si>
    <t>1165 - D+M Vnitřní dveře, 900x2100mm</t>
  </si>
  <si>
    <t>1048</t>
  </si>
  <si>
    <t>766006U19</t>
  </si>
  <si>
    <t>1166 - D+M Vnitřní dveře, 900x2100mm</t>
  </si>
  <si>
    <t>1050</t>
  </si>
  <si>
    <t>527</t>
  </si>
  <si>
    <t>766006U20</t>
  </si>
  <si>
    <t>1167 - D+M Vnitřní dveře, 700x2100mm</t>
  </si>
  <si>
    <t>1052</t>
  </si>
  <si>
    <t>766006U21</t>
  </si>
  <si>
    <t>1168 - D+M Vnitřní dveře, 700x2100mm</t>
  </si>
  <si>
    <t>1054</t>
  </si>
  <si>
    <t>529</t>
  </si>
  <si>
    <t>766006U22</t>
  </si>
  <si>
    <t>1169 - D+M Vnitřní dveře, 900x2100mm</t>
  </si>
  <si>
    <t>1056</t>
  </si>
  <si>
    <t>766006U24</t>
  </si>
  <si>
    <t>1171 - D+M Vnitřní dveře, 900x2100mm</t>
  </si>
  <si>
    <t>1060</t>
  </si>
  <si>
    <t>531</t>
  </si>
  <si>
    <t>766006U25</t>
  </si>
  <si>
    <t>1172 - D+M Vnitřní dveře, 900x2100mm</t>
  </si>
  <si>
    <t>1062</t>
  </si>
  <si>
    <t>766006U26</t>
  </si>
  <si>
    <t>1173 - D+M Vnitřní dveře, 900x2100mm</t>
  </si>
  <si>
    <t>1064</t>
  </si>
  <si>
    <t>533</t>
  </si>
  <si>
    <t>766006U27</t>
  </si>
  <si>
    <t>1174 - D+M Vnitřní dveře, 900x2100mm</t>
  </si>
  <si>
    <t>1066</t>
  </si>
  <si>
    <t>766006U28</t>
  </si>
  <si>
    <t>1175 - D+M Vnitřní dveře, 900x2100mm</t>
  </si>
  <si>
    <t>1068</t>
  </si>
  <si>
    <t>535</t>
  </si>
  <si>
    <t>766006U29</t>
  </si>
  <si>
    <t>1176 - D+M Vnitřní dveře, 800x2100mm</t>
  </si>
  <si>
    <t>1070</t>
  </si>
  <si>
    <t>766006U30</t>
  </si>
  <si>
    <t>1177 - D+M Vnitřní dveře, 800x2100mm</t>
  </si>
  <si>
    <t>1072</t>
  </si>
  <si>
    <t>537</t>
  </si>
  <si>
    <t>766006U31</t>
  </si>
  <si>
    <t>1178 - D+M Vnitřní dveře, 800x2100mm</t>
  </si>
  <si>
    <t>1074</t>
  </si>
  <si>
    <t>766006U32</t>
  </si>
  <si>
    <t>1179 - D+M Vnitřní dveře, 800x2100mm</t>
  </si>
  <si>
    <t>1076</t>
  </si>
  <si>
    <t>539</t>
  </si>
  <si>
    <t>766006U34</t>
  </si>
  <si>
    <t>1181 - D+M Vnitřní dveře, 900x2100mm</t>
  </si>
  <si>
    <t>1080</t>
  </si>
  <si>
    <t>766006U35</t>
  </si>
  <si>
    <t>1182 - D+M Vnitřní dveře, 800x2100mm</t>
  </si>
  <si>
    <t>1082</t>
  </si>
  <si>
    <t>541</t>
  </si>
  <si>
    <t>766006U36</t>
  </si>
  <si>
    <t>1183 - D+M Vnitřní dveře, 900x2100mm</t>
  </si>
  <si>
    <t>1084</t>
  </si>
  <si>
    <t>766006U37</t>
  </si>
  <si>
    <t>1184 - D+M Vnitřní dveře, 800x2100mm</t>
  </si>
  <si>
    <t>1086</t>
  </si>
  <si>
    <t>543</t>
  </si>
  <si>
    <t>766006U38</t>
  </si>
  <si>
    <t>1185 - D+M Vnitřní dveře, 800x2100mm</t>
  </si>
  <si>
    <t>1088</t>
  </si>
  <si>
    <t>766006U39</t>
  </si>
  <si>
    <t>1186 - D+M Vnitřní dveře, 800x2100mm</t>
  </si>
  <si>
    <t>1090</t>
  </si>
  <si>
    <t>545</t>
  </si>
  <si>
    <t>766006U40</t>
  </si>
  <si>
    <t>1187 - D+M Vnitřní dveře, 700x2100mm</t>
  </si>
  <si>
    <t>1092</t>
  </si>
  <si>
    <t>766006U41</t>
  </si>
  <si>
    <t>1188 - D+M Vnitřní dveře, 800x2100mm</t>
  </si>
  <si>
    <t>1094</t>
  </si>
  <si>
    <t>547</t>
  </si>
  <si>
    <t>766006U42</t>
  </si>
  <si>
    <t>1189 - D+M Vnitřní dveře, 800x2100mm</t>
  </si>
  <si>
    <t>1096</t>
  </si>
  <si>
    <t>766006U43</t>
  </si>
  <si>
    <t>1190 - D+M Vnitřní dveře, 800x2100mm</t>
  </si>
  <si>
    <t>1098</t>
  </si>
  <si>
    <t>549</t>
  </si>
  <si>
    <t>766006U44</t>
  </si>
  <si>
    <t>1191 - D+M Vnitřní dveře, 800x2100mm</t>
  </si>
  <si>
    <t>1100</t>
  </si>
  <si>
    <t>766006U45</t>
  </si>
  <si>
    <t>1192 - D+M Vnitřní dveře, 800x2100mm</t>
  </si>
  <si>
    <t>1102</t>
  </si>
  <si>
    <t>551</t>
  </si>
  <si>
    <t>766006U46</t>
  </si>
  <si>
    <t>1193 - D+M Vnitřní dveře, 800x2100mm</t>
  </si>
  <si>
    <t>1104</t>
  </si>
  <si>
    <t>766006U47</t>
  </si>
  <si>
    <t>1194 - D+M Vnitřní dveře, 900x2100mm</t>
  </si>
  <si>
    <t>1106</t>
  </si>
  <si>
    <t>553</t>
  </si>
  <si>
    <t>766006U50</t>
  </si>
  <si>
    <t>1195 - D+M Vnitřní dveře, 1650x2100mm, s PO</t>
  </si>
  <si>
    <t>1110</t>
  </si>
  <si>
    <t>766006U49</t>
  </si>
  <si>
    <t>1196 - D+M Vnitřní dveře, 900x1970mm</t>
  </si>
  <si>
    <t>1108</t>
  </si>
  <si>
    <t>555</t>
  </si>
  <si>
    <t>766006U52</t>
  </si>
  <si>
    <t>1198 - D+M Vnitřní dveře, 800x2100mm</t>
  </si>
  <si>
    <t>1112</t>
  </si>
  <si>
    <t>766006U53</t>
  </si>
  <si>
    <t>1199 - D+M Vnitřní dveře, 800x2100mm</t>
  </si>
  <si>
    <t>1114</t>
  </si>
  <si>
    <t>557</t>
  </si>
  <si>
    <t>766006U54</t>
  </si>
  <si>
    <t>1200 - D+M Vnitřní dveře, 800x2100mm</t>
  </si>
  <si>
    <t>1116</t>
  </si>
  <si>
    <t>766006U55</t>
  </si>
  <si>
    <t>1201 - D+M Vnitřní dveře, 800x2100mm</t>
  </si>
  <si>
    <t>1118</t>
  </si>
  <si>
    <t>559</t>
  </si>
  <si>
    <t>766006U56</t>
  </si>
  <si>
    <t>1202 - D+M Vnitřní dveře, 1100x2100mm, s PO</t>
  </si>
  <si>
    <t>1120</t>
  </si>
  <si>
    <t>766006U57</t>
  </si>
  <si>
    <t>2001 - D+M Vnitřní dveře, 1650x2100mm, s PO</t>
  </si>
  <si>
    <t>1122</t>
  </si>
  <si>
    <t>561</t>
  </si>
  <si>
    <t>766006U58</t>
  </si>
  <si>
    <t>2002 - D+M Vnitřní dveře, 1100x2100mm</t>
  </si>
  <si>
    <t>1124</t>
  </si>
  <si>
    <t>766006U59</t>
  </si>
  <si>
    <t>2003 - D+M Vnitřní dveře, 800x2100mm,</t>
  </si>
  <si>
    <t>1126</t>
  </si>
  <si>
    <t>563</t>
  </si>
  <si>
    <t>766006U60</t>
  </si>
  <si>
    <t>2004 - D+M Vnitřní dveře, 700x2100mm</t>
  </si>
  <si>
    <t>1128</t>
  </si>
  <si>
    <t>766006U61</t>
  </si>
  <si>
    <t>2005 - D+M Vnitřní dveře, 900x2100mm</t>
  </si>
  <si>
    <t>1130</t>
  </si>
  <si>
    <t>565</t>
  </si>
  <si>
    <t>766006U62</t>
  </si>
  <si>
    <t>2006 - D+M Vnitřní dveře, 900x2100mm</t>
  </si>
  <si>
    <t>1132</t>
  </si>
  <si>
    <t>766006U63</t>
  </si>
  <si>
    <t>2007 - D+M Vnitřní dveře, 900x2100mm</t>
  </si>
  <si>
    <t>1134</t>
  </si>
  <si>
    <t>567</t>
  </si>
  <si>
    <t>766006U64</t>
  </si>
  <si>
    <t>2008 - D+M Vnitřní dveře, 1100x2100mm</t>
  </si>
  <si>
    <t>1136</t>
  </si>
  <si>
    <t>766006U65</t>
  </si>
  <si>
    <t>2010 - D+M Vnitřní dveře, 1100x2100mm</t>
  </si>
  <si>
    <t>1138</t>
  </si>
  <si>
    <t>569</t>
  </si>
  <si>
    <t>766006U66</t>
  </si>
  <si>
    <t>2011 - D+M Vnitřní dveře, 1100x2100mm</t>
  </si>
  <si>
    <t>1140</t>
  </si>
  <si>
    <t>766006U67</t>
  </si>
  <si>
    <t>2012 - D+M Vnitřní dveře, 900x2100mm</t>
  </si>
  <si>
    <t>1142</t>
  </si>
  <si>
    <t>571</t>
  </si>
  <si>
    <t>766006U68</t>
  </si>
  <si>
    <t>2013 - D+M Vnitřní dveře, 1100x2100mm</t>
  </si>
  <si>
    <t>1144</t>
  </si>
  <si>
    <t>766006U69</t>
  </si>
  <si>
    <t>2014 - D+M Vnitřní dveře, 1100x2100mm</t>
  </si>
  <si>
    <t>1146</t>
  </si>
  <si>
    <t>573</t>
  </si>
  <si>
    <t>766006U70</t>
  </si>
  <si>
    <t>2015 - D+M Vnitřní dveře, 1100x2100mm</t>
  </si>
  <si>
    <t>1148</t>
  </si>
  <si>
    <t>766006U71</t>
  </si>
  <si>
    <t>2016 - D+M Vnitřní dveře, 900x2100mm</t>
  </si>
  <si>
    <t>1150</t>
  </si>
  <si>
    <t>575</t>
  </si>
  <si>
    <t>766006U72</t>
  </si>
  <si>
    <t>2017 - D+M Vnitřní dveře, 900x2100mm</t>
  </si>
  <si>
    <t>1152</t>
  </si>
  <si>
    <t>766006U73</t>
  </si>
  <si>
    <t>2018 - D+M Vnitřní dveře, 1100x2100mm</t>
  </si>
  <si>
    <t>1154</t>
  </si>
  <si>
    <t>577</t>
  </si>
  <si>
    <t>766006U74</t>
  </si>
  <si>
    <t>2019 - D+M Vnitřní dveře, 1100x2100mm</t>
  </si>
  <si>
    <t>1156</t>
  </si>
  <si>
    <t>766006U75</t>
  </si>
  <si>
    <t>2020 - D+M Vnitřní dveře, 900x2100mm</t>
  </si>
  <si>
    <t>1158</t>
  </si>
  <si>
    <t>579</t>
  </si>
  <si>
    <t>766006U76</t>
  </si>
  <si>
    <t>2021 - D+M Vnitřní dveře, 900x2100mm</t>
  </si>
  <si>
    <t>1160</t>
  </si>
  <si>
    <t>766006U77</t>
  </si>
  <si>
    <t>2022 - D+M Vnitřní dveře, 1100x2100mm</t>
  </si>
  <si>
    <t>1162</t>
  </si>
  <si>
    <t>581</t>
  </si>
  <si>
    <t>766006U78</t>
  </si>
  <si>
    <t>2023 - D+M Vnitřní dveře, 900x2100mm</t>
  </si>
  <si>
    <t>1164</t>
  </si>
  <si>
    <t>766006U79</t>
  </si>
  <si>
    <t>2024 - D+M Vnitřní dveře, 1100x2100mm</t>
  </si>
  <si>
    <t>1166</t>
  </si>
  <si>
    <t>583</t>
  </si>
  <si>
    <t>766006U80</t>
  </si>
  <si>
    <t>2025 - D+M Vnitřní dveře, 1100x2100mm</t>
  </si>
  <si>
    <t>1168</t>
  </si>
  <si>
    <t>766006U82</t>
  </si>
  <si>
    <t>2026 - D+M Vnitřní dveře, 1100x2100mm</t>
  </si>
  <si>
    <t>1172</t>
  </si>
  <si>
    <t>585</t>
  </si>
  <si>
    <t>766006U83</t>
  </si>
  <si>
    <t>2027 - D+M Vnitřní dveře, 800x2100mm</t>
  </si>
  <si>
    <t>1174</t>
  </si>
  <si>
    <t>766006U84</t>
  </si>
  <si>
    <t>2028 - D+M Vnitřní dveře, 700x2100mm</t>
  </si>
  <si>
    <t>1176</t>
  </si>
  <si>
    <t>587</t>
  </si>
  <si>
    <t>766006U85</t>
  </si>
  <si>
    <t>2029 - D+M Vnitřní dveře, 1100x2100mm</t>
  </si>
  <si>
    <t>1178</t>
  </si>
  <si>
    <t>766006U86</t>
  </si>
  <si>
    <t>2030 - D+M Vnitřní dveře, 900x2100mm</t>
  </si>
  <si>
    <t>1180</t>
  </si>
  <si>
    <t>589</t>
  </si>
  <si>
    <t>766006U87</t>
  </si>
  <si>
    <t>2031 - D+M Vnitřní dveře, 900x2100mm</t>
  </si>
  <si>
    <t>1182</t>
  </si>
  <si>
    <t>766006U88</t>
  </si>
  <si>
    <t>2032 - D+M Vnitřní dveře, 900x2100mm</t>
  </si>
  <si>
    <t>1184</t>
  </si>
  <si>
    <t>591</t>
  </si>
  <si>
    <t>766006U89</t>
  </si>
  <si>
    <t>2033 - D+M Vnitřní dveře, 900x2100mm</t>
  </si>
  <si>
    <t>1186</t>
  </si>
  <si>
    <t>766006U90</t>
  </si>
  <si>
    <t>2034 - D+M Vnitřní dveře, 1100x2100mm</t>
  </si>
  <si>
    <t>1188</t>
  </si>
  <si>
    <t>593</t>
  </si>
  <si>
    <t>766006U91</t>
  </si>
  <si>
    <t>2035 - D+M Vnitřní dveře, 800x2100mm</t>
  </si>
  <si>
    <t>1190</t>
  </si>
  <si>
    <t>766006U92</t>
  </si>
  <si>
    <t>2036 - D+M Vnitřní dveře, 700x2100mm</t>
  </si>
  <si>
    <t>1192</t>
  </si>
  <si>
    <t>595</t>
  </si>
  <si>
    <t>766006U93</t>
  </si>
  <si>
    <t>2037 - D+M Vnitřní dveře, 1100x2100mm</t>
  </si>
  <si>
    <t>1194</t>
  </si>
  <si>
    <t>766006U94</t>
  </si>
  <si>
    <t>2038 - D+M Vnitřní dveře, 1100x2100mm</t>
  </si>
  <si>
    <t>1196</t>
  </si>
  <si>
    <t>597</t>
  </si>
  <si>
    <t>766006U95</t>
  </si>
  <si>
    <t>2039 - D+M Vnitřní dveře, 1100x2100mm</t>
  </si>
  <si>
    <t>1198</t>
  </si>
  <si>
    <t>766006U96</t>
  </si>
  <si>
    <t>2040 - D+M Vnitřní dveře, 900x2100mm</t>
  </si>
  <si>
    <t>1200</t>
  </si>
  <si>
    <t>599</t>
  </si>
  <si>
    <t>766006U97</t>
  </si>
  <si>
    <t>2041 - D+M Vnitřní dveře, 900x2100mm</t>
  </si>
  <si>
    <t>1202</t>
  </si>
  <si>
    <t>766006U98</t>
  </si>
  <si>
    <t>2042 - D+M Vnitřní dveře, 1100x2100mm</t>
  </si>
  <si>
    <t>1204</t>
  </si>
  <si>
    <t>601</t>
  </si>
  <si>
    <t>766006U99</t>
  </si>
  <si>
    <t>2043 - D+M Vnitřní dveře, 900x2100mm, s PO</t>
  </si>
  <si>
    <t>1206</t>
  </si>
  <si>
    <t>766007U00</t>
  </si>
  <si>
    <t>2044 - D+M Vnitřní dveře, 1650x2100mm, s PO</t>
  </si>
  <si>
    <t>1208</t>
  </si>
  <si>
    <t>603</t>
  </si>
  <si>
    <t>766007U01</t>
  </si>
  <si>
    <t>2045 - D+M Vnitřní dveře, 1650x2100mm, s PO</t>
  </si>
  <si>
    <t>1210</t>
  </si>
  <si>
    <t>766007U02</t>
  </si>
  <si>
    <t>2046 - D+M Vnitřní dveře, 1100x2100mm</t>
  </si>
  <si>
    <t>1212</t>
  </si>
  <si>
    <t>605</t>
  </si>
  <si>
    <t>766007U03</t>
  </si>
  <si>
    <t>2047 - D+M Vnitřní dveře, 1100x2100mm</t>
  </si>
  <si>
    <t>1214</t>
  </si>
  <si>
    <t>766007U04</t>
  </si>
  <si>
    <t>2048 - D+M Vnitřní dveře, 1100x2100mm</t>
  </si>
  <si>
    <t>1216</t>
  </si>
  <si>
    <t>607</t>
  </si>
  <si>
    <t>766007U05</t>
  </si>
  <si>
    <t>2049 - D+M Vnitřní dveře, 1100x2100mm</t>
  </si>
  <si>
    <t>1218</t>
  </si>
  <si>
    <t>766007U06</t>
  </si>
  <si>
    <t>2050 - D+M Vnitřní dveře, 900x2100mm</t>
  </si>
  <si>
    <t>1220</t>
  </si>
  <si>
    <t>609</t>
  </si>
  <si>
    <t>766007U07</t>
  </si>
  <si>
    <t>2051 - D+M Vnitřní dveře, 900x2100mm</t>
  </si>
  <si>
    <t>1222</t>
  </si>
  <si>
    <t>766007U08</t>
  </si>
  <si>
    <t>2052 - D+M Vnitřní dveře, 1100x2100mm</t>
  </si>
  <si>
    <t>1224</t>
  </si>
  <si>
    <t>611</t>
  </si>
  <si>
    <t>766007U09</t>
  </si>
  <si>
    <t>2053 - D+M Vnitřní dveře, 900x2100mm</t>
  </si>
  <si>
    <t>1226</t>
  </si>
  <si>
    <t>766007U10</t>
  </si>
  <si>
    <t>2054 - D+M Vnitřní dveře, 1100x2100mm</t>
  </si>
  <si>
    <t>1228</t>
  </si>
  <si>
    <t>613</t>
  </si>
  <si>
    <t>766007U11</t>
  </si>
  <si>
    <t>2055 - D+M Vnitřní dveře, 900x2100mm</t>
  </si>
  <si>
    <t>1230</t>
  </si>
  <si>
    <t>766007U12</t>
  </si>
  <si>
    <t>2056 - D+M Vnitřní dveře, 900x2100mm</t>
  </si>
  <si>
    <t>1232</t>
  </si>
  <si>
    <t>615</t>
  </si>
  <si>
    <t>766007U13</t>
  </si>
  <si>
    <t>2057 - D+M Vnitřní dveře, 1100x2100mm</t>
  </si>
  <si>
    <t>1234</t>
  </si>
  <si>
    <t>766007U14</t>
  </si>
  <si>
    <t>2058 - D+M Vnitřní dveře, 900x2100mm</t>
  </si>
  <si>
    <t>1236</t>
  </si>
  <si>
    <t>617</t>
  </si>
  <si>
    <t>766007U15</t>
  </si>
  <si>
    <t>2059 - D+M Vnitřní dveře, 1100x2100mm</t>
  </si>
  <si>
    <t>1238</t>
  </si>
  <si>
    <t>766007U16</t>
  </si>
  <si>
    <t>2060 - D+M Vnitřní dveře, 900x2100mm</t>
  </si>
  <si>
    <t>1240</t>
  </si>
  <si>
    <t>619</t>
  </si>
  <si>
    <t>766007U17</t>
  </si>
  <si>
    <t>2061 - D+M Vnitřní dveře, 1100x2100mm</t>
  </si>
  <si>
    <t>1242</t>
  </si>
  <si>
    <t>766007U18</t>
  </si>
  <si>
    <t>2062 - D+M Vnitřní dveře, 1100x2100mm</t>
  </si>
  <si>
    <t>1244</t>
  </si>
  <si>
    <t>621</t>
  </si>
  <si>
    <t>766007U19</t>
  </si>
  <si>
    <t>2063 - D+M Vnitřní dveře, 1100x2100mm</t>
  </si>
  <si>
    <t>1246</t>
  </si>
  <si>
    <t>766007U20</t>
  </si>
  <si>
    <t>2064 - D+M Vnitřní dveře, 1100x2100mm</t>
  </si>
  <si>
    <t>1248</t>
  </si>
  <si>
    <t>623</t>
  </si>
  <si>
    <t>766007U21</t>
  </si>
  <si>
    <t>2065 - D+M Vnitřní dveře, 800x2100mm</t>
  </si>
  <si>
    <t>1250</t>
  </si>
  <si>
    <t>766007U22</t>
  </si>
  <si>
    <t>2066 - D+M Vnitřní dveře, 700x2100mm</t>
  </si>
  <si>
    <t>1252</t>
  </si>
  <si>
    <t>625</t>
  </si>
  <si>
    <t>766007U23</t>
  </si>
  <si>
    <t>2067 - D+M Vnitřní dveře, 900x2100mm</t>
  </si>
  <si>
    <t>1254</t>
  </si>
  <si>
    <t>766007U24</t>
  </si>
  <si>
    <t>2068 - D+M Vnitřní dveře, 900x2100mm</t>
  </si>
  <si>
    <t>1256</t>
  </si>
  <si>
    <t>627</t>
  </si>
  <si>
    <t>766007U25</t>
  </si>
  <si>
    <t>2069 - D+M Vnitřní dveře, 700x2100mm</t>
  </si>
  <si>
    <t>1258</t>
  </si>
  <si>
    <t>766007U26</t>
  </si>
  <si>
    <t>2070 - D+M Vnitřní dveře, 800x2100mm</t>
  </si>
  <si>
    <t>1260</t>
  </si>
  <si>
    <t>629</t>
  </si>
  <si>
    <t>766007U27</t>
  </si>
  <si>
    <t>2071 - D+M Vnitřní dveře, 1100x2100mm</t>
  </si>
  <si>
    <t>1262</t>
  </si>
  <si>
    <t>766007U28</t>
  </si>
  <si>
    <t>2072 - D+M Vnitřní dveře, 900x2100mm</t>
  </si>
  <si>
    <t>631</t>
  </si>
  <si>
    <t>766007U29</t>
  </si>
  <si>
    <t>2073 - D+M Vnitřní dveře, 900x2100mm</t>
  </si>
  <si>
    <t>1266</t>
  </si>
  <si>
    <t>766007U30</t>
  </si>
  <si>
    <t>2074 - D+M Vnitřní dveře, 1100x2100mm</t>
  </si>
  <si>
    <t>1268</t>
  </si>
  <si>
    <t>633</t>
  </si>
  <si>
    <t>766007U31</t>
  </si>
  <si>
    <t>2075 - D+M Vnitřní dveře, 1100x2100mm</t>
  </si>
  <si>
    <t>1270</t>
  </si>
  <si>
    <t>766007U32</t>
  </si>
  <si>
    <t>2076 - D+M Vnitřní dveře, 900x2100mm</t>
  </si>
  <si>
    <t>1272</t>
  </si>
  <si>
    <t>635</t>
  </si>
  <si>
    <t>766007U33</t>
  </si>
  <si>
    <t>2077 - D+M Vnitřní dveře, 1100x2100mm</t>
  </si>
  <si>
    <t>1274</t>
  </si>
  <si>
    <t>766007U34</t>
  </si>
  <si>
    <t>2078 - D+M Vnitřní dveře, 1100x2100mm</t>
  </si>
  <si>
    <t>1276</t>
  </si>
  <si>
    <t>637</t>
  </si>
  <si>
    <t>766007U35</t>
  </si>
  <si>
    <t>2079 - D+M Vnitřní dveře, 900x2100mm</t>
  </si>
  <si>
    <t>1278</t>
  </si>
  <si>
    <t>766007U36</t>
  </si>
  <si>
    <t>2080 - D+M Vnitřní dveře, 900x2100mm</t>
  </si>
  <si>
    <t>1280</t>
  </si>
  <si>
    <t>639</t>
  </si>
  <si>
    <t>766007U37</t>
  </si>
  <si>
    <t>2081 - D+M Vnitřní dveře, 1100x2100mm</t>
  </si>
  <si>
    <t>1282</t>
  </si>
  <si>
    <t>766007U38</t>
  </si>
  <si>
    <t>2082 - D+M Vnitřní dveře, 1100x2100mm</t>
  </si>
  <si>
    <t>1284</t>
  </si>
  <si>
    <t>641</t>
  </si>
  <si>
    <t>766007U39</t>
  </si>
  <si>
    <t>2083 - D+M Vnitřní dveře, 900x2100mm</t>
  </si>
  <si>
    <t>1286</t>
  </si>
  <si>
    <t>766007U40</t>
  </si>
  <si>
    <t>2084 - D+M Vnitřní dveře, 900x2100mm</t>
  </si>
  <si>
    <t>1288</t>
  </si>
  <si>
    <t>643</t>
  </si>
  <si>
    <t>766007U41</t>
  </si>
  <si>
    <t>2085 - D+M Vnitřní dveře, 1100x2100mm</t>
  </si>
  <si>
    <t>1290</t>
  </si>
  <si>
    <t>766007U42</t>
  </si>
  <si>
    <t>2086 - D+M Vnitřní dveře, 900x2100mm</t>
  </si>
  <si>
    <t>1292</t>
  </si>
  <si>
    <t>645</t>
  </si>
  <si>
    <t>766007U43</t>
  </si>
  <si>
    <t>2087 - D+M Vnitřní dveře, 900x2100mm</t>
  </si>
  <si>
    <t>1294</t>
  </si>
  <si>
    <t>766007U44</t>
  </si>
  <si>
    <t>2088 - D+M Vnitřní dveře, 1100x2100mm</t>
  </si>
  <si>
    <t>1296</t>
  </si>
  <si>
    <t>647</t>
  </si>
  <si>
    <t>766007U45</t>
  </si>
  <si>
    <t>2089 - D+M Vnitřní dveře, 1100x2100mm</t>
  </si>
  <si>
    <t>1298</t>
  </si>
  <si>
    <t>766007U46</t>
  </si>
  <si>
    <t>2090 - D+M Vnitřní dveře, 1100x2100mm</t>
  </si>
  <si>
    <t>1300</t>
  </si>
  <si>
    <t>649</t>
  </si>
  <si>
    <t>766007U47</t>
  </si>
  <si>
    <t>2091 - D+M Vnitřní dveře, 1100x2100mm</t>
  </si>
  <si>
    <t>1302</t>
  </si>
  <si>
    <t>766007U48</t>
  </si>
  <si>
    <t>2092 - D+M Vnitřní dveře, 1650x2100mm, s PO</t>
  </si>
  <si>
    <t>1304</t>
  </si>
  <si>
    <t>651</t>
  </si>
  <si>
    <t>766007U49</t>
  </si>
  <si>
    <t>2093 - D+M Vnitřní dveře, 1650x2100mm, s PO</t>
  </si>
  <si>
    <t>1306</t>
  </si>
  <si>
    <t>766007U50</t>
  </si>
  <si>
    <t>2094 - D+M Vnitřní dveře, 1100x2100mm</t>
  </si>
  <si>
    <t>1308</t>
  </si>
  <si>
    <t>653</t>
  </si>
  <si>
    <t>766007U51</t>
  </si>
  <si>
    <t>2095 - D+M Vnitřní dveře, 900x2100mm</t>
  </si>
  <si>
    <t>1310</t>
  </si>
  <si>
    <t>766007U52</t>
  </si>
  <si>
    <t>2096 - D+M Vnitřní dveře, 900x2100mm</t>
  </si>
  <si>
    <t>1312</t>
  </si>
  <si>
    <t>655</t>
  </si>
  <si>
    <t>766007U53</t>
  </si>
  <si>
    <t>2097 - D+M Vnitřní dveře, 1100x2100mm</t>
  </si>
  <si>
    <t>1314</t>
  </si>
  <si>
    <t>766007U54</t>
  </si>
  <si>
    <t>2098 - D+M Vnitřní dveře, 1100x2100mm</t>
  </si>
  <si>
    <t>1316</t>
  </si>
  <si>
    <t>657</t>
  </si>
  <si>
    <t>766007U55</t>
  </si>
  <si>
    <t>2099 - D+M Vnitřní dveře, 1100x2100mm</t>
  </si>
  <si>
    <t>1318</t>
  </si>
  <si>
    <t>766007U56</t>
  </si>
  <si>
    <t>2100 - D+M Vnitřní dveře, 1100x2100mm</t>
  </si>
  <si>
    <t>1320</t>
  </si>
  <si>
    <t>659</t>
  </si>
  <si>
    <t>766007U57</t>
  </si>
  <si>
    <t>2101 - D+M Vnitřní dveře, 900x2100mm</t>
  </si>
  <si>
    <t>1322</t>
  </si>
  <si>
    <t>766007U58</t>
  </si>
  <si>
    <t>2102 - D+M Vnitřní dveře, 800x2100mm</t>
  </si>
  <si>
    <t>1324</t>
  </si>
  <si>
    <t>661</t>
  </si>
  <si>
    <t>766007U59</t>
  </si>
  <si>
    <t>2103 - D+M Vnitřní dveře, 700x2100mm</t>
  </si>
  <si>
    <t>1326</t>
  </si>
  <si>
    <t>766007U60</t>
  </si>
  <si>
    <t>2104 - D+M Vnitřní dveře, 900x2100mm</t>
  </si>
  <si>
    <t>1328</t>
  </si>
  <si>
    <t>663</t>
  </si>
  <si>
    <t>766007U61</t>
  </si>
  <si>
    <t>2105 - D+M Vnitřní dveře, 900x2100mm</t>
  </si>
  <si>
    <t>1330</t>
  </si>
  <si>
    <t>766007U62</t>
  </si>
  <si>
    <t>2106 - D+M Vnitřní dveře, 800x2100mm</t>
  </si>
  <si>
    <t>1332</t>
  </si>
  <si>
    <t>665</t>
  </si>
  <si>
    <t>766007U63</t>
  </si>
  <si>
    <t>2107 - D+M Vnitřní dveře, 700x2100mm</t>
  </si>
  <si>
    <t>1334</t>
  </si>
  <si>
    <t>766007U64</t>
  </si>
  <si>
    <t>2108 - D+M Vnitřní dveře, 900x2100mm</t>
  </si>
  <si>
    <t>1336</t>
  </si>
  <si>
    <t>667</t>
  </si>
  <si>
    <t>766007U65</t>
  </si>
  <si>
    <t>2109 - D+M Vnitřní dveře, 1100x2100mm</t>
  </si>
  <si>
    <t>1338</t>
  </si>
  <si>
    <t>766007U66</t>
  </si>
  <si>
    <t>2110 - D+M Vnitřní dveře, 1100x2100mm</t>
  </si>
  <si>
    <t>1340</t>
  </si>
  <si>
    <t>669</t>
  </si>
  <si>
    <t>766007U67</t>
  </si>
  <si>
    <t>2111 - D+M Vnitřní dveře, 1100x2100mm</t>
  </si>
  <si>
    <t>1342</t>
  </si>
  <si>
    <t>766007U68</t>
  </si>
  <si>
    <t>2112 - D+M Vnitřní dveře, 1100x2100mm</t>
  </si>
  <si>
    <t>1344</t>
  </si>
  <si>
    <t>671</t>
  </si>
  <si>
    <t>766007U69</t>
  </si>
  <si>
    <t>2113 - D+M Vnitřní dveře, 1100x2100mm</t>
  </si>
  <si>
    <t>1346</t>
  </si>
  <si>
    <t>766007U70</t>
  </si>
  <si>
    <t>2114 - D+M Vnitřní dveře, 900x2100mm</t>
  </si>
  <si>
    <t>1348</t>
  </si>
  <si>
    <t>673</t>
  </si>
  <si>
    <t>766007U71</t>
  </si>
  <si>
    <t>2115 - D+M Vnitřní dveře, 1100x2100mm</t>
  </si>
  <si>
    <t>1350</t>
  </si>
  <si>
    <t>766007U72</t>
  </si>
  <si>
    <t>2116 - D+M Vnitřní dveře, 900x2100mm</t>
  </si>
  <si>
    <t>1352</t>
  </si>
  <si>
    <t>675</t>
  </si>
  <si>
    <t>766007U73</t>
  </si>
  <si>
    <t>2117 - D+M Vnitřní dveře, 900x2100mm</t>
  </si>
  <si>
    <t>1354</t>
  </si>
  <si>
    <t>766007U74</t>
  </si>
  <si>
    <t>2118 - D+M Vnitřní dveře, 900x2100mm</t>
  </si>
  <si>
    <t>1356</t>
  </si>
  <si>
    <t>677</t>
  </si>
  <si>
    <t>766007U75</t>
  </si>
  <si>
    <t>2119 - D+M Vnitřní dveře, 900x2100mm</t>
  </si>
  <si>
    <t>1358</t>
  </si>
  <si>
    <t>766007U76</t>
  </si>
  <si>
    <t>2120 - D+M Vnitřní dveře, 1100x2100mm</t>
  </si>
  <si>
    <t>1360</t>
  </si>
  <si>
    <t>679</t>
  </si>
  <si>
    <t>766007U77</t>
  </si>
  <si>
    <t>2121 - D+M Vnitřní dveře, 1100x2100mm</t>
  </si>
  <si>
    <t>1362</t>
  </si>
  <si>
    <t>766007U78</t>
  </si>
  <si>
    <t>2122 - D+M Vnitřní dveře, 900x2100mm</t>
  </si>
  <si>
    <t>1364</t>
  </si>
  <si>
    <t>681</t>
  </si>
  <si>
    <t>766007U79</t>
  </si>
  <si>
    <t>2123 - D+M Vnitřní dveře, 900x2100mm</t>
  </si>
  <si>
    <t>1366</t>
  </si>
  <si>
    <t>766007U80</t>
  </si>
  <si>
    <t>2124 - D+M Vnitřní dveře, 1100x2100mm</t>
  </si>
  <si>
    <t>1368</t>
  </si>
  <si>
    <t>683</t>
  </si>
  <si>
    <t>766007U81</t>
  </si>
  <si>
    <t>2125 - D+M Vnitřní dveře, 1100x2100mm</t>
  </si>
  <si>
    <t>1370</t>
  </si>
  <si>
    <t>766007U82</t>
  </si>
  <si>
    <t>2126 - D+M Vnitřní dveře, 1100x2100mm</t>
  </si>
  <si>
    <t>1372</t>
  </si>
  <si>
    <t>685</t>
  </si>
  <si>
    <t>766007U83</t>
  </si>
  <si>
    <t>2127 - D+M Vnitřní dveře, 900x2100mm</t>
  </si>
  <si>
    <t>1374</t>
  </si>
  <si>
    <t>766007U84</t>
  </si>
  <si>
    <t>2128 - D+M Vnitřní dveře, 1100x2100mm</t>
  </si>
  <si>
    <t>1376</t>
  </si>
  <si>
    <t>687</t>
  </si>
  <si>
    <t>766007U85</t>
  </si>
  <si>
    <t>2129 - D+M Vnitřní dveře, 900x2100mm</t>
  </si>
  <si>
    <t>1378</t>
  </si>
  <si>
    <t>766007U86</t>
  </si>
  <si>
    <t>2130 - D+M Vnitřní dveře, 1200x2100mm, s PO</t>
  </si>
  <si>
    <t>1380</t>
  </si>
  <si>
    <t>689</t>
  </si>
  <si>
    <t>766007U88</t>
  </si>
  <si>
    <t>2131 - D+M Vnitřní dveře, 1100x2100mm</t>
  </si>
  <si>
    <t>1384</t>
  </si>
  <si>
    <t>766007U89</t>
  </si>
  <si>
    <t>2132 - D+M Vnitřní dveře, 900x2100mm</t>
  </si>
  <si>
    <t>1386</t>
  </si>
  <si>
    <t>691</t>
  </si>
  <si>
    <t>766007U90</t>
  </si>
  <si>
    <t>2133 - D+M Vnitřní dveře, 900x2100mm</t>
  </si>
  <si>
    <t>1388</t>
  </si>
  <si>
    <t>766007U91</t>
  </si>
  <si>
    <t>2134 - D+M Vnitřní dveře, 900x2100mm</t>
  </si>
  <si>
    <t>1390</t>
  </si>
  <si>
    <t>693</t>
  </si>
  <si>
    <t>766007U92</t>
  </si>
  <si>
    <t>2135 - D+M Vnitřní dveře, 1100x2100mm</t>
  </si>
  <si>
    <t>1392</t>
  </si>
  <si>
    <t>766007U93</t>
  </si>
  <si>
    <t>2136 - D+M Vnitřní dveře, 1650x2100mm, s PO</t>
  </si>
  <si>
    <t>1394</t>
  </si>
  <si>
    <t>695</t>
  </si>
  <si>
    <t>766007U94</t>
  </si>
  <si>
    <t>2137 - D+M Vnitřní dveře, 1200x2100mm, s PO</t>
  </si>
  <si>
    <t>1396</t>
  </si>
  <si>
    <t>766007U95</t>
  </si>
  <si>
    <t>2238 - D+M Vnitřní dveře, 1100x2100mm</t>
  </si>
  <si>
    <t>71193846</t>
  </si>
  <si>
    <t>697</t>
  </si>
  <si>
    <t>766007U96</t>
  </si>
  <si>
    <t>3002 - D+M Vnitřní dveře, 1100x2100mm, s PO</t>
  </si>
  <si>
    <t>1750388470</t>
  </si>
  <si>
    <t>766007U99</t>
  </si>
  <si>
    <t>3003 - D+M Vnitřní dveře, 1100x2100mm, s PO</t>
  </si>
  <si>
    <t>1398</t>
  </si>
  <si>
    <t>699</t>
  </si>
  <si>
    <t>766629513</t>
  </si>
  <si>
    <t>Příplatek k montáži oken rovné ostění perlinka připojovací spára do 20 mm - pásky/folie</t>
  </si>
  <si>
    <t>1400</t>
  </si>
  <si>
    <t>998766202</t>
  </si>
  <si>
    <t>Přesun hmot procentní pro konstrukce truhlářské</t>
  </si>
  <si>
    <t>1402</t>
  </si>
  <si>
    <t>767</t>
  </si>
  <si>
    <t>Konstrukce zámečnické</t>
  </si>
  <si>
    <t>701</t>
  </si>
  <si>
    <t>767002U01</t>
  </si>
  <si>
    <t>G.01 - D+M Průmyslová ocelová sekční vrata, 3200x3250mm</t>
  </si>
  <si>
    <t>1404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</si>
  <si>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garážových vrat.</t>
  </si>
  <si>
    <t>767002U02</t>
  </si>
  <si>
    <t>G.02 - D+M Průmyslová ocelová sekční vrata, 3200x3250mm</t>
  </si>
  <si>
    <t>1406</t>
  </si>
  <si>
    <t>703</t>
  </si>
  <si>
    <t>767002U03</t>
  </si>
  <si>
    <t>G.03 - D+M Průmyslová ocelová sekční vrata, 3200x3250mm</t>
  </si>
  <si>
    <t>1408</t>
  </si>
  <si>
    <t>767002U04</t>
  </si>
  <si>
    <t>G.04 - D+M Průmyslová ocelová sekční vrata, 3200x3250mm</t>
  </si>
  <si>
    <t>1410</t>
  </si>
  <si>
    <t>705</t>
  </si>
  <si>
    <t>767002U05</t>
  </si>
  <si>
    <t>G.05 - D+M Průmyslová ocelová sekční vrata, 3200x3250mm</t>
  </si>
  <si>
    <t>1412</t>
  </si>
  <si>
    <t>767002U06</t>
  </si>
  <si>
    <t>DE.01 - D+M Dveře AL venkovní prosklené, s nadsvětlíkem, celkem 1650x2930mm</t>
  </si>
  <si>
    <t>1414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</si>
  <si>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</si>
  <si>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707</t>
  </si>
  <si>
    <t>767002U07</t>
  </si>
  <si>
    <t>DE.02 - D+M Dveře AL venkovní prosklené, 1650x2190mm</t>
  </si>
  <si>
    <t>1416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</si>
  <si>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</si>
  <si>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767002U08</t>
  </si>
  <si>
    <t>DE.03 - D+M Dveře AL venkovní prosklené, 1650x2190mm</t>
  </si>
  <si>
    <t>1418</t>
  </si>
  <si>
    <t>709</t>
  </si>
  <si>
    <t>767002U09</t>
  </si>
  <si>
    <t>DE.04 - D+M Dveře AL venkovní prosklené, 1650x2190mm</t>
  </si>
  <si>
    <t>1420</t>
  </si>
  <si>
    <t>767002U10</t>
  </si>
  <si>
    <t>DE.05 - D+M Dveře AL venkovní prosklené, 1650x2190mm</t>
  </si>
  <si>
    <t>1422</t>
  </si>
  <si>
    <t>767002U11</t>
  </si>
  <si>
    <t>DE.06 - D+M Dveře AL venkovní prosklené, 1650x2190mm</t>
  </si>
  <si>
    <t>1424</t>
  </si>
  <si>
    <t>767002U12</t>
  </si>
  <si>
    <t>DE.07 - D+M Dveře AL venkovní prosklené, 1650x2190mm</t>
  </si>
  <si>
    <t>1426</t>
  </si>
  <si>
    <t>767002U13</t>
  </si>
  <si>
    <t>DE.08 - D+M Dveře AL venkovní, plné, 900x2190mm</t>
  </si>
  <si>
    <t>1428</t>
  </si>
  <si>
    <t>767002U14</t>
  </si>
  <si>
    <t>DE.09 - D+M Dveře AL venkovní, plné, 1650x2190mm</t>
  </si>
  <si>
    <t>1430</t>
  </si>
  <si>
    <t>715</t>
  </si>
  <si>
    <t>767002U15</t>
  </si>
  <si>
    <t>DE.10 - D+M Dveře AL venkovní, plné, 900x2190mm</t>
  </si>
  <si>
    <t>1432</t>
  </si>
  <si>
    <t>767002U16</t>
  </si>
  <si>
    <t>DE.11 - D+M Dveře AL venkovní, plné, 1000x2150mm</t>
  </si>
  <si>
    <t>1434</t>
  </si>
  <si>
    <t>717</t>
  </si>
  <si>
    <t>767002U17</t>
  </si>
  <si>
    <t>DE.12 - D+M Dveře AL venkovní, plné, 1000x2150mm</t>
  </si>
  <si>
    <t>1436</t>
  </si>
  <si>
    <t>767002U18</t>
  </si>
  <si>
    <t>DE.13 - D+M Dveře AL venkovní, plné, 1000x2150mm</t>
  </si>
  <si>
    <t>1438</t>
  </si>
  <si>
    <t>719</t>
  </si>
  <si>
    <t>767002U19</t>
  </si>
  <si>
    <t>DE.14 - D+M Dveře AL venkovní, plné, 1000x2150mm, s PO</t>
  </si>
  <si>
    <t>1440</t>
  </si>
  <si>
    <t>767002U20</t>
  </si>
  <si>
    <t>DE.15 - D+M Dveře AL venkovní, plné, 1000x2150mm, s PO</t>
  </si>
  <si>
    <t>1442</t>
  </si>
  <si>
    <t>721</t>
  </si>
  <si>
    <t>767002U22</t>
  </si>
  <si>
    <t>DE.17 - D+M Dveře AL venkovní, plné, 900x2150mm, s PO</t>
  </si>
  <si>
    <t>1446</t>
  </si>
  <si>
    <t>767002U23</t>
  </si>
  <si>
    <t>DE.18 - D+M Dveře AL venkovní prosklené, 1650x2190mm</t>
  </si>
  <si>
    <t>1448</t>
  </si>
  <si>
    <t>723</t>
  </si>
  <si>
    <t>767002U24</t>
  </si>
  <si>
    <t>DE.19 - D+M Dveře AL venkovní prosklené, 1650x2190mm</t>
  </si>
  <si>
    <t>1450</t>
  </si>
  <si>
    <t>767002U25</t>
  </si>
  <si>
    <t>DE.20 - D+M Dveře AL venkovní, prosklené, 3000x2190mm</t>
  </si>
  <si>
    <t>1452</t>
  </si>
  <si>
    <t>725</t>
  </si>
  <si>
    <t>767002U26</t>
  </si>
  <si>
    <t>DE.21 - D+M Dveře AL venkovní prosklené, 1650x2240mm</t>
  </si>
  <si>
    <t>1454</t>
  </si>
  <si>
    <t>767002U27</t>
  </si>
  <si>
    <t>DE.22 - D+M Dveře AL venkovní, plné, 900x2150mm, s PO</t>
  </si>
  <si>
    <t>1456</t>
  </si>
  <si>
    <t>727</t>
  </si>
  <si>
    <t>00</t>
  </si>
  <si>
    <t>712709395</t>
  </si>
  <si>
    <t>767002U30</t>
  </si>
  <si>
    <t>DE.25 - D+M Dveře AL venkovní, plné, 900x2000mm</t>
  </si>
  <si>
    <t>1462</t>
  </si>
  <si>
    <t>729</t>
  </si>
  <si>
    <t>767002U31</t>
  </si>
  <si>
    <t xml:space="preserve">O1061 - D+M Prosklená fasáda u vstupu- standarní systémový hlinikový sloupko-příčkový  systémový rám, pevné zasklení kalené a lepené ESG/VSG, trojsklo</t>
  </si>
  <si>
    <t>1464</t>
  </si>
  <si>
    <t>767002U32</t>
  </si>
  <si>
    <t>Z.01 - D+M Nenaceňovat, součást D.1.2</t>
  </si>
  <si>
    <t>kg</t>
  </si>
  <si>
    <t>1466</t>
  </si>
  <si>
    <t>731</t>
  </si>
  <si>
    <t>767002U33</t>
  </si>
  <si>
    <t>Z.02a - D+M Kovová výplň z tahokovu</t>
  </si>
  <si>
    <t>1468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</si>
  <si>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t>
  </si>
  <si>
    <t>767002U33.1</t>
  </si>
  <si>
    <t>Z.02b - D+M Kovová výplň z tahokovu</t>
  </si>
  <si>
    <t>1470</t>
  </si>
  <si>
    <t>733</t>
  </si>
  <si>
    <t>767002U34</t>
  </si>
  <si>
    <t>Z.03 - D+M Nerezová větrací mřížka včetně rámu s protideštovou a protihmyzovou siťkou</t>
  </si>
  <si>
    <t>1472</t>
  </si>
  <si>
    <t>767002U35</t>
  </si>
  <si>
    <t>Z.04+Z.05 - D+M Ocelové madlo + konstrukce zábradlí zrcadla dvouramenného schodiště</t>
  </si>
  <si>
    <t>1474</t>
  </si>
  <si>
    <t>"schodiště 1" 55,48+229,8</t>
  </si>
  <si>
    <t>"schodiště 2" 108,47+411,2</t>
  </si>
  <si>
    <t>"schodiště 3" 55,35+227,24</t>
  </si>
  <si>
    <t>"schodiště 4" 55,35+227,24</t>
  </si>
  <si>
    <t>"schodiště 5" 86,9+40,6</t>
  </si>
  <si>
    <t>735</t>
  </si>
  <si>
    <t>767002U37</t>
  </si>
  <si>
    <t xml:space="preserve">Z.06 - D+M Plošina pro technologii _ akustické stěny tl. 150 mm </t>
  </si>
  <si>
    <t>1476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</si>
  <si>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Z.06 - D.1.01- 087_Z.06-Z.10 AKUSTICKÁ ZÁSTĚNA / NOSNÁ KONSTRUKCE D.1.02 VÝKRES OK-02+ VÝKAZ POLOŽEK PRO STOLICE POD VZT</t>
  </si>
  <si>
    <t>(10,3+6,6)*2*2,25</t>
  </si>
  <si>
    <t>767002U38</t>
  </si>
  <si>
    <t xml:space="preserve">Z.07 - D+M Plošina pro technologii _ akustické stěny tl. 150 mm </t>
  </si>
  <si>
    <t>1478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</si>
  <si>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Z.07 - D.1.01- 087_Z.07-Z.10 AKUSTICKÁ ZÁSTĚNA / NOSNÁ KONSTRUKCE D.1.02 VÝKRES OK-02+ VÝKAZ POLOŽEK PRO STOLICE POD VZT</t>
  </si>
  <si>
    <t>(6,6+6,3)*2*2,25</t>
  </si>
  <si>
    <t>737</t>
  </si>
  <si>
    <t>767002U39</t>
  </si>
  <si>
    <t>Z.08 - D+M Plošina pro technologii _ akustické stěny tl. 150 mm</t>
  </si>
  <si>
    <t>1480</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</si>
  <si>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položky:_x000d_
Z.08 - D.1.01- 087_Z.08-Z.10 AKUSTICKÁ ZÁSTĚNA / NOSNÁ KONSTRUKCE D.1.02 VÝKRES OK-02+ VÝKAZ POLOŽEK PRO STOLICE POD VZT</t>
  </si>
  <si>
    <t>(7,3+9,3)*2*2,25</t>
  </si>
  <si>
    <t>767002U40</t>
  </si>
  <si>
    <t>Z.09 - D+M Plošina pro technologii _ akustické stěny tl. 150 mm</t>
  </si>
  <si>
    <t>1482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</si>
  <si>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Z.09 - D.1.01- 087_Z.09-Z.10 AKUSTICKÁ ZÁSTĚNA / NOSNÁ KONSTRUKCE D.1.02 VÝKRES OK-02+ VÝKAZ POLOŽEK PRO STOLICE POD VZT</t>
  </si>
  <si>
    <t>(6,6+5,3)*2*2,25</t>
  </si>
  <si>
    <t>739</t>
  </si>
  <si>
    <t>767002U41</t>
  </si>
  <si>
    <t xml:space="preserve">Z.10 - D+M Plošina pro technologii _ akustické stěny tl. 150 mm </t>
  </si>
  <si>
    <t>1484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</si>
  <si>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Z.10 - D.1.01- 087_Z.10-Z.10 AKUSTICKÁ ZÁSTĚNA / NOSNÁ KONSTRUKCE D.1.02 VÝKRES OK-02+ VÝKAZ POLOŽEK PRO STOLICE POD VZT</t>
  </si>
  <si>
    <t>(8,4+4,3)*2*2,25</t>
  </si>
  <si>
    <t>767002U42</t>
  </si>
  <si>
    <t>Z.11 - D+M _ NENACEŇOVAT - SOUČÁST D.1.2</t>
  </si>
  <si>
    <t>1486</t>
  </si>
  <si>
    <t>741</t>
  </si>
  <si>
    <t>767002U43</t>
  </si>
  <si>
    <t>Z.12 - D+M _ Pomocné ocelové vyrovnávací schody včetně nástupní plošiny a zábradlí</t>
  </si>
  <si>
    <t>1488</t>
  </si>
  <si>
    <t>767002U44</t>
  </si>
  <si>
    <t>Z.13 - D+M _ Konstrukce pro uložení ventilátorů, hmotnost ocelové konstrukce 42 kg</t>
  </si>
  <si>
    <t>1490</t>
  </si>
  <si>
    <t>743</t>
  </si>
  <si>
    <t>767002U45</t>
  </si>
  <si>
    <t>Z.14 - D+M _ Zakrytí kanálu</t>
  </si>
  <si>
    <t>1492</t>
  </si>
  <si>
    <t>(0,61*0,7)*2</t>
  </si>
  <si>
    <t>744</t>
  </si>
  <si>
    <t>767015R01</t>
  </si>
  <si>
    <t>D+M ocelových a zámečnických prvků / konstrukcí</t>
  </si>
  <si>
    <t>-260558779</t>
  </si>
  <si>
    <t xml:space="preserve">Poznámka k položce:_x000d_
Poznámka k položce: Specifikace / rozsah provedení - viz TZ: _x000d_
----------------------------------------------------------------------------_x000d_
-dodávka a výroba ocelových prvků a konstrukcí - dle zadání a PD -dodávka veškerých spojovacích a kotevních prvků _x000d_
-kompletní provrchobvé úpravy prvků dle požadavků PD a PBŘ _x000d_
-veškeré přesuny/zdvihací technika a kompletní montážní práce _x000d_
-kompletní montážní / usazovací a kotevní práce _x000d_
(podlití kotevních prvků nesmrštitelnou hmotou)_x000d_
-------------------------------------------------------- _x000d_
-dílenská dokumentace vč. statického přepočtu _x000d_
-ostatní nespecifikované práce a dodávky, které bezprostředně souvisí s provedení  předmětného prvku/konstrukce dle zadávací dokumentace _x000d_
-veškeré náklady na dodávku (včetně ztratného) a provedení jsou obsaženy v jednotkové ceně_x000d_
----------------------------------------------------------------------------------------------------------------------------------------------------------------------------_x000d_
Upřesnění :_x000d_
(Nosná konstrukce vstupného portálu D.1.01- 99 DETAILY 99.15 VSTUPNÍ PORTÁL + NOSNÁ KONSTRUKCE D.1.02 OK-05 - PUDORYS, REZ - VSTUPNI PORTAL + OK-06 - DETAILY - VSTUPNI PORTAL+ VYKAZ POLOZEK PRO VSTUPNY PORTAL)</t>
  </si>
  <si>
    <t xml:space="preserve">"rozsah_nosný systém D.1.2" </t>
  </si>
  <si>
    <t>"VÝKAZ POLOŽEK PRO _ PŘÍSTŘEŠEK NA OBALY" 353,5</t>
  </si>
  <si>
    <t>"VÝKAZ POLOŽEK PRO _ STOLICE POD VZT" 15049,9</t>
  </si>
  <si>
    <t>"VYKAZ POLOZEK PRO _ VSTUPNY PORTAL" 2724,7</t>
  </si>
  <si>
    <t>"VYKAZ POLOZEK PRO _ BEDNĚNÍ STROPŮ ZE ZTRACENÉHO BEDNĚNÍ VÝŠKY VLN 40 MM" 325,01</t>
  </si>
  <si>
    <t>745</t>
  </si>
  <si>
    <t>767016R01</t>
  </si>
  <si>
    <t>D+M _ podhledový fasádní plechový kazetový systém</t>
  </si>
  <si>
    <t>1496</t>
  </si>
  <si>
    <t>Poznámka k položce:_x000d_
Poznámka k položce: Kompletní systémové řešení (dodávka) a provedení dle specifikace PD a TZ včetně všech přímo souvisejících prací/dodávek/detailů/doplňků a příslušenství ---------------------------------------------------------------------------------------------------------------------------------------------------------------------------------------- Plechová fasádní/podhledová kazeta -Plechová fasádní kazeta orientována vodorovně s převažujícím jedním rozměrem, systémem do sebe zapadajících zámků a tvarovaným profilem, lamela se připevňuje šrouby k nosnému roštu. Do svislé spáry mezi lamely se vkládá dělicí T profil. Připevňovací prvky jsou skryté. Základním materiálem jsou lakované pozinkované plechy. Barva ANTHRACITE GREY RAL 7016. Viz příloha 99.15 Vstupní portál.</t>
  </si>
  <si>
    <t>"podhledové skladby vstupů_F6"</t>
  </si>
  <si>
    <t>"podhled" (3,45*9,935)</t>
  </si>
  <si>
    <t>"jižní část" (0,61*10,5+0,56*3,1)</t>
  </si>
  <si>
    <t>"západní část" (3,81*3,5)</t>
  </si>
  <si>
    <t>"východní část" (3,1*3,5)</t>
  </si>
  <si>
    <t>767311R00</t>
  </si>
  <si>
    <t>D+M _ střešní světlík Ø 400 mm, osazený do ploché jednoplášťové střechy</t>
  </si>
  <si>
    <t>1498</t>
  </si>
  <si>
    <t xml:space="preserve">Poznámka k položce:_x000d_
Poznámka k položce: Kompletní systémová dodávka a provedení dle specifikace PD a TZ včetně všech přímo souvisejících prací/dodávek/doplňků a příslušenství -------------------------------------------------------------------------------------------------------------------------------------------------------------------------- _jednotková cena včetně montáže, kotevních, lemovacích a ukončovacích prvků, dopravy, manipulace na staveništi, provedení otvoru do konstrukce stropu a střešního pláště Upřesnění :  střešní tubusový světlík Ø 400 mm v provedení pro osazení do ploché jednoplášťové střechy, se skleněnou kopulí odolnou proti působení UV záření, proti žloutnutí a stárnutí, zajišťující maximální funkčnost / rovnoměrný sběr a prostup světelných paprsků během dne, ztráta světla max. 0,5% na 10 m tubusu, odrazivost reflexní vrstvy tubusu min. 99,5%</t>
  </si>
  <si>
    <t>747</t>
  </si>
  <si>
    <t>998767202</t>
  </si>
  <si>
    <t>Přesun hmot procentní pro zámečnické konstrukce</t>
  </si>
  <si>
    <t>1500</t>
  </si>
  <si>
    <t>771</t>
  </si>
  <si>
    <t>Podlahy z dlaždic</t>
  </si>
  <si>
    <t>771111011</t>
  </si>
  <si>
    <t>Vysátí podkladu před pokládkou dlažby</t>
  </si>
  <si>
    <t>1502</t>
  </si>
  <si>
    <t>"viz nášlap _ P11-P15_odměřeno elektronicky"</t>
  </si>
  <si>
    <t>(33,75+212,65+17,07+277,59+96,59)</t>
  </si>
  <si>
    <t>"výklenky_bude odsouhlaseno při realizaci" 0,1*637,65</t>
  </si>
  <si>
    <t>749</t>
  </si>
  <si>
    <t>771121011</t>
  </si>
  <si>
    <t>Nátěr penetrační na podlahu</t>
  </si>
  <si>
    <t>1504</t>
  </si>
  <si>
    <t>771151012</t>
  </si>
  <si>
    <t>Samonivelační stěrka podlah pevnosti 20 MPa tl 5 mm</t>
  </si>
  <si>
    <t>1506</t>
  </si>
  <si>
    <t>751</t>
  </si>
  <si>
    <t>771574266</t>
  </si>
  <si>
    <t>Montáž podlah keramických protiskluzných lepených flexibilním lepidlem</t>
  </si>
  <si>
    <t>1508</t>
  </si>
  <si>
    <t>Poznámka k položce:_x000d_
Poznámka k položce: V jednotkové ceně také zahrnuty náklady na montáž souvisejících obvodových systémových soklů + veškerých lišt a profilů</t>
  </si>
  <si>
    <t>59761R30</t>
  </si>
  <si>
    <t>dlaždice keramické protiskluzné _ nášlapná vrstva "P.11"</t>
  </si>
  <si>
    <t>1510</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</si>
  <si>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rektifikovaná Povrch: reliéfní, matný Deklarovaný rozměr: 598x598x10 mm Nasákavost: E&lt;0,3%;jedn.max 0,4% Pevnost v ohybu: Min. 40 N/mm2 Jedn.min. 32 N/mm2 Lomové zatížení: ≥ 7,5 mm min. 1500 N Otěruvzdornost: PEI 4 Protiskluznost: R10 / B</t>
  </si>
  <si>
    <t>753</t>
  </si>
  <si>
    <t>59761R31</t>
  </si>
  <si>
    <t>dlaždice keramické protiskluzné _ nášlapná vrstva "P.12"</t>
  </si>
  <si>
    <t>1512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</si>
  <si>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SRM reliéf Deklarovaný rozměr: 298x298x9 mm Nasákavost: E&lt;0,3%;jedn.max 0,4% Pevnost v ohybu: Min. 40 N/mm2 Jedn.min. 32 N/mm2 Lomové zatížení: ≥ 7,5 mm min. 1500 N Obrusnost: Max. 135 mm3 Protiskluznost: R11 / B</t>
  </si>
  <si>
    <t>59761R32</t>
  </si>
  <si>
    <t>dlaždice keramické protiskluzné _ nášlapná vrstva "P.13"</t>
  </si>
  <si>
    <t>1514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</si>
  <si>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SB hl. protiskluzný Deklarovaný rozměr: 298x298x9 mm Nasákavost: E&lt;0,3%;jedn.max 0,4% Pevnost v ohybu: Min. 40 N/mm2 Jedn.min. 32 N/mm2 Lomové zatížení: ≥ 7,5 mm min. 1500 N Obrusnost: Max. 135 mm3 Protiskluznost: R10 / A</t>
  </si>
  <si>
    <t>755</t>
  </si>
  <si>
    <t>59761R33</t>
  </si>
  <si>
    <t>dlaždice keramické protiskluzné _ nášlapná vrstva "P.14"</t>
  </si>
  <si>
    <t>1516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</si>
  <si>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standardní Deklarovaný rozměr: 298x298x9 mm Nasákavost: E&lt;0,3%;jedn.max 0,4% Pevnost v ohybu: Min. 40 N/mm2 Jedn.min. 32 N/mm2 Lomové zatížení: ≥ 7,5 mm min. 1500 N Obrusnost: Max. 135 mm3 Protiskluznost: R9 / A</t>
  </si>
  <si>
    <t>59761R34</t>
  </si>
  <si>
    <t>dlaždice keramické protiskluzné _ nášlapná vrstva "P.15"</t>
  </si>
  <si>
    <t>1518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</si>
  <si>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Povrch: reliéfní Deklarovaný rozměr: 298x298x8 mm Nasákavost: E&lt;0,3%;jedn.max 0,4% Pevnost v ohybu: Min. 40 N/mm2 Jedn.min. 32 N/mm2 Lomové zatížení: ≥ 7,5 mm min. 1500 N Otěruvzdornost: PEI 4 Protiskluznost: R10 / B</t>
  </si>
  <si>
    <t>757</t>
  </si>
  <si>
    <t>771577114</t>
  </si>
  <si>
    <t>Příplatek k montáži podlah keramických lepených flexibilním lepidlem za spárování tmelem</t>
  </si>
  <si>
    <t>1520</t>
  </si>
  <si>
    <t>771577R04</t>
  </si>
  <si>
    <t>Příplatek k vnitřním dlažbám za dodávku a montáž ukončovacích, rohových a koutových profilů</t>
  </si>
  <si>
    <t>1522</t>
  </si>
  <si>
    <t xml:space="preserve">Poznámka k položce:_x000d_
Poznámka k položce: Množství/rozsah - VZTAŽEN NA CELKOVOU PLOCHU vnitřních dlažeb. (specifikace materiálů dle PD a TZ)_SPECIFIKACE A ROZSAH DLE TP KONKRÉTNĚ VYBRANÉHO DODAVATELE  ------------------------------------------------------------------------------------------------------------------------------------</t>
  </si>
  <si>
    <t>759</t>
  </si>
  <si>
    <t>998771202</t>
  </si>
  <si>
    <t>Přesun hmot procentní pro podlahy z dlaždic</t>
  </si>
  <si>
    <t>1524</t>
  </si>
  <si>
    <t>Podlahy povlakové</t>
  </si>
  <si>
    <t>776111311</t>
  </si>
  <si>
    <t>Vysátí podkladu povlakových podlah</t>
  </si>
  <si>
    <t>1526</t>
  </si>
  <si>
    <t>"viz nášlap _ P31+P32_odměřeno elektronicky" 12,35+35,98</t>
  </si>
  <si>
    <t>"výklenky_bude odsouhlaseno při realizaci" 0,15*48,33</t>
  </si>
  <si>
    <t>"viz nášlap _ P01-P07_odměřeno elektronicky"</t>
  </si>
  <si>
    <t>(1650,13+287,85+43,75+1181,46+269,53+969,52+547,91)</t>
  </si>
  <si>
    <t>"výklenky_bude odsouhlaseno při realizaci" 0,05*4950,15</t>
  </si>
  <si>
    <t>761</t>
  </si>
  <si>
    <t>776111321</t>
  </si>
  <si>
    <t>Vysátí schodišťových stupnic š do 300 mm</t>
  </si>
  <si>
    <t>1528</t>
  </si>
  <si>
    <t>"odměřeno elektronicky" (26*8*1,6)</t>
  </si>
  <si>
    <t>776111331</t>
  </si>
  <si>
    <t>Vysátí schodišťových podstupnic v do 200 mm</t>
  </si>
  <si>
    <t>1530</t>
  </si>
  <si>
    <t>776121111</t>
  </si>
  <si>
    <t>Vodou ředitelná penetrace savého podkladu povlakových podlah ředěná v poměru 1:3</t>
  </si>
  <si>
    <t>1532</t>
  </si>
  <si>
    <t>776121211</t>
  </si>
  <si>
    <t>Penetrace schodišťových stupnic š do 300 mm</t>
  </si>
  <si>
    <t>1534</t>
  </si>
  <si>
    <t>765</t>
  </si>
  <si>
    <t>776121221</t>
  </si>
  <si>
    <t>Penetrace schodišťových podstupnic v do 200 mm</t>
  </si>
  <si>
    <t>1536</t>
  </si>
  <si>
    <t>776141112</t>
  </si>
  <si>
    <t>Vyrovnání podkladu povlakových podlah stěrkou pevnosti 20 MPa tl 5 mm</t>
  </si>
  <si>
    <t>1538</t>
  </si>
  <si>
    <t>776142112</t>
  </si>
  <si>
    <t>Vyrovnání schodišťových stupnic š do 300 samonivelační stěrkou min pevnosti 35 MPa tl 5 mm</t>
  </si>
  <si>
    <t>1540</t>
  </si>
  <si>
    <t>776143112</t>
  </si>
  <si>
    <t>Tmelení schodišťových podstupnic v do 200 mm stěrkou tl 5 mm</t>
  </si>
  <si>
    <t>1542</t>
  </si>
  <si>
    <t>769</t>
  </si>
  <si>
    <t>776211111</t>
  </si>
  <si>
    <t>Lepení textilních pásů</t>
  </si>
  <si>
    <t>1544</t>
  </si>
  <si>
    <t>69751R00</t>
  </si>
  <si>
    <t>dodávka povlakové podlahové krytiny - koberce _ nášlapná vrstva "P.31"</t>
  </si>
  <si>
    <t>1546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</si>
  <si>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barva černá;_x000d_
Celková tloušťka ~ 9 mm; barevná stálost &gt; 5, odření 5; voda 4-5; slaná voda 4-5; vodní skvrny - kobercová čistící zóna v rolích složena z kombinace tří typů vláken zajišťujících maximální zachycení nečistot, seškrábání nečistot a absorpce vlhkosti z obuvi_x000d_
- konstrukce materiálu vpichované střižené vlákno_x000d_
- vlákno 100% polyamide (PA)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</si>
  <si>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69751R01</t>
  </si>
  <si>
    <t>dodávka povlakové podlahové krytiny - koberce _ nášlapná vrstva "P.32"</t>
  </si>
  <si>
    <t>1548</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</si>
  <si>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barva šedá;_x000d_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(PA)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t>
  </si>
  <si>
    <t>776221121</t>
  </si>
  <si>
    <t>Lepení pásů z PVC standardním lepidlem</t>
  </si>
  <si>
    <t>1550</t>
  </si>
  <si>
    <t>Poznámka k položce:_x000d_
V jednotkové ceně také zahrnuty náklady na montáž souvisejících obvodových systémových soklů + veškerých lišt a profilů + spoj podlahovin svařováním</t>
  </si>
  <si>
    <t>(1650+275+1181+269+969+547)</t>
  </si>
  <si>
    <t>"výklenky_bude odsouhlaseno při realizaci" 0,05*4891</t>
  </si>
  <si>
    <t>773</t>
  </si>
  <si>
    <t>28411R05</t>
  </si>
  <si>
    <t>dodávka povlakové podlahové krytiny - PVC _ nášlapná vrstva "P.01"</t>
  </si>
  <si>
    <t>1552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</si>
  <si>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t>
  </si>
  <si>
    <t>1650*1,2 'Přepočtené koeficientem množství</t>
  </si>
  <si>
    <t>28411R06</t>
  </si>
  <si>
    <t>dodávka povlakové podlahové krytiny - PVC _ nášlapná vrstva "P.02"</t>
  </si>
  <si>
    <t>1554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</si>
  <si>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černá;_x000d_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krytiny_x000d_
</t>
  </si>
  <si>
    <t>275*1,2 'Přepočtené koeficientem množství</t>
  </si>
  <si>
    <t>775</t>
  </si>
  <si>
    <t>28411R07</t>
  </si>
  <si>
    <t>dodávka povlakové podlahové krytiny - PVC _ nášlapná vrstva "P.03"</t>
  </si>
  <si>
    <t>1556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</si>
  <si>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béžová;_x000d_
- homogenní antistatické neválcované PVC bez obsahu ftalátů_x000d_
- hodnota el. odporu je 106 ≤ R ≤ 108 Ω_x000d_
- rozměry čtverců 615mm x 615mm_x000d_
- celková tloušťka 2 mm_x000d_
- třídy zátěže 34/43_x000d_
- roztažnost (rozměrová stálost) dle EN 434 je ≤ 0,05%_x000d_
- odolnost proti bodovému zatížení, zbytkový otlak dle EN 433 je 0,035 mm_x000d_
- součinitel smykového tření dle ČSN je µ ≥ 0,6_x000d_
- reakce na oheň dle EN13501-1: třída Bƒl S1_x000d_
- biologická odolnost dle ISO 846 intenzita růstu 0_x000d_
- adheze mikroorganismů dle ISO 14698-1 třída A-B_x000d_
- třída čistitelnosti dle ISO 14644-9 úspěšnost čištění více než 99 %_x000d_
- ve složení materiálu nejsou obsaženy žádné látky ze skupiny ftalátů_x000d_
- vynikající chemická odolnost dle ISO 26787/ EN423 bez nutnosti nanášení dalších povrchových úprav_x000d_
- možnost oprav stejným materiálem bez nutnosti výměny čtverců_x000d_
- instalace na vodivé lepidlo a vodivou síť z Cu pásky, připojenou na uzemňovací svorky – skladba dle doporučení výrobce stavební chemie_x000d_
</t>
  </si>
  <si>
    <t>43*1,2 'Přepočtené koeficientem množství</t>
  </si>
  <si>
    <t>28411R08</t>
  </si>
  <si>
    <t>dodávka povlakové podlahové krytiny - PVC _ nášlapná vrstva "P.04"</t>
  </si>
  <si>
    <t>1558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</si>
  <si>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dekon světlé dřevo;_x000d_
- heterogenní akustický vinyl v rolích bez obsahu ftalátů_x000d_
- vyztužení kompaktní vrstvou z netkaného skelného rouna_x000d_
- celková tloušťka materiálu 2,60 mm_x000d_
- tloušťka nášlapné vrstvy 0,70 mm_x000d_
- šířka role 2m_x000d_
- třída zátěže 34/42_x000d_
- kročejový útlum dle EN ISO 717-2 je 15 dB_x000d_
- odolnost proti bodovému zatížení, zbytkový otlak dle EN 433 je 0,05 mm_x000d_
- roztažnost (rozměrová stálost) dle EN 434 je ≤ 0,1%_x000d_
- povrchová úprava PUR_x000d_
- reakce na oheň dle EN 13 501-1 je Bfl – S1_x000d_
- odolnost proti opotřebení dle EN 660-2: třída T_x000d_
- součinitel smykového tření dle ČSN hodnota µ ≥ 0,6_x000d_
- ve složení materiálu nejsou obsaženy žádné látky ze skupiny ftalátů_x000d_
- schopnost snížit intenzitu hluku při nárazu dle NF S 31-074 Ln,e,w &lt; 65dB, třída A_x000d_
- vyšší kročejový útlum než 15dB není žádoucí z důvodu zvýšení zbytkového otlaku a valivého odporu krytiny_x000d_
_x000d_
</t>
  </si>
  <si>
    <t>1181*1,2 'Přepočtené koeficientem množství</t>
  </si>
  <si>
    <t>777</t>
  </si>
  <si>
    <t>28411R09</t>
  </si>
  <si>
    <t>dodávka povlakové podlahové krytiny - PVC _ nášlapná vrstva "P.05"</t>
  </si>
  <si>
    <t>1560</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</si>
  <si>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světle šedá;_x000d_
- heterogenní akustický vinyl v rolích bez obsahu ftalátů_x000d_
- vyztužení kompaktní vrstvou z netkaného skelného rouna_x000d_
- celková tloušťka materiálu 2,60 mm_x000d_
- tloušťka nášlapné vrstvy 0,70 mm_x000d_
- šířka role 2m_x000d_
- třída zátěže 34/42_x000d_
- kročejový útlum dle EN ISO 717-2 je 15 dB_x000d_
- odolnost proti bodovému zatížení, zbytkový otlak dle EN 433 je 0,05 mm_x000d_
- roztažnost (rozměrová stálost) dle EN 434 je ≤ 0,1%_x000d_
- povrchová úprava PUR_x000d_
- reakce na oheň dle EN 13 501-1 je Bfl – S1_x000d_
- odolnost proti opotřebení dle EN 660-2: třída T_x000d_
- součinitel smykového tření dle ČSN hodnota µ ≥ 0,6_x000d_
- ve složení materiálu nejsou obsaženy žádné látky ze skupiny ftalátů_x000d_
- schopnost snížit intenzitu hluku při nárazu dle NF S 31-074 Ln,e,w &lt; 65dB, třída A_x000d_
- vyšší kročejový útlum než 15dB není žádoucí z důvodu zvýšení zbytkového otlaku a valivého odporu krytiny_x000d_
</t>
  </si>
  <si>
    <t>269*1,2 'Přepočtené koeficientem množství</t>
  </si>
  <si>
    <t>28411R10</t>
  </si>
  <si>
    <t>dodávka povlakové podlahové krytiny - PVC _ nášlapná vrstva "P.06"</t>
  </si>
  <si>
    <t>1562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</si>
  <si>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béžově-šedá;_x000d_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krytiny_x000d_
</t>
  </si>
  <si>
    <t>969*1,2 'Přepočtené koeficientem množství</t>
  </si>
  <si>
    <t>779</t>
  </si>
  <si>
    <t>28411R11</t>
  </si>
  <si>
    <t>dodávka povlakové podlahové krytiny - PVC _ nášlapná vrstva "P.07"</t>
  </si>
  <si>
    <t>1564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</si>
  <si>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Celková tloušťka 2 mm; tloušťka nášlapné vrstvy 0.70 mm; celková hmotnost 2,750 g/m²; občanská výstavba - 34; lehký průmysl - 42; rozměrová stálost &lt; 0.1 %; odolnost vůči bodovému zatížení ~0.05 mm; odolnost vůči kolečkům - ano; použití ve vlhkých prostorách - ano; barevná stálost ≥ 6; flexibilita ø 10mm; protikluznost ESb, R10, třída C; odolnost vůči skvrnám - dobrá; elektrický odpor &gt; 1,10(9) Ω; reakce na oheň - Bfl - s1; elektrostatický náboj E ≤ 2 kV; tepelná vodivost 0,25 W/(m.K); protikluznost - třída DS (μ ≥ 0,30)</t>
  </si>
  <si>
    <t>547*1,2 'Přepočtené koeficientem množství</t>
  </si>
  <si>
    <t>776321111</t>
  </si>
  <si>
    <t>Montáž podlahovin z PVC na stupnice šířky do 300 mm</t>
  </si>
  <si>
    <t>1566</t>
  </si>
  <si>
    <t>Poznámka k položce:_x000d_
Poznámka k položce: V jednotkové ceně také zahrnuty náklady na montáž souvisejících obvodových systémových soklů + veškerých lišt a profilů + spoj podlahovin svařováním</t>
  </si>
  <si>
    <t>781</t>
  </si>
  <si>
    <t>776321211</t>
  </si>
  <si>
    <t>Montáž podlahovin z PVC na podstupnice výšky do 200 mm</t>
  </si>
  <si>
    <t>1568</t>
  </si>
  <si>
    <t>28411R01</t>
  </si>
  <si>
    <t xml:space="preserve">dodávka povlakové podlahové krytiny - PVC (vysokozátěžová  podlahová krytina)_schodišťový systém</t>
  </si>
  <si>
    <t>1570</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</si>
  <si>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t>
  </si>
  <si>
    <t>"odměřeno elektronicky"1,1*(26*8*1,6)*(0,1519+0,3)</t>
  </si>
  <si>
    <t>783</t>
  </si>
  <si>
    <t>776431111</t>
  </si>
  <si>
    <t>Montáž schodišťových hran lepených</t>
  </si>
  <si>
    <t>1572</t>
  </si>
  <si>
    <t>28342160</t>
  </si>
  <si>
    <t>hrana schodová s lemovým ukončením z 30x35x3mm</t>
  </si>
  <si>
    <t>1574</t>
  </si>
  <si>
    <t>332,8*1,1 "Přepočtené koeficientem množství</t>
  </si>
  <si>
    <t>785</t>
  </si>
  <si>
    <t>998776202</t>
  </si>
  <si>
    <t>Přesun hmot procentní pro podlahy povlakové</t>
  </si>
  <si>
    <t>1576</t>
  </si>
  <si>
    <t>Podlahy lité</t>
  </si>
  <si>
    <t>777511R01</t>
  </si>
  <si>
    <t>Systémové řešení _ podlahová stěrka (lité podlahy) _ P21</t>
  </si>
  <si>
    <t>1578</t>
  </si>
  <si>
    <t xml:space="preserve">Poznámka k položce:_x000d_
Poznámka k položce: Kompletní systémová dodávka a provedení dle specifikace PD a TZ včetně všech přímo souvisejících prací/činností/dodávek/příslušenství + příprava podkladu --------------------------------------------------------------------------------------------------------------------------------------------------------------------------------------------- Stěrka s prosypem písku pro zvýšení protiskluzu. Jednokomponentní polyuretanový tenkovrstvý podlahový nátěr s vysokou mechanickou a chemickou komponentní odolností. Složení - nátěr na rozpouštědlové bázi. Pevnost v tahu &gt; 3N/mm2; přídržnost &gt; 2N/mm2; průtažnost &gt; 50%; tvrdost &gt; 20; odolnost tlakové vodě - vodní sloupec 1 m/24 hod bez průsaku; teplotní zatížení -40°C až +90 °C; teplota při aplikaci +5°C až +35 °C; nelepivost 2–3 hod. dle povětrnosti; UV stabilní, beze změn; Omezené zatížení (lehká chůze) 12-24hod.; plné zatížení 7 dní.  Chemická odolnost /+ stabilní, - nestabilní, ± krátkodobě stabilní./: + Hydroxid draselný 5 % / + Amoniak 5 % / + Kyselina chlorovodíková 5 % / + Domácí čisticí prostředky (zředěné) / + Motorová nafta / + Hydroxid sodný 5 % / + Kyselina sírová 5 % / + Mořská voda /  - Dichlormethan / - N-methylpyrrolidon (brzdová kapalina)</t>
  </si>
  <si>
    <t>"odměřeno elektronicky" 628,96</t>
  </si>
  <si>
    <t>"ostatní plochy a výklenky_odsouhlaseno při realizaci" 0,1*628,96</t>
  </si>
  <si>
    <t>787</t>
  </si>
  <si>
    <t>777511R02</t>
  </si>
  <si>
    <t>Systémové řešení _ podlahová stěrka (lité podlahy) _ P23</t>
  </si>
  <si>
    <t>1580</t>
  </si>
  <si>
    <t xml:space="preserve">Poznámka k položce:_x000d_
Poznámka k položce: Kompletní systémová dodávka a provedení dle specifikace PD a TZ včetně všech přímo souvisejících prací/činností/dodávek/příslušenství + příprava podkladu --------------------------------------------------------------------------------------------------------------------------------------------------------------------------------------------- Je pigmentovaná, nízkoviskózní, dvoukomponentní, bezrozpouštědlová hmota na epoxidové bázi, s nízkým obsahem VOC, bez nonylfenolu. Materiál je vhodný pro vytváření podlah ve skladech, výrobních halách, elektrárnách, obchodech parkovištích, školách, jídelnách, letištích, nemocnicích atd.  Tvrdost Shore D 70 (7 dní/+23 °C/50 % r. v.) / Pevnost v tlaku 50 N/mm2 (28 dní/+23 °C/50 % r. v.) / Pevnost v ohybu 23 N/mm2 (28 dní/+23 °C/50 % r. v.) / Tahová přídržnost &gt; 1,5 N/mm2 (porušení v betonu) / Zpracovatelnost 30 minut (při 20 °C) / Chemická odolnost po 7 dnech (při 20 °C) / Doba pochůznosti cca 24 h (při 20 °C) / tato doba se může měnit v závislosti na klimatických podmínkách Plné zatížení po 7 dnech (při 20 °C) / Aplikace následné vrstvy nejpozději do 72 hodin</t>
  </si>
  <si>
    <t>"odměřeno elektronicky" 17,68</t>
  </si>
  <si>
    <t>"ostatní plochy a výklenky_odsouhlaseno při realizaci" 0,2*17,68</t>
  </si>
  <si>
    <t>998777202</t>
  </si>
  <si>
    <t>Přesun hmot procentní pro podlahy lité</t>
  </si>
  <si>
    <t>1582</t>
  </si>
  <si>
    <t>Dokončovací práce - obklady</t>
  </si>
  <si>
    <t>789</t>
  </si>
  <si>
    <t>781121011</t>
  </si>
  <si>
    <t>Nátěr penetrační na stěnu</t>
  </si>
  <si>
    <t>1584</t>
  </si>
  <si>
    <t>781131112</t>
  </si>
  <si>
    <t>Izolace pod obklad nátěrem nebo stěrkou ve dvou vrstvách</t>
  </si>
  <si>
    <t>1586</t>
  </si>
  <si>
    <t>791</t>
  </si>
  <si>
    <t>781131264</t>
  </si>
  <si>
    <t>Izolace pod obklad těsnícími pásy mezi podlahou a stěnou / stěnami</t>
  </si>
  <si>
    <t>1588</t>
  </si>
  <si>
    <t>781474115</t>
  </si>
  <si>
    <t>Montáž obkladů vnitřních keramických hladkých lepených flexibilním lepidlem</t>
  </si>
  <si>
    <t>1590</t>
  </si>
  <si>
    <t xml:space="preserve">Poznámka k položce:_x000d_
Poznámka k položce: V jednotkové ceně zahrnuty náklady na montáž veškerých doplňků a příslušenství dle PD a TZ. (listely, dekory - specifikované v PD)  -------------------------------------------</t>
  </si>
  <si>
    <t>3,0*(251,1)</t>
  </si>
  <si>
    <t>2,85*(165,825)</t>
  </si>
  <si>
    <t>2,3*(4,125)</t>
  </si>
  <si>
    <t>2,7*(61,725)</t>
  </si>
  <si>
    <t>2,2*(284,3+93,87)</t>
  </si>
  <si>
    <t>1,2*(52,71+76,1)</t>
  </si>
  <si>
    <t>2,6*(366,32)</t>
  </si>
  <si>
    <t>2,5*(10,7)</t>
  </si>
  <si>
    <t>0,6*(11,05+28,22)</t>
  </si>
  <si>
    <t>793</t>
  </si>
  <si>
    <t>59761R00</t>
  </si>
  <si>
    <t>obklad keramický hladký</t>
  </si>
  <si>
    <t>1592</t>
  </si>
  <si>
    <t xml:space="preserve">Poznámka k položce:_x000d_
Poznámka k položce: V jednotkové ceně zahrnuty náklady na veškeré doplňky a příslušenství dle PD a TZ. (listely, dekory - specifikované v PD)  ------------------------------------------- -přesná specifikace _ viz PD a TZ</t>
  </si>
  <si>
    <t>3391,337*1,1 "Přepočtené koeficientem množství</t>
  </si>
  <si>
    <t>781477111</t>
  </si>
  <si>
    <t>Příplatek k montáži obkladů vnitřních keramických hladkých za plochu do 10 m2</t>
  </si>
  <si>
    <t>1594</t>
  </si>
  <si>
    <t>795</t>
  </si>
  <si>
    <t>781477114</t>
  </si>
  <si>
    <t>Příplatek k montáži obkladů vnitřních keramických hladkých za spárování tmelem</t>
  </si>
  <si>
    <t>1596</t>
  </si>
  <si>
    <t>781477R00</t>
  </si>
  <si>
    <t>Příplatek k vnitřním obladům za dodávku a montáž ukončovacích, rohových a koutových profilů</t>
  </si>
  <si>
    <t>1598</t>
  </si>
  <si>
    <t xml:space="preserve">Poznámka k položce:_x000d_
Poznámka k položce: Množství/rozsah - VZTAŽEN NA CELKOVOU PLOCHU vnitřních obkladů. (specifikace materiálů dle PD a TZ)_SPECIFIKACE A ROZSAH DLE TP KONKRÉTNĚ VYBRANÉHO DODAVATELE  ------------------------------------------------------------------------------------------------------------------------------------</t>
  </si>
  <si>
    <t>797</t>
  </si>
  <si>
    <t>781495115</t>
  </si>
  <si>
    <t>Spárování vnitřních obkladů silikonem</t>
  </si>
  <si>
    <t>1600</t>
  </si>
  <si>
    <t>998781202</t>
  </si>
  <si>
    <t>Přesun hmot procentní pro obklady keramické</t>
  </si>
  <si>
    <t>1602</t>
  </si>
  <si>
    <t>Dokončovací práce - nátěry</t>
  </si>
  <si>
    <t>799</t>
  </si>
  <si>
    <t>783823101</t>
  </si>
  <si>
    <t>Penetrační akrylátový nátěr hladkých betonových povrchů</t>
  </si>
  <si>
    <t>1604</t>
  </si>
  <si>
    <t>"podhledová skladba_C.15_odměřeno elektronicky" 24,23</t>
  </si>
  <si>
    <t>783826615</t>
  </si>
  <si>
    <t>Hydrofobizační nátěr betonových povrchů stupně členitosti 1 a 2</t>
  </si>
  <si>
    <t>1606</t>
  </si>
  <si>
    <t>24,23*2 "Přepočtené koeficientem množství</t>
  </si>
  <si>
    <t>801</t>
  </si>
  <si>
    <t>783923161</t>
  </si>
  <si>
    <t>Penetrační akrylátový nátěr pórovitých betonových podlah</t>
  </si>
  <si>
    <t>1608</t>
  </si>
  <si>
    <t>783923171</t>
  </si>
  <si>
    <t>Penetrační akrylátový nátěr hrubých betonových podlah</t>
  </si>
  <si>
    <t>1610</t>
  </si>
  <si>
    <t>803</t>
  </si>
  <si>
    <t>783968R00</t>
  </si>
  <si>
    <t>Ochranný dvojnásobný olejovzdorný nátěr _ (betonových podkladů)</t>
  </si>
  <si>
    <t>1612</t>
  </si>
  <si>
    <t>Poznámka k položce:_x000d_
Poznámka k položce: KOmpletní systémová dodávka a provedení dle specifikace PD a TZ včetěn všech přímo souvisejících prací a dodávek + příprava podkladu -------------------------------------------------------------------------------------------------------------------------------------------------------------------- Antikorozní olejovzdorný nátěr vnitřních ploch, vytmelení a vybroušení vnějších ploch včetně aplikace polyuretanového nátěru v mátnem bílem odstínu.</t>
  </si>
  <si>
    <t>"skladba a povrch_P24_odměřeno elektronicky" 72,98</t>
  </si>
  <si>
    <t>Dokončovací práce - malby a tapety</t>
  </si>
  <si>
    <t>784181101</t>
  </si>
  <si>
    <t>Základní akrylátová jednonásobná penetrace podkladu v místnostech výšky do 3,80m</t>
  </si>
  <si>
    <t>1614</t>
  </si>
  <si>
    <t>11290,605+9561,646-(4170,45)</t>
  </si>
  <si>
    <t>2949,46+1257,79</t>
  </si>
  <si>
    <t>805</t>
  </si>
  <si>
    <t>784221101</t>
  </si>
  <si>
    <t>Dvojnásobné bílé malby ze směsí za sucha dobře otěruvzdorných v místnostech do 3,80 m</t>
  </si>
  <si>
    <t>1616</t>
  </si>
  <si>
    <t>784221141</t>
  </si>
  <si>
    <t>Příplatek k cenám 2x maleb za sucha otěruvzdorných za barevnou malbu tónovanou tónovacími přípravky</t>
  </si>
  <si>
    <t>1618</t>
  </si>
  <si>
    <t>807</t>
  </si>
  <si>
    <t>784321031</t>
  </si>
  <si>
    <t>Dvojnásobné omyvatelné bílé malby v místnosti výšky do 3,80 m</t>
  </si>
  <si>
    <t>1620</t>
  </si>
  <si>
    <t>784321053</t>
  </si>
  <si>
    <t>Příplatek k cenám dvojnásobných omyvatelnýchh maleb za barevnou malbu v odstínu středně sytém</t>
  </si>
  <si>
    <t>1622</t>
  </si>
  <si>
    <t>N00</t>
  </si>
  <si>
    <t>Nepojmenované, ostatní práce a dodávky</t>
  </si>
  <si>
    <t>809</t>
  </si>
  <si>
    <t>N00_015R02</t>
  </si>
  <si>
    <t>Příplatek k hydroizolačnímu souvrství spodní stavby _ za provedení veškerých detailů a (D+M) systémových prostupů/průchodek</t>
  </si>
  <si>
    <t>262144</t>
  </si>
  <si>
    <t>1624</t>
  </si>
  <si>
    <t xml:space="preserve">Poznámka k položce:_x000d_
Poznámka k položce: Kompletní dodávka a provedení dle specifikace PD (SOUPIS DETAILŮ) a TZ + systémové technologické postupy  ----------------------------------------------------------------------------------------------------------------------------------------</t>
  </si>
  <si>
    <t>"rozsah a specifikace _ plocha HI souvrstvý" 4036,235+451,98</t>
  </si>
  <si>
    <t>-858720893</t>
  </si>
  <si>
    <t>"rozsah a specifikace _ plocha HI souvrstvý" 4173,104+482,898</t>
  </si>
  <si>
    <t>N01</t>
  </si>
  <si>
    <t>Nepojmenovaný díl</t>
  </si>
  <si>
    <t>Ostatní</t>
  </si>
  <si>
    <t>OST09</t>
  </si>
  <si>
    <t>Ostatní výpisy prvků a výrobků</t>
  </si>
  <si>
    <t>811</t>
  </si>
  <si>
    <t>795001U01</t>
  </si>
  <si>
    <t>OV.11 - D+M Rohož s gumovou čistící vložkou, 3000x1000mm</t>
  </si>
  <si>
    <t>1628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</si>
  <si>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ostatních výrobků.</t>
  </si>
  <si>
    <t>795001U02</t>
  </si>
  <si>
    <t>OV.12 - D+M Rohož s gumovou čistící vložkou, 1950x1000mm</t>
  </si>
  <si>
    <t>1630</t>
  </si>
  <si>
    <t>813</t>
  </si>
  <si>
    <t>795001U03</t>
  </si>
  <si>
    <t>OV.13 - D+M Rohož s gumovou čistící vložkou, 2000x1000mm</t>
  </si>
  <si>
    <t>1632</t>
  </si>
  <si>
    <t>795001U04</t>
  </si>
  <si>
    <t>OV.14 - D+M Rohož s gumovou čistící vložkou, 5000x1000mm</t>
  </si>
  <si>
    <t>1634</t>
  </si>
  <si>
    <t>815</t>
  </si>
  <si>
    <t>795001U05</t>
  </si>
  <si>
    <t>OV.15 - D+M Rohož s gumovou čistící vložkou, 2500x1000mm</t>
  </si>
  <si>
    <t>1636</t>
  </si>
  <si>
    <t>816</t>
  </si>
  <si>
    <t>795001U06</t>
  </si>
  <si>
    <t>OV.16 - D+M Rohož s gumovou čistící vložkou, 3000x2000mm</t>
  </si>
  <si>
    <t>1638</t>
  </si>
  <si>
    <t>817</t>
  </si>
  <si>
    <t>795001U07</t>
  </si>
  <si>
    <t>OV.21 - D+M Plastový pás na ochranu stěn o výšce 200m a šířce 2mm</t>
  </si>
  <si>
    <t>bm</t>
  </si>
  <si>
    <t>1640</t>
  </si>
  <si>
    <t>795001U08</t>
  </si>
  <si>
    <t>OV.22 - D+M Ochranný rohový profil z PVC</t>
  </si>
  <si>
    <t>1642</t>
  </si>
  <si>
    <t>819</t>
  </si>
  <si>
    <t>795001U09</t>
  </si>
  <si>
    <t>OV.23 - D+M Ochranný rohový profil zesílený, z AL profilu</t>
  </si>
  <si>
    <t>1644</t>
  </si>
  <si>
    <t>820</t>
  </si>
  <si>
    <t>795001U10</t>
  </si>
  <si>
    <t>OV.24 - D+M Nástěnné madlo prům. 35mm z PVC s AL vložkou</t>
  </si>
  <si>
    <t>1646</t>
  </si>
  <si>
    <t>821</t>
  </si>
  <si>
    <t>795001U11</t>
  </si>
  <si>
    <t>OV.31 - D+M Revizní dvířka do podhledu, 500x500mm</t>
  </si>
  <si>
    <t>1648</t>
  </si>
  <si>
    <t>822</t>
  </si>
  <si>
    <t>795001U12</t>
  </si>
  <si>
    <t>OV.32 - D+M Revizní dvířka do podhledu, 500x500mm</t>
  </si>
  <si>
    <t>1650</t>
  </si>
  <si>
    <t>823</t>
  </si>
  <si>
    <t>795001U13</t>
  </si>
  <si>
    <t>OV.33 - D+M Revizní dvířka do podhledu, 500x500mm, protipožární</t>
  </si>
  <si>
    <t>1652</t>
  </si>
  <si>
    <t>795001U14</t>
  </si>
  <si>
    <t>OV.35 - D+M Revizní dvířka do podhledu, 500x500mm, protipožární</t>
  </si>
  <si>
    <t>1654</t>
  </si>
  <si>
    <t>825</t>
  </si>
  <si>
    <t>795001U15</t>
  </si>
  <si>
    <t>OV.36 - D+M Revizní dvířka do podhledu, 500x500mm, protipožární</t>
  </si>
  <si>
    <t>1656</t>
  </si>
  <si>
    <t>795001U16</t>
  </si>
  <si>
    <t>OV.37 - D+M Revizní dvířka do stěny, 200x400mm, protipožární</t>
  </si>
  <si>
    <t>1658</t>
  </si>
  <si>
    <t>827</t>
  </si>
  <si>
    <t>795001U17</t>
  </si>
  <si>
    <t>OV.38 - D+M Revizní dvířka do stěny, 500x500mm, protipožární</t>
  </si>
  <si>
    <t>1660</t>
  </si>
  <si>
    <t>828</t>
  </si>
  <si>
    <t>795001U18</t>
  </si>
  <si>
    <t>OV.39 - D+M Revizní dvířka do stěny, 500x500mm, protipožární</t>
  </si>
  <si>
    <t>1662</t>
  </si>
  <si>
    <t>829</t>
  </si>
  <si>
    <t>795001U19</t>
  </si>
  <si>
    <t>OV.40 - D+M Revizní dvířka do stěny, 400x400mm, protipožární</t>
  </si>
  <si>
    <t>1664</t>
  </si>
  <si>
    <t>795001U20</t>
  </si>
  <si>
    <t>OV.51 - D+M U1 - Kotvící bod, délka 600mm</t>
  </si>
  <si>
    <t>1666</t>
  </si>
  <si>
    <t>831</t>
  </si>
  <si>
    <t>795001U21</t>
  </si>
  <si>
    <t>OV.52 - D+M U2 - Kotvící bod, délka 700mm</t>
  </si>
  <si>
    <t>1668</t>
  </si>
  <si>
    <t>795001U22</t>
  </si>
  <si>
    <t>OV.53 - D+M U3 - Kotvící bod, délka 800mm</t>
  </si>
  <si>
    <t>1670</t>
  </si>
  <si>
    <t>833</t>
  </si>
  <si>
    <t>795001U23</t>
  </si>
  <si>
    <t>OV.54 - D+M U4 - Kotvící bod, délka 400mm</t>
  </si>
  <si>
    <t>1672</t>
  </si>
  <si>
    <t>834</t>
  </si>
  <si>
    <t>795001U24</t>
  </si>
  <si>
    <t>OV.55 - D+M U5 - Kotvící bod, délka 500mm</t>
  </si>
  <si>
    <t>1674</t>
  </si>
  <si>
    <t>835</t>
  </si>
  <si>
    <t>795001U25</t>
  </si>
  <si>
    <t>OV.61 - D+M Podlahová dilatace, materiál AL/PVC, š. 30mm</t>
  </si>
  <si>
    <t>1676</t>
  </si>
  <si>
    <t>795001U26</t>
  </si>
  <si>
    <t>OV.62 - D+M Stěnová dilatace, materiál PVC, š. 30mm</t>
  </si>
  <si>
    <t>1678</t>
  </si>
  <si>
    <t>837</t>
  </si>
  <si>
    <t>795001U27</t>
  </si>
  <si>
    <t>OV.71 - D+M Přechodová podlahová lišta hliníková</t>
  </si>
  <si>
    <t>1680</t>
  </si>
  <si>
    <t>838</t>
  </si>
  <si>
    <t>795001U28</t>
  </si>
  <si>
    <t>OV.72 - D+M Práškový přenosný hasící přístroj, hasící schopnost 21A</t>
  </si>
  <si>
    <t>1682</t>
  </si>
  <si>
    <t>839</t>
  </si>
  <si>
    <t>795001U29</t>
  </si>
  <si>
    <t>OV.73 - D+M Práškový přenosný hasící přístroj, hasící schopnost 183B</t>
  </si>
  <si>
    <t>1684</t>
  </si>
  <si>
    <t>722250133</t>
  </si>
  <si>
    <t xml:space="preserve">OV. 74  Hydrantový systém s tvarově stálou hadicí D 25 x 30 m celoplechový</t>
  </si>
  <si>
    <t>soubor</t>
  </si>
  <si>
    <t>-938203214</t>
  </si>
  <si>
    <t>841</t>
  </si>
  <si>
    <t>795001U31</t>
  </si>
  <si>
    <t>OV.75 - D+M Rolovací mříž, 3180x2250mm, z galvanizovaných trubek</t>
  </si>
  <si>
    <t>1688</t>
  </si>
  <si>
    <t>795001U32</t>
  </si>
  <si>
    <t>OV.76 - D+M Skleněná stěna, rozměr skla 900x2100mm</t>
  </si>
  <si>
    <t>1690</t>
  </si>
  <si>
    <t>843</t>
  </si>
  <si>
    <t>795001U33</t>
  </si>
  <si>
    <t>OV.77 - D+M Posuvné okno 1230/1230 mm</t>
  </si>
  <si>
    <t>1692</t>
  </si>
  <si>
    <t>795001U34</t>
  </si>
  <si>
    <t>OV.78 - D+M Betonová dlažba 60/60/6 cm, volně položená na dvojité vrstvě geotextilie min 500g/m2.</t>
  </si>
  <si>
    <t>1694</t>
  </si>
  <si>
    <t>845</t>
  </si>
  <si>
    <t>795001U35</t>
  </si>
  <si>
    <t>OV.79 - D+M _ Zrcadlo o rozměrech cca 40 x 100 cm. Barva střibrná. Tloušťka 0,9 cm.</t>
  </si>
  <si>
    <t>1696</t>
  </si>
  <si>
    <t>OST11</t>
  </si>
  <si>
    <t>VŘ_01</t>
  </si>
  <si>
    <t>411015R01</t>
  </si>
  <si>
    <t>D+M _ stropní nosná konstrukce (D.1.01) _ předpjatý dutinový stropní panel tl 250 mm, včetně připravených otvorů</t>
  </si>
  <si>
    <t>-548598092</t>
  </si>
  <si>
    <t>Poznámka k položce:_x000d_
Kompletní systémová dodávka a provedení/montáž-osazení dle specifikace PD a TZ včetně všech přímo souvisejících prací/činností, přesunů, dodávek/doplňků a příslušenství_x000d_
------------------------------------------------------------------------------------------------------------------------------------------------------------------------------------------------_x000d_
V JC obsaženy také náklady na _ ocelové systémové výměny včetně jejich návrhu a požárního posouzení _ viz dílenská dokumentace</t>
  </si>
  <si>
    <t>"1.NP" (10,575*21,725)</t>
  </si>
  <si>
    <t>847</t>
  </si>
  <si>
    <t>766004u3A</t>
  </si>
  <si>
    <t>O2144 - D+M Plastové venkovní okno, včetně parapetů, 2500x1500mm</t>
  </si>
  <si>
    <t>272703891</t>
  </si>
  <si>
    <t>767002U0A</t>
  </si>
  <si>
    <t>DE.16 D+M Dveře AL venkovní prosklené, 900*2150mm</t>
  </si>
  <si>
    <t>1794379409</t>
  </si>
  <si>
    <t>OST12</t>
  </si>
  <si>
    <t>VŘ_02</t>
  </si>
  <si>
    <t>849</t>
  </si>
  <si>
    <t>767003U15</t>
  </si>
  <si>
    <t>Z.15 - D+M _ ocelový základový rám rozvaděčové skříně</t>
  </si>
  <si>
    <t>1139180508</t>
  </si>
  <si>
    <t>767003U16</t>
  </si>
  <si>
    <t>Z.16 - D+M _ ocelový základový rám rozvaděčové skříně</t>
  </si>
  <si>
    <t>-820364337</t>
  </si>
  <si>
    <t>851</t>
  </si>
  <si>
    <t>767003U17</t>
  </si>
  <si>
    <t xml:space="preserve">Z.17 - D+M _ ocelová konstrukce pro UT_kotelna </t>
  </si>
  <si>
    <t>1599387385</t>
  </si>
  <si>
    <t>423124R01</t>
  </si>
  <si>
    <t xml:space="preserve">Dodávka a osazování prefabrikovaných schodišťových ramen z ŽB </t>
  </si>
  <si>
    <t>423804313</t>
  </si>
  <si>
    <t>Poznámka k položce:_x000d_
Kompletní systémová výroba/dodávka a provedení / osazení dle specifikace PD a TZ včetně všech přímo souvisejících prací/činností a dodávek/doplňků_x000d_
-----------------------------------------------------------------------------------------------------------------------------------------------------------------------------------_x000d_
(JC obsahuje kompletní dodávku (provedení) včetně přesunů hmot)</t>
  </si>
  <si>
    <t>"rozsah a specifikace _ D.1.2"</t>
  </si>
  <si>
    <t>"schodiště1_odměřeno elektronicky" 6,1</t>
  </si>
  <si>
    <t>"schodiště2_odměřeno elektronicky" 12,8</t>
  </si>
  <si>
    <t>"schodiště3_odměřeno elektronicky" 6,5</t>
  </si>
  <si>
    <t>"schodiště4_odměřeno elektronicky" 6,5</t>
  </si>
  <si>
    <t>853</t>
  </si>
  <si>
    <t>764432R16</t>
  </si>
  <si>
    <t>Oplechování prostupu VZT na střeše stavby rš 990</t>
  </si>
  <si>
    <t>1466433943</t>
  </si>
  <si>
    <t>OST13</t>
  </si>
  <si>
    <t>VŘ_03</t>
  </si>
  <si>
    <t>621251105</t>
  </si>
  <si>
    <t>Příplatek k cenám kontaktního zateplení podhledů za použití tepelněizolačních zátek z minerální vlny</t>
  </si>
  <si>
    <t>-2117277282</t>
  </si>
  <si>
    <t>855</t>
  </si>
  <si>
    <t>622251101</t>
  </si>
  <si>
    <t>Příplatek k cenám kontaktního zateplení stěn za použití tepelněizolačních zátek z polystyrenu</t>
  </si>
  <si>
    <t>139662835</t>
  </si>
  <si>
    <t>622251105</t>
  </si>
  <si>
    <t>Příplatek k cenám kontaktního zateplení stěn za použití tepelněizolačních zátek z minerální vlny</t>
  </si>
  <si>
    <t>1990023125</t>
  </si>
  <si>
    <t>857</t>
  </si>
  <si>
    <t>621142001</t>
  </si>
  <si>
    <t>Potažení vnějších podhledů sklovláknitým pletivem vtlačeným do tenkovrstvé hmoty</t>
  </si>
  <si>
    <t>-24200794</t>
  </si>
  <si>
    <t>621532021</t>
  </si>
  <si>
    <t>Tenkovrstvá silikonová hydrofilní zrnitá omítka tl. 2,0 mm včetně penetrace vnějších podhledů</t>
  </si>
  <si>
    <t>-1880659101</t>
  </si>
  <si>
    <t>OST15</t>
  </si>
  <si>
    <t>VŘ_05</t>
  </si>
  <si>
    <t>859</t>
  </si>
  <si>
    <t>279322512</t>
  </si>
  <si>
    <t>Základová zeď ze ŽB tř. C 30/37 XC2 bez výztuže</t>
  </si>
  <si>
    <t>1883765839</t>
  </si>
  <si>
    <t>(2,185+11,355+3,303)*0,6*1,0</t>
  </si>
  <si>
    <t>(21,245+1,375)*0,45*1,0</t>
  </si>
  <si>
    <t>(15,0+1,375)*0,45*1,0</t>
  </si>
  <si>
    <t>(20,65+22,075+1,375)*0,45*1,0</t>
  </si>
  <si>
    <t>(12,15+14,24+14,51+14,2+11,38)*0,3*0,9</t>
  </si>
  <si>
    <t>279351121</t>
  </si>
  <si>
    <t>Zřízení oboustranného bednění základových zdí</t>
  </si>
  <si>
    <t>1694687079</t>
  </si>
  <si>
    <t>(2,185+11,355+3,303)*2*1,0</t>
  </si>
  <si>
    <t>(21,245+1,375)*2*1,0</t>
  </si>
  <si>
    <t>(15,0+1,375)*2*1,0</t>
  </si>
  <si>
    <t>(20,65+22,075+1,375)*2*1,0</t>
  </si>
  <si>
    <t>(12,15+14,24+14,51+14,2+11,38)*2*0,9</t>
  </si>
  <si>
    <t>861</t>
  </si>
  <si>
    <t>279351122</t>
  </si>
  <si>
    <t>Odstranění oboustranného bednění základových zdí</t>
  </si>
  <si>
    <t>-1105193620</t>
  </si>
  <si>
    <t>332351115</t>
  </si>
  <si>
    <t xml:space="preserve">Zřízení bednění kruhových sloupů v do 4 m </t>
  </si>
  <si>
    <t>561562007</t>
  </si>
  <si>
    <t>"S1.01_01A" (2*3,14*0,2*4,05)*14</t>
  </si>
  <si>
    <t>863</t>
  </si>
  <si>
    <t>332351116</t>
  </si>
  <si>
    <t>Odstranění bednění kruhových sloupů v do 4 m D do 0,40 m</t>
  </si>
  <si>
    <t>1008946806</t>
  </si>
  <si>
    <t>341362R21</t>
  </si>
  <si>
    <t>Výztuž stěn svařovanými sítěmi Kari</t>
  </si>
  <si>
    <t>999727957</t>
  </si>
  <si>
    <t>"v.č. VV 04 - VV 07" 2,001+2,138+1,523+1,29</t>
  </si>
  <si>
    <t>"ostatní a rozdělovací výztuž_odsouhlasení v dílenské dokumentaci" 1,0428</t>
  </si>
  <si>
    <t>865</t>
  </si>
  <si>
    <t>922763822</t>
  </si>
  <si>
    <t>781063776</t>
  </si>
  <si>
    <t>867</t>
  </si>
  <si>
    <t>150870826</t>
  </si>
  <si>
    <t>-863885083</t>
  </si>
  <si>
    <t>869</t>
  </si>
  <si>
    <t>-1997551781</t>
  </si>
  <si>
    <t>411354333</t>
  </si>
  <si>
    <t xml:space="preserve">Zřízení podpěrné konstrukce stropů výšky do 6 m </t>
  </si>
  <si>
    <t>1026621254</t>
  </si>
  <si>
    <t>871</t>
  </si>
  <si>
    <t>411354334</t>
  </si>
  <si>
    <t>Odstranění podpěrné konstrukce stropů výšky do 6 m tl do 25 cm</t>
  </si>
  <si>
    <t>-1727066928</t>
  </si>
  <si>
    <t>411362R21</t>
  </si>
  <si>
    <t>Výztuž stropů svařovanými sítěmi Kari</t>
  </si>
  <si>
    <t>-1130195667</t>
  </si>
  <si>
    <t>"v.č. VV 18 - VV 21" (0,322+0,322+0,19+0,19)</t>
  </si>
  <si>
    <t>"ostatní a rozdělovací výztuž_odsouhlasení v dílenské dokumentaci" 0,154</t>
  </si>
  <si>
    <t>873</t>
  </si>
  <si>
    <t>413352111</t>
  </si>
  <si>
    <t xml:space="preserve">Zřízení podpěrné konstrukce nosníků výšky podepření do 4 m </t>
  </si>
  <si>
    <t>-1427976732</t>
  </si>
  <si>
    <t>"P1.08" (0,55)*13,525*2</t>
  </si>
  <si>
    <t>"P1.09" (0,55)*7,8*2*2</t>
  </si>
  <si>
    <t>"P1.14" (0,325)*13,525*2</t>
  </si>
  <si>
    <t>"P1.11" (0,55)*20,6*2</t>
  </si>
  <si>
    <t>"P1.10" (0,55)*7,55*2*2</t>
  </si>
  <si>
    <t>"P1.12" (0,325)*20,6</t>
  </si>
  <si>
    <t>"P1.13" (0,325)*20,6</t>
  </si>
  <si>
    <t>"P1.01" (0,4)*7,725</t>
  </si>
  <si>
    <t>"P1.02-03" (0,4)*14,65</t>
  </si>
  <si>
    <t>"P1.04-05" (0,4)*13,12</t>
  </si>
  <si>
    <t>"P1.06-07" (0,4)*13,12</t>
  </si>
  <si>
    <t>"P1.15" (0,4)*7,375</t>
  </si>
  <si>
    <t>(0,25)*8</t>
  </si>
  <si>
    <t>(0,25)*6</t>
  </si>
  <si>
    <t>(0,25)*7</t>
  </si>
  <si>
    <t>(0,25)*3</t>
  </si>
  <si>
    <t>(0,325)*6</t>
  </si>
  <si>
    <t>(0,325)*10,8</t>
  </si>
  <si>
    <t>(0,325)*2,5</t>
  </si>
  <si>
    <t>(0,25)*2*3</t>
  </si>
  <si>
    <t>(0,25)*9,5</t>
  </si>
  <si>
    <t>(0,325)*3,5*2</t>
  </si>
  <si>
    <t>(0,25)*4,5*2</t>
  </si>
  <si>
    <t>(0,2)*4,5*2</t>
  </si>
  <si>
    <t>(0,25)*4,5</t>
  </si>
  <si>
    <t>(0,25)*6,5</t>
  </si>
  <si>
    <t>(0,25)*4</t>
  </si>
  <si>
    <t>(0,25)*7,5</t>
  </si>
  <si>
    <t>(0,25)*4,5*3</t>
  </si>
  <si>
    <t>(0,25)*4*4</t>
  </si>
  <si>
    <t>(0,25)*4*8</t>
  </si>
  <si>
    <t>(0,25)*5</t>
  </si>
  <si>
    <t>(0,25)*5,5</t>
  </si>
  <si>
    <t>(0,325)*10,5</t>
  </si>
  <si>
    <t>(0,325)*2*2</t>
  </si>
  <si>
    <t>(0,25)*4,9</t>
  </si>
  <si>
    <t>(0,325)*4,9</t>
  </si>
  <si>
    <t>(0,25)*3*4</t>
  </si>
  <si>
    <t>(0,25)*1,5</t>
  </si>
  <si>
    <t>(0,25)*4,2*2</t>
  </si>
  <si>
    <t>(0,25)*5,5*4</t>
  </si>
  <si>
    <t>(0,25)*3,9*7</t>
  </si>
  <si>
    <t>(0,25)*5,1</t>
  </si>
  <si>
    <t>(0,25)*2,8</t>
  </si>
  <si>
    <t>(0,2)*3,9*2</t>
  </si>
  <si>
    <t>(0,325)*4,1</t>
  </si>
  <si>
    <t>(0,2)*4</t>
  </si>
  <si>
    <t>"P2.01" 0,25*8,1*4</t>
  </si>
  <si>
    <t>"P2.02" 0,25*8,25*2</t>
  </si>
  <si>
    <t>"P2.03" 0,43*7,475</t>
  </si>
  <si>
    <t>413352112</t>
  </si>
  <si>
    <t xml:space="preserve">Odstranění podpěrné konstrukce nosníků výšky podepření do 4 m </t>
  </si>
  <si>
    <t>2057267632</t>
  </si>
  <si>
    <t>875</t>
  </si>
  <si>
    <t>417351115</t>
  </si>
  <si>
    <t>Zřízení bednění ztužujících věnců</t>
  </si>
  <si>
    <t>-600265792</t>
  </si>
  <si>
    <t>"V2.01" 2*0,58*384,1</t>
  </si>
  <si>
    <t>"V2.02" 2*0,25*513,95</t>
  </si>
  <si>
    <t>"V1.01" 2*0,53*286,0</t>
  </si>
  <si>
    <t>"V1.01A" 2*0,2*8,05</t>
  </si>
  <si>
    <t>"V1.02" 2*0,2*622,26</t>
  </si>
  <si>
    <t>"V1.03" 2*0,53*41,23</t>
  </si>
  <si>
    <t>"V1.04" 2*0,53*19,5</t>
  </si>
  <si>
    <t>"V1.04A" 2*0,25*21,73</t>
  </si>
  <si>
    <t>"V1.04B" 2*0,25*21,73</t>
  </si>
  <si>
    <t>"V1.05" 2*0,25*40,78</t>
  </si>
  <si>
    <t>"V1.06" 2*0,25*79,28</t>
  </si>
  <si>
    <t>"V1.07" 2*0,66*6,1</t>
  </si>
  <si>
    <t>"V1.08"2*0,3*1,5</t>
  </si>
  <si>
    <t>"V3.01" 2*0,25*20,8</t>
  </si>
  <si>
    <t>"V3.02" 2*0,45*10,65</t>
  </si>
  <si>
    <t>"V3.03" 2*0,35*7,5</t>
  </si>
  <si>
    <t>"V3.04" 2*0,17*12,1</t>
  </si>
  <si>
    <t>"V3.05" 2*0,17*14,2</t>
  </si>
  <si>
    <t>"atik" 2*0,25*380,0</t>
  </si>
  <si>
    <t>417351116</t>
  </si>
  <si>
    <t>Odstranění bednění ztužujících věnců</t>
  </si>
  <si>
    <t>2099308896</t>
  </si>
  <si>
    <t>877</t>
  </si>
  <si>
    <t>776221221</t>
  </si>
  <si>
    <t>Lepení elektrostaticky vodivých čtverců z PVC standardním lepidlem</t>
  </si>
  <si>
    <t>-771873201</t>
  </si>
  <si>
    <t>Poznámka k položce:_x000d_
V jednotkové ceně také zahrnuty náklady na montáž souvisejících obvodových systémových soklů + veškerých lišt a profilů</t>
  </si>
  <si>
    <t>"výklenky_bude odsouhlaseno při realizaci" 0,05*43</t>
  </si>
  <si>
    <t>D.1.4 - Technika prostředí staveb</t>
  </si>
  <si>
    <t>Úroveň 3:</t>
  </si>
  <si>
    <t>1.04 - Zdravotně 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</si>
  <si>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</si>
  <si>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</si>
  <si>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</si>
  <si>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</si>
  <si>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</si>
  <si>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</si>
  <si>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 xml:space="preserve">    734 - Ústřední vytápění - armatury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</si>
  <si>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</si>
  <si>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</si>
  <si>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63154570</t>
  </si>
  <si>
    <t>pouzdro izolační potrubní z minerální vlny s Al fólií max. 250/100°C 22/40mm</t>
  </si>
  <si>
    <t>60+78+107</t>
  </si>
  <si>
    <t>63154571</t>
  </si>
  <si>
    <t>pouzdro izolační potrubní z minerální vlny s Al fólií max. 250/100°C 28/40mm</t>
  </si>
  <si>
    <t>44+9+84</t>
  </si>
  <si>
    <t>63154572</t>
  </si>
  <si>
    <t>pouzdro izolační potrubní z minerální vlny s Al fólií max. 250/100°C 35/40mm</t>
  </si>
  <si>
    <t>27+20+151</t>
  </si>
  <si>
    <t>63154573</t>
  </si>
  <si>
    <t>pouzdro izolační potrubní s jednostrannou Al fólií max. 250/100 °C 42/40 mm</t>
  </si>
  <si>
    <t>85+92+54</t>
  </si>
  <si>
    <t>63154018</t>
  </si>
  <si>
    <t>pouzdro izolační potrubní z minerální vlny s Al fólií max. 250/100°C 54/40mm</t>
  </si>
  <si>
    <t>3+136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</si>
  <si>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</si>
  <si>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</si>
  <si>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63154019</t>
  </si>
  <si>
    <t>pouzdro izolační potrubní z minerální vlny s Al fólií max. 250/100°C 64/40mm</t>
  </si>
  <si>
    <t>45.5+7.5+7.5</t>
  </si>
  <si>
    <t>63154577</t>
  </si>
  <si>
    <t>pouzdro izolační potrubní z minerální vlny s Al fólií max. 250/100°C 76/40mm</t>
  </si>
  <si>
    <t>63154580</t>
  </si>
  <si>
    <t>pouzdro izolační potrubní z minerální vlny s Al fólií max. 250/100°C 108/40mm</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</si>
  <si>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</si>
  <si>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</si>
  <si>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26.5+3.5</t>
  </si>
  <si>
    <t>63154411</t>
  </si>
  <si>
    <t>pouzdro izolační potrubní z minerální vlny max. 400°C 114/25mm</t>
  </si>
  <si>
    <t>3.5+10+4+5+4</t>
  </si>
  <si>
    <t>63154412</t>
  </si>
  <si>
    <t>pouzdro izolační potrubní z minerální vlny max. 400°C 133/25mm</t>
  </si>
  <si>
    <t>713463411</t>
  </si>
  <si>
    <t>Montáž izolace tepelné potrubí a ohybů tvarovkami nebo deskami potrubními pouzdry návlekovými izolačními hadicemi potrubí a ohybů</t>
  </si>
  <si>
    <t>28377045</t>
  </si>
  <si>
    <t>pouzdro izolační potrubní z pěnového polyetylenu 22/20mm</t>
  </si>
  <si>
    <t>568+234+113+195+31+61+204</t>
  </si>
  <si>
    <t>28377104</t>
  </si>
  <si>
    <t>pouzdro izolační potrubní z pěnového polyetylenu 22/13mm</t>
  </si>
  <si>
    <t>28377112</t>
  </si>
  <si>
    <t>pouzdro izolační potrubní z pěnového polyetylenu 28/13mm</t>
  </si>
  <si>
    <t>28377116</t>
  </si>
  <si>
    <t>pouzdro izolační potrubní z pěnového polyetylenu 35/13mm</t>
  </si>
  <si>
    <t>28377119</t>
  </si>
  <si>
    <t>pouzdro izolační potrubní z pěnového polyetylenu 45/13mm</t>
  </si>
  <si>
    <t>28377062</t>
  </si>
  <si>
    <t>pouzdro izolační potrubní z pěnového polyetylenu 45/20mm</t>
  </si>
  <si>
    <t>28377048</t>
  </si>
  <si>
    <t>pouzdro izolační potrubní z pěnového polyetylenu 28/20mm</t>
  </si>
  <si>
    <t>109.5+55+7+93+86+52+194</t>
  </si>
  <si>
    <t>28377055</t>
  </si>
  <si>
    <t>pouzdro izolační potrubní z pěnového polyetylenu 35/20mm</t>
  </si>
  <si>
    <t>19+12+86+10</t>
  </si>
  <si>
    <t>72115IZ08</t>
  </si>
  <si>
    <t>Návleková izolace dešťového odpadního plastového potrubí d110 tl. 9mm proti hluku a rosení, redukce hluku o 11 dB</t>
  </si>
  <si>
    <t>72115IZ09</t>
  </si>
  <si>
    <t>Návleková izolace dešťového odpadního plastového potrubí d125 tl. 9mm proti hluku a rosení, redukce hluku o 11 dB</t>
  </si>
  <si>
    <t>Přesun hmot pro izolace tepelné stanovený procentní sazbou (%) z ceny vodorovná dopravní vzdálenost do 50 m v objektech výšky přes 6 do 12 m</t>
  </si>
  <si>
    <t>Zdravotechnika - vnitřní kanalizace</t>
  </si>
  <si>
    <t>72115622F</t>
  </si>
  <si>
    <t>Výkopové práce pro svodnou kanalizaci uvnitř objektu - rýha, lože pod potrubí, obsyp potrubí, zásyp, zhutnění</t>
  </si>
  <si>
    <t>891*0.5*0.7</t>
  </si>
  <si>
    <t>721173401</t>
  </si>
  <si>
    <t>Potrubí z trub PVC SN4 svodné (ležaté) DN 110</t>
  </si>
  <si>
    <t>721173402</t>
  </si>
  <si>
    <t>Potrubí z trub PVC SN4 svodné (ležaté) DN 125</t>
  </si>
  <si>
    <t>721173403</t>
  </si>
  <si>
    <t>Potrubí z trub PVC SN4 svodné (ležaté) DN 160</t>
  </si>
  <si>
    <t>721173404</t>
  </si>
  <si>
    <t>Potrubí z trub PVC SN4 svodné (ležaté) DN 200</t>
  </si>
  <si>
    <t>721274125</t>
  </si>
  <si>
    <t>Čistící tvarovka pro plastová potrubí, nerezová těsná přístupová dvířka 150x150,rychlouzávěr(těsnost 0,5bar), ve spojení s odbočkou 45 st.a potrubím 110 nahrazuje čistící šachtu na svodném potrubí</t>
  </si>
  <si>
    <t>721174024</t>
  </si>
  <si>
    <t>Potrubí z trub polypropylenových odpadní (svislé) DN 75</t>
  </si>
  <si>
    <t>"1.NP-gastro"31</t>
  </si>
  <si>
    <t>721174025</t>
  </si>
  <si>
    <t>Potrubí z trub polypropylenových odpadní (svislé) DN 110</t>
  </si>
  <si>
    <t>"1.NP-gastro"14</t>
  </si>
  <si>
    <t>721174042</t>
  </si>
  <si>
    <t>Potrubí z trub polypropylenových připojovací DN 40</t>
  </si>
  <si>
    <t>"2.NP"2</t>
  </si>
  <si>
    <t>"1.NP"0.5+0.5</t>
  </si>
  <si>
    <t>"kondenzátní potrubí"45</t>
  </si>
  <si>
    <t>721174043</t>
  </si>
  <si>
    <t>Potrubí z trub polypropylenových připojovací DN 50</t>
  </si>
  <si>
    <t>"2.NP"6.5+3.5+1+0.5+4.5+3.5+4+4.5+4.5+4.5+2.5+5+4.5+8+5.5+6.5+2.5+8+11+4+6.5+4.5+4.5+8.5+5.5+2.5+5+8.5+10+4.5+7.5+11</t>
  </si>
  <si>
    <t>"1.NP gastro"55</t>
  </si>
  <si>
    <t>"1.NP záchranka"21</t>
  </si>
  <si>
    <t>"1.NP nem.+ rehab."51</t>
  </si>
  <si>
    <t>721174044</t>
  </si>
  <si>
    <t>Potrubí z trub polypropylenových připojovací DN 75</t>
  </si>
  <si>
    <t>"2.NP"2+2</t>
  </si>
  <si>
    <t>"1.NP"2.5+1</t>
  </si>
  <si>
    <t>721174045</t>
  </si>
  <si>
    <t>Potrubí z trub polypropylenových připojovací DN 110</t>
  </si>
  <si>
    <t>"2.NP"9+5+7</t>
  </si>
  <si>
    <t>"1.NP gastro"5</t>
  </si>
  <si>
    <t>"1.NP záchranka"6</t>
  </si>
  <si>
    <t>"1.NP nem.+ rehab."11</t>
  </si>
  <si>
    <t>721175211</t>
  </si>
  <si>
    <t>Plastové potrubí odhlučněné třívrstvé odpadní (svislé) DN 75</t>
  </si>
  <si>
    <t>"1.NP-svislé"2.5+18.5+9+6.5+14.5</t>
  </si>
  <si>
    <t>"1.NP-zavěšené"18.5+8+11.5+13+1+5.5+4+3.5+8+2+2+3.5</t>
  </si>
  <si>
    <t>"2.NP-svislé+zavěšené"16.5+12+15+10</t>
  </si>
  <si>
    <t>721175212</t>
  </si>
  <si>
    <t>Plastové potrubí odhlučněné třívrstvé odpadní (svislé) DN 110</t>
  </si>
  <si>
    <t>"1.NP-svislé"6.5+47+19+29+38+2.5+2.5+5+6.5+2.5+2.5</t>
  </si>
  <si>
    <t>"1.NP-zavěšené"27.5+4.5+70+59.5+43+2+1.5</t>
  </si>
  <si>
    <t>"2.NP-svislé+zavěšené"89.5+35+34</t>
  </si>
  <si>
    <t>721175213</t>
  </si>
  <si>
    <t>Plastové potrubí odhlučněné třívrstvé odpadní (svislé) DN 125</t>
  </si>
  <si>
    <t>"1.NP-svislé"4+4+4+4+4+4</t>
  </si>
  <si>
    <t>"1.NP-zavěšené"17+1.5+8.5</t>
  </si>
  <si>
    <t>721175232</t>
  </si>
  <si>
    <t>Plastové potrubí odhlučněné třívrstvé dešťové DN 110</t>
  </si>
  <si>
    <t>(6*5)+(24*8.5)</t>
  </si>
  <si>
    <t>721175233</t>
  </si>
  <si>
    <t>Plastové potrubí odhlučněné třívrstvé dešťové DN 125</t>
  </si>
  <si>
    <t>(2*5)+(2*8.5)</t>
  </si>
  <si>
    <t>721273152</t>
  </si>
  <si>
    <t>Ventilační hlavice z polypropylenu (PP) DN 75</t>
  </si>
  <si>
    <t>721273153</t>
  </si>
  <si>
    <t>Ventilační hlavice z polypropylenu (PP) DN 110</t>
  </si>
  <si>
    <t>4+16+5+6</t>
  </si>
  <si>
    <t>722174002k</t>
  </si>
  <si>
    <t>Potrubí z plastových trubek z polypropylenu (PP-RCT EVO) svařovaných polyfuzně PN 22 (SDR 7,4) D 20 x 2,3mm - odvod kondenzátu</t>
  </si>
  <si>
    <t>722174003k</t>
  </si>
  <si>
    <t>Potrubí z plastových trubek z polypropylenu (PP-RCT EVO) svařovaných polyfuzně PN 22 (SDR 7,4) D 25 x 2,8mm - odvod kondenzátu</t>
  </si>
  <si>
    <t>722174004k</t>
  </si>
  <si>
    <t>Potrubí z plastových trubek z polypropylenu (PP-RCT EVO) svařovaných polyfuzne PN 22 (SDR 7,4) D 32 x 3,6 mm - odvod kondenzátu</t>
  </si>
  <si>
    <t>"1.NP-odvod kondenzátu chladích zařízení"2,5+10+15</t>
  </si>
  <si>
    <t>721194104</t>
  </si>
  <si>
    <t>Vyměření přípojek na potrubí vyvedení a upevnění odpadních výpustek DN 40</t>
  </si>
  <si>
    <t>"1.NP"59+2+16+3+1</t>
  </si>
  <si>
    <t>"2.NP"76+20</t>
  </si>
  <si>
    <t>721194105</t>
  </si>
  <si>
    <t>Vyměření přípojek na potrubí vyvedení a upevnění odpadních výpustek DN 50</t>
  </si>
  <si>
    <t>"1.NP"4+1+2+1+11+3+18+6+2+2+4+3+3+1</t>
  </si>
  <si>
    <t>"2.NP"10+3+3+3</t>
  </si>
  <si>
    <t>721194107</t>
  </si>
  <si>
    <t>Vyměření přípojek na potrubí vyvedení a upevnění odpadních výpustek DN 70</t>
  </si>
  <si>
    <t>"2.NP"3</t>
  </si>
  <si>
    <t>721194109</t>
  </si>
  <si>
    <t>Vyměření přípojek na potrubí vyvedení a upevnění odpadních výpustek DN 100</t>
  </si>
  <si>
    <t>"1.NP"29+2+10</t>
  </si>
  <si>
    <t>"2.NP"7+20+6+3+3</t>
  </si>
  <si>
    <t>721226521zu</t>
  </si>
  <si>
    <t>Zápachová uzávěrka DN 50 pro napojení proplachu filtru</t>
  </si>
  <si>
    <t>721211422d</t>
  </si>
  <si>
    <t>Podlahové vpusti se svislým odtokem DN 50/75/110 mřížka nerez 115x115, zápach. uzávěr primus, izol. souprava pro stěrkovou HI</t>
  </si>
  <si>
    <t xml:space="preserve">"3.NP  stěrka" 2</t>
  </si>
  <si>
    <t>721211421d</t>
  </si>
  <si>
    <t>Podlahové vpusti se svislým odtokem DN 50/75/110 mřížka nerez 115x115, zápach. uzávěr primus, izol. souprava pro živici, prodluž. nástavec 227mm s přírubou, izol. souprava pro stěrkovou HI</t>
  </si>
  <si>
    <t>"1.NP dlažba, stěrka"9+5</t>
  </si>
  <si>
    <t>721211422v</t>
  </si>
  <si>
    <t>Podlahové vpusti se svislým odtokem DN 50/75/100 plastové z PP - tělo vpusti,izol. souprava pro živici,2xprodluž. nástvec 100mm,nástavec se svěrnou přírubou pro sevření podlahové krytiny z vinilu, kruhová mřížka z nerez oceli 115mm, průtok 0,67 l/s</t>
  </si>
  <si>
    <t>"1.NP-pro PVC podlah. krytinu"6</t>
  </si>
  <si>
    <t>721211421v</t>
  </si>
  <si>
    <t>Podlahové vpusti s vodorovným odtokem DN 40/50 plastové z PP - tělo vpusti + nástavec se svěrnou přírubou pro sevření podlahové krytiny z vinilu, kruhová mřížka z nerez oceli 115mm, průtok 0,67 l/s, třída zatížení K 3, výška vodního uzávěru 50mm.</t>
  </si>
  <si>
    <t>"2.NP-pro PVC podlah. krytinu"19+3</t>
  </si>
  <si>
    <t>721219114ož</t>
  </si>
  <si>
    <t>Montáž odtokového žlabu z polymerbetonu š. 300 mm dl. 5m s krycím pozink. roštem</t>
  </si>
  <si>
    <t>ACO.56</t>
  </si>
  <si>
    <t>nátrubek DN100</t>
  </si>
  <si>
    <t>ACO.1043</t>
  </si>
  <si>
    <t>Stropní mezidíl nerezový,s přírubou, s drenážními otvory,svislý odtok DN100</t>
  </si>
  <si>
    <t>ACO.13819</t>
  </si>
  <si>
    <t>C250, mřížkový rošt 0,5m, pozinkovaný</t>
  </si>
  <si>
    <t>ACO.13521</t>
  </si>
  <si>
    <t>Odvodňovací žlab z polymerbetonu - plochý H120, žlab 1,0m, ochranná hrana pozink</t>
  </si>
  <si>
    <t>ACO.13522</t>
  </si>
  <si>
    <t>Odvodňovací žlab z polymerbetonu - H120, žlab 1,0m, těsný odtok DN100</t>
  </si>
  <si>
    <t>5*1</t>
  </si>
  <si>
    <t>ACO.13580</t>
  </si>
  <si>
    <t>kombi stěna ke žlabu H120, na začátek/konec</t>
  </si>
  <si>
    <t>5*2</t>
  </si>
  <si>
    <t>721219128n</t>
  </si>
  <si>
    <t>montáž nerezových hygienických žlabů do gastro provozu s krycím roštem a odtokovou vpustí</t>
  </si>
  <si>
    <t>55233000A1</t>
  </si>
  <si>
    <t>Nerezový hygienický žlab vel.400x400 mm, nerez ocel AISI 304, h=60 mm, protiskluzový nerez rošt mřížkový L15, odtok přes vpusť DN 100 s izol. přírubou+mezidíl,kalový koš, okraj žlabu pro stěrkovou podlahu(standard)</t>
  </si>
  <si>
    <t>55233000A2</t>
  </si>
  <si>
    <t>Nerezový hygienický žlab vel.800x400 mm, nerez ocel AISI 304, h=60 mm, protiskluzový nerez rošt mřížkový L15, odtok přes vpusť DN 100 s izol. přírubou+mezidíl,kalový koš, okraj žlabu pro stěrkovou podlahu(standard)</t>
  </si>
  <si>
    <t>55233000A5</t>
  </si>
  <si>
    <t>Nerezový hygienický žlab vel.1230x400 mm, nerez ocel AISI 304, h=70 mm, protiskluzový nerez rošt mřížkový L15, odtok přes vpusť DN 100 s izol. přírubou+mezidíl,kalový koš, okraj žlabu pro stěrkovou podlahu(standard)</t>
  </si>
  <si>
    <t>55233000A6</t>
  </si>
  <si>
    <t>Nerezový hygienický žlab vel.3230x400 mm, nerez ocel AISI 304, h=70 mm, protiskluzový nerez rošt mřížkový L15, odtok přes vpusť DN 100 s izol. přírubou+mezidíl, okraj žlabu pro stěrkovou podlahu(standard)</t>
  </si>
  <si>
    <t>55233000A7</t>
  </si>
  <si>
    <t xml:space="preserve">Nerezový hygienický žlab  vel.1030x200 mm, nerez ocel AISI 304, h=60 mm, protiskluzový nerez rošt mřížkový L15, odtok přes vpusť DN 100 s izol. přírubou,mezidíl, kalový koš, okraj žlabu pro stěrkovou podlahu(standard)</t>
  </si>
  <si>
    <t>55233000A8</t>
  </si>
  <si>
    <t xml:space="preserve">Nerezový hygienický žlab  vel.1530x200 mm, nerez ocel AISI 304, h=60 mm, protiskluzový nerez rošt mřížkový L15, odtok přes vpusť DN 100 s izol. přírubou,mezidíl, kalový koš, okraj žlabu pro stěrkovou podlahu(standard)</t>
  </si>
  <si>
    <t>55233000A9</t>
  </si>
  <si>
    <t xml:space="preserve">Nerezový hygienický žlab  vel.2530x200 mm, nerez ocel AISI 304, h=60 mm, protiskluzový nerez rošt mřížkový L15, odtok přes vpusť DN 100 s izol. přírubou,mezidíl, kalový koš, okraj žlabu pro stěrkovou podlahu(standard)</t>
  </si>
  <si>
    <t>55233000A10</t>
  </si>
  <si>
    <t xml:space="preserve">Nerezový hygienický žlab  vel.3030x200 mm, nerez ocel AISI 304, h=60 mm, protiskluzový nerez rošt mřížkový L15, odtok přes vpusť DN 100 s izol. přírubou,mezidíl, kalový koš, okraj žlabu pro stěrkovou podlahu(standard)</t>
  </si>
  <si>
    <t>55233000A11</t>
  </si>
  <si>
    <t>Nerezový hygienický žlab vel.1430x600 mm, nerez ocel AISI 304, h=70 mm, protiskluzový nerez rošt mřížkový L15, odtok přes vpusť DN 100 s izol. přírubou+mezidíl, okraj žlabu pro stěrkovou podlahu(standard)</t>
  </si>
  <si>
    <t>55233000A12</t>
  </si>
  <si>
    <t>Nerezový hygienický žlab vel.1230x600 mm, nerez ocel AISI 304, h=70 mm, protiskluzový nerez rošt mřížkový L15, odtok přes vpusť DN 100 s izol. přírubou+mezidíl, okraj žlabu pro stěrkovou podlahu(standard)</t>
  </si>
  <si>
    <t>721226511</t>
  </si>
  <si>
    <t>Zápachové uzávěrky podomítkové (Pe) s krycí deskou pro pračku a myčku DN 40</t>
  </si>
  <si>
    <t>721226522</t>
  </si>
  <si>
    <t>Kalich pro úkapy se zápachovou uzávěrkou a přídavným uzávěrem (kuličkou)</t>
  </si>
  <si>
    <t>721226523</t>
  </si>
  <si>
    <t>Vodní zápach. uzávěrka pro odvod kondenzátu(kondenzační sifon) s přídavnou zápach. uzávěrkou(kuličkou), DN40, max. průtok 0,37 l/s, výška vodního uzávěru 60mm</t>
  </si>
  <si>
    <t>7212265k</t>
  </si>
  <si>
    <t>Podomítková vodní zápachová uzáverka pro odvod kondenzátu z VZT zařízení, přídavná uzávěrka (kulička), čistící vložka, násuvné těsnění pro potrubí 20-32mm</t>
  </si>
  <si>
    <t>721233112ž</t>
  </si>
  <si>
    <t>Střešní vtoky (vpusti) polypropylenové (PP) pro ploché střechy s odtokem svislým DN 110 s izolační soupravou pro živičnou parozábranu, nástavec s přírubou pro živičnou HI</t>
  </si>
  <si>
    <t>4+25+1</t>
  </si>
  <si>
    <t>721233113ž</t>
  </si>
  <si>
    <t>Střešní vtoky (vpusti) polypropylenové (PP) pro ploché střechy s odtokem svislým DN 125 s izolační soupravou pro živičnou parozábranu, nástavec s přírubou pro živičnou HI</t>
  </si>
  <si>
    <t>2+2</t>
  </si>
  <si>
    <t>721274121p</t>
  </si>
  <si>
    <t>Ventil přivzdušňovací podomítkový z PP/ABS, DN 50/75 pro přivzdušnění přip. potrubí, bílý odnímatelný kryt</t>
  </si>
  <si>
    <t>721290111</t>
  </si>
  <si>
    <t>Zkouška těsnosti kanalizace v objektech vodou do DN 125</t>
  </si>
  <si>
    <t>75+415+15</t>
  </si>
  <si>
    <t>721290112</t>
  </si>
  <si>
    <t>Zkouška těsnosti kanalizace v objektech vodou DN 150 nebo DN 200</t>
  </si>
  <si>
    <t>365+21</t>
  </si>
  <si>
    <t>998721202</t>
  </si>
  <si>
    <t>Přesun hmot pro vnitřní kanalizace stanovený procentní sazbou (%) z ceny vodorovná dopravní vzdálenost do 50 m v objektech výšky přes 6 do 12 m</t>
  </si>
  <si>
    <t>Zdravotechnika - vnitřní vodovod</t>
  </si>
  <si>
    <t>722110114</t>
  </si>
  <si>
    <t>Potrubí z litinových trub přírubových tlakových DN 80</t>
  </si>
  <si>
    <t>722110115</t>
  </si>
  <si>
    <t>Potrubí z litinových trub přírubových tlakových DN 100</t>
  </si>
  <si>
    <t>722130233</t>
  </si>
  <si>
    <t>Potrubí z ocelových trubek pozinkovaných závitových svařovaných běžných DN 25</t>
  </si>
  <si>
    <t>"požární rozvod 1.NP"5.5+4.5+7+5+5+3.5+9+2+5.5</t>
  </si>
  <si>
    <t>"požární rozvod 2.NP"1.5+1.5+2+1.5</t>
  </si>
  <si>
    <t>722130234</t>
  </si>
  <si>
    <t>Potrubí z ocelových trubek pozinkovaných závitových svařovaných běžných DN 32</t>
  </si>
  <si>
    <t>"požární rozvod 1.NP"43+41</t>
  </si>
  <si>
    <t>722130235</t>
  </si>
  <si>
    <t>Potrubí z ocelových trubek pozinkovaných závitových svařovaných běžných DN 40</t>
  </si>
  <si>
    <t>"požární rozvod 1.NP"48</t>
  </si>
  <si>
    <t>722130236</t>
  </si>
  <si>
    <t>Potrubí z ocelových trubek pozinkovaných závitových svařovaných běžných DN 50</t>
  </si>
  <si>
    <t>"požární rozvod 1.NP"30</t>
  </si>
  <si>
    <t>722174022e</t>
  </si>
  <si>
    <t>Potrubí z plastových trubek z polypropylenu typu 4 (PP-RCT) svařovaných polyfuzně PN 22 (SDR 9) D 20 x 2,3</t>
  </si>
  <si>
    <t>"Připojovací potrubí 2.NP"568</t>
  </si>
  <si>
    <t>"připojovací 1.NP-N+RH+P"234</t>
  </si>
  <si>
    <t xml:space="preserve">"připojovací  1.NP-ZS"113</t>
  </si>
  <si>
    <t>"připojovací 1.NP-gastro"195</t>
  </si>
  <si>
    <t>"změkčená voda-gastro"3.5+3+3+4.5+5</t>
  </si>
  <si>
    <t>"užitková voda k WC-2.NP"13</t>
  </si>
  <si>
    <t>"užitková voda k WC-1.NP"15</t>
  </si>
  <si>
    <t>"horizontální rozvod pod stropem 1.NP"78+31+60+61+204+107.5</t>
  </si>
  <si>
    <t>722174023e</t>
  </si>
  <si>
    <t>Potrubí z plastových trubek z polypropylenu typu 4 (PP-RCT) svařovaných polyfuzně PN 22 (SDR 9) D 25 x 2,8</t>
  </si>
  <si>
    <t>"Připojovací potrubí 2.NP"109.5</t>
  </si>
  <si>
    <t>"připojovací 1.Np-N+RH+P"55</t>
  </si>
  <si>
    <t>"připojovací 1.NP-ZS"7</t>
  </si>
  <si>
    <t>"připojovací 1.NP- gastro"73+20</t>
  </si>
  <si>
    <t>"změkčená voda-gastro"10+6+13+9</t>
  </si>
  <si>
    <t>"užitková voda k WC-1.NP"214+87.5</t>
  </si>
  <si>
    <t>"užitková voda k WC-2.NP"44.5</t>
  </si>
  <si>
    <t>"horizontální rozvod pod stropem 1.NP"44+86+9+52+194+84</t>
  </si>
  <si>
    <t>722174024e</t>
  </si>
  <si>
    <t>Potrubí z plastových trubek z polypropylenu typu 4 (PP-RCT) svařovaných polyfuzně PN 22 (SDR 9) D 32 x 3,6</t>
  </si>
  <si>
    <t>"připojovací 1.NP-N+RH+P"19</t>
  </si>
  <si>
    <t>"Připojovací 2.NP"12</t>
  </si>
  <si>
    <t>"změkčená voda - gastro"13.5+5.5+4</t>
  </si>
  <si>
    <t>"užitková voda k WC-1.NP"35</t>
  </si>
  <si>
    <t>"horizontální rozvod pod stropem 1.NP"20+10+27+86+151</t>
  </si>
  <si>
    <t>722174025e</t>
  </si>
  <si>
    <t>Potrubí z plastových trubek z polypropylenu typu 4 (PP-RCT) svařovaných polyfuzně PN 22 (SDR 9) D 40 x 4,5</t>
  </si>
  <si>
    <t>"horizontální rozvod pod stropem 1.NP"48+37+92+54.5+15</t>
  </si>
  <si>
    <t>"užitková voda k WC-1.NP"105</t>
  </si>
  <si>
    <t>"připojovací 1.NP"7</t>
  </si>
  <si>
    <t>722174026</t>
  </si>
  <si>
    <t>Potrubí z plastových trubek z polypropylenu typu 4 (PP-RCT) svařovaných polyfuzně PN 22 (SDR 9) D 50 x 5,6</t>
  </si>
  <si>
    <t>"horizontální rozvod pod stropem 1.NP"3+136</t>
  </si>
  <si>
    <t>722174027e</t>
  </si>
  <si>
    <t>Potrubí z plastových trubek z polypropylenu typu 4 (PP-RCT) svařovaných polyfuzně PN 22 (SDR 9) D 63 x 7,1mm</t>
  </si>
  <si>
    <t>"horizontální rozvod 1.NP"45.5+7.5+7.5</t>
  </si>
  <si>
    <t>722174028e</t>
  </si>
  <si>
    <t>Potrubí z plastových trubek z polypropylenu typu 4 (PP-RCT) svařovaných polyfuzně PN 22 (SDR 9) D 75 x 8,4mm</t>
  </si>
  <si>
    <t>"horizontální rozvod + stoupačka+3.NP"68+4+4.5+14+14+10+10</t>
  </si>
  <si>
    <t>722174029e</t>
  </si>
  <si>
    <t>Potrubí z plastových trubek z polypropylenu typu 4 (PP-RCT) svařovaných polyfuzně PN 22 (SDR 9) D 90 x 10,1mm</t>
  </si>
  <si>
    <t>"horizontální rozvod"33</t>
  </si>
  <si>
    <t>722182011</t>
  </si>
  <si>
    <t>Podpůrný žlab pro potrubí průměru D 20</t>
  </si>
  <si>
    <t>46+31+60+61+204+107</t>
  </si>
  <si>
    <t>722182012</t>
  </si>
  <si>
    <t>Podpůrný žlab pro potrubí průměru D 25</t>
  </si>
  <si>
    <t>44+86+9+52+194+84</t>
  </si>
  <si>
    <t>"užitková+změkčená"199+19</t>
  </si>
  <si>
    <t>722182013</t>
  </si>
  <si>
    <t>Podpůrný žlab pro potrubí průměru D 32</t>
  </si>
  <si>
    <t>10+27+20+151</t>
  </si>
  <si>
    <t>"užitková+změkčená"35+19</t>
  </si>
  <si>
    <t>722182014</t>
  </si>
  <si>
    <t>Podpůrný žlab pro potrubí průměru D 40</t>
  </si>
  <si>
    <t>48+37+92+15+31</t>
  </si>
  <si>
    <t>"užitková+změkčená"105</t>
  </si>
  <si>
    <t>722182015</t>
  </si>
  <si>
    <t>Podpůrný žlab pro potrubí průměru D 50</t>
  </si>
  <si>
    <t>722182016</t>
  </si>
  <si>
    <t>Podpůrný žlab pro potrubí průměru D 63</t>
  </si>
  <si>
    <t>45+15</t>
  </si>
  <si>
    <t>722182017</t>
  </si>
  <si>
    <t>Podpůrný žlab pro potrubí průměru D 75</t>
  </si>
  <si>
    <t>68+4+4.5</t>
  </si>
  <si>
    <t>722190401</t>
  </si>
  <si>
    <t>Zřízení přípojek na potrubí vyvedení a upevnění výpustek do DN 25</t>
  </si>
  <si>
    <t>"1.NP"31+148+4+2+2+36+4+8+2+30+2+2+3+22+6+29+13+2+2+2+2+2</t>
  </si>
  <si>
    <t>"2.NP"27+152+40+38+20+18+6+6+6+6+6+3+4+6+1+3</t>
  </si>
  <si>
    <t>"3.NP"1</t>
  </si>
  <si>
    <t>722211124</t>
  </si>
  <si>
    <t>Armatury přírubové šoupátka třmenová s ručním kolem těsnící sedla nerez/nerez PN 6 do 200°C DN 80</t>
  </si>
  <si>
    <t>722211125</t>
  </si>
  <si>
    <t>Armatury přírubové šoupátka třmenová s ručním kolem těsnící sedla nerez/nerez PN 6 do 200°C DN 100</t>
  </si>
  <si>
    <t>722212440</t>
  </si>
  <si>
    <t>orientační štítky na zeď</t>
  </si>
  <si>
    <t>722213114</t>
  </si>
  <si>
    <t>Armatury přírubové zpětné klapky samočinné PN 16 do 200°C (L 10 117 616) DN 80</t>
  </si>
  <si>
    <t>722224115</t>
  </si>
  <si>
    <t>Armatury s jedním závitem kohouty plnicí a vypouštěcí PN 10 G 1/2</t>
  </si>
  <si>
    <t>722224116</t>
  </si>
  <si>
    <t>Armatury s jedním závitem kohouty plnicí a vypouštěcí PN 10 G 3/4</t>
  </si>
  <si>
    <t>722230102</t>
  </si>
  <si>
    <t>Armatury se dvěma závity ventily přímé G 3/4</t>
  </si>
  <si>
    <t>722230103</t>
  </si>
  <si>
    <t>Armatury se dvěma závity ventily přímé G 1</t>
  </si>
  <si>
    <t>722230104</t>
  </si>
  <si>
    <t>Armatury se dvěma závity ventily přímé G 5/4</t>
  </si>
  <si>
    <t>2+2+1</t>
  </si>
  <si>
    <t>722230105</t>
  </si>
  <si>
    <t>Armatury se dvěma závity ventily přímé G 6/4</t>
  </si>
  <si>
    <t>1+2+2</t>
  </si>
  <si>
    <t>722230106</t>
  </si>
  <si>
    <t>Armatury se dvěma závity ventily přímé G 2</t>
  </si>
  <si>
    <t>722230111</t>
  </si>
  <si>
    <t>Armatury se dvěma závity ventily přímé s odvodňovacím ventilem G 1/2</t>
  </si>
  <si>
    <t>722230112</t>
  </si>
  <si>
    <t>Armatury se dvěma závity ventily přímé s odvodňovacím ventilem G 3/4</t>
  </si>
  <si>
    <t>722230113</t>
  </si>
  <si>
    <t>Armatury se dvěma závity ventily přímé s odvodňovacím ventilem G 1</t>
  </si>
  <si>
    <t>722230114</t>
  </si>
  <si>
    <t>Armatury se dvěma závity ventily přímé s odvodňovacím ventilem G 5/4</t>
  </si>
  <si>
    <t>722230115</t>
  </si>
  <si>
    <t>Armatury se dvěma závity ventily přímé s odvodňovacím ventilem G 6/4</t>
  </si>
  <si>
    <t>722230116</t>
  </si>
  <si>
    <t>Armatury se dvěma závity ventily přímé s odvodňovacím ventilem G 2</t>
  </si>
  <si>
    <t>722231057</t>
  </si>
  <si>
    <t>Armatury se dvěma závity šoupátka mosazná PN 10 do 80°C G 2 1/2</t>
  </si>
  <si>
    <t>5+2</t>
  </si>
  <si>
    <t>722231058</t>
  </si>
  <si>
    <t>Armatury se dvěma závity šoupátka mosazná PN 10 do 80°C G 3</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</si>
  <si>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</si>
  <si>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</si>
  <si>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</si>
  <si>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</si>
  <si>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</si>
  <si>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</si>
  <si>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722231078</t>
  </si>
  <si>
    <t>Armatury se dvěma závity ventily zpětné mosazné PN 10 do 110°C G 2 1/2</t>
  </si>
  <si>
    <t>722231142</t>
  </si>
  <si>
    <t>Armatury se dvěma závity ventily pojistné rohové G 3/4</t>
  </si>
  <si>
    <t>722232504</t>
  </si>
  <si>
    <t>Armatury se dvěma závity potrubní oddělovače vnější závit PN 10 do 65 °C G 5/4</t>
  </si>
  <si>
    <t>722232506</t>
  </si>
  <si>
    <t>Armatury se dvěma závity potrubní oddělovače vnější závit PN 10 do 65 °C G 2</t>
  </si>
  <si>
    <t>722233J35</t>
  </si>
  <si>
    <t>Filtr přepážkový na SV DN80 se zpětným manuálním proplachem, postříbřené nerez. filtrač. síto 100 mikronů, filtrační nádoba z plastu, přírubové tělěso z šedé litiny, nepřerušovaná dodávka filtrované vody</t>
  </si>
  <si>
    <t>722233J36</t>
  </si>
  <si>
    <t>Fyzikální úpravna vody na potrubí DN50 - instalace zevně navlečením feritového prstence, řídící jednotka 485x350x85</t>
  </si>
  <si>
    <t>722234266</t>
  </si>
  <si>
    <t>Armatury se dvěma závity filtry mosazný PN 20 do 80 °C G 5/4</t>
  </si>
  <si>
    <t>72223VV72</t>
  </si>
  <si>
    <t>Automatický cirkulační regulační ventil DN15 z červeného bronzu s uzavírací funkcí k termickému samoregulačnímu hydraulickému vyvážení potrubních větví, s automat. přednastavením regulačního rozsahu pro termickou dezinfekci 70 C, regulační rozsah 30-50 C,</t>
  </si>
  <si>
    <t>72223VV74.1</t>
  </si>
  <si>
    <t>Ruční cirkulační regulační ventil DN15 z červeného bronzu s uzavírací funkcí k termickému samoregulačnímu hydraulickému vyvážení potrubních větví, s ručním přednastavením regulačního rozsahu pro termickou dezinfekci 70 C, regulační rozsah 30-50</t>
  </si>
  <si>
    <t>72223VV74</t>
  </si>
  <si>
    <t>THERMOBIMETALOVÝ centrální směšovací ventil s bezpečnostní pojistkou proti opaření při výpadku studené vody, integrovaná filtrační sítka,zpětné klapky,přesnost směšování ± 1°C,min.teplotní rozdíl vstupy/výstup 10°C,průtok 6-400 l/min, DN50</t>
  </si>
  <si>
    <t>1803975739</t>
  </si>
  <si>
    <t>722260904</t>
  </si>
  <si>
    <t>montáž vodoměrů přírubových do DN 80</t>
  </si>
  <si>
    <t>38821229</t>
  </si>
  <si>
    <t>vodoměr bytový na teplou užitkovou vodu Qn 1,5 suchoběžný R 1/2"x110mm</t>
  </si>
  <si>
    <t>38821225</t>
  </si>
  <si>
    <t>vodoměr bytový na studenou vodu Qn 1,5 suchoběžný R 1/2"x110mm</t>
  </si>
  <si>
    <t>38821464</t>
  </si>
  <si>
    <t>vodoměr domovní na studenou vodu vícevtokový mokroběžný G5/4"x150mm Qn 6</t>
  </si>
  <si>
    <t>38821472</t>
  </si>
  <si>
    <t>vodoměr bytový na teplou vodu vícevtokový mokroběžný G 1"x260mm Qn 5</t>
  </si>
  <si>
    <t>38821716</t>
  </si>
  <si>
    <t>vodoměr šroubový přírubový na studenou vodu PN16 DN 65</t>
  </si>
  <si>
    <t>7222902</t>
  </si>
  <si>
    <t>Laboratorní rozbor vody - zkrácený rozsah analýzy vody</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</si>
  <si>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</si>
  <si>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</si>
  <si>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</si>
  <si>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</si>
  <si>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</si>
  <si>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</si>
  <si>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</si>
  <si>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</si>
  <si>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Zdravotechnika - zařizovací předměty</t>
  </si>
  <si>
    <t>725111132</t>
  </si>
  <si>
    <t>Zařízení záchodů splachovače nádržkové plastové nízkopoložené nebo vysokopoložené, rohový ventil s přip. hadičkou</t>
  </si>
  <si>
    <t>"1.NP"4+4+1+1</t>
  </si>
  <si>
    <t>"2.NP"3+2+1</t>
  </si>
  <si>
    <t>7251120R22</t>
  </si>
  <si>
    <t>Zařízení záchodů klozety keramické závěsné na nosné stěny s hlubokým splachováním odpad vodorovný, sedátko z duroplastu</t>
  </si>
  <si>
    <t>"1.NP"12+12+5</t>
  </si>
  <si>
    <t>"2.NP"7</t>
  </si>
  <si>
    <t>725119125</t>
  </si>
  <si>
    <t>Zařízení záchodů montáž klozetových mís závěsných na nosné stěny</t>
  </si>
  <si>
    <t>2+20</t>
  </si>
  <si>
    <t>642360R51</t>
  </si>
  <si>
    <t>klozet keramický bílý závěsný hluboké splachování pro handicapované, sedátko z duroplastu</t>
  </si>
  <si>
    <t>"1.NP"2</t>
  </si>
  <si>
    <t>"2.NP"20</t>
  </si>
  <si>
    <t>725121527</t>
  </si>
  <si>
    <t>Pisoárové záchodky keramické automatické s integrovaným napájecím zdrojem</t>
  </si>
  <si>
    <t>7252116R03</t>
  </si>
  <si>
    <t>Umyvadla keramická bílá bez výtokových armatur připevněná na stěnu šrouby bez sloupu nebo krytu na sifon 600 mm</t>
  </si>
  <si>
    <t>"1.NP"22+16+21+1+15+1</t>
  </si>
  <si>
    <t>"2.NP"27+13+29+3+1+1+2</t>
  </si>
  <si>
    <t>7252116R81</t>
  </si>
  <si>
    <t>Umyvadla keramická bílá bez výtokových armatur připevněná na stěnu šrouby zdravotní bílá 640 mm</t>
  </si>
  <si>
    <t>"1.NP"2+1</t>
  </si>
  <si>
    <t>"2.NP"8+5+7</t>
  </si>
  <si>
    <t>725241112</t>
  </si>
  <si>
    <t>Sprchové vaničky akrylátové čtvercové 900x900 mm, vč. sifonu</t>
  </si>
  <si>
    <t>"1.NP"14</t>
  </si>
  <si>
    <t>725241123</t>
  </si>
  <si>
    <t>Sprchové vaničky akrylátové obdélníkové 900x800 mm, vč. sifonu</t>
  </si>
  <si>
    <t>725241125</t>
  </si>
  <si>
    <t>Sprchové vaničky akrylátové obdélníkové 1000x900 mm, vč. sifonu</t>
  </si>
  <si>
    <t>"1.NP"1</t>
  </si>
  <si>
    <t>725241128</t>
  </si>
  <si>
    <t>Sprchové vaničky akrylátové obdélníkové 1200x900 mm, vč. sifonu</t>
  </si>
  <si>
    <t>725244143</t>
  </si>
  <si>
    <t>Sprchové dveře a zástěny dveře sprchové do niky polorámové skleněné tl. 6 mm dveře otvíravé jednokřídlové, na vaničku šířky 900 mm</t>
  </si>
  <si>
    <t>2+2+3</t>
  </si>
  <si>
    <t>725244312</t>
  </si>
  <si>
    <t>Sprchové dveře a zástěny zástěny sprchové do niky rámové se skleněnou výplní tl. 4 a 5 mm dveře posuvné jednodílné, na vaničku šířky 1000 mm</t>
  </si>
  <si>
    <t>725244313</t>
  </si>
  <si>
    <t>Sprchové dveře a zástěny zástěny sprchové do niky rámové se skleněnou výplní tl. 4 a 5 mm dveře posuvné jednodílné, na vaničku šířky 1200 mm</t>
  </si>
  <si>
    <t>725244523</t>
  </si>
  <si>
    <t>Sprchové dveře a zástěny zástěny sprchové rohové čtvercové/obdélníkové rámové se skleněnou výplní tl. 4 a 5 mm dveře posuvné dvoudílné, vstup z rohu, na vaničku 900x900 mm</t>
  </si>
  <si>
    <t>725331111</t>
  </si>
  <si>
    <t>Výlevky bez výtokových armatur a splachovací nádrže keramické se sklopnou plastovou mřížkou 425 mm</t>
  </si>
  <si>
    <t>725813111</t>
  </si>
  <si>
    <t>Ventily rohové bez připojovací trubičky nebo flexi hadičky G 1/2</t>
  </si>
  <si>
    <t>"1.NP"116+4+2+2+22+6</t>
  </si>
  <si>
    <t>"2.NP"152+40+6</t>
  </si>
  <si>
    <t>725813112</t>
  </si>
  <si>
    <t>Ventily rohové bez připojovací trubičky nebo flexi hadičky pračkové G 3/4</t>
  </si>
  <si>
    <t>"1.NP"29+3+1+2+2+2</t>
  </si>
  <si>
    <t>"2.NP"4+6+1+6+6+6+3</t>
  </si>
  <si>
    <t>7258213R16</t>
  </si>
  <si>
    <t>Baterie dřezové nástěnné pákové s otáčivým plochým ústím a délkou ramínka 300 mm</t>
  </si>
  <si>
    <t>"1.NP"4+1+10</t>
  </si>
  <si>
    <t>"2.NP"10+6+3</t>
  </si>
  <si>
    <t>725821325</t>
  </si>
  <si>
    <t>Baterie dřezové stojánkové pákové s otáčivým ústím a délkou ramínka 220 mm</t>
  </si>
  <si>
    <t>"1.NP - Dg,DDg"10+2</t>
  </si>
  <si>
    <t>7258226R11</t>
  </si>
  <si>
    <t>Baterie umyvadlové stojánkové pákové bez výpusti</t>
  </si>
  <si>
    <t>"1.NP"59</t>
  </si>
  <si>
    <t>"2.NP"76</t>
  </si>
  <si>
    <t>725822642</t>
  </si>
  <si>
    <t>Baterie umyvadlové stojánkové automatické senzorové přívodem teplé a studené vody, nastvení teploty ručně roh. ventily, vč. roh. ventilů</t>
  </si>
  <si>
    <t>"1.NP"1+16</t>
  </si>
  <si>
    <t>725121530a</t>
  </si>
  <si>
    <t>Zdroj napětí pro max. 2 ventily, 24V DC</t>
  </si>
  <si>
    <t>725121531</t>
  </si>
  <si>
    <t>MTZ a dodávka propoj. kabelů CYKY 2Ax1.5 vč. ochranné trubky</t>
  </si>
  <si>
    <t>7258226zp</t>
  </si>
  <si>
    <t>Baterie umyvadlové stojánkové pákové bez výpustí s dlouhou ovládací pákou</t>
  </si>
  <si>
    <t>725849411</t>
  </si>
  <si>
    <t>Baterie sprchové montáž nástěnných baterií s nastavitelnou výškou sprchy</t>
  </si>
  <si>
    <t>551455R90</t>
  </si>
  <si>
    <t>baterie sprchová páková včetně sprchové soupravy 150mm chrom</t>
  </si>
  <si>
    <t>"1.NP"1+18+2</t>
  </si>
  <si>
    <t>"2.NP"19</t>
  </si>
  <si>
    <t>725862103</t>
  </si>
  <si>
    <t>Zápachové uzávěrky zařizovacích předmětů pro dřezy DN 40/50</t>
  </si>
  <si>
    <t>"1.NP"4+11</t>
  </si>
  <si>
    <t>"2.NP"10+3</t>
  </si>
  <si>
    <t>725862123</t>
  </si>
  <si>
    <t>Zápachové uzávěrky zařizovacích předmětů pro dvojdřezy DN 40/50</t>
  </si>
  <si>
    <t>1+3</t>
  </si>
  <si>
    <t>725869101</t>
  </si>
  <si>
    <t>Zápachové uzávěrky zařizovacích předmětů montáž zápachových uzávěrek umyvadlových do DN 40</t>
  </si>
  <si>
    <t>76+59+16+22</t>
  </si>
  <si>
    <t>55166633</t>
  </si>
  <si>
    <t>sifon umyvadlový prostorově úsporný DN 32</t>
  </si>
  <si>
    <t>"Ui 1.NP"2</t>
  </si>
  <si>
    <t>"Ui 2.NP"8+5+7</t>
  </si>
  <si>
    <t>55162001</t>
  </si>
  <si>
    <t>uzávěrka zápachová umyvadlová s celokovovým kulatým designem DN 32</t>
  </si>
  <si>
    <t>"1.NP"59+16</t>
  </si>
  <si>
    <t>725980124</t>
  </si>
  <si>
    <t>Dvířka 20/20 plastová</t>
  </si>
  <si>
    <t>"pro čistící tvarovka kanal."20+13+15+28+8</t>
  </si>
  <si>
    <t>998725202</t>
  </si>
  <si>
    <t>Přesun hmot pro zařizovací předměty stanovený procentní sazbou (%) z ceny vodorovná dopravní vzdálenost do 50 m v objektech výšky přes 6 do 12 m</t>
  </si>
  <si>
    <t>Zdravotechnika - předstěnové instalace</t>
  </si>
  <si>
    <t>7261310R01</t>
  </si>
  <si>
    <t>Předstěnové instalační systémy do lehkých stěn s kovovou konstrukcí pro umyvadla stavební výšky do 1120 mm se stojánkovou baterií</t>
  </si>
  <si>
    <t>"1.NP"59+2+16</t>
  </si>
  <si>
    <t>726131021</t>
  </si>
  <si>
    <t>Nosný prvek do SDK konstrukce - pro pisoár s radarovým splachovačem na liště do lehkých stěn s kovovou kcí</t>
  </si>
  <si>
    <t>726131033</t>
  </si>
  <si>
    <t>Nosný prvek do SDK konstrukce - pro nástěnné armatury</t>
  </si>
  <si>
    <t>"1.NP"1+18+2+4+1+10</t>
  </si>
  <si>
    <t>"2.NP"19+10+6+3</t>
  </si>
  <si>
    <t>726131034</t>
  </si>
  <si>
    <t>nosný prvek do SDK konstrukce - pro rohové ventily a sifon</t>
  </si>
  <si>
    <t>"1.NP"4+1+11+3</t>
  </si>
  <si>
    <t>"2.NP"10</t>
  </si>
  <si>
    <t>7261310R41</t>
  </si>
  <si>
    <t>Předstěnové instalační systémy do lehkých stěn s kovovou konstrukcí pro závěsné klozety ovládání zepředu, stavební výšky 1120 mm, vč. ovládacího tlačítka</t>
  </si>
  <si>
    <t>"1.NP"29</t>
  </si>
  <si>
    <t>726131043i</t>
  </si>
  <si>
    <t>Nosný prvek do SDK pro závěsné klozety ovládání zepředu, stavební výšky 1120 mm pro tělesně postižené,vč. prvku pro madla, ovládací tlačítko se systémem start/stop pro oddálené splachování,hranatý tvar, oddálené splachování - pneumatické podom. tlačítko,</t>
  </si>
  <si>
    <t>998726212</t>
  </si>
  <si>
    <t>Přesun hmot pro instalační prefabrikáty stanovený procentní sazbou (%) z ceny vodorovná dopravní vzdálenost do 50 m v objektech výšky přes 6 do 12 m</t>
  </si>
  <si>
    <t>Zdravotechnika - požární ochrana</t>
  </si>
  <si>
    <t>727111</t>
  </si>
  <si>
    <t>požárně ochranná stěrková hmota pro ošetření prostupů ocelových trubek a plastových potrubí do d50mm, hodnota požární odolnosti až EI 180 min. světle šedá barva, pastózni konzistence, balení á 12 kg.</t>
  </si>
  <si>
    <t>7271114tm</t>
  </si>
  <si>
    <t>Prostup plastového potrubí D 20-40 mm požárně dělící konstrukcí - utěsnění prostupů požárním tmelem EI 120 z obou stran přepážky do hl. 15mm - tmel v kartuši (1 kartuše=cca 4 prostupy)</t>
  </si>
  <si>
    <t>727121103</t>
  </si>
  <si>
    <t>Protipožární ochranné manžety z jedné strany dělící konstrukce požární odolnost EI 90 D 50</t>
  </si>
  <si>
    <t>727121104</t>
  </si>
  <si>
    <t>Protipožární ochranné manžety z jedné strany dělící konstrukce požární odolnost EI 90 D 63</t>
  </si>
  <si>
    <t>727121105</t>
  </si>
  <si>
    <t>Protipožární ochranné manžety z jedné strany dělící konstrukce požární odolnost EI 90 D 75</t>
  </si>
  <si>
    <t>"voda"20</t>
  </si>
  <si>
    <t>"kanalizace"4+10+10+11</t>
  </si>
  <si>
    <t>727121106</t>
  </si>
  <si>
    <t>Protipožární ochranné manžety z jedné strany dělící konstrukce požární odolnost EI 90 D 90</t>
  </si>
  <si>
    <t>727121107</t>
  </si>
  <si>
    <t>Protipožární ochranné manžety z jedné strany dělící konstrukce požární odolnost EI 90 D 110</t>
  </si>
  <si>
    <t>"kanalizace"20+18+16+11</t>
  </si>
  <si>
    <t>727121108</t>
  </si>
  <si>
    <t>Protipožární ochranné manžety z jedné strany dělící konstrukce požární odolnost EI 90 D 125</t>
  </si>
  <si>
    <t>Ústřední vytápění - strojovny</t>
  </si>
  <si>
    <t>732429111</t>
  </si>
  <si>
    <t>Montáž čerpadla oběhového spirálního DN 25 do potrubí</t>
  </si>
  <si>
    <t>42610589</t>
  </si>
  <si>
    <t>čerpadlo oběhové teplovodní závitové DN 25 cirkulační pro TUV výtlak 4m Qmax 2,2m3/h PN 10 nerezové T 80°C</t>
  </si>
  <si>
    <t>998732202</t>
  </si>
  <si>
    <t>Přesun hmot pro strojovny stanovený procentní sazbou (%) z ceny vodorovná dopravní vzdálenost do 50 m v objektech výšky přes 6 do 12 m</t>
  </si>
  <si>
    <t>Ústřední vytápění - armatury</t>
  </si>
  <si>
    <t>734411103</t>
  </si>
  <si>
    <t>Teploměry technické s pevným stonkem a jímkou zadní připojení (axiální) průměr 63 mm délka stonku 100 mm</t>
  </si>
  <si>
    <t>734421101</t>
  </si>
  <si>
    <t>Tlakoměry s pevným stonkem a zpětnou klapkou spodní připojení (radiální) tlaku 0–16 bar průměru 50 mm</t>
  </si>
  <si>
    <t>42690111</t>
  </si>
  <si>
    <t>nádoba tlaková vertikální s pryžovým vakem 10bar objem 80L</t>
  </si>
  <si>
    <t>998734202</t>
  </si>
  <si>
    <t>Přesun hmot pro armatury stanovený procentní sazbou (%) z ceny vodorovná dopravní vzdálenost do 50 m v objektech výšky přes 6 do 12 m</t>
  </si>
  <si>
    <t>1.05 - Plynová zařízení</t>
  </si>
  <si>
    <t xml:space="preserve">    723 - Zdravotechnika - vnitřní plynovod</t>
  </si>
  <si>
    <t>Zdravotechnika - vnitřní plynovod</t>
  </si>
  <si>
    <t>723111202</t>
  </si>
  <si>
    <t>Potrubí z ocelových trubek závitových černých spojovaných svařováním, bezešvých běžných DN 15</t>
  </si>
  <si>
    <t>2+2.5+10</t>
  </si>
  <si>
    <t>723111203</t>
  </si>
  <si>
    <t>Potrubí z ocelových trubek závitových černých spojovaných svařováním, bezešvých běžných DN 20</t>
  </si>
  <si>
    <t>"gastro"4</t>
  </si>
  <si>
    <t>"kotelna"2+3</t>
  </si>
  <si>
    <t>723111205</t>
  </si>
  <si>
    <t>Potrubí z ocelových trubek závitových černých spojovaných svařováním, bezešvých běžných DN 32</t>
  </si>
  <si>
    <t>"OPZ"1</t>
  </si>
  <si>
    <t>"Gastro"1</t>
  </si>
  <si>
    <t>723111206</t>
  </si>
  <si>
    <t>Potrubí z ocelových trubek závitových černých spojovaných svařováním, bezešvých běžných DN 40</t>
  </si>
  <si>
    <t>"OPZ"0.5</t>
  </si>
  <si>
    <t>"Gastro"26+2.5</t>
  </si>
  <si>
    <t>723150312</t>
  </si>
  <si>
    <t>Potrubí z ocelových trubek hladkých černých spojovaných svařováním tvářených za tepla Ø 57/3,2</t>
  </si>
  <si>
    <t>"Gastro"13</t>
  </si>
  <si>
    <t>"Kotelna"2</t>
  </si>
  <si>
    <t>723150313</t>
  </si>
  <si>
    <t>Potrubí z ocelových trubek hladkých černých spojovaných svařováním tvářených za tepla Ø 76/3,2</t>
  </si>
  <si>
    <t>"kotelna"2</t>
  </si>
  <si>
    <t>723150314</t>
  </si>
  <si>
    <t>Potrubí z ocelových trubek hladkých černých spojovaných svařováním tvářených za tepla Ø 89/3,6</t>
  </si>
  <si>
    <t>"Kotelna"11+24+1+4</t>
  </si>
  <si>
    <t>723150318</t>
  </si>
  <si>
    <t>Potrubí z ocelových trubek hladkých černých spojovaných svařováním tvářených za tepla Ø 219/6,3</t>
  </si>
  <si>
    <t>"akumulační potrubí"2,5</t>
  </si>
  <si>
    <t>723150341</t>
  </si>
  <si>
    <t>Potrubí z ocelových trubek hladkých redukce - zhotovení kováním přes 1 DN DN 32/ 20</t>
  </si>
  <si>
    <t>723150343</t>
  </si>
  <si>
    <t>Potrubí z ocelových trubek hladkých redukce - zhotovení kováním přes 1 DN DN 50/ 32</t>
  </si>
  <si>
    <t>723150353</t>
  </si>
  <si>
    <t>Potrubí z ocelových trubek hladkých redukce - zhotovení kováním přes 2 DN DN 70/32</t>
  </si>
  <si>
    <t>723150365</t>
  </si>
  <si>
    <t>Potrubí z ocelových trubek hladkých chráničky Ø 38/2,6</t>
  </si>
  <si>
    <t>723150368</t>
  </si>
  <si>
    <t>Potrubí z ocelových trubek hladkých chráničky Ø 76/3,2</t>
  </si>
  <si>
    <t>723150369</t>
  </si>
  <si>
    <t>Potrubí z ocelových trubek hladkých chráničky Ø 89/3,6</t>
  </si>
  <si>
    <t>723150372</t>
  </si>
  <si>
    <t>Potrubí z ocelových trubek hladkých chráničky Ø 133/4,5</t>
  </si>
  <si>
    <t>723160206</t>
  </si>
  <si>
    <t>Přípojky k plynoměrům spojované na závit bez ochozu G 6/4</t>
  </si>
  <si>
    <t>723160207</t>
  </si>
  <si>
    <t>Přípojky k plynoměrům spojované na závit bez ochozu G 3</t>
  </si>
  <si>
    <t>723160336</t>
  </si>
  <si>
    <t>Přípojky k plynoměrům rozpěrky přípojek G 6/4</t>
  </si>
  <si>
    <t>723160339</t>
  </si>
  <si>
    <t>Přípojky k plynoměrům rozpěrky přípojek G 3</t>
  </si>
  <si>
    <t>723190205</t>
  </si>
  <si>
    <t>Přípojky plynovodní ke strojům a zařízením z trubek ocelových závitových černých spojovaných na závit, bezešvých, běžných DN 32</t>
  </si>
  <si>
    <t>723190252</t>
  </si>
  <si>
    <t>Přípojky plynovodní ke strojům a zařízením z trubek vyvedení a upevnění plynovodních výpustek na potrubí DN 20</t>
  </si>
  <si>
    <t>723190912</t>
  </si>
  <si>
    <t>Opravy plynovodního potrubí navaření odbočky na potrubí DN 15</t>
  </si>
  <si>
    <t>723190913</t>
  </si>
  <si>
    <t>Opravy plynovodního potrubí navaření odbočky na potrubí DN 20</t>
  </si>
  <si>
    <t>723190916</t>
  </si>
  <si>
    <t>Opravy plynovodního potrubí navaření odbočky na potrubí DN 40</t>
  </si>
  <si>
    <t>723190917</t>
  </si>
  <si>
    <t>Opravy plynovodního potrubí navaření odbočky na potrubí DN 50</t>
  </si>
  <si>
    <t>723190918</t>
  </si>
  <si>
    <t>Opravy plynovodního potrubí navaření odbočky na potrubí DN 65</t>
  </si>
  <si>
    <t>723190919</t>
  </si>
  <si>
    <t>Opravy plynovodního potrubí navaření odbočky na potrubí DN 80</t>
  </si>
  <si>
    <t>723190920</t>
  </si>
  <si>
    <t>Opravy plynovodního potrubí navaření odbočky na potrubí DN 200</t>
  </si>
  <si>
    <t>723212104</t>
  </si>
  <si>
    <t>Armatury přírubové uzavírací klapky mezipřírubové DN 65</t>
  </si>
  <si>
    <t>723212105</t>
  </si>
  <si>
    <t>Armatury přírubové uzavírací klapky mezipřírubové DN 80</t>
  </si>
  <si>
    <t>"kotelna"3</t>
  </si>
  <si>
    <t>723214164</t>
  </si>
  <si>
    <t>Armatury přírubové plynové filtry těleso uhlíková ocel PN 40 do 400°C (D 71 118 540) DN 32</t>
  </si>
  <si>
    <t>723214168</t>
  </si>
  <si>
    <t>Armatury přírubové plynové filtry těleso uhlíková ocel PN 40 do 400°C (D 71 118 540) DN 80</t>
  </si>
  <si>
    <t>723221302</t>
  </si>
  <si>
    <t>Armatury s jedním závitem ventily vzorkovací rohové PN 5 vnější závit G 1/2</t>
  </si>
  <si>
    <t>723231162</t>
  </si>
  <si>
    <t>Armatury se dvěma závity kohouty kulové PN 42 do 185°C plnoprůtokové vnitřní závit těžká řada G 1/2</t>
  </si>
  <si>
    <t>723231163</t>
  </si>
  <si>
    <t>Armatury se dvěma závity kohouty kulové PN 42 do 185°C plnoprůtokové vnitřní závit těžká řada G 3/4</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</si>
  <si>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</si>
  <si>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</si>
  <si>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</si>
  <si>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</si>
  <si>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"kotelna"1</t>
  </si>
  <si>
    <t>7232343Re</t>
  </si>
  <si>
    <t>Vybavení OPZ - ReSo - dvojitá regulační souprava (pro Vmax 60m3/hod), montáž, kotvící rám, provozní zkoušky, revize</t>
  </si>
  <si>
    <t>723234Res</t>
  </si>
  <si>
    <t>Plastová skříň pro OPZ 750x750x300 do niky, dvířka 700x700 s ventilačními otvory nahoře a dole 100 mm2</t>
  </si>
  <si>
    <t>723239105</t>
  </si>
  <si>
    <t>Armatury se dvěma závity montáž armatur se dvěma závity ostatních typů G 1 1/2</t>
  </si>
  <si>
    <t>40562964.2</t>
  </si>
  <si>
    <t>Ventil elektromagnetický dvoucestný plynový DN 40, přímo ovládaný, bez proudu uzavřen, ovládání elektricky-cívka otočná, napájení 230V/50Hz</t>
  </si>
  <si>
    <t>723239107</t>
  </si>
  <si>
    <t>Armatury se dvěma závity montáž armatur se dvěma závity ostatních typů G 2 1/2</t>
  </si>
  <si>
    <t>40562965.1</t>
  </si>
  <si>
    <t>membránový bezpečnostní uzávěr plynový DN65 nepřímočinný, direktní, bez napětí uzavřený, s připojením odvětrání</t>
  </si>
  <si>
    <t>723261913</t>
  </si>
  <si>
    <t>Montáž plynoměrů při rekonstrukci plynoinstalací s odvzdušněním a odzkoušením maximální průtok Q (m3/h) 16 m3/h</t>
  </si>
  <si>
    <t>723261914</t>
  </si>
  <si>
    <t>Montáž plynoměrů při rekonstrukci plynoinstalací s odvzdušněním a odzkoušením maximální průtok Q (m3/h) 40 m3/h</t>
  </si>
  <si>
    <t>38822272</t>
  </si>
  <si>
    <t>plynoměr membránový nízkotlaký se šroubením Qmax 10m3/h, PN 0,05MPa, rozteč 250</t>
  </si>
  <si>
    <t>38822277</t>
  </si>
  <si>
    <t>plynoměr membránový Qmax 65m3/h, PN 0,05MPa, DN 80</t>
  </si>
  <si>
    <t>388411491a</t>
  </si>
  <si>
    <t>Manometr průměr skříně 160mm se spodním přípojem; 0-6 kPa</t>
  </si>
  <si>
    <t>388411492a</t>
  </si>
  <si>
    <t>Manometr průměr skříně D 160mm se spodním přípojem rozsah 0-400 kPa</t>
  </si>
  <si>
    <t>72329R101</t>
  </si>
  <si>
    <t>Odvzdušnění potrubí plynoinstalace-hodin revize</t>
  </si>
  <si>
    <t>72329R111</t>
  </si>
  <si>
    <t>Tlaková zkouška plynovodu vnitřního-hodin revize</t>
  </si>
  <si>
    <t>72329R121</t>
  </si>
  <si>
    <t>Revize vnitřního plynovodu - hodin revize</t>
  </si>
  <si>
    <t>72329R125</t>
  </si>
  <si>
    <t>Revize zařízení plynoinstalace-hodin revize</t>
  </si>
  <si>
    <t>72329R131</t>
  </si>
  <si>
    <t>Uvedení plynových zařízení do provozu-hodin revize</t>
  </si>
  <si>
    <t>72329R201</t>
  </si>
  <si>
    <t>Doplňkové konstrukce-podpěry, konzoly, uchycení</t>
  </si>
  <si>
    <t>998723202</t>
  </si>
  <si>
    <t>Přesun hmot pro vnitřní plynovod stanovený procentní sazbou (%) z ceny vodorovná dopravní vzdálenost do 50 m v objektech výšky přes 6 do 12 m</t>
  </si>
  <si>
    <t>783314201</t>
  </si>
  <si>
    <t>Základní antikorozní nátěr zámečnických konstrukcí jednonásobný syntetický standardní</t>
  </si>
  <si>
    <t>783315101</t>
  </si>
  <si>
    <t>Mezinátěr zámečnických konstrukcí jednonásobný syntetický standardní</t>
  </si>
  <si>
    <t>783317101</t>
  </si>
  <si>
    <t>Krycí nátěr (email) zámečnických konstrukcí jednonásobný syntetický standardní</t>
  </si>
  <si>
    <t>783601713</t>
  </si>
  <si>
    <t>Příprava podkladu armatur a kovových potrubí před provedením nátěru potrubí do DN 50 mm odmaštěním, odmašťovačem vodou ředitelným</t>
  </si>
  <si>
    <t>783601731</t>
  </si>
  <si>
    <t>Příprava podkladu armatur a kovových potrubí před provedením nátěru potrubí přes DN 50 do DN 100 mm odmaštěním, odmašťovačem vodou ředitelným</t>
  </si>
  <si>
    <t>783601775</t>
  </si>
  <si>
    <t>Příprava podkladu armatur a kovových potrubí před provedením nátěru potrubí přes DN 150 do DN 200 mm odmaštěním, odmašťovačem vodou ředitelným</t>
  </si>
  <si>
    <t>783614651</t>
  </si>
  <si>
    <t>Základní antikorozní nátěr armatur a kovových potrubí jednonásobný potrubí do DN 50 mm syntetický standardní</t>
  </si>
  <si>
    <t>783614661</t>
  </si>
  <si>
    <t>Základní antikorozní nátěr armatur a kovových potrubí jednonásobný potrubí přes DN 50 do DN 100 mm syntetický standardní</t>
  </si>
  <si>
    <t>783614681</t>
  </si>
  <si>
    <t>Základní antikorozní nátěr armatur a kovových potrubí jednonásobný potrubí přes DN 150 do DN 200 mm syntetický standardní</t>
  </si>
  <si>
    <t>Krycí nátěr (email) armatur a kovových potrubí potrubí do DN 50 mm dvojnásobný syntetický standardní</t>
  </si>
  <si>
    <t>783617631</t>
  </si>
  <si>
    <t>Krycí nátěr (email) armatur a kovových potrubí potrubí přes DN 50 do DN 100 mm dvojnásobný syntetický standardní</t>
  </si>
  <si>
    <t>783617671</t>
  </si>
  <si>
    <t>Krycí nátěr (email) armatur a kovových potrubí potrubí přes DN 150 do DN 200 mm dvojnásobný syntetický standardní</t>
  </si>
  <si>
    <t>1.06 - Ústřední vytápění</t>
  </si>
  <si>
    <t>D1 - Kotlový okruh</t>
  </si>
  <si>
    <t>D2 - Větev č. 1 - ohřev TV</t>
  </si>
  <si>
    <t>D3 - Větev č. 2 - ohřívače VZT</t>
  </si>
  <si>
    <t>D4 - Větev č. 3 - oddělění RH</t>
  </si>
  <si>
    <t>D5 - Větev č. 4 - oddělění ZS</t>
  </si>
  <si>
    <t>D6 - Větev č. 5 - oddělění O1</t>
  </si>
  <si>
    <t>D7 - Větev č. 6 - oddělění N</t>
  </si>
  <si>
    <t>D8 - Větev č. 7 - oddělění O2</t>
  </si>
  <si>
    <t>D9 - Větev č. 8 - oddělění G</t>
  </si>
  <si>
    <t>D10 - Větev č. 9 - oddělění O3</t>
  </si>
  <si>
    <t>D11 - Větev č. 10 - rezerva</t>
  </si>
  <si>
    <t>D12 - Ohřev TV</t>
  </si>
  <si>
    <t>D13 - Napojení ohřívačů VZT</t>
  </si>
  <si>
    <t>D14 - Potrubí a izolace</t>
  </si>
  <si>
    <t>D15 - Otopná tělesa</t>
  </si>
  <si>
    <t>D16 - Odkouření</t>
  </si>
  <si>
    <t>D17 - Úpravna vody</t>
  </si>
  <si>
    <t>D18 - Ostatní</t>
  </si>
  <si>
    <t>D19 - Montáže</t>
  </si>
  <si>
    <t>OST12 - VŘ_02</t>
  </si>
  <si>
    <t xml:space="preserve">    OST13 - VŘ_03_Napojení ohřívačů VZT</t>
  </si>
  <si>
    <t>D1</t>
  </si>
  <si>
    <t>Kotlový okruh</t>
  </si>
  <si>
    <t>Z/T.0.1a,b</t>
  </si>
  <si>
    <t>Stacionární kondenzační plynový kotel; topný výkon 37,4 - 229,6 kW (při 50/30°C); rozměry 760x1455x1264 mm (ŠxVxH); váha 285kg; provozní tlak max.6 bar; hliníkový výměník; připojení DN65; odvod spalin DN200</t>
  </si>
  <si>
    <t>Poznámka k položce:_x000d_
Poznámka k položce: *Ekvitermní regulace, modul BM pro zapojení kotlů do kaskády, vnější sonda, sonda TV, externí moduly apod. je součástí výkazu MaR</t>
  </si>
  <si>
    <t>Z/T.0.2</t>
  </si>
  <si>
    <t>Čerpadlový expanzní a doplňovací automat; provozní přetlak 2,5 bar, provozní teplota 70°C, rozměry: 530x580x680 mm (ŠxHxV); objem základní nádoby 200 l (740x1720(dxH)), hlášení poruchy</t>
  </si>
  <si>
    <t>Z/T.0.3a</t>
  </si>
  <si>
    <t>Tlaková expanzní nádoba; membránová; objem 35 l; 354x459(dxH); PN10; připojení DN20</t>
  </si>
  <si>
    <t>Z/T.0.3b</t>
  </si>
  <si>
    <t>Uzávěr se zajištěním pro expanzní nádobu 3/4"; s integrovaným vypouštěním</t>
  </si>
  <si>
    <t>Z/T.0.4</t>
  </si>
  <si>
    <t>Hydraulický stabilizátor; s hydraulickou výhybkou, výkon 700 kW; průtok 30 m3/h; připojení 4x DN100; s vypouštěcím kohoutem a automatickým odvzdušňovacím ventilem</t>
  </si>
  <si>
    <t>Z/T.0.5</t>
  </si>
  <si>
    <t>Kombinovaný rozdělovač a sběrač modul 200; napojení na páteřní rozvod DN100; výstupy (přívod/zpátečka) 2xDN50, 5xDN40, 3xDN32, ; návarky pro vypouštění, vč. nosného rámu a tepelné PUR izolace, tvar to "L"</t>
  </si>
  <si>
    <t>Z/T.0.6.</t>
  </si>
  <si>
    <t>Odlučovač nečistot a kalu; s hydraulickou výhybkou, výkon 700 kW; průtok 30 m3/h; připojení 4x DN100; s vypouštěcím kohoutem a automatickým odvzdušňovacím ventilem</t>
  </si>
  <si>
    <t>Z/T.0.7a,b</t>
  </si>
  <si>
    <t>Pojistka proti nedostatku vody DN20/ G 1"</t>
  </si>
  <si>
    <t>Z/T.0.8a,b</t>
  </si>
  <si>
    <t>Neutralizační zařízení DN 3 + náplň 25 kg</t>
  </si>
  <si>
    <t>Č/T.0.2a,b</t>
  </si>
  <si>
    <t>Mokroběžné čerpadlo s elektronickou regulací otáček s řídící jednotkou a snímačem diferenčního tlaku a teploty, příruba DN40,Q=13,3 m3/h, dopravní tlak 40 kPa</t>
  </si>
  <si>
    <t>PV/T.0.2b</t>
  </si>
  <si>
    <t>Pojistný ventil 4bar 1"x5/4"</t>
  </si>
  <si>
    <t>UK</t>
  </si>
  <si>
    <t>Kulový uzávěr přírubový DN65</t>
  </si>
  <si>
    <t>UK.1</t>
  </si>
  <si>
    <t>Kulový uzávěr přírubový DN100</t>
  </si>
  <si>
    <t>AOV</t>
  </si>
  <si>
    <t>Automatický odvzdušňovací venil se zpětným ventilem 1/2"</t>
  </si>
  <si>
    <t>GK</t>
  </si>
  <si>
    <t>Pryžový kompenzátor s přírubou DN65</t>
  </si>
  <si>
    <t>ZKL</t>
  </si>
  <si>
    <t>Zpětná klapka přírubová</t>
  </si>
  <si>
    <t>VK</t>
  </si>
  <si>
    <t>Vypouštěcí kohout 1/2"</t>
  </si>
  <si>
    <t>Manometr s jímkou G1/4" 0-10 bar</t>
  </si>
  <si>
    <t>T</t>
  </si>
  <si>
    <t>Teploměr s jímkou G1/4" 0-120 °C</t>
  </si>
  <si>
    <t>D2</t>
  </si>
  <si>
    <t>Větev č. 1 - ohřev TV</t>
  </si>
  <si>
    <t>Č/T.1.1</t>
  </si>
  <si>
    <t>Mokroběžné čerpadlo s elektronickou regulací otáček s řídící jednotkou a snímačem diferenčního tlaku a teploty, závit DN25, Q=6,5 m3/h, dopravní tlak 20 kPa</t>
  </si>
  <si>
    <t>KK</t>
  </si>
  <si>
    <t>Kulový kohout závitový 2"</t>
  </si>
  <si>
    <t>ZK</t>
  </si>
  <si>
    <t>Zpětná klapka závitová 2"</t>
  </si>
  <si>
    <t>F</t>
  </si>
  <si>
    <t>Filtr závitový 2"</t>
  </si>
  <si>
    <t>GK.1</t>
  </si>
  <si>
    <t>Pryžový kompenzátor závitový 2"</t>
  </si>
  <si>
    <t>D3</t>
  </si>
  <si>
    <t>Větev č. 2 - ohřívače VZT</t>
  </si>
  <si>
    <t>Č/T.2.1</t>
  </si>
  <si>
    <t>Mokroběžné čerpadlo s elektronickou regulací otáček s řídící jednotkou a snímačem diferenčního tlaku a teploty, závit DN25, Q=4,1 m3/h, dopravní tlak 40 kPa</t>
  </si>
  <si>
    <t>D4</t>
  </si>
  <si>
    <t>Větev č. 3 - oddělění RH</t>
  </si>
  <si>
    <t>V/T.3.1</t>
  </si>
  <si>
    <t>Tlakově nezávislý 2-cestný ventil DN25; s měřícími vsuvkami; se servopohonem 24V; kvs 7,5, pracovní zdvih 5,5 mm</t>
  </si>
  <si>
    <t>Č/T.3.1</t>
  </si>
  <si>
    <t>Mokroběžné čerpadlo s elektronickou regulací otáček s řídící jednotkou a snímačem diferenčního tlaku a teploty, závit DN25, Q=1,4 m3/h, dopravní tlak 30 kPa</t>
  </si>
  <si>
    <t>KK.1</t>
  </si>
  <si>
    <t>Kulový kohout závitový 5/4"</t>
  </si>
  <si>
    <t>ZK.1</t>
  </si>
  <si>
    <t>Zpětná klapka závitová 5/4"</t>
  </si>
  <si>
    <t>F.1</t>
  </si>
  <si>
    <t>Filtr závitový 5/4"</t>
  </si>
  <si>
    <t>GK.2</t>
  </si>
  <si>
    <t>Pryžový kompenzátor závitový 5/4"</t>
  </si>
  <si>
    <t>D5</t>
  </si>
  <si>
    <t>Větev č. 4 - oddělění ZS</t>
  </si>
  <si>
    <t>V/T.4.1</t>
  </si>
  <si>
    <t>Tlakově nezávislý 2-cestný ventil DN32; s měřícími vsuvkami; se servopohonem 24V; kvs 7,6, pracovní zdvih 5,5 mm</t>
  </si>
  <si>
    <t>Č/T.4.1</t>
  </si>
  <si>
    <t>Mokroběžné čerpadlo s elektronickou regulací otáček s řídící jednotkou a snímačem diferenčního tlaku a teploty, závit DN25, Q=1,6 m3/h, dopravní tlak 30 kPa</t>
  </si>
  <si>
    <t>KK.2</t>
  </si>
  <si>
    <t>Kulový kohout závitový 6/4"</t>
  </si>
  <si>
    <t>ZK.2</t>
  </si>
  <si>
    <t>Zpětná klapka závitová 6/4"</t>
  </si>
  <si>
    <t>F.2</t>
  </si>
  <si>
    <t>Filtr závitový 6/4"</t>
  </si>
  <si>
    <t>GK.3</t>
  </si>
  <si>
    <t>Pryžový kompenzátor závitový 6/4"</t>
  </si>
  <si>
    <t>D6</t>
  </si>
  <si>
    <t>Větev č. 5 - oddělění O1</t>
  </si>
  <si>
    <t>V/T.5.1</t>
  </si>
  <si>
    <t>Č/T.5.1</t>
  </si>
  <si>
    <t>D7</t>
  </si>
  <si>
    <t>Větev č. 6 - oddělění N</t>
  </si>
  <si>
    <t>V/T.6.1</t>
  </si>
  <si>
    <t>Č/T.6.1</t>
  </si>
  <si>
    <t>Mokroběžné čerpadlo s elektronickou regulací otáček s řídící jednotkou a snímačem diferenčního tlaku a teploty, závit DN25, Q=1,1 m3/h, dopravní tlak 20 kPa</t>
  </si>
  <si>
    <t>D8</t>
  </si>
  <si>
    <t>Větev č. 7 - oddělění O2</t>
  </si>
  <si>
    <t>V/T.7.1</t>
  </si>
  <si>
    <t>Č/T.7.1</t>
  </si>
  <si>
    <t>Mokroběžné čerpadlo s elektronickou regulací otáček s řídící jednotkou a snímačem diferenčního tlaku a teploty, závit DN25, Q=1,6 m3/h, dopravní tlak 25 kPa</t>
  </si>
  <si>
    <t>D9</t>
  </si>
  <si>
    <t>Větev č. 8 - oddělění G</t>
  </si>
  <si>
    <t>V/T.8.1</t>
  </si>
  <si>
    <t>Č/T.8.1</t>
  </si>
  <si>
    <t>Mokroběžné čerpadlo s elektronickou regulací otáček s řídící jednotkou a snímačem diferenčního tlaku a teploty, závit DN25, Q=0,9 m3/h, dopravní tlak 35 kPa</t>
  </si>
  <si>
    <t>D10</t>
  </si>
  <si>
    <t>Větev č. 9 - oddělění O3</t>
  </si>
  <si>
    <t>V/T.9.1</t>
  </si>
  <si>
    <t>Č/T.9.1</t>
  </si>
  <si>
    <t>Mokroběžné čerpadlo s elektronickou regulací otáček s řídící jednotkou a snímačem diferenčního tlaku a teploty, závit DN25, Q=1,4 m3/h, dopravní tlak 35 kPa</t>
  </si>
  <si>
    <t>D11</t>
  </si>
  <si>
    <t>Větev č. 10 - rezerva</t>
  </si>
  <si>
    <t>D12</t>
  </si>
  <si>
    <t>Ohřev TV</t>
  </si>
  <si>
    <t>Z/T.1.1</t>
  </si>
  <si>
    <t>Stacionární zásobník teplé vody s jedním výměníkem 4,5 m2; objem 945 litrů; s boční přírubou; max. přetlak 1 Mpa; připojení topné vody 5/4"</t>
  </si>
  <si>
    <t>V/T.1.2a,b</t>
  </si>
  <si>
    <t>Ruční vyvažovací ventil s měřícími vsuvkami DN25</t>
  </si>
  <si>
    <t>D13</t>
  </si>
  <si>
    <t>Napojení ohřívačů VZT</t>
  </si>
  <si>
    <t>V/T.2.2a</t>
  </si>
  <si>
    <t xml:space="preserve">POLOŽKA NEOBSAZENA _ NENACEŇOVAT </t>
  </si>
  <si>
    <t>V/T.2.3a</t>
  </si>
  <si>
    <t>V/T.2.2b</t>
  </si>
  <si>
    <t>V/T.2.3b</t>
  </si>
  <si>
    <t>V/T.2.2c</t>
  </si>
  <si>
    <t>V/T.2.3c</t>
  </si>
  <si>
    <t>Automatický regulátor diferenčního tlaku DN25 s kapilárou</t>
  </si>
  <si>
    <t>D14</t>
  </si>
  <si>
    <t>Potrubí a izolace</t>
  </si>
  <si>
    <t>Pol427</t>
  </si>
  <si>
    <t>Potrubí z trubek ocelových černých bezešvých DN65</t>
  </si>
  <si>
    <t>Pol428</t>
  </si>
  <si>
    <t>Potrubí z trubek ocelových černých bezešvých DN100</t>
  </si>
  <si>
    <t>Pol429</t>
  </si>
  <si>
    <t>Měděné potrubí 15x1,0 mm s lisovanými spoji, vč. tvarovek</t>
  </si>
  <si>
    <t>Pol430</t>
  </si>
  <si>
    <t>Měděné potrubí 18x1,0 mm s lisovanými spoji, vč. tvarovek</t>
  </si>
  <si>
    <t>Pol431</t>
  </si>
  <si>
    <t>Měděné potrubí 22x1,0 mm s lisovanými spoji, vč. tvarovek</t>
  </si>
  <si>
    <t>Pol432</t>
  </si>
  <si>
    <t>Měděné potrubí 28x1,0 mm s lisovanými spoji, vč. tvarovek</t>
  </si>
  <si>
    <t>Pol433</t>
  </si>
  <si>
    <t>Měděné potrubí 35x1,5 mm s lisovanými spoji, vč. tvarovek</t>
  </si>
  <si>
    <t>Pol434</t>
  </si>
  <si>
    <t>Měděné potrubí 42x1,5 mm s lisovanými spoji, vč. tvarovek</t>
  </si>
  <si>
    <t>Pol435</t>
  </si>
  <si>
    <t>Měděné potrubí 54x2,0 mm s lisovanými spoji, vč. tvarovek</t>
  </si>
  <si>
    <t>Pol436</t>
  </si>
  <si>
    <t>Termoizolační trubice z pěnového polyetylenu laminovaná zesílenou hliníkovou fólií 15/20</t>
  </si>
  <si>
    <t>Pol437</t>
  </si>
  <si>
    <t>Termoizolační trubice z pěnového polyetylenu laminovaná zesílenou hliníkovou fólií 18/20</t>
  </si>
  <si>
    <t>Pol438</t>
  </si>
  <si>
    <t>Termoizolační trubice z pěnového polyetylenu laminovaná zesílenou hliníkovou fólií 22/25</t>
  </si>
  <si>
    <t>Pol439</t>
  </si>
  <si>
    <t>Termoizolační trubice z pěnového polyetylenu laminovaná zesílenou hliníkovou fólií 28/25</t>
  </si>
  <si>
    <t>Pol440</t>
  </si>
  <si>
    <t>Izolační pouzdro z kamenné vlny s hliníkovou fólií 35/30</t>
  </si>
  <si>
    <t>Pol441</t>
  </si>
  <si>
    <t>Izolační pouzdro z kamenné vlny s hliníkovou fólií 42/40</t>
  </si>
  <si>
    <t>Pol442</t>
  </si>
  <si>
    <t>Izolační pouzdro z kamenné vlny s hliníkovou fólií 54/50</t>
  </si>
  <si>
    <t>D15</t>
  </si>
  <si>
    <t>Otopná tělesa</t>
  </si>
  <si>
    <t>Pol443</t>
  </si>
  <si>
    <t>Trubkové otopné těleso s krajním připojením 1220/600 (White RAL 9016)</t>
  </si>
  <si>
    <t>Pol443.b</t>
  </si>
  <si>
    <t>Trubkové otopné těleso s krajním připojením 1220/500 (White RAL 9016)</t>
  </si>
  <si>
    <t>1960154944</t>
  </si>
  <si>
    <t>Pol444</t>
  </si>
  <si>
    <t>Deskové otopné těleso s vysokým požadavkem na hygienu; VK; hloubka 102 mm 603/404 (White RAL 9016)</t>
  </si>
  <si>
    <t>Pol445</t>
  </si>
  <si>
    <t>Deskové otopné těleso s vysokým požadavkem na hygienu; VK; hloubka 102 mm 603/604 (White RAL 9016)</t>
  </si>
  <si>
    <t>Pol446</t>
  </si>
  <si>
    <t>Deskové otopné těleso s vysokým požadavkem na hygienu; VK; hloubka 102 mm 603/904 (White RAL 9016)</t>
  </si>
  <si>
    <t>Pol447</t>
  </si>
  <si>
    <t>Deskové otopné těleso s vysokým požadavkem na hygienu; VK; hloubka 102 mm 603/1004 (White RAL 9016)</t>
  </si>
  <si>
    <t>Pol448</t>
  </si>
  <si>
    <t>Deskové otopné těleso s vysokým požadavkem na hygienu; VK; hloubka 102 mm 603/1204 (White RAL 9016)</t>
  </si>
  <si>
    <t>Pol449</t>
  </si>
  <si>
    <t>Deskové otopné těleso s vysokým požadavkem na hygienu; VK; hloubka 102 mm 603/1804 (White RAL 9016)</t>
  </si>
  <si>
    <t>Pol450</t>
  </si>
  <si>
    <t>Deskové otopné těleso s vysokým požadavkem na hygienu; VK; hloubka 157 mm 603/1004 (White RAL 9016)</t>
  </si>
  <si>
    <t>Pol451</t>
  </si>
  <si>
    <t>Deskové otopné těleso s vysokým požadavkem na hygienu; VK; hloubka 157 mm 603/1204 (White RAL 9016)</t>
  </si>
  <si>
    <t>Pol452</t>
  </si>
  <si>
    <t>Termostatický ventil rohový jednoregulační 1/2"x16</t>
  </si>
  <si>
    <t>Pol453</t>
  </si>
  <si>
    <t>Regulační šroubení rohové s vypouštěním 1/2"x16</t>
  </si>
  <si>
    <t>Pol454</t>
  </si>
  <si>
    <t>Šroubení VK rohové 1/2"x18 mm</t>
  </si>
  <si>
    <t>Pol455</t>
  </si>
  <si>
    <t>Termostatická hlavice kapalinová 8-32 °C, antivandal</t>
  </si>
  <si>
    <t>Pol456</t>
  </si>
  <si>
    <t>Adaptér pro měděné trubky (M 16) 15</t>
  </si>
  <si>
    <t>Pol457</t>
  </si>
  <si>
    <t>Adaptér pro měděné trubky (M 18) 15</t>
  </si>
  <si>
    <t>D16</t>
  </si>
  <si>
    <t>Odkouření</t>
  </si>
  <si>
    <t>Pol458</t>
  </si>
  <si>
    <t>Měřící kus (plast, hliník) DN200</t>
  </si>
  <si>
    <t>Pol459</t>
  </si>
  <si>
    <t>Koleno 87° (plast, hliník) DN200</t>
  </si>
  <si>
    <t>Pol460</t>
  </si>
  <si>
    <t xml:space="preserve">Revizní koleno 87° (plast, hliník)  pravé DN200</t>
  </si>
  <si>
    <t>Pol461</t>
  </si>
  <si>
    <t xml:space="preserve">Trubka s hrdlem 2m (plast, hliník)  DN200</t>
  </si>
  <si>
    <t>Pol462</t>
  </si>
  <si>
    <t xml:space="preserve">Trubka s hrdlem 0,25m (plast, hliník)  DN200</t>
  </si>
  <si>
    <t>Pol463</t>
  </si>
  <si>
    <t xml:space="preserve">Revizní koleno 87° (plast, hliník)  DN200</t>
  </si>
  <si>
    <t>Pol464</t>
  </si>
  <si>
    <t>Přechodový díl (plast, hliník/nerez) 25/200</t>
  </si>
  <si>
    <t>Pol465</t>
  </si>
  <si>
    <t>Rovný díl 450mm (nerez) DN200</t>
  </si>
  <si>
    <t>Pol466</t>
  </si>
  <si>
    <t>Rozeta a manž. proti zatékání (nerez) DN250</t>
  </si>
  <si>
    <t>Pol467</t>
  </si>
  <si>
    <t>Těsnění Silikon (nerez) DN200</t>
  </si>
  <si>
    <t>Poznámka k položce:_x000d_
Poznámka k položce: Komín:</t>
  </si>
  <si>
    <t>Pol468</t>
  </si>
  <si>
    <t>Koleno 85° DN200</t>
  </si>
  <si>
    <t>Pol469</t>
  </si>
  <si>
    <t>Vynášecí díl DN200</t>
  </si>
  <si>
    <t>Pol470</t>
  </si>
  <si>
    <t>Rovný díl 950mm DN200</t>
  </si>
  <si>
    <t>Pol471</t>
  </si>
  <si>
    <t>Rovný díl 450mm DN200</t>
  </si>
  <si>
    <t>Pol472</t>
  </si>
  <si>
    <t>Hlavice a přechodový díl DN200</t>
  </si>
  <si>
    <t>Pol473</t>
  </si>
  <si>
    <t>Těsnění Silikon DN200</t>
  </si>
  <si>
    <t>Pol474</t>
  </si>
  <si>
    <t>Rozeta a manž. proti zatékání DN200</t>
  </si>
  <si>
    <t>Pol475</t>
  </si>
  <si>
    <t>Konzole trojúhelníková (odstup 50-130mm) DN200</t>
  </si>
  <si>
    <t>Pol476</t>
  </si>
  <si>
    <t>Stěnová objímka (odstup 50mm) DN200</t>
  </si>
  <si>
    <t>Poznámka k položce:_x000d_
Poznámka k položce: Sání:</t>
  </si>
  <si>
    <t>Pol477</t>
  </si>
  <si>
    <t>Kotlová redukce - centrická 125/160</t>
  </si>
  <si>
    <t>Pol478</t>
  </si>
  <si>
    <t>Koleno 87° DN160</t>
  </si>
  <si>
    <t>Pol479</t>
  </si>
  <si>
    <t>Trubka s hrdlem 2m DN160</t>
  </si>
  <si>
    <t>Pol480</t>
  </si>
  <si>
    <t>Trubka s hrdlem 0,25m DN160</t>
  </si>
  <si>
    <t>Pol481</t>
  </si>
  <si>
    <t>Ukončovací trubka bez hrdla (černá) DN160</t>
  </si>
  <si>
    <t>D17</t>
  </si>
  <si>
    <t>Úpravna vody</t>
  </si>
  <si>
    <t>Pol482</t>
  </si>
  <si>
    <t>Mechanický předfiltr 3/4", ruční oplach</t>
  </si>
  <si>
    <t>Pol483</t>
  </si>
  <si>
    <t>Kulový kohout závitový 1"</t>
  </si>
  <si>
    <t>Pol484</t>
  </si>
  <si>
    <t>Systémový oddělovač 3/4" dle DIN EN 1717</t>
  </si>
  <si>
    <t>Pol485</t>
  </si>
  <si>
    <t>Zpětná klapka 1"</t>
  </si>
  <si>
    <t>Pol486</t>
  </si>
  <si>
    <t>Odsolovací filtr; napojení 1"; objem 25 l</t>
  </si>
  <si>
    <t>Pol487</t>
  </si>
  <si>
    <t>Zapůjčení odsolovacího filtru; napojení 1"; objem 100 l</t>
  </si>
  <si>
    <t>Pol488</t>
  </si>
  <si>
    <t>Digitální měřič vodivosti; rozsah 0-100 µS</t>
  </si>
  <si>
    <t>Pol489</t>
  </si>
  <si>
    <t>Vzorkovací kohout 1/2"</t>
  </si>
  <si>
    <t>Pol490</t>
  </si>
  <si>
    <t>Napojovací sada pro částečnou demineralizaci; součástí jsou uzavírací ventily, obtok, membránový ventil, 2 ks nerezových propojovacích hadic a přípravu na instalaci digitálního měřiče vodivosti</t>
  </si>
  <si>
    <t>Pol491</t>
  </si>
  <si>
    <t>Dávkovací čerpadlo 9 l/h, max. protitlak 6 bar; proporcionální dávkování; vč. vodoměru 3/4", sací a výtlačné armatury, vstřikovače a kontroly vyprázdnění</t>
  </si>
  <si>
    <t>Pol492</t>
  </si>
  <si>
    <t>Zásobní nádrž 50 l pro dávakovací čerpadlo</t>
  </si>
  <si>
    <t>Pol493</t>
  </si>
  <si>
    <t>Kapky na měření tvrdosti</t>
  </si>
  <si>
    <t>Pol494</t>
  </si>
  <si>
    <t>Chemie na prvotní spuštění - inhibitor koroze</t>
  </si>
  <si>
    <t>D18</t>
  </si>
  <si>
    <t>Pol495</t>
  </si>
  <si>
    <t>Doprava materiálu, přesun hmot, manipulace s topnými zdroji na místo určení</t>
  </si>
  <si>
    <t>kpl</t>
  </si>
  <si>
    <t>Pol496</t>
  </si>
  <si>
    <t>Stavební přípomoci - vysekání drážek, osazenní potrubí, zahození a začištění drážek</t>
  </si>
  <si>
    <t>Pol497</t>
  </si>
  <si>
    <t>Izolační závěsy, ocelové pomocné konstrukce, kotvení potrubí</t>
  </si>
  <si>
    <t>Pol498</t>
  </si>
  <si>
    <t>Napuštění soustavy</t>
  </si>
  <si>
    <t>Pol499</t>
  </si>
  <si>
    <t>Proplach soustavy</t>
  </si>
  <si>
    <t>Pol500</t>
  </si>
  <si>
    <t>Zaregulování soustavy</t>
  </si>
  <si>
    <t>Pol501</t>
  </si>
  <si>
    <t>Uvedení do provozu plynových kotlů</t>
  </si>
  <si>
    <t>Pol502</t>
  </si>
  <si>
    <t>Uvedení do provozu expanzního automatu</t>
  </si>
  <si>
    <t>Pol503</t>
  </si>
  <si>
    <t>Montážní a těsnící materiál</t>
  </si>
  <si>
    <t>Pol504</t>
  </si>
  <si>
    <t>Topná zkouška</t>
  </si>
  <si>
    <t>hod</t>
  </si>
  <si>
    <t>Pol505</t>
  </si>
  <si>
    <t>Tlaková zkouška</t>
  </si>
  <si>
    <t>Pol506</t>
  </si>
  <si>
    <t>Dokumentace skutečného provedení</t>
  </si>
  <si>
    <t>D19</t>
  </si>
  <si>
    <t>Montáže</t>
  </si>
  <si>
    <t>D19_R01</t>
  </si>
  <si>
    <t>Kompletní montážní práce</t>
  </si>
  <si>
    <t>POL600</t>
  </si>
  <si>
    <t>Izolační pouzdro z kamenné vlny s hliníkovou fólií 76/50 (DN65)</t>
  </si>
  <si>
    <t>-310250901</t>
  </si>
  <si>
    <t>POL601</t>
  </si>
  <si>
    <t>Izolační pouzdro z kamenné vlny s hliníkovou fólií 108/60 (DN100)</t>
  </si>
  <si>
    <t>-2109665699</t>
  </si>
  <si>
    <t>POL602</t>
  </si>
  <si>
    <t>Protpožární ucpávky kovového potrubí - prostup stěnou; požární odolnost EI90 do d18</t>
  </si>
  <si>
    <t>2133778439</t>
  </si>
  <si>
    <t>POL603</t>
  </si>
  <si>
    <t>Protpožární ucpávky kovového potrubí - prostup stěnou; požární odolnost EI90 do d25</t>
  </si>
  <si>
    <t>-1922588845</t>
  </si>
  <si>
    <t>POL604</t>
  </si>
  <si>
    <t>Protpožární ucpávky kovového potrubí - prostup stěnou; požární odolnost EI90 do d33</t>
  </si>
  <si>
    <t>-69156942</t>
  </si>
  <si>
    <t>POL605</t>
  </si>
  <si>
    <t>Protpožární ucpávky kovového potrubí - prostup stěnou; požární odolnost EI90 do d50</t>
  </si>
  <si>
    <t>-927952084</t>
  </si>
  <si>
    <t>POL606</t>
  </si>
  <si>
    <t>Protpožární ucpávky kovového potrubí - prostup stěnou; požární odolnost EI90 do d76</t>
  </si>
  <si>
    <t>391551563</t>
  </si>
  <si>
    <t>POL607</t>
  </si>
  <si>
    <t>Protpožární ucpávky kovového potrubí - prostup stropem; požární odolnost EI90 do d18</t>
  </si>
  <si>
    <t>-731753896</t>
  </si>
  <si>
    <t>VŘ_03_Napojení ohřívačů VZT</t>
  </si>
  <si>
    <t>VVc</t>
  </si>
  <si>
    <t>Ruční vyvažovací ventil s měřícími vsuvkami s vypouštěním DN10</t>
  </si>
  <si>
    <t>-1812081379</t>
  </si>
  <si>
    <t>VVa,b</t>
  </si>
  <si>
    <t>Ruční vyvažovací ventil s měřícími vsuvkami s vypouštěním DN15</t>
  </si>
  <si>
    <t>-88809307</t>
  </si>
  <si>
    <t>Vva,b.1</t>
  </si>
  <si>
    <t>Ruční vyvažovací ventil s měřícími vsuvkami s vypouštěním DN20</t>
  </si>
  <si>
    <t>671105049</t>
  </si>
  <si>
    <t>Č/T.2.1a</t>
  </si>
  <si>
    <t>Mokroběžné čerpadlo s elektronickou regulací otáček, závit DN25, Q=0,43 m3/h, dopravní tlak 30 kPa, stavební délka 130 mm</t>
  </si>
  <si>
    <t>183618835</t>
  </si>
  <si>
    <t>Č/T.2.1b</t>
  </si>
  <si>
    <t>777668996</t>
  </si>
  <si>
    <t>Č/T.2.1c</t>
  </si>
  <si>
    <t>-763926151</t>
  </si>
  <si>
    <t>Č/T.2.2</t>
  </si>
  <si>
    <t>Mokroběžné čerpadlo s elektronickou regulací otáček, závit DN25, Q=1,02 m3/h, dopravní tlak 40 kPa, stavební délka 180 mm</t>
  </si>
  <si>
    <t>-470346843</t>
  </si>
  <si>
    <t>Č/T.2.3</t>
  </si>
  <si>
    <t>1402104751</t>
  </si>
  <si>
    <t>Č/T.2.4</t>
  </si>
  <si>
    <t>Mokroběžné čerpadlo s elektronickou regulací otáček, závit DN25, Q=0,54 m3/h, dopravní tlak 30 kPa, stavební délka 130 mm</t>
  </si>
  <si>
    <t>1526072503</t>
  </si>
  <si>
    <t>Č/T.2.5</t>
  </si>
  <si>
    <t>2114509562</t>
  </si>
  <si>
    <t>Č/T.2.6</t>
  </si>
  <si>
    <t>Mokroběžné čerpadlo s elektronickou regulací otáček, závit DN25, Q=0,41 m3/h, dopravní tlak 30 kPa, stavební délka 130 mm</t>
  </si>
  <si>
    <t>682164804</t>
  </si>
  <si>
    <t>-940496331</t>
  </si>
  <si>
    <t>F.3</t>
  </si>
  <si>
    <t>Filtr závitový 3/4"</t>
  </si>
  <si>
    <t>759648119</t>
  </si>
  <si>
    <t>ZK.3</t>
  </si>
  <si>
    <t>Zpětná klapka závitová 3/8"</t>
  </si>
  <si>
    <t>1682110467</t>
  </si>
  <si>
    <t>KK.3</t>
  </si>
  <si>
    <t>Kulový kohout závitový 3/4"</t>
  </si>
  <si>
    <t>-1047970150</t>
  </si>
  <si>
    <t>-838661358</t>
  </si>
  <si>
    <t>Úroveň 4:</t>
  </si>
  <si>
    <t>0 - Ostatní náklady</t>
  </si>
  <si>
    <t>OST - Ostatní</t>
  </si>
  <si>
    <t>OST</t>
  </si>
  <si>
    <t>OST_R01</t>
  </si>
  <si>
    <t>VRN, přesuny, kompletní stavební a zednické výpomoce, oastatní náklady _ KOMPLET PRO ODDÍL VZT</t>
  </si>
  <si>
    <t>1 - Zařízení č.1.2</t>
  </si>
  <si>
    <t>Díl: - Vzduchotechnika</t>
  </si>
  <si>
    <t>Díl:</t>
  </si>
  <si>
    <t>Vzduchotechnika</t>
  </si>
  <si>
    <t>1.2.1</t>
  </si>
  <si>
    <t>Kompaktní vzduchotechnická jednotka do venkovního prostředí</t>
  </si>
  <si>
    <t>sbr</t>
  </si>
  <si>
    <t xml:space="preserve">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Filtr AFR 48 F7, Sifon podtl.s uzávěrem - 3 ks, Servopohon klapky - obtok rekuperátoru – LM24A-SR,                         Servopohon klapky - odvod – LM24A, Servopohon klapky - přívod – LF24, Směšovací uzel topné vody - ESU C40-V6.3 A</t>
  </si>
  <si>
    <t>M.1</t>
  </si>
  <si>
    <t>Montáž kompaktní vzduchotechnické jednotky s příslušenstvím</t>
  </si>
  <si>
    <t>1.2.2</t>
  </si>
  <si>
    <t>Pružná spojka 600 x 630</t>
  </si>
  <si>
    <t>1.2.3</t>
  </si>
  <si>
    <t xml:space="preserve">Tlumíč hluku kulisový 600 x 630, délka  1 000 cm</t>
  </si>
  <si>
    <t>M1a</t>
  </si>
  <si>
    <t>Montáž tlumiče hluku</t>
  </si>
  <si>
    <t>1.2.4</t>
  </si>
  <si>
    <t>Vířivý anemostat čtvercový DFR – A 600 x 24, včetně plenum boxu s klapkou</t>
  </si>
  <si>
    <t>1.1.5</t>
  </si>
  <si>
    <t>Vířivý anemostat čtvercový DFR – A 600 x 16, včetně plenum boxu s klapkou</t>
  </si>
  <si>
    <t>M.2</t>
  </si>
  <si>
    <t>Montáž(anemostatu)</t>
  </si>
  <si>
    <t>1.2.6</t>
  </si>
  <si>
    <t>Přívodní ventil s dlouhým dosahem CTVK d100, včetně montážního kroužku</t>
  </si>
  <si>
    <t>1.2.7</t>
  </si>
  <si>
    <t>Přívodní talířový ventil d125, včetně montážního kroužku</t>
  </si>
  <si>
    <t>1.2.8</t>
  </si>
  <si>
    <t>Odvodní talířový ventil d100, včetně montážního kroužku</t>
  </si>
  <si>
    <t>1.2.9</t>
  </si>
  <si>
    <t>Odvodní talířový ventil d125, včetně montážního kroužku</t>
  </si>
  <si>
    <t>1.2.10</t>
  </si>
  <si>
    <t>Odvodní talířový ventil d160, včetně montážního kroužku</t>
  </si>
  <si>
    <t>1.2.11</t>
  </si>
  <si>
    <t>Odvodní talířový ventil d200, včetně montážního kroužku</t>
  </si>
  <si>
    <t>M.3</t>
  </si>
  <si>
    <t>Montáž(ventilu)</t>
  </si>
  <si>
    <t>1.2.12</t>
  </si>
  <si>
    <t>Potrubí sk.I – koleno 630 x 600</t>
  </si>
  <si>
    <t>1.2.13</t>
  </si>
  <si>
    <t>Potrubí sk.I – koleno 600 x 630</t>
  </si>
  <si>
    <t>1.2.14</t>
  </si>
  <si>
    <t>Potrubí sk.I – koleno 600 x 400/ 45°</t>
  </si>
  <si>
    <t>1.2.14a</t>
  </si>
  <si>
    <t>Potrubí sk.I – koleno 630 x 600/ 45°</t>
  </si>
  <si>
    <t>1.2.15</t>
  </si>
  <si>
    <t>Potrubí sk.I – koleno 600 x 400</t>
  </si>
  <si>
    <t>1.2.16</t>
  </si>
  <si>
    <t>Potrubí sk.I – koncový díl jednotky – sání</t>
  </si>
  <si>
    <t>1.2.17</t>
  </si>
  <si>
    <t>Potrubí sk.I – koncový díl jednotky – výfuk</t>
  </si>
  <si>
    <t>1.2.18</t>
  </si>
  <si>
    <t xml:space="preserve">Přechod pro potrubí sk.I –  600 x 630/ 400 x 600/ 500</t>
  </si>
  <si>
    <t>1.2.19</t>
  </si>
  <si>
    <t xml:space="preserve">T kus pro potrubí sk.I –  600 x 400/ 600 x 250/ 600 x250</t>
  </si>
  <si>
    <t>1.2.20</t>
  </si>
  <si>
    <t>Potrubí sk.I – koleno 600 x 250/ 90°</t>
  </si>
  <si>
    <t>1.2.21</t>
  </si>
  <si>
    <t>Potrubí sk.I – koleno 600 x 250/ 45°</t>
  </si>
  <si>
    <t>1.2.22</t>
  </si>
  <si>
    <t xml:space="preserve">Přechod osový sk.I –  d250/ d125/ 250</t>
  </si>
  <si>
    <t>1.2.22a</t>
  </si>
  <si>
    <t xml:space="preserve">Přechod osový sk.I –  d250/ d200/ 250</t>
  </si>
  <si>
    <t>1.2.23</t>
  </si>
  <si>
    <t>Odbočka jednostranná 90° d250/ d100 90°</t>
  </si>
  <si>
    <t>1.2.24</t>
  </si>
  <si>
    <t>Odbočka jednostranná 90° d200/ d200 90°</t>
  </si>
  <si>
    <t>1.2.25</t>
  </si>
  <si>
    <t>Odbočka jednostranná 90° d125/ d125 90°</t>
  </si>
  <si>
    <t>1.2.26</t>
  </si>
  <si>
    <t xml:space="preserve">Koleno pro kruhové potrubí  d200/ 90°</t>
  </si>
  <si>
    <t>1.2.27</t>
  </si>
  <si>
    <t xml:space="preserve">Koleno pro kruhové potrubí  d160/ 90°</t>
  </si>
  <si>
    <t>1.2.28</t>
  </si>
  <si>
    <t xml:space="preserve">Koleno pro kruhové potrubí  d125/ 90°</t>
  </si>
  <si>
    <t>1.2.29</t>
  </si>
  <si>
    <t xml:space="preserve">Koleno pro kruhové potrubí  d100/ 90°</t>
  </si>
  <si>
    <t>1.2.30</t>
  </si>
  <si>
    <t>4hr. potrubí sk.I –600 x 630</t>
  </si>
  <si>
    <t>1.2.31</t>
  </si>
  <si>
    <t>4hr. potrubí sk.I –600 x 400</t>
  </si>
  <si>
    <t>1.2.32</t>
  </si>
  <si>
    <t>4hr. potrubí sk.I –600 x 250</t>
  </si>
  <si>
    <t>M.5</t>
  </si>
  <si>
    <t>Montáž(4hr.potrubí)</t>
  </si>
  <si>
    <t>M.6</t>
  </si>
  <si>
    <t>Montáž(kruhového potrubí)</t>
  </si>
  <si>
    <t>1.2.33</t>
  </si>
  <si>
    <t>Ohebné potrubí SONOFLEX d250</t>
  </si>
  <si>
    <t>1.2.34</t>
  </si>
  <si>
    <t>Ohebné potrubí SONOFLEX d200</t>
  </si>
  <si>
    <t>1.2.35</t>
  </si>
  <si>
    <t>Ohebné potrubí SONOFLEX d160</t>
  </si>
  <si>
    <t>1.2.36</t>
  </si>
  <si>
    <t>Ohebné potrubí SONOFLEX d125</t>
  </si>
  <si>
    <t>1.2.37</t>
  </si>
  <si>
    <t>Ohebné potrubí SONOFLEX d100</t>
  </si>
  <si>
    <t>1.2.38</t>
  </si>
  <si>
    <t xml:space="preserve">Přechod pro potrubí sk.I –  630 x 600/ 600 x 400/ 500</t>
  </si>
  <si>
    <t>M.7</t>
  </si>
  <si>
    <t>Montáž(ohebné potrubí)</t>
  </si>
  <si>
    <t>-</t>
  </si>
  <si>
    <t>Pomocné ocelové konstrukce (závěsy, ....)</t>
  </si>
  <si>
    <t>-.1</t>
  </si>
  <si>
    <t>Těsnící a spojovácí materiál</t>
  </si>
  <si>
    <t>-.2</t>
  </si>
  <si>
    <t>Potrubí chladícího okruhu mezi chladičem vzduchotechnické jednotky a kondenzační jednotkou, včetně montáže a dodavky celého systému</t>
  </si>
  <si>
    <t>HZS</t>
  </si>
  <si>
    <t>Zaregulování zařízení</t>
  </si>
  <si>
    <t>HZS.1</t>
  </si>
  <si>
    <t>Příprava ke komplexnímu vyzkoušení (seznámení obsluhovatele s funkci, ....)</t>
  </si>
  <si>
    <t>HZS.2</t>
  </si>
  <si>
    <t>Komplexní vyzkoušení</t>
  </si>
  <si>
    <t>Nátěr pomocných a nosných kci pro VZT a poškozeného pozinkovaného potrubí do normálního prostředí standardními barvami ve složení: Nátěr reaktivní S 2008 jednonásobný, Nátěr syntetický základní antikorozní, Nátěr syntetický dvojnásobný a 1x email</t>
  </si>
  <si>
    <t>Tepelná izolace VZT potrubí na střeše s oplechváním ve složení:</t>
  </si>
  <si>
    <t>Pol507</t>
  </si>
  <si>
    <t>Oplechování plecem pozink tl. 0,6 mm</t>
  </si>
  <si>
    <t>Pol508</t>
  </si>
  <si>
    <t>Izolace VZT – montáž pásy Mirelon</t>
  </si>
  <si>
    <t>Pol509</t>
  </si>
  <si>
    <t>Pásy Mirelon tl.20 mm s AL fólií zesílenou sklorohoží, samolepící</t>
  </si>
  <si>
    <t>Pol510</t>
  </si>
  <si>
    <t>Přelepení spojů Al páskou</t>
  </si>
  <si>
    <t>Pol511</t>
  </si>
  <si>
    <t>Samolepící páska ALS šíře 50 mm</t>
  </si>
  <si>
    <t>4 - Zařízení č.1.1</t>
  </si>
  <si>
    <t>1.1.1</t>
  </si>
  <si>
    <t xml:space="preserve">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Filtr AFR 48 F7, Sifon podtl.s uzávěrem - 3 ks, Se rvopohon klapky - obtok rekuperátoru – LM24A-SR,                         Servopohon klapky - odvod – LM24A, Servopohon klapky - přívod – LF24, Směšovací uzel topné vody - ESU C40-V6.3 A, Chla</t>
  </si>
  <si>
    <t>1.1.2</t>
  </si>
  <si>
    <t>1.1.3</t>
  </si>
  <si>
    <t>1.1.4</t>
  </si>
  <si>
    <t>1.1.6</t>
  </si>
  <si>
    <t>1.1.7</t>
  </si>
  <si>
    <t>1.1.8</t>
  </si>
  <si>
    <t>Přívodní talířový ventil d160, včetně montážního kroužku</t>
  </si>
  <si>
    <t>1.1.10</t>
  </si>
  <si>
    <t>1.1.11</t>
  </si>
  <si>
    <t>1.1.12</t>
  </si>
  <si>
    <t>1.1.13</t>
  </si>
  <si>
    <t>1.1.15</t>
  </si>
  <si>
    <t>1.1.16</t>
  </si>
  <si>
    <t>1.1.17</t>
  </si>
  <si>
    <t>1.1.18</t>
  </si>
  <si>
    <t>1.1.19</t>
  </si>
  <si>
    <t>Potrubí sk.I – koleno 400 x 600</t>
  </si>
  <si>
    <t>1.1.20</t>
  </si>
  <si>
    <t>1.1.21</t>
  </si>
  <si>
    <t>1.1.22</t>
  </si>
  <si>
    <t>1.1.23</t>
  </si>
  <si>
    <t>1.1.24</t>
  </si>
  <si>
    <t>1.1.25</t>
  </si>
  <si>
    <t>1.1.26</t>
  </si>
  <si>
    <t xml:space="preserve">Přechod osový sk.I –  600 x 250/ d250/ 250</t>
  </si>
  <si>
    <t>1.1.26a</t>
  </si>
  <si>
    <t>1.1.27</t>
  </si>
  <si>
    <t>1.1.28</t>
  </si>
  <si>
    <t>Odbočka jednostranná 90° d250/ d250 90°</t>
  </si>
  <si>
    <t>1.1.28a</t>
  </si>
  <si>
    <t>Odbočka jednostranná 90° d250/ d200 90°</t>
  </si>
  <si>
    <t>1.1.29</t>
  </si>
  <si>
    <t>Odbočka jednostranná 90° d200/ d100 90°</t>
  </si>
  <si>
    <t>1.1.29a</t>
  </si>
  <si>
    <t>Odbočka jednostranná 90° d200/ d125 90°</t>
  </si>
  <si>
    <t>1.1.30</t>
  </si>
  <si>
    <t>Odbočka jednostranná 90° d125/ d100 90°</t>
  </si>
  <si>
    <t>1.1.31</t>
  </si>
  <si>
    <t xml:space="preserve">Koleno pro kruhové potrubí  d250/ 90°</t>
  </si>
  <si>
    <t>1.1.31a</t>
  </si>
  <si>
    <t>1.1.32</t>
  </si>
  <si>
    <t>1.1.33</t>
  </si>
  <si>
    <t>1.1.33a</t>
  </si>
  <si>
    <t>1.1.33b</t>
  </si>
  <si>
    <t>1.1.34</t>
  </si>
  <si>
    <t xml:space="preserve">Kruhové potrubí  SPIRO d250</t>
  </si>
  <si>
    <t>1.1.35</t>
  </si>
  <si>
    <t>1.1.36</t>
  </si>
  <si>
    <t>1.1.37</t>
  </si>
  <si>
    <t>1.1.38</t>
  </si>
  <si>
    <t>1.1.39</t>
  </si>
  <si>
    <t>5 - Zařízení č.1.3</t>
  </si>
  <si>
    <t>1.3.</t>
  </si>
  <si>
    <t>1.3.2</t>
  </si>
  <si>
    <t>1.3.3</t>
  </si>
  <si>
    <t>1.3.4</t>
  </si>
  <si>
    <t>1.3.5</t>
  </si>
  <si>
    <t>1.3.6</t>
  </si>
  <si>
    <t>1.3.7</t>
  </si>
  <si>
    <t>1.3.8</t>
  </si>
  <si>
    <t>1.3.9</t>
  </si>
  <si>
    <t>1.3.10</t>
  </si>
  <si>
    <t>1.3.11</t>
  </si>
  <si>
    <t>1.3.12</t>
  </si>
  <si>
    <t xml:space="preserve">Přechodové koleno  pro potrubí sk.I –  630 x 600/ 600 x 400</t>
  </si>
  <si>
    <t>1.3.13</t>
  </si>
  <si>
    <t>1.3..14</t>
  </si>
  <si>
    <t>1.3..14a</t>
  </si>
  <si>
    <t>1.3.15</t>
  </si>
  <si>
    <t>1.3.17</t>
  </si>
  <si>
    <t>1.3.18</t>
  </si>
  <si>
    <t>1.3.19</t>
  </si>
  <si>
    <t>1.3.20</t>
  </si>
  <si>
    <t xml:space="preserve">T kus pro potrubí sk.I –  600 x 250/ 600 x 250/ 600 x250</t>
  </si>
  <si>
    <t>1.3.20a</t>
  </si>
  <si>
    <t>Potrubí sk.I –odskok 800 x 200 / 400 – 250</t>
  </si>
  <si>
    <t>1.3.21</t>
  </si>
  <si>
    <t xml:space="preserve">Přechod pro potrubí sk.I –  800 x 200/ 500 x 250/ 250</t>
  </si>
  <si>
    <t>1.3.21a</t>
  </si>
  <si>
    <t xml:space="preserve">Přechod pro potrubí sk.I –  800 x 200/ 600 x 200/ 250</t>
  </si>
  <si>
    <t>1.3.22a</t>
  </si>
  <si>
    <t xml:space="preserve">Přechod osový sk.I –  600 x 200/ d250/ 250</t>
  </si>
  <si>
    <t>1.3.23</t>
  </si>
  <si>
    <t>Požární klapka 800 x 200 se servopohonem</t>
  </si>
  <si>
    <t>M.4</t>
  </si>
  <si>
    <t>Montáž(protipožární klapky)</t>
  </si>
  <si>
    <t>1.3.24</t>
  </si>
  <si>
    <t xml:space="preserve">Přechod osový sk.I –  500 x 250/ d250/ 250</t>
  </si>
  <si>
    <t>1.3.24a</t>
  </si>
  <si>
    <t xml:space="preserve">Přechod pro potrubí sk.I –  600 x 250/ 600 x 200/ 600</t>
  </si>
  <si>
    <t>1.3.25</t>
  </si>
  <si>
    <t>1.3.26</t>
  </si>
  <si>
    <t>1.3.27</t>
  </si>
  <si>
    <t xml:space="preserve">Přechod osový sk.I –  d200/ d100/ 250</t>
  </si>
  <si>
    <t>1.3.27a</t>
  </si>
  <si>
    <t xml:space="preserve">Přechod osový sk.I –  d125/ d100/ 250</t>
  </si>
  <si>
    <t>1.3.28</t>
  </si>
  <si>
    <t>1.3.30</t>
  </si>
  <si>
    <t>1.3.31</t>
  </si>
  <si>
    <t>1.3.32</t>
  </si>
  <si>
    <t>Odbočka jednostranná 90° d160/ d100 90°</t>
  </si>
  <si>
    <t>1.3.33</t>
  </si>
  <si>
    <t>1.3.34</t>
  </si>
  <si>
    <t>4hr. potrubí sk.I – 600 x 400</t>
  </si>
  <si>
    <t>1.3.34a</t>
  </si>
  <si>
    <t>4hr. potrubí sk.I – 600 x 630</t>
  </si>
  <si>
    <t>1.3.35</t>
  </si>
  <si>
    <t>4hr. potrubí sk.I – 600 x 250</t>
  </si>
  <si>
    <t>1.3.35a</t>
  </si>
  <si>
    <t>4hr. potrubí sk.I – 600 x 200</t>
  </si>
  <si>
    <t>1.3.36</t>
  </si>
  <si>
    <t>4hr. potrubí sk.I – 500 x 250</t>
  </si>
  <si>
    <t>1.3.36a</t>
  </si>
  <si>
    <t>4hr. potrubí sk.I – 800 x 200</t>
  </si>
  <si>
    <t>1.3.37</t>
  </si>
  <si>
    <t>1.3.38</t>
  </si>
  <si>
    <t>1.3.39</t>
  </si>
  <si>
    <t>1.3.40</t>
  </si>
  <si>
    <t>1.3.41</t>
  </si>
  <si>
    <t>1.3.42</t>
  </si>
  <si>
    <t>1.3.43</t>
  </si>
  <si>
    <t>1.3.44</t>
  </si>
  <si>
    <t>6 - Zařízení č.2</t>
  </si>
  <si>
    <t>2.1</t>
  </si>
  <si>
    <t xml:space="preserve">Poznámka k položce:_x000d_
Poznámka k položce: Ventilátor – přívodní Q =10 000 m3/h , p = 400 Pa , N = 4,91 kW / 400 V,  Ventilátor – odvodní Q = 10 000 m3/h , p = 400 Pa , N = 3,76 kW / 400 V,  Vodní ohřívač – okamžity výkon 17,8 kW, bez rek. 94,1 kW,Rekuperátor PCFK 80 DV 10 100 s obtokem-okamžita účinnost rekuperace v zimě 91%, Přímý výparník - celkovy vykon 60,6 kW, bez rek.93,3 kW, Filtr  8xAFR 48 G4, 8xAFR 48 F7, Sifon podtl.s uzávěrem - 3 ks, Servopohon klapky - obtok rekuperátoru – LM24A-SR,                         Servopohon klapky - odvod – LM24A, Servopohon klapky - přívod – LF24, Směšovací uzel topné vody - ESU C80-V16 B</t>
  </si>
  <si>
    <t>2.2</t>
  </si>
  <si>
    <t>2.3</t>
  </si>
  <si>
    <t>2.4</t>
  </si>
  <si>
    <t>Digestoř č.1 v provedení VARIANT-N, 5 000 x 1 200 mm</t>
  </si>
  <si>
    <t>Poznámka k položce:_x000d_
Poznámka k položce: Přívod vzduchu 2 700 m3/h, 2 x d315 vč.regulační klapky, Odvod vzduchu 2 800 m3/h, 2 x d315 vč.regulační klapky, Tukový filtr STANDARD 400 x 400 – 5 ks, Zářivkové osvětlení 116 W, 230 v, 2 ks</t>
  </si>
  <si>
    <t>M2</t>
  </si>
  <si>
    <t>Montáž digestoře č.1</t>
  </si>
  <si>
    <t>2.5</t>
  </si>
  <si>
    <t>Digestoř č.2 v provedení VARIANT-N, 5 000 x 1 200 mm</t>
  </si>
  <si>
    <t>M3</t>
  </si>
  <si>
    <t>Montáž digestoře č.2</t>
  </si>
  <si>
    <t>2.6</t>
  </si>
  <si>
    <t>Digestoř č.3 v provedení VARIANT-N, 4 300 x 1400 mm</t>
  </si>
  <si>
    <t>Poznámka k položce:_x000d_
Poznámka k položce: Přívod vzduchu 1 300 m3/h, 2 x d200 vč.regulační klapky, Odvod vzduchu 1 100 m3/h, 2 x d200 vč.regulační klapky, Tukový filtr STANDARD 400 x 400 – 3 ks, Zářivkové osvětlení 116 W, 230 v, 2 ks</t>
  </si>
  <si>
    <t>M4</t>
  </si>
  <si>
    <t>Montáž digestoře č.3</t>
  </si>
  <si>
    <t>2.7</t>
  </si>
  <si>
    <t>Digestoř č.4 v provedení VARIANT-N, 2 000 x 1200 mm</t>
  </si>
  <si>
    <t>Poznámka k položce:_x000d_
Poznámka k položce: Přívod vzduchu 1 000 m3/h, d315 vč.regulační klapky, Odvod vzduchu 1 700 m3/h, d315 vč.regulační klapky, Tukový filtr STANDARD 400 x 400 – 3 ks, Zářivkové osvětlení 36 W, 230 v, 1 ks</t>
  </si>
  <si>
    <t>M5</t>
  </si>
  <si>
    <t>Montáž digestoře č.4</t>
  </si>
  <si>
    <t>2.8</t>
  </si>
  <si>
    <t>Digestoř č.5 v provedení VARIANT-N, 1 500 x 1200 mm</t>
  </si>
  <si>
    <t>Poznámka k položce:_x000d_
Poznámka k položce: Přívod vzduchu 1 100 m3/h, d250 vč.regulační klapky, Odvod vzduchu 1 100 m3/h, d250 vč.regulační klapky, Tukový filtr STANDARD 400 x 400 – 2 ks, Zářivkové osvětlení 18 W, 230 v, 1 ks</t>
  </si>
  <si>
    <t>M6</t>
  </si>
  <si>
    <t>Montáž digestoře č.5</t>
  </si>
  <si>
    <t>2.9</t>
  </si>
  <si>
    <t>Vířivý anemostat čtvercový DFR – A 600 x 48, včetně plenum boxu s klapkou</t>
  </si>
  <si>
    <t>2.10</t>
  </si>
  <si>
    <t>2.11</t>
  </si>
  <si>
    <t>2.13</t>
  </si>
  <si>
    <t>2.12a</t>
  </si>
  <si>
    <t>M.8</t>
  </si>
  <si>
    <t>2.14</t>
  </si>
  <si>
    <t>Požární klapka 600 x 600 se servopohonem</t>
  </si>
  <si>
    <t>M.9</t>
  </si>
  <si>
    <t>2.14a</t>
  </si>
  <si>
    <t>2.14b</t>
  </si>
  <si>
    <t>2.15</t>
  </si>
  <si>
    <t xml:space="preserve">Přechod pro potrubí sk.I –  1 500 x 650/ 600 x 600/ 500</t>
  </si>
  <si>
    <t>2.16</t>
  </si>
  <si>
    <t xml:space="preserve">Přechod pro potrubí sk.I –  600 x 600/ 600 x 400/ 500</t>
  </si>
  <si>
    <t>2.17</t>
  </si>
  <si>
    <t xml:space="preserve">Přechod pro potrubí sk.I –  600 x 600/ 300 x 300/ 500</t>
  </si>
  <si>
    <t>2.18</t>
  </si>
  <si>
    <t xml:space="preserve">T kus pro potrubí sk.I –  600 x 600/ 600 x 630/ 600 x600</t>
  </si>
  <si>
    <t>2.19</t>
  </si>
  <si>
    <t>Odbočka jednostranná 90° 600 x 600/ 600 x 400/ 850</t>
  </si>
  <si>
    <t>Potrubí sk.I – koleno 650 x 1 500</t>
  </si>
  <si>
    <t>Potrubí sk.I – koleno 600 x 600</t>
  </si>
  <si>
    <t>2.22</t>
  </si>
  <si>
    <t>2.23</t>
  </si>
  <si>
    <t>Potrubí sk.I – koleno 300 x 300</t>
  </si>
  <si>
    <t>2.23a</t>
  </si>
  <si>
    <t>Potrubí sk.I – koleno 600 x 600/ 45°</t>
  </si>
  <si>
    <t>2.24</t>
  </si>
  <si>
    <t>Odbočka dvojitá 90° d160/ d125/ d125/ 90°</t>
  </si>
  <si>
    <t>2.25</t>
  </si>
  <si>
    <t>2.26</t>
  </si>
  <si>
    <t>Odbočka jednostranná 90° d160/ d125 90°</t>
  </si>
  <si>
    <t>2.27</t>
  </si>
  <si>
    <t>2.28</t>
  </si>
  <si>
    <t>4hr. potrubí sk.I – 600 x 600</t>
  </si>
  <si>
    <t>2.29</t>
  </si>
  <si>
    <t>4hr. potrubí sk.I – 300 x 300</t>
  </si>
  <si>
    <t>M.10</t>
  </si>
  <si>
    <t>M.11</t>
  </si>
  <si>
    <t>2.31</t>
  </si>
  <si>
    <t>Ohebné potrubí SONOFLEX d315</t>
  </si>
  <si>
    <t>2.32</t>
  </si>
  <si>
    <t>2.33</t>
  </si>
  <si>
    <t>2.34</t>
  </si>
  <si>
    <t>M.12</t>
  </si>
  <si>
    <t>8 - Zařízení č.4</t>
  </si>
  <si>
    <t>4.1</t>
  </si>
  <si>
    <t xml:space="preserve">Poznámka k položce:_x000d_
Poznámka k položce: Ventilátor – přívodní Q = 5 000 m3/h , p = 300 Pa , N = 1,93 kW / 400 V,  Ventilátor – odvodní Q = 5 000 m3/h , p = 300 Pa , N = 1,54 kW / 400 V,  Vodní ohřívač – okamžity výkon 9,4 kW, bez rek. 43,4 kW,Rekuperátor PCFK 62 DV 5100 s obtokem-okamžita účinnost rekuperace v zimě 91%, Přímý výparník - celkovy vykon 19,3 kW, bez rek. 30,8 kW, Filtr AFR 48 F7, Sifon podtl.s uzávěrem - 3 ks, Servopohon klapky - obtok rekuperátoru – LM24A-SR,                         Servopohon klapky - odvod – LM24A, Servopohon klapky - přívod – LF24, Směšovací uzel topné vody - ESU C60-V6.3 A</t>
  </si>
  <si>
    <t>4.2</t>
  </si>
  <si>
    <t>Pružná spojka 600 x 800</t>
  </si>
  <si>
    <t>4.3</t>
  </si>
  <si>
    <t xml:space="preserve">Tlumíč hluku kulisový 600 x800, délka  1 000 cm</t>
  </si>
  <si>
    <t>4.4</t>
  </si>
  <si>
    <t>4.5</t>
  </si>
  <si>
    <t>Přívodní talířový ventil d200, včetně montážního kroužku</t>
  </si>
  <si>
    <t>4.6</t>
  </si>
  <si>
    <t>Komfortní vyústka přívodní VKE-H-2.0 400 x 100 s regulaci R1</t>
  </si>
  <si>
    <t>4.7</t>
  </si>
  <si>
    <t>Komfortní vyústka přívodní VKE-H-2.0 300 x 100 s regulaci R1</t>
  </si>
  <si>
    <t>4.8</t>
  </si>
  <si>
    <t>Komfortní vyústka odvodní VKE-H-2.0 400 x 100 s regulaci R1</t>
  </si>
  <si>
    <t>4.9</t>
  </si>
  <si>
    <t>Komfortní vyústka odvodní VKE-H-2.0 300 x 100 s regulaci R1</t>
  </si>
  <si>
    <t>Montáž(vyustek)</t>
  </si>
  <si>
    <t>4.10</t>
  </si>
  <si>
    <t>4.11</t>
  </si>
  <si>
    <t>4.12</t>
  </si>
  <si>
    <t>Potrubí sk.I – koleno 600 x 800/ 90°</t>
  </si>
  <si>
    <t>4.13</t>
  </si>
  <si>
    <t>Potrubí sk.I – koleno 400 x 600/ 90°</t>
  </si>
  <si>
    <t>4.14</t>
  </si>
  <si>
    <t>Potrubí sk.I – koleno 600 x 400/ 90°</t>
  </si>
  <si>
    <t>4.15</t>
  </si>
  <si>
    <t>Požární klapka 600 x 400 se servopohonem</t>
  </si>
  <si>
    <t>4.15a</t>
  </si>
  <si>
    <t>Požární klapka 500 x 400 se servopohonem</t>
  </si>
  <si>
    <t>4.15b</t>
  </si>
  <si>
    <t>4.15c</t>
  </si>
  <si>
    <t>4.16</t>
  </si>
  <si>
    <t>Odbočka jednostranná 90° 600 x 400/ 600 x 400/ 850</t>
  </si>
  <si>
    <t>4.17</t>
  </si>
  <si>
    <t>Odbočka jednostranná 90° 500 x 400/ 500 x 400/ 750</t>
  </si>
  <si>
    <t>4.18</t>
  </si>
  <si>
    <t xml:space="preserve">T kus pro potrubí sk.I –  600 x 400/ 600 x 400/ 600 x400</t>
  </si>
  <si>
    <t>4.19</t>
  </si>
  <si>
    <t>Potrubí sk.I – koleno 500 x 400/ 90°</t>
  </si>
  <si>
    <t>4.20</t>
  </si>
  <si>
    <t xml:space="preserve">Přechod pro potrubí sk.I –  800 x 600/ 400 x 600/ 500</t>
  </si>
  <si>
    <t>4.21</t>
  </si>
  <si>
    <t xml:space="preserve">Přechod pro potrubí sk.I –  600 x 400/ 500 x 400/ 500</t>
  </si>
  <si>
    <t>4.22</t>
  </si>
  <si>
    <t xml:space="preserve">Přechod osový sk.I –  500 x 400/ d250/ 250</t>
  </si>
  <si>
    <t>4.23</t>
  </si>
  <si>
    <t>4.24</t>
  </si>
  <si>
    <t>Odbočka jednostranná 90° d250/ d125 90°</t>
  </si>
  <si>
    <t>4.25</t>
  </si>
  <si>
    <t>4.26</t>
  </si>
  <si>
    <t>4.27</t>
  </si>
  <si>
    <t>4.28</t>
  </si>
  <si>
    <t>4.29</t>
  </si>
  <si>
    <t>4.30</t>
  </si>
  <si>
    <t>4hr. potrubí sk.I – odskok 600 x 400/ 1 500 – 400</t>
  </si>
  <si>
    <t>4.31</t>
  </si>
  <si>
    <t>4hr. potrubí sk.I – 500 x 400</t>
  </si>
  <si>
    <t>4.37</t>
  </si>
  <si>
    <t>4hr. potrubí sk.I – 630 x 600</t>
  </si>
  <si>
    <t>4.32</t>
  </si>
  <si>
    <t>4.33</t>
  </si>
  <si>
    <t>4.34</t>
  </si>
  <si>
    <t>4.35</t>
  </si>
  <si>
    <t xml:space="preserve">Kruhové potrubí  SPIRO d200</t>
  </si>
  <si>
    <t>4.36</t>
  </si>
  <si>
    <t>7 - Zařízení č.3</t>
  </si>
  <si>
    <t>3.1</t>
  </si>
  <si>
    <t>3,2</t>
  </si>
  <si>
    <t>3.3</t>
  </si>
  <si>
    <t>3.4</t>
  </si>
  <si>
    <t>3.5</t>
  </si>
  <si>
    <t>3.8</t>
  </si>
  <si>
    <t>3.7</t>
  </si>
  <si>
    <t>3.6</t>
  </si>
  <si>
    <t>3.9</t>
  </si>
  <si>
    <t>3.10</t>
  </si>
  <si>
    <t>3.11</t>
  </si>
  <si>
    <t>3.12</t>
  </si>
  <si>
    <t>Potrubí sk.I – přechodové koleno 600 x 630/ 400 x 600/ 500</t>
  </si>
  <si>
    <t>3.13</t>
  </si>
  <si>
    <t>3.14</t>
  </si>
  <si>
    <t>Potrubí sk.I – koleno 600 x 300</t>
  </si>
  <si>
    <t>3.15</t>
  </si>
  <si>
    <t>Potrubí sk.I – koleno 400 x 300</t>
  </si>
  <si>
    <t>3.16</t>
  </si>
  <si>
    <t>3.17</t>
  </si>
  <si>
    <t>3.19</t>
  </si>
  <si>
    <t xml:space="preserve">Přechod pro potrubí sk.I –  600 x 400/ 600 x 300/ 500</t>
  </si>
  <si>
    <t>3.21</t>
  </si>
  <si>
    <t xml:space="preserve">Přechod pro potrubí sk.I –  600 x 400/ 600 x 300/ 250</t>
  </si>
  <si>
    <t>3.22</t>
  </si>
  <si>
    <t xml:space="preserve">Přechod pro potrubí sk.I –  600 x 400/ 300 x 400/ 500</t>
  </si>
  <si>
    <t>3.23</t>
  </si>
  <si>
    <t xml:space="preserve">Přechod osový sk.I –  400 x 300/ d250/ 250</t>
  </si>
  <si>
    <t>3.24</t>
  </si>
  <si>
    <t xml:space="preserve">Přechod osový sk.I –  d160/ d125/ 250</t>
  </si>
  <si>
    <t>3.25</t>
  </si>
  <si>
    <t>Odbočka jednostranná 90° d200/ d160 90°</t>
  </si>
  <si>
    <t>3.26</t>
  </si>
  <si>
    <t>3.27</t>
  </si>
  <si>
    <t>3.28</t>
  </si>
  <si>
    <t>3.29</t>
  </si>
  <si>
    <t>3.30</t>
  </si>
  <si>
    <t>3.31</t>
  </si>
  <si>
    <t>3.32</t>
  </si>
  <si>
    <t>3.33</t>
  </si>
  <si>
    <t>3.34</t>
  </si>
  <si>
    <t>3.35</t>
  </si>
  <si>
    <t>4hr. potrubí sk.I – 600 x300</t>
  </si>
  <si>
    <t>3.36</t>
  </si>
  <si>
    <t>3.37</t>
  </si>
  <si>
    <t>4hr. potrubí sk.I – 300 x 400</t>
  </si>
  <si>
    <t>M7</t>
  </si>
  <si>
    <t>3.38</t>
  </si>
  <si>
    <t>3.39</t>
  </si>
  <si>
    <t>3.40</t>
  </si>
  <si>
    <t>3.41</t>
  </si>
  <si>
    <t>9 - Zařízení č.5</t>
  </si>
  <si>
    <t>5.1</t>
  </si>
  <si>
    <t>5.2</t>
  </si>
  <si>
    <t>5.3</t>
  </si>
  <si>
    <t>5.4</t>
  </si>
  <si>
    <t>5.5</t>
  </si>
  <si>
    <t>5.6</t>
  </si>
  <si>
    <t>5.7</t>
  </si>
  <si>
    <t>5.9</t>
  </si>
  <si>
    <t>5.8</t>
  </si>
  <si>
    <t>5.10</t>
  </si>
  <si>
    <t>5.11</t>
  </si>
  <si>
    <t>Požární klapka 500 x 300 se servopohonem</t>
  </si>
  <si>
    <t>5.12</t>
  </si>
  <si>
    <t>Stěnova větrácí mřížka 200 x 400 s požární odolnosti EI30 DP3</t>
  </si>
  <si>
    <t>Montáž(protipožární mřížky)</t>
  </si>
  <si>
    <t>5.13</t>
  </si>
  <si>
    <t>Potrubí sk.I – koleno 630 x 600/ 90°</t>
  </si>
  <si>
    <t>5.14</t>
  </si>
  <si>
    <t>Potrubí sk.I – koleno 600 x 630/ 90°</t>
  </si>
  <si>
    <t>5.15</t>
  </si>
  <si>
    <t>5.16</t>
  </si>
  <si>
    <t>5.17</t>
  </si>
  <si>
    <t>Potrubí sk.I – koleno 500 x 300/ 90°</t>
  </si>
  <si>
    <t>5.18</t>
  </si>
  <si>
    <t xml:space="preserve">Přechod pro potrubí sk.I –  600 x 400/ 500 x 300/ 500</t>
  </si>
  <si>
    <t>5.18a</t>
  </si>
  <si>
    <t xml:space="preserve">Přechod pro potrubí sk.I –  400 x 600/ 630 x 600/ 500</t>
  </si>
  <si>
    <t>5.19</t>
  </si>
  <si>
    <t xml:space="preserve">Přechod osový sk.I –  500 x 300/ d250/ 250</t>
  </si>
  <si>
    <t>5.20</t>
  </si>
  <si>
    <t>5.21</t>
  </si>
  <si>
    <t>5.22</t>
  </si>
  <si>
    <t>5.23</t>
  </si>
  <si>
    <t>5.24</t>
  </si>
  <si>
    <t>5.25</t>
  </si>
  <si>
    <t>5.26</t>
  </si>
  <si>
    <t>5.27</t>
  </si>
  <si>
    <t>5.28</t>
  </si>
  <si>
    <t>5.29</t>
  </si>
  <si>
    <t>4hr. potrubí sk.I – 500 x 300</t>
  </si>
  <si>
    <t>5.30</t>
  </si>
  <si>
    <t>5.30a</t>
  </si>
  <si>
    <t xml:space="preserve">Kruhové potrubí  SPIRO d160</t>
  </si>
  <si>
    <t>5.31</t>
  </si>
  <si>
    <t xml:space="preserve">Kruhové potrubí  SPIRO d125</t>
  </si>
  <si>
    <t>5.32</t>
  </si>
  <si>
    <t>5.33</t>
  </si>
  <si>
    <t>5.33a</t>
  </si>
  <si>
    <t>5.34</t>
  </si>
  <si>
    <t>5.35</t>
  </si>
  <si>
    <t>5.36</t>
  </si>
  <si>
    <t>10 - Zařízení č.6</t>
  </si>
  <si>
    <t>6.1</t>
  </si>
  <si>
    <t xml:space="preserve">Poznámka k položce:_x000d_
Poznámka k položce: Ventilátor – přívodní Q = 5 000 m3/h , p = 400 Pa , N = 2,33 kW / 400 V,  Ventilátor – odvodní Q = 5 500 m3/h , p = 400 Pa , N = 1,93 kW / 400 V,  Vodní ohřívač – okamžity výkon 7,1 kW, bez rek. 47,8 kW,Rekuperátor PCFK 62 DV 6000 s obtokem-okamžita účinnost rekuperace v zimě 97%, Přímý výparník - celkovy vykon 2092 kW, bez rek. 33,6 kW, Filtr AFR 48 F7, Sifon podtl.s uzávěrem - 3 ks, Servopohon klapky - obtok rekuperátoru – LM24A-SR,                         Servopohon klapky - odvod – LM24A, Servopohon klapky - přívod – LF24, Směšovací uzel topné vody - ESU C40-V6.3 A</t>
  </si>
  <si>
    <t>6.2</t>
  </si>
  <si>
    <t>Pružná spojka 950 x 600</t>
  </si>
  <si>
    <t>6.3</t>
  </si>
  <si>
    <t>6.5</t>
  </si>
  <si>
    <t>6.4</t>
  </si>
  <si>
    <t>6.6</t>
  </si>
  <si>
    <t>6.7</t>
  </si>
  <si>
    <t>6.8</t>
  </si>
  <si>
    <t>6.9</t>
  </si>
  <si>
    <t>6.10</t>
  </si>
  <si>
    <t>Potrubí sk.I – koleno 600 x 950/ 90°</t>
  </si>
  <si>
    <t>6.11</t>
  </si>
  <si>
    <t>Potrubí sk.I – koleno 950 x 600/ 90°</t>
  </si>
  <si>
    <t>6.12</t>
  </si>
  <si>
    <t>6.13</t>
  </si>
  <si>
    <t>6.14</t>
  </si>
  <si>
    <t>6.15</t>
  </si>
  <si>
    <t>6.16</t>
  </si>
  <si>
    <t>Potrubí sk.I – koleno 800 x 250/ 90°</t>
  </si>
  <si>
    <t>6.17</t>
  </si>
  <si>
    <t>Potrubí sk.I – koleno 600 x 300/ 90°</t>
  </si>
  <si>
    <t>6.18</t>
  </si>
  <si>
    <t>6.19</t>
  </si>
  <si>
    <t xml:space="preserve">T kus pro potrubí sk.I –  600 x 400/ 600 x 400/ 600 x300</t>
  </si>
  <si>
    <t>6.20</t>
  </si>
  <si>
    <t xml:space="preserve">T kus pro potrubí sk.I –  600 x 300/ 500 x 300/ 500 x300</t>
  </si>
  <si>
    <t>6.21</t>
  </si>
  <si>
    <t>Přechod pro potrubí sk.I – 600 x 400/ 800 x 200/ 250</t>
  </si>
  <si>
    <t>6.22</t>
  </si>
  <si>
    <t>Přechod pro potrubí sk.I – 800 x 200/ 600 x 300/ 250</t>
  </si>
  <si>
    <t>6.23</t>
  </si>
  <si>
    <t>Přechod pro potrubí sk.I – 600 x 400/ 600 x 300/ 500</t>
  </si>
  <si>
    <t>6.24</t>
  </si>
  <si>
    <t xml:space="preserve">Přechod osový sk.I –  600 x 300/ d250/ 250</t>
  </si>
  <si>
    <t>6.25</t>
  </si>
  <si>
    <t>6.26</t>
  </si>
  <si>
    <t>6.26a</t>
  </si>
  <si>
    <t>6.27</t>
  </si>
  <si>
    <t>Odbočka jednostranná 90° d200/ d10 90°</t>
  </si>
  <si>
    <t>6.28</t>
  </si>
  <si>
    <t>6.29</t>
  </si>
  <si>
    <t>6.30</t>
  </si>
  <si>
    <t>6.31</t>
  </si>
  <si>
    <t>6.32</t>
  </si>
  <si>
    <t>6.33</t>
  </si>
  <si>
    <t>6.38</t>
  </si>
  <si>
    <t>4hr. potrubí sk.I – 600 x 950</t>
  </si>
  <si>
    <t>6.34</t>
  </si>
  <si>
    <t>6.35</t>
  </si>
  <si>
    <t>6.36</t>
  </si>
  <si>
    <t>6.37</t>
  </si>
  <si>
    <t>11 - Zařízení č.7</t>
  </si>
  <si>
    <t>7.1</t>
  </si>
  <si>
    <t>Kompaktní podstropní vzduchotechnická jednotka</t>
  </si>
  <si>
    <t xml:space="preserve">Poznámka k položce:_x000d_
Poznámka k položce: Ventilátor – přívodní Q = 400 m3/h , p = 150 Pa , N = 0,18 kW / 230 V,  Ventilátor – odvodní Q = 400 m3/h , p = 150 Pa , N = 0,13 kW / 230 V,  elektrický ohřívač – okamžity výkon 0,60 kW, bez rek. 2,00 kW,Rekuperátor PCFK 62 DV 500 s obtokem-okamžita účinnost rekuperace v zimě 90%, Filtr AFR 48 M5, Sifon podtl.s uzávěrem - 2 ks, Servopohon klapky - obtok rekuperátoru – CM24-SR,                         Servopohon klapky - odvod – CM24, Servopohon klapky - přívod – CM24</t>
  </si>
  <si>
    <t>Montáž kompaktní podstropní vzduchotechnické jednotky s příslušenstvím</t>
  </si>
  <si>
    <t>7.2</t>
  </si>
  <si>
    <t>7.3</t>
  </si>
  <si>
    <t>7.4</t>
  </si>
  <si>
    <t>7.5</t>
  </si>
  <si>
    <t>7.6</t>
  </si>
  <si>
    <t>7.7</t>
  </si>
  <si>
    <t>7.8</t>
  </si>
  <si>
    <t>7.9</t>
  </si>
  <si>
    <t>Protidešťova žaluzie PRG 200 W</t>
  </si>
  <si>
    <t>7.10</t>
  </si>
  <si>
    <t>7.11</t>
  </si>
  <si>
    <t>7.12</t>
  </si>
  <si>
    <t>12 - Zařízení č.8</t>
  </si>
  <si>
    <t>8.1</t>
  </si>
  <si>
    <t xml:space="preserve">Poznámka k položce:_x000d_
Poznámka k položce: Ventilátor – přívodní Q = 700 m3/h , p = 150 Pa , N = 0,45 kW / 230 V,  Ventilátor – odvodní Q = 700 m3/h , p = 150 Pa , N = 0,37kW / 230 V,  elektrický ohřívač – okamžity výkon 0,60 kW, bez rek. 5,60 kW,Rekuperátor PCFK 45 DV 800 s obtokem-okamžita účinnost rekuperace v zimě 93%, Filtr AFR 48 M5, Sifon podtl.s uzávěrem - 2 ks, Servopohon klapky - obtok rekuperátoru – CM24-SR,                         Servopohon klapky - odvod – CM24, Servopohon klapky - přívod – CM24</t>
  </si>
  <si>
    <t>8.2</t>
  </si>
  <si>
    <t>8.3</t>
  </si>
  <si>
    <t>8.3.1</t>
  </si>
  <si>
    <t>8.4</t>
  </si>
  <si>
    <t>Odbočka jednostranná 90° d200/ d20090°</t>
  </si>
  <si>
    <t>8.5</t>
  </si>
  <si>
    <t>8.6</t>
  </si>
  <si>
    <t xml:space="preserve">Koleno pro kruhové potrubí  d20/ 90°</t>
  </si>
  <si>
    <t>8.7</t>
  </si>
  <si>
    <t>8.8</t>
  </si>
  <si>
    <t>8.9</t>
  </si>
  <si>
    <t>8.10</t>
  </si>
  <si>
    <t>13 - Zařízení č.10</t>
  </si>
  <si>
    <t>10.1</t>
  </si>
  <si>
    <t>Ventilátor 250/100, Q = 100 m3/h , p = 80 Pa , N = 27 W / 230 V</t>
  </si>
  <si>
    <t>Montáž(ventilatoru)</t>
  </si>
  <si>
    <t>10.2</t>
  </si>
  <si>
    <t>10.3</t>
  </si>
  <si>
    <t>Teleskopický nástavec WHG 100</t>
  </si>
  <si>
    <t>Montáž(nastavce)</t>
  </si>
  <si>
    <t>10.4</t>
  </si>
  <si>
    <t>Montáž(kolena)</t>
  </si>
  <si>
    <t>10.5</t>
  </si>
  <si>
    <t>M.3.1</t>
  </si>
  <si>
    <t>Poznámka k položce:_x000d_
Montáž se týka teleskopického nádstavce a potrubního kolena</t>
  </si>
  <si>
    <t>14 - Zařízení č.11</t>
  </si>
  <si>
    <t>11.1</t>
  </si>
  <si>
    <t>Ventilátor 800/200, Q = 800 m3/h , p = 150 Pa , N = 120 W / 230 V</t>
  </si>
  <si>
    <t>11.2</t>
  </si>
  <si>
    <t>Komfortní vyústka přívodní VKE-H-2.0 800 x 100 s regulaci R1</t>
  </si>
  <si>
    <t>Montáž(vyustky)</t>
  </si>
  <si>
    <t>11.3</t>
  </si>
  <si>
    <t>11.4</t>
  </si>
  <si>
    <t>11.5</t>
  </si>
  <si>
    <t>11.7</t>
  </si>
  <si>
    <t>11.6</t>
  </si>
  <si>
    <t>11.8</t>
  </si>
  <si>
    <t>Montáž(žaluzie)</t>
  </si>
  <si>
    <t>15 - Zařízení č.12</t>
  </si>
  <si>
    <t>12.1</t>
  </si>
  <si>
    <t>12.2</t>
  </si>
  <si>
    <t>Tlumič do kruhového potrubí MAA 200</t>
  </si>
  <si>
    <t>Montáž(tlumiče)</t>
  </si>
  <si>
    <t>12.3</t>
  </si>
  <si>
    <t>12.4</t>
  </si>
  <si>
    <t>12.5</t>
  </si>
  <si>
    <t>16 - Zařízení č.13</t>
  </si>
  <si>
    <t>13.1</t>
  </si>
  <si>
    <t>Ventilátor EBB 250, Q = 150 m3/h , p = 150 Pa , N = 68 W / 230 V</t>
  </si>
  <si>
    <t>13.2</t>
  </si>
  <si>
    <t>13.3</t>
  </si>
  <si>
    <t>Tlumič do kruhového potrubí MAA 100</t>
  </si>
  <si>
    <t>17 - Zařízení č.14</t>
  </si>
  <si>
    <t>14.1</t>
  </si>
  <si>
    <t>14.2</t>
  </si>
  <si>
    <t>14.3</t>
  </si>
  <si>
    <t>18 - Zařízení č.15</t>
  </si>
  <si>
    <t>15.1</t>
  </si>
  <si>
    <t>Ventilátor 500/160, Q = 450 m3/h , p = 100 Pa , N = 120 W / 230 V</t>
  </si>
  <si>
    <t>15.2</t>
  </si>
  <si>
    <t>Tlumič do kruhového potrubí MAA 160</t>
  </si>
  <si>
    <t>15.3</t>
  </si>
  <si>
    <t>Protidešťova žaluzie PRG 160W</t>
  </si>
  <si>
    <t>15.4</t>
  </si>
  <si>
    <t>15,5</t>
  </si>
  <si>
    <t>19 - Zařízení č.16a</t>
  </si>
  <si>
    <t>16a.1</t>
  </si>
  <si>
    <t>16a.2</t>
  </si>
  <si>
    <t>Komfortní vyústka přívodní VKE-H-2.0 500 x 100 s regulaci R1</t>
  </si>
  <si>
    <t>16a.3</t>
  </si>
  <si>
    <t>16a.4</t>
  </si>
  <si>
    <t>16a.5</t>
  </si>
  <si>
    <t>16a.6</t>
  </si>
  <si>
    <t>16a.7</t>
  </si>
  <si>
    <t>16a.8</t>
  </si>
  <si>
    <t>20 - Zařízení č.16b</t>
  </si>
  <si>
    <t>16b.1</t>
  </si>
  <si>
    <t>16b.2</t>
  </si>
  <si>
    <t>16b.3</t>
  </si>
  <si>
    <t>16b.4</t>
  </si>
  <si>
    <t>16b.5</t>
  </si>
  <si>
    <t>16b.6</t>
  </si>
  <si>
    <t>16b.7</t>
  </si>
  <si>
    <t>16b.8</t>
  </si>
  <si>
    <t>21 - Zařízení č.17</t>
  </si>
  <si>
    <t>17.1</t>
  </si>
  <si>
    <t>Přívodní nastěnná vzduchotechnická jednotka 800/315, Q = 8000 m3/h , p = 150 Pa , N = 113 W / 230 V , včetně el.ohřevu 5,4 kW, 400 V, 8,5 A</t>
  </si>
  <si>
    <t>Montáž(jednotky)</t>
  </si>
  <si>
    <t>17.2</t>
  </si>
  <si>
    <t>Regulační klapka MSK 315 se servopohonem</t>
  </si>
  <si>
    <t>17.3</t>
  </si>
  <si>
    <t>Protidešťova žaluzie TWG 315 W</t>
  </si>
  <si>
    <t>17.4</t>
  </si>
  <si>
    <t>Potrubní mřížka SG 315</t>
  </si>
  <si>
    <t>Montáž(mřížky)</t>
  </si>
  <si>
    <t>17.5</t>
  </si>
  <si>
    <t xml:space="preserve">Kruhové potrubí  SPIRO d315</t>
  </si>
  <si>
    <t>M.4.1</t>
  </si>
  <si>
    <t>17.6</t>
  </si>
  <si>
    <t>22 - Zařízení č.18</t>
  </si>
  <si>
    <t>33 - Zařízení č.19, 20</t>
  </si>
  <si>
    <t>19.1</t>
  </si>
  <si>
    <t xml:space="preserve">Vnitřní nástěnná chladící jednotka + kabelový ovladač      Qch =11,0 kW chladivo R32</t>
  </si>
  <si>
    <t>20.1</t>
  </si>
  <si>
    <t xml:space="preserve">Vnitřní nástěnná chladící jednotka + kabelový ovladač      Qch = 11,0 kW chladivo R32</t>
  </si>
  <si>
    <t>Montáž (vnitřní jednotky)</t>
  </si>
  <si>
    <t>19.2</t>
  </si>
  <si>
    <t>Chladivové rozvody, izolace a krytí, komunikační a napájecí kabel - trasa</t>
  </si>
  <si>
    <t>20.2</t>
  </si>
  <si>
    <t>19,20.3</t>
  </si>
  <si>
    <t>Venkovní chladící jednotka - Split systémN =10,9 kW 230V/50Hz</t>
  </si>
  <si>
    <t>Montáž(montáž venkovní jednotky)</t>
  </si>
  <si>
    <t>23 - Zařízení č.30</t>
  </si>
  <si>
    <t>30.1</t>
  </si>
  <si>
    <t>Požární radiální ventilátor pro venkovní prostředí</t>
  </si>
  <si>
    <t xml:space="preserve">Poznámka k položce:_x000d_
Poznámka k položce: Ventilátor – přívodní Q =1 500 m3/h , p = 500 Pa , N = 1,1 kW / 400 V,  Tlumící bloky PAVZ – 60 SH 75, Krycí stříška</t>
  </si>
  <si>
    <t>Montáž ventilátoru s příslušenstvím</t>
  </si>
  <si>
    <t>30.2</t>
  </si>
  <si>
    <t>Pružná spojka 265 x 305</t>
  </si>
  <si>
    <t>Montáž (pružné spojky)</t>
  </si>
  <si>
    <t>30.3</t>
  </si>
  <si>
    <t>Regulační klapka 1 000 x 500 se servopohonem</t>
  </si>
  <si>
    <t>Montáž (klapky)</t>
  </si>
  <si>
    <t>30.4</t>
  </si>
  <si>
    <t>Přechod pro potrubí sk.I – 365 x 304/ 500 x 500/ 250</t>
  </si>
  <si>
    <t>30.5</t>
  </si>
  <si>
    <t xml:space="preserve">Přechod pro potrubí sk.I –  1 500 x 500/ 500 x 500/ 250</t>
  </si>
  <si>
    <t>30.6</t>
  </si>
  <si>
    <t>Potrubí sk.I – koleno 500 x 500</t>
  </si>
  <si>
    <t>30.7</t>
  </si>
  <si>
    <t>4hr. potrubí sk.I – 500 x 500</t>
  </si>
  <si>
    <t>30.8</t>
  </si>
  <si>
    <t>4hr. potrubí sk.I – 1 500 x 500</t>
  </si>
  <si>
    <t>Montáž(potrubí)</t>
  </si>
  <si>
    <t>30.9</t>
  </si>
  <si>
    <t>Protidešťova žaluzie 1 000 x 500</t>
  </si>
  <si>
    <t>30.10</t>
  </si>
  <si>
    <t>Hrdlo s mřížkou 402 x 402</t>
  </si>
  <si>
    <t>Montáž(hrdla)</t>
  </si>
  <si>
    <t>24 - Zařízení č.31</t>
  </si>
  <si>
    <t>31.1</t>
  </si>
  <si>
    <t xml:space="preserve">Poznámka k položce:_x000d_
Poznámka k položce: Ventilátor – přívodní Q =6 500 m3/h , p = 500 Pa , N = 3,0 kW / 400 V,  Tlumící bloky PAVZ – 80 SH 60, Krycí stříška</t>
  </si>
  <si>
    <t>31.2</t>
  </si>
  <si>
    <t>Pružná spojka 346 x 401</t>
  </si>
  <si>
    <t>31.3</t>
  </si>
  <si>
    <t>31.4</t>
  </si>
  <si>
    <t>Regulační klapka 1 000 x 800 se servopohonem</t>
  </si>
  <si>
    <t>31.5</t>
  </si>
  <si>
    <t>31.6</t>
  </si>
  <si>
    <t>Potrubí sk.I – koleno 1 000 x 800</t>
  </si>
  <si>
    <t>31.7a</t>
  </si>
  <si>
    <t>31.7</t>
  </si>
  <si>
    <t>Protidešťova žaluzie 1 000 x 800</t>
  </si>
  <si>
    <t>31.8</t>
  </si>
  <si>
    <t>31.8a</t>
  </si>
  <si>
    <t>4hr. potrubí sk.I – 1 000 x 800</t>
  </si>
  <si>
    <t>31.9</t>
  </si>
  <si>
    <t>Přechod pro potrubí sk.I – 346 x 401/ 500 x 500/ 250</t>
  </si>
  <si>
    <t>31.10</t>
  </si>
  <si>
    <t>31.11</t>
  </si>
  <si>
    <t>Samotížna žaluziova klapka 715 x 715</t>
  </si>
  <si>
    <t>Montáž(žaluziové klapky)</t>
  </si>
  <si>
    <t>31.12</t>
  </si>
  <si>
    <t>Hrdlo s mřížkou 502 x 502</t>
  </si>
  <si>
    <t>M.6.1</t>
  </si>
  <si>
    <t>25 - Zařízení č.32</t>
  </si>
  <si>
    <t>32.1</t>
  </si>
  <si>
    <t xml:space="preserve">Poznámka k položce:_x000d_
Poznámka k položce: Ventilátor – přívodní Q =7 000 m3/h , p = 500 Pa , N = 3,0 kW / 400 V,  Tlumící bloky PAVZ – 80 SH 60, Krycí stříška</t>
  </si>
  <si>
    <t>32.2</t>
  </si>
  <si>
    <t>32.3</t>
  </si>
  <si>
    <t>Samotížna žaluziova klapka 535 x 535</t>
  </si>
  <si>
    <t>32.4</t>
  </si>
  <si>
    <t>32.5</t>
  </si>
  <si>
    <t>32.6</t>
  </si>
  <si>
    <t>4hr. potrubí sk.I – 535 x 535</t>
  </si>
  <si>
    <t>32.7</t>
  </si>
  <si>
    <t>32.8</t>
  </si>
  <si>
    <t>32.9</t>
  </si>
  <si>
    <t>32.10</t>
  </si>
  <si>
    <t>26 - Zařízení č.33</t>
  </si>
  <si>
    <t>33.1</t>
  </si>
  <si>
    <t>33.2</t>
  </si>
  <si>
    <t>33.3</t>
  </si>
  <si>
    <t>33.4</t>
  </si>
  <si>
    <t>33.5</t>
  </si>
  <si>
    <t>33.6</t>
  </si>
  <si>
    <t>33.7</t>
  </si>
  <si>
    <t>33.8</t>
  </si>
  <si>
    <t>33.9</t>
  </si>
  <si>
    <t>33.10</t>
  </si>
  <si>
    <t>27 - Zařízení č.34</t>
  </si>
  <si>
    <t>34.1</t>
  </si>
  <si>
    <t xml:space="preserve">Poznámka k položce:_x000d_
Poznámka k položce: Ventilátor – přívodní Q =1 500 m3/h , p = 300 Pa , N = 1,1 kW / 400 V,  Tlumící bloky PAVZ – 60 SH 75, Krycí stříška</t>
  </si>
  <si>
    <t>34.2</t>
  </si>
  <si>
    <t>Samotížna žaluziova klapka 400 x 400</t>
  </si>
  <si>
    <t>34.4</t>
  </si>
  <si>
    <t>Přechod pro potrubí sk.I – 264 x 304/ 400 x 400/ 250</t>
  </si>
  <si>
    <t>34.4a</t>
  </si>
  <si>
    <t xml:space="preserve">Přechod pro potrubí sk.I –  600 x 400/ 400 x 850/ 250</t>
  </si>
  <si>
    <t>34.5</t>
  </si>
  <si>
    <t>Krycí mřížka 600 x 400</t>
  </si>
  <si>
    <t>M.2.1</t>
  </si>
  <si>
    <t>Montáž (mřížky)</t>
  </si>
  <si>
    <t>34.6</t>
  </si>
  <si>
    <t>Potrubí sk.I – koleno 400 x 400</t>
  </si>
  <si>
    <t>34.7</t>
  </si>
  <si>
    <t>34.8</t>
  </si>
  <si>
    <t>34.9</t>
  </si>
  <si>
    <t>28 - Zařízení č.35</t>
  </si>
  <si>
    <t>35.1</t>
  </si>
  <si>
    <t>35.2</t>
  </si>
  <si>
    <t>35.3</t>
  </si>
  <si>
    <t>35.4</t>
  </si>
  <si>
    <t>35.5</t>
  </si>
  <si>
    <t>35.6</t>
  </si>
  <si>
    <t>35.7</t>
  </si>
  <si>
    <t xml:space="preserve">Přechod pro potrubí sk.I –  600 x 400/ 450 x 450/ 250 – jednostranný</t>
  </si>
  <si>
    <t>35.8</t>
  </si>
  <si>
    <t>35.9</t>
  </si>
  <si>
    <t>35.10</t>
  </si>
  <si>
    <t>35.11</t>
  </si>
  <si>
    <t>29 - Zařízení č.36</t>
  </si>
  <si>
    <t>36.1</t>
  </si>
  <si>
    <t xml:space="preserve">Poznámka k položce:_x000d_
Poznámka k položce: Ventilátor – přívodní Q =1 500 m3/h , p = 300 Pa , N = 1,1 kW / 400 V,  Tlumící bloky PAVZ – 60 SH 75. Krycí stříška</t>
  </si>
  <si>
    <t>36.2</t>
  </si>
  <si>
    <t>36.3</t>
  </si>
  <si>
    <t>36.4</t>
  </si>
  <si>
    <t>36.5</t>
  </si>
  <si>
    <t>36.6</t>
  </si>
  <si>
    <t>36.7</t>
  </si>
  <si>
    <t>4hr. potrubí sk.I – 400 x 400</t>
  </si>
  <si>
    <t>36.8</t>
  </si>
  <si>
    <t>4hr. potrubí sk.I – 600 x 400 – odskok upřesnit na stavbě</t>
  </si>
  <si>
    <t>36.9</t>
  </si>
  <si>
    <t>36.10</t>
  </si>
  <si>
    <t>36.11</t>
  </si>
  <si>
    <t xml:space="preserve">Přechod pro potrubí sk.I –  600 x 400/ 850 x 400/ 250</t>
  </si>
  <si>
    <t>36.12</t>
  </si>
  <si>
    <t>30 - Zařízení č.37</t>
  </si>
  <si>
    <t xml:space="preserve">    OST14 - VŘ_04</t>
  </si>
  <si>
    <t>37.1</t>
  </si>
  <si>
    <t xml:space="preserve">Poznámka k položce:_x000d_
Poznámka k položce: Ventilátor – přívodní Q =3 000 m3/h , p = 300 Pa , N = 2,2 kW / 400 V,  Tlumící bloky PAVZ – 60 SH 75. Krycí stříška</t>
  </si>
  <si>
    <t>37.2</t>
  </si>
  <si>
    <t>Pružná spojka 294 x 338</t>
  </si>
  <si>
    <t>37.3</t>
  </si>
  <si>
    <t>27.8</t>
  </si>
  <si>
    <t>Regulační klapka 630 x 315 se servopohonem</t>
  </si>
  <si>
    <t>37.4</t>
  </si>
  <si>
    <t>Přechod pro potrubí sk.I – 294 x 338/ 500 x 500/ 250</t>
  </si>
  <si>
    <t>37.5</t>
  </si>
  <si>
    <t>37.6</t>
  </si>
  <si>
    <t>37.7</t>
  </si>
  <si>
    <t>37.10</t>
  </si>
  <si>
    <t>Hrdlo s mřížkou 451 x 451</t>
  </si>
  <si>
    <t>OST14</t>
  </si>
  <si>
    <t>VŘ_04</t>
  </si>
  <si>
    <t>Montáž potrubí</t>
  </si>
  <si>
    <t>soub.</t>
  </si>
  <si>
    <t>-347040083</t>
  </si>
  <si>
    <t>31 - Zařízení č.38</t>
  </si>
  <si>
    <t>38.1</t>
  </si>
  <si>
    <t>38.2</t>
  </si>
  <si>
    <t>38.3</t>
  </si>
  <si>
    <t>38.4</t>
  </si>
  <si>
    <t>38.5</t>
  </si>
  <si>
    <t>38.6</t>
  </si>
  <si>
    <t>38.7</t>
  </si>
  <si>
    <t>38.8</t>
  </si>
  <si>
    <t>38.9</t>
  </si>
  <si>
    <t>-568304366</t>
  </si>
  <si>
    <t>32 - Zařízení č.39</t>
  </si>
  <si>
    <t>39.1</t>
  </si>
  <si>
    <t>39.2</t>
  </si>
  <si>
    <t>39.3</t>
  </si>
  <si>
    <t>39.4</t>
  </si>
  <si>
    <t>39.6</t>
  </si>
  <si>
    <t>39.5</t>
  </si>
  <si>
    <t>39.8</t>
  </si>
  <si>
    <t>39.7</t>
  </si>
  <si>
    <t>39.10</t>
  </si>
  <si>
    <t>-180354914</t>
  </si>
  <si>
    <t>34 - Zařízení č.21</t>
  </si>
  <si>
    <t>21.1</t>
  </si>
  <si>
    <t xml:space="preserve">Vnitřní nástěnná chladící jednotka + kabelový ovladač      Qch = 2 kW chladivo R32</t>
  </si>
  <si>
    <t>21.2</t>
  </si>
  <si>
    <t>21.3</t>
  </si>
  <si>
    <t xml:space="preserve">Venkovní chladící jednotka - Split systémN = 0,51 kW 230V/50Hz </t>
  </si>
  <si>
    <t>35 - Zařízení č.22</t>
  </si>
  <si>
    <t>22.1</t>
  </si>
  <si>
    <t>22.2</t>
  </si>
  <si>
    <t>22.3</t>
  </si>
  <si>
    <t xml:space="preserve">1.09 - Měření  a regulace</t>
  </si>
  <si>
    <t>D1 - KOTELNA 3.NP</t>
  </si>
  <si>
    <t>D2 - VZDUCHOTECHNIKA</t>
  </si>
  <si>
    <t>D3 - ROZVÁDĚČ RA-2</t>
  </si>
  <si>
    <t>D4 - Skříň SPO</t>
  </si>
  <si>
    <t>D5 - KABELY A NOSNÉ ČÁSTI</t>
  </si>
  <si>
    <t>D6 - SOFTWARE, REVIZE</t>
  </si>
  <si>
    <t>KOTELNA 3.NP</t>
  </si>
  <si>
    <t>01.1</t>
  </si>
  <si>
    <t>Jímkový teploměr 1/1-2x, 4/1, 5/1, 6/1, 7/1, 8/1, 9/1, 10/1,2/5, 3/1-2x</t>
  </si>
  <si>
    <t>Poznámka k položce:_x000d_
Poznámka k položce: Jímkový teploměr pro měření teploty TV z a do kotlů , náběhová teplota větve radiátory, teploty v zásobníku TUV, TUV v cirkulaci</t>
  </si>
  <si>
    <t>01.2</t>
  </si>
  <si>
    <t>Jímka</t>
  </si>
  <si>
    <t>Poznámka k položce:_x000d_
Poznámka k položce: Jímka do technologického potrubí pro zabudování jímkového teploměru</t>
  </si>
  <si>
    <t>01.3</t>
  </si>
  <si>
    <t>Montáž</t>
  </si>
  <si>
    <t>01.4</t>
  </si>
  <si>
    <t>Čidlo tlaku 0-6B, výstup 0-10V, 24V, 2/3</t>
  </si>
  <si>
    <t>Poznámka k položce:_x000d_
Poznámka k položce: Čidlo tlaku pro měření tlaku v systému kotelny</t>
  </si>
  <si>
    <t>01.5</t>
  </si>
  <si>
    <t>01.6</t>
  </si>
  <si>
    <t>Prostorové čidlo teploty, 2/1, 4/2</t>
  </si>
  <si>
    <t>Poznámka k položce:_x000d_
Poznámka k položce: Čidlo teploty na severní fasádě pro řízení TV pro ÚT</t>
  </si>
  <si>
    <t>01.7</t>
  </si>
  <si>
    <t>01.8</t>
  </si>
  <si>
    <t>Přímý regulační ventil PN16, kv 1,9 m3/hod včetně servopohonu 24V,0-10V, 9/3</t>
  </si>
  <si>
    <t>Poznámka k položce:_x000d_
Poznámka k položce: Regulace TV pro ÚT, větev 8, oddělení G</t>
  </si>
  <si>
    <t>01.9</t>
  </si>
  <si>
    <t>Přímý regulační ventil PN16, kv 2,16 m3/hod včetně servopohonu 24V,0-10V, 7/3</t>
  </si>
  <si>
    <t>Poznámka k položce:_x000d_
Poznámka k položce: Regulace TV pro ÚT, větev 6, oddělení N</t>
  </si>
  <si>
    <t>01.10</t>
  </si>
  <si>
    <t>Přímý regulační ventil PN16, kv 4,0 m3/hod včetně servopohonu 24V,0-10V, 4/3, 5/3, 6/3, 8/3, 10/3</t>
  </si>
  <si>
    <t>Poznámka k položce:_x000d_
Poznámka k položce: Regulace TV pro ÚT, větev 3,4,5,7,9 oddělení G</t>
  </si>
  <si>
    <t>01.11</t>
  </si>
  <si>
    <t>Čidlo zaplavení, 2/4</t>
  </si>
  <si>
    <t>Poznámka k položce:_x000d_
Poznámka k položce: Čidlo zaplavení kotelny - havarijní stav</t>
  </si>
  <si>
    <t>01.12</t>
  </si>
  <si>
    <t>01.13</t>
  </si>
  <si>
    <t>Vyrážecí havarijní tlačítko ve skříňce, HVTL, 2/5</t>
  </si>
  <si>
    <t>Poznámka k položce:_x000d_
Poznámka k položce: Tlačítko u vstupu do předávací stanice, odstavení stanice</t>
  </si>
  <si>
    <t>01.15</t>
  </si>
  <si>
    <t>01.16</t>
  </si>
  <si>
    <t>Dvoustupňové čidlo úniku zemního plynu, pol.2/2</t>
  </si>
  <si>
    <t>Poznámka k položce:_x000d_
Poznámka k položce: Havarijní čidlo kotelny, únik plynu do prostoru</t>
  </si>
  <si>
    <t>01.17</t>
  </si>
  <si>
    <t>VZDUCHOTECHNIKA</t>
  </si>
  <si>
    <t>01.20</t>
  </si>
  <si>
    <t>Kanálové čidlo teploty pro montáž do VZT potrubí, 20/ 1-3x, 23/1-3x, 26/1-3x, 29/1-3x, 32/1-3x, 35/1-3x, 38/1-3x, 41/1-3x, 44/1-3x, 47/1-3x, 50/1,</t>
  </si>
  <si>
    <t>Poznámka k položce:_x000d_
Poznámka k položce: Čidla teploty ve VZT potrubí pro řízení výstupní teploty vzduchu z VZT jednotky</t>
  </si>
  <si>
    <t>01.21</t>
  </si>
  <si>
    <t>01.22</t>
  </si>
  <si>
    <t>Kanálové čidlo tlaku VZT potrubí, 0-500 Pa, 20/2-2x, 23/2-2x, 26/2-2x, 29/2-2x, 32/2-2x, 35/2-2x, 38/2-2x, 41/2-2x, 44/2-2x, 47/2-2x,</t>
  </si>
  <si>
    <t>Poznámka k položce:_x000d_
Poznámka k položce: Čidla tlaku pro regulaci otáček ventilátorů</t>
  </si>
  <si>
    <t>01.23</t>
  </si>
  <si>
    <t>01.24</t>
  </si>
  <si>
    <t>Diferenční manostat vzduchu, rozsah 0-300Pa, 22/1-2x, 22/2-2x, 25/1-2x, 25/2-2x, 28/1-2x, 28/2-2x, 31/1-2x, 31/2-2x, 34/1-2x, 34/2-2x, 37/1-2x, 37/2-2x, 40/1-2x, 40/2-2x, 43/1-2x, 43/2-2x, 46/1-2x, 46/2-2x, 49/1-2x, 49/2-2x, 50/3,</t>
  </si>
  <si>
    <t>Poznámka k položce:_x000d_
Poznámka k položce: Snímač tlakové diference pro signalizaci zanesení filtrů a pro signalizaci chodu ventilátorů</t>
  </si>
  <si>
    <t>01.25</t>
  </si>
  <si>
    <t>01.26</t>
  </si>
  <si>
    <t>Příložný teploměr 21/1, 24/1, 27/1, 30/1, 33/1, 36/1, 39/1, 42/1,</t>
  </si>
  <si>
    <t>Poznámka k položce:_x000d_
Poznámka k položce: Příložný teploměr na vratné TV z ohřívače VZT, protizámrazová ochrana VZT</t>
  </si>
  <si>
    <t>01.27</t>
  </si>
  <si>
    <t>01.28</t>
  </si>
  <si>
    <t>Protizámrazový kapilárový termostat, 21/2, 24/2, 27/2, 30/2, 33/2, 36/2, 39/2, 42/2</t>
  </si>
  <si>
    <t>Poznámka k položce:_x000d_
Poznámka k položce: Kapilárový termostat, protizámrazová ochrana ohřívače VZT na straně výstupního vzduchu</t>
  </si>
  <si>
    <t>01.29</t>
  </si>
  <si>
    <t>01.30</t>
  </si>
  <si>
    <t>Kapilára, délka 3 m vč. příslušenství</t>
  </si>
  <si>
    <t>01.31</t>
  </si>
  <si>
    <t>Snímač tlakové diference, 0-300Pa, 24V, 0-10V, 21/3, 24/3, 27/3, 30/3, 33/3, 36/3, 39/3, 42/3, 45/3, 48/3</t>
  </si>
  <si>
    <t>Poznámka k položce:_x000d_
Poznámka k položce: Snímač tlakové diference - protizámrazová ochrana deskového rekuperátoru</t>
  </si>
  <si>
    <t>01.32</t>
  </si>
  <si>
    <t>01.33</t>
  </si>
  <si>
    <t xml:space="preserve">Servopohon klapky 230V, 50 Hz, s pružinovým uzávěrem, 21/4, 24/4, 27/4, 30/4, 33/4,  36/4, 39/4, 42/4, 45/4, 48/4</t>
  </si>
  <si>
    <t xml:space="preserve">Poznámka k položce:_x000d_
Poznámka k položce: Přívodní klapka čerstvého vzduchu,  do VZT jednotek</t>
  </si>
  <si>
    <t>01.34</t>
  </si>
  <si>
    <t>01.35</t>
  </si>
  <si>
    <t xml:space="preserve">Servopohon klapky 230V, 50 Hz,  21/5, 24/5, 27/5, 30/5, 33/5, 36/5, 39/5, 42/5, 45/5, 48/5, 50/2</t>
  </si>
  <si>
    <t>Poznámka k položce:_x000d_
Poznámka k položce: Odtahová klapka vzduchu z VZT jednotek,</t>
  </si>
  <si>
    <t>01.36</t>
  </si>
  <si>
    <t>01.37</t>
  </si>
  <si>
    <t xml:space="preserve">Servopohon klapky 24V, 0-10V,  20/5, 23/5, 26/5, 29/5, 32/5, 35/5, 38/5, 41/5, 44/5, 47/5</t>
  </si>
  <si>
    <t>Poznámka k položce:_x000d_
Poznámka k položce: Obtok deskového rekuperátoeru VZT</t>
  </si>
  <si>
    <t>01.38</t>
  </si>
  <si>
    <t>01.39</t>
  </si>
  <si>
    <t>Trojcestný směšovací ventill, kv=6,3 m3/hod, PN16, servopohon 24V, řízení 0-10V, 20/3, 23/3, 26/3, 32/3, 35/3, 38/3, 41/3,</t>
  </si>
  <si>
    <t>Poznámka k položce:_x000d_
Poznámka k položce: Regulace ohřevu VZT 1.1a,b,c, 3.1a, 4.1a, 5.1a, 6.1a</t>
  </si>
  <si>
    <t>01.40</t>
  </si>
  <si>
    <t>Trojcestný směšovací ventill, kv=16 m3/hod, PN16, servopohon 24V, řízení 0-10V, 29/3</t>
  </si>
  <si>
    <t>Poznámka k položce:_x000d_
Poznámka k položce: Regulace ohřevu VZT 2.a - Kuchyně</t>
  </si>
  <si>
    <t>01.41</t>
  </si>
  <si>
    <t>Prostorové čidlo teploty 0-60 st.C, 51/1</t>
  </si>
  <si>
    <t>Poznámka k položce:_x000d_
Poznámka k položce: Měření teploty v serverovně</t>
  </si>
  <si>
    <t>01.42</t>
  </si>
  <si>
    <t>01.43</t>
  </si>
  <si>
    <t>Proudový ventil pro pulsní řízení</t>
  </si>
  <si>
    <t>Poznámka k položce:_x000d_
Poznámka k položce: Umístěn v rozváděči RA-2, pro řízení elektroohřevu VZT 7.1a</t>
  </si>
  <si>
    <t>01.44</t>
  </si>
  <si>
    <t>Signální převodník</t>
  </si>
  <si>
    <t>ROZVÁDĚČ RA-2</t>
  </si>
  <si>
    <t>01.50</t>
  </si>
  <si>
    <t>Skříňový rozváděč, výška 2000, šířka 1600, hloubka 400 mm včetně přepěťových ochran, jističů, motorových spouštěčů, relé, převodových traf, prodrátování, svorek a pod</t>
  </si>
  <si>
    <t>Poznámka k položce:_x000d_
Poznámka k položce: Rozváděč M+R, umístěný na chodbě ve 3.NP před kotelnou</t>
  </si>
  <si>
    <t>01.51</t>
  </si>
  <si>
    <t>01.52</t>
  </si>
  <si>
    <t xml:space="preserve">Podstanice M+R včetně vstupních a výstupních modulů  pro AI110, DI140, AO65, DO78 v komunikativním provedení, webové rozhraní</t>
  </si>
  <si>
    <t>Poznámka k položce:_x000d_
Poznámka k položce: Regulační systém pro řízení chodu technologie</t>
  </si>
  <si>
    <t>01.53</t>
  </si>
  <si>
    <t>Ovládací displej</t>
  </si>
  <si>
    <t>Poznámka k položce:_x000d_
Poznámka k položce: Pro sledování chodu a poruch technologie,</t>
  </si>
  <si>
    <t>Skříň SPO</t>
  </si>
  <si>
    <t>01.54</t>
  </si>
  <si>
    <t xml:space="preserve">Skříňový rozváděč, výška 2000, šířka 800, hloubka 400 mm včetně přepěťových ochran, jističů,  prodrátování, svorek a pod</t>
  </si>
  <si>
    <t>Poznámka k položce:_x000d_
Poznámka k položce: Skříň přepěťových ochran kabelů uložených na střeše</t>
  </si>
  <si>
    <t>01.55</t>
  </si>
  <si>
    <t>KABELY A NOSNÉ ČÁSTI</t>
  </si>
  <si>
    <t>01.60</t>
  </si>
  <si>
    <t>Kabel JYSTY 2P x 0,8, pevně uložený</t>
  </si>
  <si>
    <t>Poznámka k položce:_x000d_
Poznámka k položce: Stíněný kabel pro propojení čidel teploty, tlaků, ventilů s rozváděčem M+R,</t>
  </si>
  <si>
    <t>01.61</t>
  </si>
  <si>
    <t>01.62</t>
  </si>
  <si>
    <t>Kabel JYSTY 4P x 0,8, pevně uložený</t>
  </si>
  <si>
    <t>Poznámka k položce:_x000d_
Poznámka k položce: Řízení EC motorů</t>
  </si>
  <si>
    <t>01.63</t>
  </si>
  <si>
    <t>01.64</t>
  </si>
  <si>
    <t>Kabel CYKY 3Jx1,5 mm2, pevně uložený</t>
  </si>
  <si>
    <t>Poznámka k položce:_x000d_
Poznámka k položce: Kabel pro propojení servopohonů klapek, čerpadel, sol. ventilů</t>
  </si>
  <si>
    <t>01.65</t>
  </si>
  <si>
    <t>01.66</t>
  </si>
  <si>
    <t>Kabel CYKY 5Jx1,5, pevně uložený</t>
  </si>
  <si>
    <t>Poznámka k položce:_x000d_
Poznámka k položce: Napájení EC motorů, ventilátorů,</t>
  </si>
  <si>
    <t>01.67</t>
  </si>
  <si>
    <t>01.68</t>
  </si>
  <si>
    <t>Kabel CYKY 7Jx1,5, pevně uložený</t>
  </si>
  <si>
    <t>Poznámka k položce:_x000d_
Poznámka k položce: kabel pro elektrookřev VZT</t>
  </si>
  <si>
    <t>01.69</t>
  </si>
  <si>
    <t>01.70</t>
  </si>
  <si>
    <t>Kabelový žlab 62x50 včetně kolen, etáží, vík a příslušenství</t>
  </si>
  <si>
    <t>Poznámka k položce:_x000d_
Poznámka k položce: Oceloplechový žlab pro uložení kabelů</t>
  </si>
  <si>
    <t>01.71</t>
  </si>
  <si>
    <t>01.72</t>
  </si>
  <si>
    <t>Kabelový žlab 125 x 50, včetně kolen, etáží a příslušenství</t>
  </si>
  <si>
    <t>Poznámka k položce:_x000d_
Poznámka k položce: Oceloplechový žlab pro uložení kabelů na chodbě, kotelně a ve strojovně chlazení</t>
  </si>
  <si>
    <t>01.73</t>
  </si>
  <si>
    <t>01.74</t>
  </si>
  <si>
    <t>Vodič CYA 6 mm2, žlutozelený</t>
  </si>
  <si>
    <t>Poznámka k položce:_x000d_
Poznámka k položce: Uzemnění technologie ÚT a VZT</t>
  </si>
  <si>
    <t>01.75</t>
  </si>
  <si>
    <t>01.76</t>
  </si>
  <si>
    <t>Plastová trubka P23</t>
  </si>
  <si>
    <t>Poznámka k položce:_x000d_
Poznámka k položce: Ochranná plastová trubka pro kabely</t>
  </si>
  <si>
    <t>01.77</t>
  </si>
  <si>
    <t>01.78</t>
  </si>
  <si>
    <t>Utěsnění požárních prostupů pro kabely</t>
  </si>
  <si>
    <t>01.79</t>
  </si>
  <si>
    <t>SOFTWARE, REVIZE</t>
  </si>
  <si>
    <t>01.81</t>
  </si>
  <si>
    <t>Uvedení do provozu a zaškolení obsluhy, OSTATNÍ</t>
  </si>
  <si>
    <t>01.82</t>
  </si>
  <si>
    <t>Vypracování výrobní dokumentace</t>
  </si>
  <si>
    <t>Poznámka k položce:_x000d_
Poznámka k položce: Zpracovává zhotovitel dílu M+R</t>
  </si>
  <si>
    <t>01.83</t>
  </si>
  <si>
    <t>Revize včetně revizní zprávy</t>
  </si>
  <si>
    <t>1.10 - Silnoproudé rozvody NN, hromosvod a uzemění</t>
  </si>
  <si>
    <t>D1 - Osvětlení</t>
  </si>
  <si>
    <t>D2 - Koncové prvky</t>
  </si>
  <si>
    <t>D3 - Kabely</t>
  </si>
  <si>
    <t>D4 - Trasy</t>
  </si>
  <si>
    <t>D5 - Rozváděče</t>
  </si>
  <si>
    <t>D6 - Uzemnění a bleskosvod</t>
  </si>
  <si>
    <t>D7 - Záložní zdroje</t>
  </si>
  <si>
    <t>D8 - Montážní práce</t>
  </si>
  <si>
    <t>D9 - Ostatní položky</t>
  </si>
  <si>
    <t>Osvětlení</t>
  </si>
  <si>
    <t>SV.01 a</t>
  </si>
  <si>
    <t xml:space="preserve">Interiérové LED svítidlo, spotřeba 20 W, Ra80, 4000K,  mikroprizmatický difuzor, vyzařovací plocha 8</t>
  </si>
  <si>
    <t>SV.01 b</t>
  </si>
  <si>
    <t xml:space="preserve">Interiérové LED svítidlo, spotřeba 32 W, Ra80, 4000K,  mikroprizmatický difuzor, vyzařovací plocha 1050cm2</t>
  </si>
  <si>
    <t>SV.01 c</t>
  </si>
  <si>
    <t xml:space="preserve">Interiérové LED svítidlo, spotřeba 26 W, Ra80, 4000K,  mikroprizmatický difuzor, vyzařovací plocha 840 cm2, IP20</t>
  </si>
  <si>
    <t>SV.01 d</t>
  </si>
  <si>
    <t xml:space="preserve">Interiérové LED svítidlo, spotřeba 14 W, Ra80, 4000K,  mikroprizmatický difuzor, vyzařovací plocha 840 cm2, IP20</t>
  </si>
  <si>
    <t>SV.01 e</t>
  </si>
  <si>
    <t xml:space="preserve">Interiérové LED svítidlo, spotřeba 30 W, Ra80, 4000K,  mikroprizmatický difuzor, vyzařovací plocha 840 cm2, IP20</t>
  </si>
  <si>
    <t>SV.01 f</t>
  </si>
  <si>
    <t xml:space="preserve">Interiérové LED svítidlo s antikorozní úpravou, spotřeba 21 W, Ra80, 4000K,  mikroprizmatický difuzor, vyzařovací plocha 1050 cm2, IP54</t>
  </si>
  <si>
    <t>SV.01 g</t>
  </si>
  <si>
    <t>SV.01 h</t>
  </si>
  <si>
    <t xml:space="preserve">Interiérové LED svítidlo s antikorozní úpravou, spotřeba 16 W, Ra80, 4000K,  mikroprizmatický difuzor, vyzařovací plocha 1050, IP54</t>
  </si>
  <si>
    <t>SV.01 ch</t>
  </si>
  <si>
    <t xml:space="preserve">Interiérové LED svítidlo, spotřeba 11 W, Ra80, 4000K,  mikroprizmatický difuzor, vyzařovací plocha 840 cm2, IP20</t>
  </si>
  <si>
    <t>SV.01 i</t>
  </si>
  <si>
    <t xml:space="preserve">Interiérové LED svítidlo, spotřeba 13 W, Ra80, 4000K,  mikroprizmatický difuzor, vyzařovací plocha 1050 cm2, IP20</t>
  </si>
  <si>
    <t>SV.01 j</t>
  </si>
  <si>
    <t xml:space="preserve">Interiérové LED svítidlo, spotřeba 17 W, Ra80, 4000K,  mikroprizmatický difuzor, vyzařovací plocha 1050 cm2, IP20</t>
  </si>
  <si>
    <t>SV.01 k</t>
  </si>
  <si>
    <t xml:space="preserve">Interiérové LED svítidlo, spotřeba 19 W, Ra90, 4000K,  mikroprizmatický difuzor, vyzařovací plocha 840 cm2, IP20</t>
  </si>
  <si>
    <t>SV.01 L</t>
  </si>
  <si>
    <t xml:space="preserve">Interiérové LED svítidlo, spotřeba 17 W, Ra80, 4000K,  mikroprizmatický difuzor, vyzařovací plocha 840 cm2, IP20</t>
  </si>
  <si>
    <t>SV.02 a</t>
  </si>
  <si>
    <t xml:space="preserve">Interiérové LED svítidlo, spotřeba 17 W, Ra80, 4000K,  mikroprizmatický difuzor, vyzařovací plocha 254 cm2, IP40</t>
  </si>
  <si>
    <t>SV.02 b</t>
  </si>
  <si>
    <t xml:space="preserve">Interiérové LED svítidlo, spotřeba 21 W, Ra80, 4000K,  mikroprizmatický difuzor, vyzařovací plocha 254 cm2, IP40</t>
  </si>
  <si>
    <t>SV.02 c</t>
  </si>
  <si>
    <t xml:space="preserve">Interiérové LED svítidlo, spotřeba 13 W, Ra80, 4000K,  mikroprizmatický difuzor, vyzařovací plocha 254 cm2, IP40</t>
  </si>
  <si>
    <t>SV.02 d</t>
  </si>
  <si>
    <t xml:space="preserve">Interiérové LED svítidlo, spotřeba 9 W, Ra80, 4000K,  mikroprizmatický difuzor, vyzařovací plocha 254 cm2, IP40</t>
  </si>
  <si>
    <t>SV.03 a</t>
  </si>
  <si>
    <t xml:space="preserve">Interiérové LED svítidlo, spotřeba 9 W, Ra80, 4000K,  mikroprizmatický difuzor, vyzařovací plocha 28 cm2, IP20</t>
  </si>
  <si>
    <t>SV.04 a</t>
  </si>
  <si>
    <t xml:space="preserve">Interiérové LED svítidlo, spotřeba 25 W, Ra80, 4000K,  mléčný difuzor, vyzařovací plocha 780 cm2, IP20</t>
  </si>
  <si>
    <t>SV.04 b</t>
  </si>
  <si>
    <t xml:space="preserve">Interiérové LED svítidlo, spotřeba 17 W, Ra80, 4000K,  mléčný difuzor, vyzařovací plocha 576 cm2, IP20</t>
  </si>
  <si>
    <t>SV.05 a</t>
  </si>
  <si>
    <t xml:space="preserve">Interiérové LED svítidlo, spotřeba 17 W, Ra80, 4000K,  mikroprizmatický difuzor, vyzařovací plocha 3 364 cm2, IP20</t>
  </si>
  <si>
    <t>SV.05 b</t>
  </si>
  <si>
    <t xml:space="preserve">Interiérové LED svítidlo, spotřeba 24 W, Ra80, 4000K,  mikroprizmatický difuzor, vyzařovací plocha 3 364 cm2, IP20</t>
  </si>
  <si>
    <t>SV.06 a</t>
  </si>
  <si>
    <t xml:space="preserve">Průmyslové LED svítidlo, spotřeba 27 W, Ra80, 4000K,  saténový opálový difuzor, vyzařovací plocha 1 270 cm2, IP66</t>
  </si>
  <si>
    <t>SV.06 b</t>
  </si>
  <si>
    <t xml:space="preserve">Průmyslové LED svítidlo, spotřeba 43 W, Ra80, 4000K,  saténový opálový difuzor, vyzařovací plocha 1 270 cm2, IP66</t>
  </si>
  <si>
    <t>SV.07 a</t>
  </si>
  <si>
    <t xml:space="preserve">Interiérové LED svítidlo, spotřeba 17 W, Ra80, 4000K,  mléčný difuzor, vyzařovací plocha 450 cm2, IP20</t>
  </si>
  <si>
    <t>SV.08 a</t>
  </si>
  <si>
    <t xml:space="preserve">Průmyslové LED svítidlo, spotřeba 17 W, Ra80, 4000K,  saténový opálový difuzor, vyzařovací plocha 1 270 cm2, IP66</t>
  </si>
  <si>
    <t>SV.17 a</t>
  </si>
  <si>
    <t xml:space="preserve">Interiérové LED svítidlo s antikorozní úpravou, spotřeba 9 W, Ra80, 4000K,  mikroprizmatický difuzor, vyzařovací plocha 254 cm2, IP54</t>
  </si>
  <si>
    <t>SV.17 b</t>
  </si>
  <si>
    <t xml:space="preserve">Interiérové LED svítidlo s antikorozní úpravou, spotřeba 13 W, Ra80, 4000K,  mikroprizmatický difuzor, vyzařovací plocha 254 cm2, IP54</t>
  </si>
  <si>
    <t>SV.17 c</t>
  </si>
  <si>
    <t xml:space="preserve">Interiérové LED svítidlo s antikorozní úpravou, spotřeba 17 W, Ra80, 4000K,  mikroprizmatický difuzor, vyzařovací plocha 254 cm2, IP54</t>
  </si>
  <si>
    <t>SV.17 d</t>
  </si>
  <si>
    <t xml:space="preserve">Interiérové LED svítidlo s antikorozní úpravou, spotřeba 23 W, Ra80, 4000K,  mikroprizmatický difuzor, vyzařovací plocha 254 cm2, IP54</t>
  </si>
  <si>
    <t>SV.N1</t>
  </si>
  <si>
    <t xml:space="preserve">Interiérové nouzové LED svítidlo připojeno na CB , spotřeba 3 W, Ra70, 5000K,  optický systém, vyzařovací plocha 5 cm2, IP41</t>
  </si>
  <si>
    <t>SV.N2</t>
  </si>
  <si>
    <t xml:space="preserve">Interiérové nouzové LED svítidlo připojeno na CB , spotřeba 3 W, Ra70, 5000K,  optický systém, vyzařovací plocha 5 cm2, IP20</t>
  </si>
  <si>
    <t>SV.N3</t>
  </si>
  <si>
    <t>SV.N4</t>
  </si>
  <si>
    <t>Pol1</t>
  </si>
  <si>
    <t>Nouzové svítidlo s piktogramem směr únikové cesty, připojeno na CB, LED 1,2 W</t>
  </si>
  <si>
    <t>Pol2</t>
  </si>
  <si>
    <t>Svítidlo nočního osvětlení (v rámci lůžkové rampy)</t>
  </si>
  <si>
    <t>Pol3</t>
  </si>
  <si>
    <t>Nástěnné svítidlo – venk.osvětlení střecha</t>
  </si>
  <si>
    <t>Pol4</t>
  </si>
  <si>
    <t>Recyklační poplatek za svítidla</t>
  </si>
  <si>
    <t>Pol5</t>
  </si>
  <si>
    <t>Centrální baterie nouzového osvětlení, 2x okruh po 20 ks svítidel, 1 hodina, skříň EI30 DP1</t>
  </si>
  <si>
    <t>Pol6</t>
  </si>
  <si>
    <t>Centrální baterie nouzového osvětlení, 6x okruh po 20 ks svítidel, 1 hodina, skříň EI30 DP1</t>
  </si>
  <si>
    <t>Pol7</t>
  </si>
  <si>
    <t>Centrální baterie nouzového osvětlení, 10x okruh po 20 ks svítidel, 1 hodina, skříň EI30 DP1</t>
  </si>
  <si>
    <t>Pol8</t>
  </si>
  <si>
    <t>Třífázový monitor sítě</t>
  </si>
  <si>
    <t>Koncové prvky</t>
  </si>
  <si>
    <t>XN</t>
  </si>
  <si>
    <t>Zásuvka 230V, vestavná bílá</t>
  </si>
  <si>
    <t>XD</t>
  </si>
  <si>
    <t>Zásuvka 230V, vestavná zelená</t>
  </si>
  <si>
    <t>XU</t>
  </si>
  <si>
    <t>Zásuvka 230V, vestavná červená</t>
  </si>
  <si>
    <t>XN.1</t>
  </si>
  <si>
    <t>Zásuvka 230V, IP44</t>
  </si>
  <si>
    <t>XN.2</t>
  </si>
  <si>
    <t>Zásuvka 400V, 16A, IP44</t>
  </si>
  <si>
    <t>XN.3</t>
  </si>
  <si>
    <t>Podlahová krabice 6 pozic</t>
  </si>
  <si>
    <t>Pol9</t>
  </si>
  <si>
    <t>Zásuvka uzemnění</t>
  </si>
  <si>
    <t>Pol10</t>
  </si>
  <si>
    <t>Přepěťová ochrana st. D</t>
  </si>
  <si>
    <t>Pol11</t>
  </si>
  <si>
    <t>Svorkovnice uzemnění PE+PA</t>
  </si>
  <si>
    <t>Pol12</t>
  </si>
  <si>
    <t>Ovládač osvětlení 1P</t>
  </si>
  <si>
    <t>Pol13</t>
  </si>
  <si>
    <t>Ovládač osvětlení 2P</t>
  </si>
  <si>
    <t>Pol14</t>
  </si>
  <si>
    <t>Ovládač osvětlení tlačítko</t>
  </si>
  <si>
    <t>Pol15</t>
  </si>
  <si>
    <t>Ovládač osvětlení střídavý</t>
  </si>
  <si>
    <t>Pol16</t>
  </si>
  <si>
    <t>Ovládač osvětlení křížový</t>
  </si>
  <si>
    <t>Pol17</t>
  </si>
  <si>
    <t>Ovládač osvětlení 1P IP44</t>
  </si>
  <si>
    <t>Pol18</t>
  </si>
  <si>
    <t>Ovládač osvětlení tlač. IP44</t>
  </si>
  <si>
    <t>Pol19</t>
  </si>
  <si>
    <t>Ovládač osvětlení střídavý IP44</t>
  </si>
  <si>
    <t>Pol20</t>
  </si>
  <si>
    <t>Ovládač osvětlení křížový IP44</t>
  </si>
  <si>
    <t>Pol21</t>
  </si>
  <si>
    <t>Bezpečnostní tlačítko</t>
  </si>
  <si>
    <t>Pol22</t>
  </si>
  <si>
    <t>Termostat 230V</t>
  </si>
  <si>
    <t>Pol23</t>
  </si>
  <si>
    <t>Vyhřívaný vtok 230V</t>
  </si>
  <si>
    <t>Pol24</t>
  </si>
  <si>
    <t>Vývod uzemnění</t>
  </si>
  <si>
    <t>Pol25</t>
  </si>
  <si>
    <t>Vypínač tech.zařízení do 25A/1F</t>
  </si>
  <si>
    <t>Pol26</t>
  </si>
  <si>
    <t>Vypínač tech.zařízení do 63A/3F</t>
  </si>
  <si>
    <t>Kabely</t>
  </si>
  <si>
    <t>Pol27</t>
  </si>
  <si>
    <t>Kabel bezhalogenový 0,6 kV 3x1,5</t>
  </si>
  <si>
    <t>Pol28</t>
  </si>
  <si>
    <t>Kabel bezhalogenový 0,6 kV 3x2,5</t>
  </si>
  <si>
    <t>Pol29</t>
  </si>
  <si>
    <t>Kabel bezhalogenový 0,6 kV 5x1,5</t>
  </si>
  <si>
    <t>Pol30</t>
  </si>
  <si>
    <t>Kabel bezhalogenový 0,6 kV 5x2,5</t>
  </si>
  <si>
    <t>Pol31</t>
  </si>
  <si>
    <t>Kabel bezhalogenový 0,6 kV 5x4</t>
  </si>
  <si>
    <t>Pol32</t>
  </si>
  <si>
    <t>Kabel bezhalogenový 0,6 kV 5x6</t>
  </si>
  <si>
    <t>Pol33</t>
  </si>
  <si>
    <t>Kabel bezhalogenový 0,6 kV 5x10</t>
  </si>
  <si>
    <t>Pol34</t>
  </si>
  <si>
    <t>Kabel bezhalogenový 0,6 kV 5x16</t>
  </si>
  <si>
    <t>Pol35</t>
  </si>
  <si>
    <t>Kabel bezhalogenový 0,6 kV 3x6</t>
  </si>
  <si>
    <t>Pol36</t>
  </si>
  <si>
    <t>Kabel bezhalogenový 0,6 kV 5x70</t>
  </si>
  <si>
    <t>Pol37</t>
  </si>
  <si>
    <t>Kabel s požární odolností, B2ca d0 s1 3x1,5</t>
  </si>
  <si>
    <t>Pol38</t>
  </si>
  <si>
    <t>Kabel s požární odolností, B2ca d0 s1 3x2,5</t>
  </si>
  <si>
    <t>Pol39</t>
  </si>
  <si>
    <t>Kabel s požární odolností, B2ca d0 s1 5x1,5</t>
  </si>
  <si>
    <t>Pol40</t>
  </si>
  <si>
    <t>Kabel s požární odolností, B2ca d0 s1 5x2,5</t>
  </si>
  <si>
    <t>Pol41</t>
  </si>
  <si>
    <t>Kabel s požární odolností, B2ca d0 s1 3x4</t>
  </si>
  <si>
    <t>Pol42</t>
  </si>
  <si>
    <t>Kabel s požární odolností, B2ca d0 s1 3x10</t>
  </si>
  <si>
    <t>Pol43</t>
  </si>
  <si>
    <t>Kabel s požární odolností, B2ca d0 s1 5x6</t>
  </si>
  <si>
    <t>Pol44</t>
  </si>
  <si>
    <t>Kabel s požární odolností, B2ca d0 s1 5x10</t>
  </si>
  <si>
    <t>Pol45</t>
  </si>
  <si>
    <t>Kabel s požární odolností, B2ca d0 s1 5x16</t>
  </si>
  <si>
    <t>Pol46</t>
  </si>
  <si>
    <t>Kabel s požární odolností, B2ca d0 s1 5x25</t>
  </si>
  <si>
    <t>Pol47</t>
  </si>
  <si>
    <t>Kabel s požární odolností, B2ca d0 s1 3x185+95</t>
  </si>
  <si>
    <t>Pol48</t>
  </si>
  <si>
    <t>Kabel s požární odolností, B2ca d0 s1 1x185</t>
  </si>
  <si>
    <t>Pol49</t>
  </si>
  <si>
    <t>Kabel s požární odolností, B2ca d0 s1 7x1,5</t>
  </si>
  <si>
    <t>Pol50</t>
  </si>
  <si>
    <t>Vodič Cu 1 kV YY240</t>
  </si>
  <si>
    <t>Pol51</t>
  </si>
  <si>
    <t>Vodič Cu 1 kV YY185</t>
  </si>
  <si>
    <t>Pol52</t>
  </si>
  <si>
    <t>Ovládací kabel B2ca d0 s1 4x2x0,8</t>
  </si>
  <si>
    <t>Trasy</t>
  </si>
  <si>
    <t>Pol53</t>
  </si>
  <si>
    <t>Žlab 100 mm, vč. příslušenství</t>
  </si>
  <si>
    <t>Pol54</t>
  </si>
  <si>
    <t>Žlab 200 mm, vč. příslušenství</t>
  </si>
  <si>
    <t>Pol55</t>
  </si>
  <si>
    <t>Žlab 300 mm, vč. příslušenství</t>
  </si>
  <si>
    <t>Pol56</t>
  </si>
  <si>
    <t>Žlab 60 mm PO, vč. příslušenství</t>
  </si>
  <si>
    <t>Pol57</t>
  </si>
  <si>
    <t>Žlab 200 mm PO, vč. příslušenství</t>
  </si>
  <si>
    <t>Pol58</t>
  </si>
  <si>
    <t>Žlab 300 mm PO, vč. příslušenství</t>
  </si>
  <si>
    <t>Pol59</t>
  </si>
  <si>
    <t>Chránička 63 mm, vč. příslušenství</t>
  </si>
  <si>
    <t>Pol60</t>
  </si>
  <si>
    <t>Pevná tr. 20 mm, vč. příslušenství</t>
  </si>
  <si>
    <t>Pol61</t>
  </si>
  <si>
    <t>Ohebná tr. 20 mm, vč. příslušenství</t>
  </si>
  <si>
    <t>Pol62</t>
  </si>
  <si>
    <t>Ohebná tr. 29 mm, vč. příslušenství</t>
  </si>
  <si>
    <t>Pol63</t>
  </si>
  <si>
    <t>Ohebná tr. 36 mm, vč. příslušenství</t>
  </si>
  <si>
    <t>Pol64</t>
  </si>
  <si>
    <t>Příchytky PO kabelu E60</t>
  </si>
  <si>
    <t>Rozváděče</t>
  </si>
  <si>
    <t>Pol65</t>
  </si>
  <si>
    <t>Rozváděč RH</t>
  </si>
  <si>
    <t>Pol66</t>
  </si>
  <si>
    <t>Rozváděč RH-G</t>
  </si>
  <si>
    <t>Pol67</t>
  </si>
  <si>
    <t>Rozváděč RH-U</t>
  </si>
  <si>
    <t>Pol68</t>
  </si>
  <si>
    <t>Rozváděč RPO</t>
  </si>
  <si>
    <t>Pol69</t>
  </si>
  <si>
    <t>Rozváděč RG</t>
  </si>
  <si>
    <t>Pol70</t>
  </si>
  <si>
    <t>Rozváděč RS11</t>
  </si>
  <si>
    <t>Pol71</t>
  </si>
  <si>
    <t>Rozváděč RS12</t>
  </si>
  <si>
    <t>Pol72</t>
  </si>
  <si>
    <t>Rozváděč RS13</t>
  </si>
  <si>
    <t>Pol73</t>
  </si>
  <si>
    <t>Rozváděč RS21</t>
  </si>
  <si>
    <t>Pol74</t>
  </si>
  <si>
    <t>Rozváděč RS22</t>
  </si>
  <si>
    <t>Pol75</t>
  </si>
  <si>
    <t>Rozváděč RS23</t>
  </si>
  <si>
    <t>Pol76</t>
  </si>
  <si>
    <t>Rozváděč RS24</t>
  </si>
  <si>
    <t>Pol77</t>
  </si>
  <si>
    <t>Rozváděč RS31</t>
  </si>
  <si>
    <t>Pol78</t>
  </si>
  <si>
    <t>Rozváděč RL</t>
  </si>
  <si>
    <t>Pol79</t>
  </si>
  <si>
    <t>Rozváděč RZ</t>
  </si>
  <si>
    <t>Pol80</t>
  </si>
  <si>
    <t>Rozváděč R-IT</t>
  </si>
  <si>
    <t>Pol81</t>
  </si>
  <si>
    <t>Rozváděč RPK11</t>
  </si>
  <si>
    <t>Pol82</t>
  </si>
  <si>
    <t>Rozváděč RPK12</t>
  </si>
  <si>
    <t>Pol83</t>
  </si>
  <si>
    <t>Rozváděč RPK13</t>
  </si>
  <si>
    <t>Pol84</t>
  </si>
  <si>
    <t>Rozváděč R-BUF</t>
  </si>
  <si>
    <t>Uzemnění a bleskosvod</t>
  </si>
  <si>
    <t>Pol85</t>
  </si>
  <si>
    <t>Pás FeZn 30/4</t>
  </si>
  <si>
    <t>Pol86</t>
  </si>
  <si>
    <t>Vodič FeZn 10 mm</t>
  </si>
  <si>
    <t>Pol87</t>
  </si>
  <si>
    <t>Svorkovnice HOP</t>
  </si>
  <si>
    <t>Pol88</t>
  </si>
  <si>
    <t>Vedení AlMgSi 8 mm</t>
  </si>
  <si>
    <t>Pol89</t>
  </si>
  <si>
    <t>Skrytý svod v tr. 29</t>
  </si>
  <si>
    <t>Pol90</t>
  </si>
  <si>
    <t>Jímací tyč 1,5 m</t>
  </si>
  <si>
    <t>Pol91</t>
  </si>
  <si>
    <t>Jímací tyč 2,5 m</t>
  </si>
  <si>
    <t>Pol92</t>
  </si>
  <si>
    <t>Zkušební svorka + krabice</t>
  </si>
  <si>
    <t>Pol93</t>
  </si>
  <si>
    <t>Podpěra vedení na ploché střeše</t>
  </si>
  <si>
    <t>Pol94</t>
  </si>
  <si>
    <t>Svorka bleskosvodu</t>
  </si>
  <si>
    <t>Pol95</t>
  </si>
  <si>
    <t>Vodič CY 6</t>
  </si>
  <si>
    <t>Pol96</t>
  </si>
  <si>
    <t>Vodič CY 16</t>
  </si>
  <si>
    <t>Pol97</t>
  </si>
  <si>
    <t>Vodič CY 50</t>
  </si>
  <si>
    <t>Záložní zdroje</t>
  </si>
  <si>
    <t>Pol98</t>
  </si>
  <si>
    <t>UPS 30 kVA – 3/3f, doba zálohy 10 min., pro PC a IT nemocnice</t>
  </si>
  <si>
    <t>Pol99</t>
  </si>
  <si>
    <t>UPS 10 kVA – 3/1f, doba zálohy 10 min., pro PC a IT záchranka</t>
  </si>
  <si>
    <t>Montážní práce</t>
  </si>
  <si>
    <t>Pol100</t>
  </si>
  <si>
    <t>Ukládání kabelů do 5x2,5</t>
  </si>
  <si>
    <t>Pol101</t>
  </si>
  <si>
    <t>Ukládání kabelů do 5x16</t>
  </si>
  <si>
    <t>Pol102</t>
  </si>
  <si>
    <t>Ukládání kabelů do 5x70</t>
  </si>
  <si>
    <t>Pol103</t>
  </si>
  <si>
    <t>Ukládání kabelů nad 5x70</t>
  </si>
  <si>
    <t>Pol104</t>
  </si>
  <si>
    <t>Ukončení kabelů do 5x2,5</t>
  </si>
  <si>
    <t>Pol105</t>
  </si>
  <si>
    <t>Ukončení kabelů do 5x16</t>
  </si>
  <si>
    <t>Pol106</t>
  </si>
  <si>
    <t>Ukončení kabelů do 5x70</t>
  </si>
  <si>
    <t>Pol107</t>
  </si>
  <si>
    <t>Ukončení kabelů nad 5x70</t>
  </si>
  <si>
    <t>Pol108</t>
  </si>
  <si>
    <t>Montáž svítidla</t>
  </si>
  <si>
    <t>Pol109</t>
  </si>
  <si>
    <t>Montáž nouzového svítidla</t>
  </si>
  <si>
    <t>Pol110</t>
  </si>
  <si>
    <t>Montáž koncového prvku instalace</t>
  </si>
  <si>
    <t>Pol111</t>
  </si>
  <si>
    <t>Montáž centrální baterie NO</t>
  </si>
  <si>
    <t>Pol112</t>
  </si>
  <si>
    <t>Nastavení nouzového osvětlení</t>
  </si>
  <si>
    <t>Pol113</t>
  </si>
  <si>
    <t>Montáž rozváděče do 1 pole š.800</t>
  </si>
  <si>
    <t>Pol114</t>
  </si>
  <si>
    <t>Montáž rozvodnice do 60 mod.</t>
  </si>
  <si>
    <t>Pol115</t>
  </si>
  <si>
    <t>Montáž hlavního rozváděče</t>
  </si>
  <si>
    <t>Pol116</t>
  </si>
  <si>
    <t>Montáž kabelové tr.do 200 mm</t>
  </si>
  <si>
    <t>Pol117</t>
  </si>
  <si>
    <t>Montáž kabelové tr.do 300 mm</t>
  </si>
  <si>
    <t>Pol118</t>
  </si>
  <si>
    <t>Montáž ostatních tras</t>
  </si>
  <si>
    <t>Pol119</t>
  </si>
  <si>
    <t>Montáž vodičů uzemnění</t>
  </si>
  <si>
    <t>Pol120</t>
  </si>
  <si>
    <t>Montáž zemnících svorkovnic</t>
  </si>
  <si>
    <t>Pol121</t>
  </si>
  <si>
    <t>Uložení uzemnění v základech</t>
  </si>
  <si>
    <t>Pol122</t>
  </si>
  <si>
    <t>Montáž skrytých svodů</t>
  </si>
  <si>
    <t>Pol123</t>
  </si>
  <si>
    <t>Montáž vedení bleskosvodu</t>
  </si>
  <si>
    <t>Pol124</t>
  </si>
  <si>
    <t>Montáž jímací tyče</t>
  </si>
  <si>
    <t>Pol125</t>
  </si>
  <si>
    <t>Montáž ostatních zařízení 5%</t>
  </si>
  <si>
    <t>Ostatní položky</t>
  </si>
  <si>
    <t>Pol126</t>
  </si>
  <si>
    <t>Vypracování výrobní PD</t>
  </si>
  <si>
    <t>Pol127</t>
  </si>
  <si>
    <t>Výchozí revize</t>
  </si>
  <si>
    <t>Pol128</t>
  </si>
  <si>
    <t>Doprava</t>
  </si>
  <si>
    <t>Pol129</t>
  </si>
  <si>
    <t>Vzorkování</t>
  </si>
  <si>
    <t>Pol130</t>
  </si>
  <si>
    <t>Zednické přípomoci</t>
  </si>
  <si>
    <t>Pol131</t>
  </si>
  <si>
    <t>Likvidace odpadu</t>
  </si>
  <si>
    <t>Pol132</t>
  </si>
  <si>
    <t>Poplatky za skladování</t>
  </si>
  <si>
    <t>1.14 - Slaboproudé rozvody</t>
  </si>
  <si>
    <t>D1 - Společný televizní rozvod</t>
  </si>
  <si>
    <t>D2 - Strukturovaná kabeláž (SK)</t>
  </si>
  <si>
    <t>D3 - Orientační systém pro nevidomé a indukční smyčka pro neslyšící</t>
  </si>
  <si>
    <t>D4 - Dorozumívací IP zařízení sestra - pacient</t>
  </si>
  <si>
    <t>D5 - IP Intercomy</t>
  </si>
  <si>
    <t>D6 - Jednotný čas</t>
  </si>
  <si>
    <t>D7 - PZTS</t>
  </si>
  <si>
    <t>D8 - CCTV</t>
  </si>
  <si>
    <t>Společný televizní rozvod</t>
  </si>
  <si>
    <t>Pol185</t>
  </si>
  <si>
    <t>Rozvaděč plechový - bílý, 800x600x200 mm, se zámkem, komaxit</t>
  </si>
  <si>
    <t>Pol186</t>
  </si>
  <si>
    <t>Rozbočovače, zesilovače, F konektory, ukončovací odpory, přepěťové ochrany atd.</t>
  </si>
  <si>
    <t>Pol187</t>
  </si>
  <si>
    <t>ANTÉNNÍ PŘEDZESILOVAČ - UHF předzes. do antén, napájení 12V, F-konektory</t>
  </si>
  <si>
    <t>Pol188</t>
  </si>
  <si>
    <t>Anténa UHF, kanál 21-60, G=15 dB, LTE</t>
  </si>
  <si>
    <t>Pol189</t>
  </si>
  <si>
    <t>Anténa FM, 87,5-108 MHz, kruhová</t>
  </si>
  <si>
    <t>Pol190</t>
  </si>
  <si>
    <t>Anténní stožár v.3m, komplet vč. montážního příslušenství na plochou střechu</t>
  </si>
  <si>
    <t>Pol191</t>
  </si>
  <si>
    <t>Izolovaný prostup 7ks kabelů KOAX v chráničce střešním pláštěm ke stožáru</t>
  </si>
  <si>
    <t>Pol192</t>
  </si>
  <si>
    <t>kompletní zásuvka TV vč. rámečku na zeď. TV a držáky nejsou součástí projektu slaboproudu, dodá si je investor dle potřeby a požadovaného standardu.</t>
  </si>
  <si>
    <t>Pol193</t>
  </si>
  <si>
    <t>Koaxiální kabel 75 W B2ca s1d1a1</t>
  </si>
  <si>
    <t>Pol194</t>
  </si>
  <si>
    <t>Elektroinstalační trubka pr. 16mm, ohebná s nízkou mechanickou odolností pro montáž pod omítku, vč. zapravení do zdi</t>
  </si>
  <si>
    <t>Pol195</t>
  </si>
  <si>
    <t>Kovová kabelová příchytka s příslušenstvím pro kabely bez požární odolnosti, pro samostatné vedení kabelu v podhledu mimo páteřní trasy a sdružené trasy SLP</t>
  </si>
  <si>
    <t>Pol196</t>
  </si>
  <si>
    <t>Požární ucpávky - Protipožární tmel INTUMEX 310 ml</t>
  </si>
  <si>
    <t>Pol197</t>
  </si>
  <si>
    <t>Drobný montážní a instalační materiál</t>
  </si>
  <si>
    <t>Pol198</t>
  </si>
  <si>
    <t>montáž (antén, rozvaděčů, zásuvek, kabeláže, přivedení kabelových rezerv k anténě)</t>
  </si>
  <si>
    <t>Pol199</t>
  </si>
  <si>
    <t>Proměření vedení, nastavení systému, odzkoušení</t>
  </si>
  <si>
    <t>Pol200</t>
  </si>
  <si>
    <t>Výchozí revize, zaškolení obsluhy, předání uživateli</t>
  </si>
  <si>
    <t>Pol201</t>
  </si>
  <si>
    <t>Vypracování dílenské dokumentace dle konkrétního systému</t>
  </si>
  <si>
    <t>Pol202</t>
  </si>
  <si>
    <t>doprava osob a materiálu na staveniště</t>
  </si>
  <si>
    <t>Pol203</t>
  </si>
  <si>
    <t>stavební přípomoce</t>
  </si>
  <si>
    <t>Strukturovaná kabeláž (SK)</t>
  </si>
  <si>
    <t>Pol204</t>
  </si>
  <si>
    <t>zásuvka 1xRJ45, CAT.6 - komplet vč.rámečku na strop pro WIFI</t>
  </si>
  <si>
    <t>Pol205</t>
  </si>
  <si>
    <t>dvojzásuvka 2xRJ45, CAT.5e - komplet vč.rámečku zeď pod omítku</t>
  </si>
  <si>
    <t>Pol206</t>
  </si>
  <si>
    <t>dvojzásuvka 2xRJ45, CAT.5e - komplet do stolu / parapet. žlabu - recepce</t>
  </si>
  <si>
    <t>Pol207</t>
  </si>
  <si>
    <t>volný vývod ukončený konektorem RJ45 (intercom, kamery)</t>
  </si>
  <si>
    <t>Pol208</t>
  </si>
  <si>
    <t>patch kabel 3m, RJ45/RJ45, UTP CAT.5e (pro připojení LAN vysílačů)</t>
  </si>
  <si>
    <t>Pol209</t>
  </si>
  <si>
    <t>vybavený 19" stojan 600x800x2000 o výšce 42U, ventilátor 150W, 4 rozvodné panely, přísl., zámky, zásuvková lišta</t>
  </si>
  <si>
    <t>Pol210</t>
  </si>
  <si>
    <t>police do racku 19´´</t>
  </si>
  <si>
    <t>Pol211</t>
  </si>
  <si>
    <t>vyvazovací panel 1U</t>
  </si>
  <si>
    <t>Pol212</t>
  </si>
  <si>
    <t>patch kabel RJ45/RJ45, UTP CAT.5e, PP - aktivní prvek</t>
  </si>
  <si>
    <t>Pol213</t>
  </si>
  <si>
    <t>patch panel 1U vybavený 24 porty RJ45, CAT.5e, zářezové svorkovnice Krone LSA, nestíněné provedení, (7x LAN 1, 4x LAN ZZS, 6x LAN 2)</t>
  </si>
  <si>
    <t>Pol214</t>
  </si>
  <si>
    <t>aktivní prvky - switch 48 portů (např. přepínače Cisco WS-C2960-48TC-L)</t>
  </si>
  <si>
    <t>Pol215</t>
  </si>
  <si>
    <t>aktivní prvky - access point pro wifi s mžností spojování do jednotivých sítí. Typ a požadovaný standard bude upřesněn správcem IT, počet a pokrytí aktualizováno na základě měření síly signálu</t>
  </si>
  <si>
    <t>Pol216</t>
  </si>
  <si>
    <t>kabel U/UTP cat.5e, B2ca,s1,d1, a1 nestíněný čtyřpárový kabel kategorie 6, ČSN IEC 332-3-24</t>
  </si>
  <si>
    <t>Pol217</t>
  </si>
  <si>
    <t>optický kabel W(ZNG)H, SM, 24 vláken</t>
  </si>
  <si>
    <t>Pol218</t>
  </si>
  <si>
    <t>optická vana 1U chassis pro 12 FO modulů</t>
  </si>
  <si>
    <t>Pol219</t>
  </si>
  <si>
    <t>optická vana 1U czadní kabelový manager</t>
  </si>
  <si>
    <t>Pol220</t>
  </si>
  <si>
    <t>modul pro sváření, double, 12x LC duplex, SM</t>
  </si>
  <si>
    <t>Pol221</t>
  </si>
  <si>
    <t>pigtail LC SM 9/125 1.0</t>
  </si>
  <si>
    <t>Pol222</t>
  </si>
  <si>
    <t>držák ochrany svarů po 12 vláknech</t>
  </si>
  <si>
    <t>Pol223</t>
  </si>
  <si>
    <t>ochrana svarů</t>
  </si>
  <si>
    <t>Pol224</t>
  </si>
  <si>
    <t>kabelový kovový žlab včetně příslušenství, konzol, závěsů, spojek apod.100/60</t>
  </si>
  <si>
    <t>Pol225</t>
  </si>
  <si>
    <t>kabelový kovový žlab včetně příslušenství, konzol, závěsů, spojek apod.300/60</t>
  </si>
  <si>
    <t>Pol226</t>
  </si>
  <si>
    <t>skupinová příchytka vč. příslušenství pro svazek SLP kabelů v podhledu</t>
  </si>
  <si>
    <t>Pol227</t>
  </si>
  <si>
    <t>Elektroinstalační trubka pr. 23mm, ohebná s nízkou mechanickou odolností pro montáž pod omítku, vč. zapravení do zdi</t>
  </si>
  <si>
    <t>Pol228</t>
  </si>
  <si>
    <t xml:space="preserve">drobný montážní materiál (hmoždinky, šrouby,krabičky, štítky, popisky  atd.)</t>
  </si>
  <si>
    <t>Pol229</t>
  </si>
  <si>
    <t>měření na kabelech metaliky vč. vystavení protokolů</t>
  </si>
  <si>
    <t>Pol230</t>
  </si>
  <si>
    <t>měření optických vláken vč. vystaveníé protokolů</t>
  </si>
  <si>
    <t>Pol231</t>
  </si>
  <si>
    <t>doprava materiálu a osob na staveniště</t>
  </si>
  <si>
    <t>Pol232</t>
  </si>
  <si>
    <t>značení portů z obou stran</t>
  </si>
  <si>
    <t>Pol233</t>
  </si>
  <si>
    <t>Montáž systému vč. programování a nastavení (cca 30% z ceny dodávky)</t>
  </si>
  <si>
    <t>Pol234</t>
  </si>
  <si>
    <t>Vypracování dílenské dokumentace</t>
  </si>
  <si>
    <t>Pol235</t>
  </si>
  <si>
    <t>Požární ucpávky - Protipožární tmel INTUMEX 310 ml vč. Aplikace</t>
  </si>
  <si>
    <t>Orientační systém pro nevidomé a indukční smyčka pro neslyšící</t>
  </si>
  <si>
    <t>Pol236</t>
  </si>
  <si>
    <t>Zvukový orientační maják v provedení pro venkovní prostředí</t>
  </si>
  <si>
    <t>Pol237</t>
  </si>
  <si>
    <t>Zajištění nahrání zvukového signálu do jednotky majáku</t>
  </si>
  <si>
    <t>Pol238</t>
  </si>
  <si>
    <t>Montáž - Zvukový orientační maják v provedení pro venkovní prostředí</t>
  </si>
  <si>
    <t>Pol239</t>
  </si>
  <si>
    <t>Zesilovač indukční smyčky</t>
  </si>
  <si>
    <t>Pol240</t>
  </si>
  <si>
    <t>Mikrofon</t>
  </si>
  <si>
    <t>Pol241</t>
  </si>
  <si>
    <t>Kabel pro indukční smyčky, průřez 0,5mm2</t>
  </si>
  <si>
    <t>Pol242</t>
  </si>
  <si>
    <t>Napájecí adapter</t>
  </si>
  <si>
    <t>Pol243</t>
  </si>
  <si>
    <t>Zakomponování indukční smyčky do pultu kartotéky</t>
  </si>
  <si>
    <t>Pol244</t>
  </si>
  <si>
    <t>doprava na staveniště</t>
  </si>
  <si>
    <t>Pol245</t>
  </si>
  <si>
    <t>úklid staveniště</t>
  </si>
  <si>
    <t>Dorozumívací IP zařízení sestra - pacient</t>
  </si>
  <si>
    <t>Pol246</t>
  </si>
  <si>
    <t>Hlavní terminál</t>
  </si>
  <si>
    <t>Pol247</t>
  </si>
  <si>
    <t>Vybavený nástěnný rozvaděč 19"/21U, umístěn vedle rozvaděče SK</t>
  </si>
  <si>
    <t>Pol248</t>
  </si>
  <si>
    <t>Napájecí zdroj</t>
  </si>
  <si>
    <t>Pol249</t>
  </si>
  <si>
    <t>Řídicí server VoIP</t>
  </si>
  <si>
    <t>Pol250</t>
  </si>
  <si>
    <t>SW licence provozu účastníka</t>
  </si>
  <si>
    <t>Pol251</t>
  </si>
  <si>
    <t>Server historie volání</t>
  </si>
  <si>
    <t>Pol252</t>
  </si>
  <si>
    <t>Kabel k terminálu (2m)</t>
  </si>
  <si>
    <t>Pol253</t>
  </si>
  <si>
    <t>Adaptér k terminálu</t>
  </si>
  <si>
    <t>Pol254</t>
  </si>
  <si>
    <t>Kabel telefonní přípojky</t>
  </si>
  <si>
    <t>Pol255</t>
  </si>
  <si>
    <t>Univerzální police 19"/1U</t>
  </si>
  <si>
    <t>Pol256</t>
  </si>
  <si>
    <t>Analog/VoIP brána</t>
  </si>
  <si>
    <t>Pol257</t>
  </si>
  <si>
    <t>Zásuvka terminálu</t>
  </si>
  <si>
    <t>Pol258</t>
  </si>
  <si>
    <t>Telefonní zásuvka IN-OUT</t>
  </si>
  <si>
    <t>Pol259</t>
  </si>
  <si>
    <t>Telefonní interface (pro analog. přístr.)</t>
  </si>
  <si>
    <t>Pol260</t>
  </si>
  <si>
    <t>Datový switch 16 portů</t>
  </si>
  <si>
    <t>Pol261</t>
  </si>
  <si>
    <t>Datový switch 24 portů/19"</t>
  </si>
  <si>
    <t>Pol262</t>
  </si>
  <si>
    <t>Napájecí injektor 16 portů/19"</t>
  </si>
  <si>
    <t>Pol263</t>
  </si>
  <si>
    <t>Napájecí injektor 24 portů/19"</t>
  </si>
  <si>
    <t>Pol264</t>
  </si>
  <si>
    <t>Svítidlo signalizační LED</t>
  </si>
  <si>
    <t>Pol265</t>
  </si>
  <si>
    <t>Pokojový terminál s hovorem</t>
  </si>
  <si>
    <t>Pol266</t>
  </si>
  <si>
    <t>Pokojový terminál s hovorem a displejem</t>
  </si>
  <si>
    <t>Pol267</t>
  </si>
  <si>
    <t>Tlačítko rušení volání</t>
  </si>
  <si>
    <t>Pol268</t>
  </si>
  <si>
    <t>Zásuvka pacienta s držákem a repro.</t>
  </si>
  <si>
    <t>Pol269</t>
  </si>
  <si>
    <t>Terminál pac. s disp., ovl. sv. a serv. vol.</t>
  </si>
  <si>
    <t>Pol270</t>
  </si>
  <si>
    <t>Táhlo a tlačítko nouzového volání</t>
  </si>
  <si>
    <t>Pol271</t>
  </si>
  <si>
    <t>Patch kabel 0,3m</t>
  </si>
  <si>
    <t>Pol272</t>
  </si>
  <si>
    <t>Konektor RJ45 včetně ochrany</t>
  </si>
  <si>
    <t>Pol273</t>
  </si>
  <si>
    <t>Proměření z obou stran</t>
  </si>
  <si>
    <t>Pol274</t>
  </si>
  <si>
    <t>Kabel U/UTP cat.6, B2ca,s1,d1,a1</t>
  </si>
  <si>
    <t>Pol275</t>
  </si>
  <si>
    <t>Instalační krabice pod omítku</t>
  </si>
  <si>
    <t>Pol276</t>
  </si>
  <si>
    <t>Stavební přípomoce</t>
  </si>
  <si>
    <t>h</t>
  </si>
  <si>
    <t>Pol277</t>
  </si>
  <si>
    <t>Pol278</t>
  </si>
  <si>
    <t>Kontrolní provoz, zaškolení, vedlejší výdaje</t>
  </si>
  <si>
    <t>Pol279</t>
  </si>
  <si>
    <t>Doprava materiálu a osob na staveniště</t>
  </si>
  <si>
    <t>IP Intercomy</t>
  </si>
  <si>
    <t>Pol280</t>
  </si>
  <si>
    <t>Dveřní IP komunikátor - 3x tlačítko, klávesnice, reproduktor, Zvýšená odolnost proti vandalizmu. Napájení z linky, výstup pro otevření dveří prostřednictvím dveřního modulu ACS</t>
  </si>
  <si>
    <t>Pol281</t>
  </si>
  <si>
    <t>systémový kovový rámeček pro zapuštění do zdi pro vnitřní použití</t>
  </si>
  <si>
    <t>Pol282</t>
  </si>
  <si>
    <t>systémový kovový rámeček pro zapuštění do zdi s venkovním lemováním proti povětrnosti</t>
  </si>
  <si>
    <t>Pol283</t>
  </si>
  <si>
    <t>IP Telefon</t>
  </si>
  <si>
    <t>Pol284</t>
  </si>
  <si>
    <t>Vybavená centrála systému s napojením do LAN, vč. POE switche a napájecího zdroje s AKU, umístěna v LAN 1</t>
  </si>
  <si>
    <t>Pol285</t>
  </si>
  <si>
    <t>Patch kabel pro vnitřní hlásky, 3m</t>
  </si>
  <si>
    <t>Pol286</t>
  </si>
  <si>
    <t>Software vč. licencí</t>
  </si>
  <si>
    <t>Pol287</t>
  </si>
  <si>
    <t xml:space="preserve">Drobný montážní materiál (hmoždinky, šrouby,krabičky, štítky, popisky  atd.)</t>
  </si>
  <si>
    <t>Pol288</t>
  </si>
  <si>
    <t>Montáž systému vč. programování a nastavení</t>
  </si>
  <si>
    <t>Jednotný čas</t>
  </si>
  <si>
    <t>Pol289</t>
  </si>
  <si>
    <t>Kompletní ústředna pro systém jednotného času s analogovými hodinami, vč. Napájení, přijímače DCF atd.</t>
  </si>
  <si>
    <t>Pol290</t>
  </si>
  <si>
    <t>Sdělovací kabel 2x1,5 B2ca,s1,d1,a1</t>
  </si>
  <si>
    <t>Pol291</t>
  </si>
  <si>
    <t>Analogové hodiny jednotného času, jednostranné, typ určí investor</t>
  </si>
  <si>
    <t>Pol292</t>
  </si>
  <si>
    <t>Analogové hodiny jednotného času, oboustranné , typ určí investor</t>
  </si>
  <si>
    <t>Pol293</t>
  </si>
  <si>
    <t>Stropní držák s příslušenstvím pro hodiny JČ</t>
  </si>
  <si>
    <t>Pol294</t>
  </si>
  <si>
    <t>Rozbočná krabice se svorkovnicí</t>
  </si>
  <si>
    <t>Pol295</t>
  </si>
  <si>
    <t xml:space="preserve">Drobný montážní materiál (hmoždinky, šrouby, štítky, popisky  atd.)</t>
  </si>
  <si>
    <t>Pol296</t>
  </si>
  <si>
    <t>Montáž systému vč. nastavení</t>
  </si>
  <si>
    <t>Poznámka k položce:_x000d_
Poznámka k položce: Požární ucpávky jsou součástí SK + DZ + STA</t>
  </si>
  <si>
    <t>Pol297</t>
  </si>
  <si>
    <t>PZTS</t>
  </si>
  <si>
    <t>Pol298</t>
  </si>
  <si>
    <t>Ústředna PZTS vč. zdroje a zálohovací AKU</t>
  </si>
  <si>
    <t>Pol299</t>
  </si>
  <si>
    <t>GPRS modul</t>
  </si>
  <si>
    <t>Pol300</t>
  </si>
  <si>
    <t>Expander 8 vstupů</t>
  </si>
  <si>
    <t>Pol301</t>
  </si>
  <si>
    <t>Pomocný zálohovaný zdroj v kovovém krytu / systémový zdroj 230V/12V DC, 3A, vč. zálohovací AKU 12V/34Ah</t>
  </si>
  <si>
    <t>Pol302</t>
  </si>
  <si>
    <t>Klávesnice</t>
  </si>
  <si>
    <t>Pol303</t>
  </si>
  <si>
    <t>PIR detektor</t>
  </si>
  <si>
    <t>Pol304</t>
  </si>
  <si>
    <t>MG kontakt</t>
  </si>
  <si>
    <t>Pol305</t>
  </si>
  <si>
    <t>Propojovací krabice 12svorek, tamper</t>
  </si>
  <si>
    <t>Pol306</t>
  </si>
  <si>
    <t>Datový kabel pro sběrnici RS485, JXFE-R B2ca,s1,d1,a1 3x2x0,5 + JXFE-R B2ca,s1,d1,a1 1x2x1,0</t>
  </si>
  <si>
    <t>Pol307</t>
  </si>
  <si>
    <t>Kabel JXFE-R B2ca,s1,d1,a1 3x2x0,5 JXFE-R B2ca,s1,d1,a1</t>
  </si>
  <si>
    <t>Pol308</t>
  </si>
  <si>
    <t>Kabel JXFE-R B2ca,s1,d1,a1 1x2x1,0 JXFE-R B2ca,s1,d1,a1</t>
  </si>
  <si>
    <t>Pol309</t>
  </si>
  <si>
    <t>Elektroinstalační trubka pr. 16mm ke koncovému prvku, ohebná s nízkou mechanickou odolností pro montáž pod omítku, vč. zapravení do zdi</t>
  </si>
  <si>
    <t>Pol310</t>
  </si>
  <si>
    <t>Oživení, test, proškolení uživatele - práce technika</t>
  </si>
  <si>
    <t>Pol311</t>
  </si>
  <si>
    <t>Výchozí Revize</t>
  </si>
  <si>
    <t>Pol312</t>
  </si>
  <si>
    <t>Pol313</t>
  </si>
  <si>
    <t>Požární ucpávky - Protipožární tmel INTUMEX MG 310 ml vč. Aplikace</t>
  </si>
  <si>
    <t>Pol314</t>
  </si>
  <si>
    <t>Pol315</t>
  </si>
  <si>
    <t>CCTV</t>
  </si>
  <si>
    <t>Pol316</t>
  </si>
  <si>
    <t>vnitřní IP kamera Full HD s funkcí DEN/NOC, multi stream H.264 a JPEG, v dome krytu</t>
  </si>
  <si>
    <t>Pol317</t>
  </si>
  <si>
    <t>4 Mpx kamera IP, kompaktní barevná Day/Night s mechanickým IR filtrem, IR dosvit do 50m, 1/3" 4Megapixel progressive CMOS čipmulti stream H.264 a JPEG, vč. krytu, vyhřívání a držáku</t>
  </si>
  <si>
    <t>Pol318</t>
  </si>
  <si>
    <t>Propojovací box IP67, hliníkový, pro naspojování kabelového svazku venkovní kamery</t>
  </si>
  <si>
    <t>Pol319</t>
  </si>
  <si>
    <t>switch 24 portů 10/100 PoE, 2 dual-purpose ports (10/100/1000 or SFP)</t>
  </si>
  <si>
    <t>Pol320</t>
  </si>
  <si>
    <t>záznamové zařízení NVR např. DS-96128NI-I16</t>
  </si>
  <si>
    <t>Pol321</t>
  </si>
  <si>
    <t>4 TB sata disk, provoz 24/7</t>
  </si>
  <si>
    <t>Pol322</t>
  </si>
  <si>
    <t>kompletní SW pro 24 kamer</t>
  </si>
  <si>
    <t>Pol323</t>
  </si>
  <si>
    <t>klientský PC - PC určený k monitorování / vzdálené monitorování do 64 kamer. Možnost připojení 2 i7 core, 4GB RAM, Systemový HDD SATA 7.2K rpm LFF, non hot plug HDD, samostatná graficka karta s VGA, HDMI a DVI výstupem (max. 2 výstupy), DVDRW, HP Ethernet</t>
  </si>
  <si>
    <t>Pol324</t>
  </si>
  <si>
    <t>22" Full HD CCTV TFT LCD monitor, uzpůsobený pro použití 24 hod. / 7 dní v týdnu, max. rozlišení 1920x1080 px, poměr stran 16:9</t>
  </si>
  <si>
    <t>Pol325</t>
  </si>
  <si>
    <t>Pult pracoviště velína ostrahy včetně kabelových rozvodů a nosných stěn pro monitorovou stěnu - zakázková výroba nábytku na míru dle požadavků obsluhy - komplet</t>
  </si>
  <si>
    <t>Pol326</t>
  </si>
  <si>
    <t>výchozí el. revize</t>
  </si>
  <si>
    <t>Pol327</t>
  </si>
  <si>
    <t>kamerové zkoušky</t>
  </si>
  <si>
    <t>Pol328</t>
  </si>
  <si>
    <t>montáž kamer a příslušenství, připojení na přívody SK, instalace SW a nastavení kamer ve spolupráci se správcem zabezpečení (v rámci projektu do 30% z ceny dodávky materiálu a souvisejících činností), kabeláž je součástí SK</t>
  </si>
  <si>
    <t>Pol329</t>
  </si>
  <si>
    <t>1.18 - Elektronická požární signalizace</t>
  </si>
  <si>
    <t>D1 - Elektrická požární signalizace (EPS)</t>
  </si>
  <si>
    <t xml:space="preserve">      OST16 - VŘ_06</t>
  </si>
  <si>
    <t>Elektrická požární signalizace (EPS)</t>
  </si>
  <si>
    <t>Pol133</t>
  </si>
  <si>
    <t>Ústředna EPS Protec 6500, 4 smyčky, integrovaný zdroj</t>
  </si>
  <si>
    <t>Pol134</t>
  </si>
  <si>
    <t>Zálohovaný zdroj 24V, 5A, EN54 - VdS, 2x aku 12V max 18 Ah v kovovém boxu (bez AKU)</t>
  </si>
  <si>
    <t>Pol135</t>
  </si>
  <si>
    <t>Akumulátor 12V / 17Ah; rozměry (šxhxv) 181x77x167; 4,9kg</t>
  </si>
  <si>
    <t>Pol136</t>
  </si>
  <si>
    <t>Rozhraní pro OPPO FBF-D a přenos na HZS pro ústředny PROTEC, RS232</t>
  </si>
  <si>
    <t>Pol137</t>
  </si>
  <si>
    <t>Modul pro připojení více FAT jednotek</t>
  </si>
  <si>
    <t>Pol138</t>
  </si>
  <si>
    <t>OPPO a zobrazovací tablo pro HZS</t>
  </si>
  <si>
    <t>Pol139</t>
  </si>
  <si>
    <t>KTPO, včetně příslušenství</t>
  </si>
  <si>
    <t>Pol140</t>
  </si>
  <si>
    <t>Zábleskový maják</t>
  </si>
  <si>
    <t>Pol141</t>
  </si>
  <si>
    <t>Zařízení dálkového přenosu</t>
  </si>
  <si>
    <t>Pol142</t>
  </si>
  <si>
    <t>Přídržný magnet 24V / 50 Kg, výška 330-360 mm</t>
  </si>
  <si>
    <t>Pol143</t>
  </si>
  <si>
    <t>Optickokouřový detektor 6000PLUS/OP</t>
  </si>
  <si>
    <t>Pol144</t>
  </si>
  <si>
    <t>Optoteplotní detektor 6000PLUS/OPHT</t>
  </si>
  <si>
    <t>Pol145</t>
  </si>
  <si>
    <t>Tlačítkový hlásič pod omítku, vč.skla a test.klíčku 6000/MCP</t>
  </si>
  <si>
    <t>Pol146</t>
  </si>
  <si>
    <t>Krabička pod tlačítko pro montáž na omítku MCP BOX</t>
  </si>
  <si>
    <t>Pol147</t>
  </si>
  <si>
    <t>Adresný štítek hlásiče</t>
  </si>
  <si>
    <t>Pol148</t>
  </si>
  <si>
    <t>Vstupně výstupní modul na DIN lištu, 4 IN, 4 OUT (2x siréna, 1x 230V 5A, 1x 24V 2A NO/NC), izolátor 6000/4IO</t>
  </si>
  <si>
    <t>Pol149</t>
  </si>
  <si>
    <t>Boxy pro IO moduly</t>
  </si>
  <si>
    <t>Pol150</t>
  </si>
  <si>
    <t>Kabel 2x2x0,8, B2ca s1 d1 a1</t>
  </si>
  <si>
    <t>Pol151</t>
  </si>
  <si>
    <t>Kabel 2x2x0,8, B2ca s1 d1 a1, P60-R</t>
  </si>
  <si>
    <t>Pol152</t>
  </si>
  <si>
    <t>Kabel 4x2x0,8, B2ca s1 d1 a1, P60-R</t>
  </si>
  <si>
    <t>Pol153</t>
  </si>
  <si>
    <t>Kabelová příchytka pro 1 kabel, s funkční schopností při požáru</t>
  </si>
  <si>
    <t>Pol154</t>
  </si>
  <si>
    <t>Kabelová příchytka pro 2 kabely, s funkční schopností při požáru</t>
  </si>
  <si>
    <t>Pol155</t>
  </si>
  <si>
    <t>Elektroinstalační trubka tuhá UV stabilní, povrchová montáž pr. 25 vč. příslušenství a příchytek</t>
  </si>
  <si>
    <t>Pol156</t>
  </si>
  <si>
    <t>Elektroinstalační trubka tuhá, povrchová montáž pr. 20 vč. příslušenství a příchytek</t>
  </si>
  <si>
    <t>Pol157</t>
  </si>
  <si>
    <t xml:space="preserve">Krabice na povrch s požární odolností 30minut, včetně příslušenství,  105x105x40</t>
  </si>
  <si>
    <t>Pol158</t>
  </si>
  <si>
    <t>Požární ucpávky - Protipožární tmel INTUMEX MG 310 ml</t>
  </si>
  <si>
    <t>Pol159</t>
  </si>
  <si>
    <t>Programování, oživení, uvedení do provozu</t>
  </si>
  <si>
    <t>Pol160</t>
  </si>
  <si>
    <t>Funkční zkoušky</t>
  </si>
  <si>
    <t>Pol161</t>
  </si>
  <si>
    <t>Předrealizační příprava</t>
  </si>
  <si>
    <t>Pol162</t>
  </si>
  <si>
    <t>Měření a výchozí revize</t>
  </si>
  <si>
    <t>Pol163</t>
  </si>
  <si>
    <t>Ekologická likvidace odpadu</t>
  </si>
  <si>
    <t>Pol164</t>
  </si>
  <si>
    <t>Vedlejší náklady - cestovné + dopravné</t>
  </si>
  <si>
    <t>Pol165</t>
  </si>
  <si>
    <t>Inženýrská činnost, projekt skutečného provedení</t>
  </si>
  <si>
    <t>Pol166</t>
  </si>
  <si>
    <t>Pol167</t>
  </si>
  <si>
    <t>Technická příprava, úklid pracoviště, apod.</t>
  </si>
  <si>
    <t>POL200</t>
  </si>
  <si>
    <t>Vyhodnocovací jednotka, 1smyčka - PW</t>
  </si>
  <si>
    <t>-1300941911</t>
  </si>
  <si>
    <t>POL201</t>
  </si>
  <si>
    <t xml:space="preserve">Lineární teplotní detektor, kabel PW, 68°C </t>
  </si>
  <si>
    <t>-138305732</t>
  </si>
  <si>
    <t>OST16</t>
  </si>
  <si>
    <t>VŘ_06</t>
  </si>
  <si>
    <t>Zobrazovací tablo k systému Protec 6500 a 6100, napájeno ze smyčky</t>
  </si>
  <si>
    <t>1666710151</t>
  </si>
  <si>
    <t>1.22 - Evakuační rozhlas</t>
  </si>
  <si>
    <t>D2 - Rozhlas</t>
  </si>
  <si>
    <t>Rozhlas</t>
  </si>
  <si>
    <t>Pol168</t>
  </si>
  <si>
    <t>Ústředna evakuačního rozhlasu ASL, 12 zón, bez sítě</t>
  </si>
  <si>
    <t>Pol169</t>
  </si>
  <si>
    <t>V2000 - 2U rám zesilovače včetně zdroje a dobíječe akumulátorů EN54</t>
  </si>
  <si>
    <t>Pol170</t>
  </si>
  <si>
    <t>D500 - modul zesilovače EN54 100V, 500W, pro systém V2000, třída D</t>
  </si>
  <si>
    <t>Pol171</t>
  </si>
  <si>
    <t>Bezpečnostní mikrofon, 10 tlačítek, EN54 - EMS 10</t>
  </si>
  <si>
    <t>Pol172</t>
  </si>
  <si>
    <t>Mikrofonní stanice s 10 tlačítky, "husí krk", IP verze - MPS10-F0-IP</t>
  </si>
  <si>
    <t>Pol173</t>
  </si>
  <si>
    <t>Jednosměrný zvukový projektor - 4" 10W (IP65), 101dB max, 1W/1m 91dB, 180 Hz ÷ 16000 Hz - EN54-24</t>
  </si>
  <si>
    <t>Pol174</t>
  </si>
  <si>
    <t>Reproduktor podhledový bílý - 4" 6W, IP54,1W/1m 92dB, 187 Hz ÷ 23700 Hz - EN54-24</t>
  </si>
  <si>
    <t>Pol175</t>
  </si>
  <si>
    <t xml:space="preserve">Reproduktor podhledový bílý,  6W, 102dB max, 1W/1m 94dB, 70-100V, 230 Hz ÷ 20000 Hz, EN54-24</t>
  </si>
  <si>
    <t>Pol176</t>
  </si>
  <si>
    <t>Kabel 2x1,5, B2ca s1 d1 a1, P60-R</t>
  </si>
  <si>
    <t>Pol177</t>
  </si>
  <si>
    <t>Pol178</t>
  </si>
  <si>
    <t>Stíněný datový kabel STP kategorie CAT6a s LSOH pláštěm STP</t>
  </si>
  <si>
    <t>Pol179</t>
  </si>
  <si>
    <t>propojovací krabička vč. svorkovnice, s PO min.P30</t>
  </si>
  <si>
    <t>Pol180</t>
  </si>
  <si>
    <t>Nastavení a naprogramování jednotlivých zón</t>
  </si>
  <si>
    <t>Pol181</t>
  </si>
  <si>
    <t>Pol182</t>
  </si>
  <si>
    <t>Pol183</t>
  </si>
  <si>
    <t>Pol184</t>
  </si>
  <si>
    <t>Monitorovací modul, 2 linky, V2000</t>
  </si>
  <si>
    <t>1874672701</t>
  </si>
  <si>
    <t>D.2 - Technologická zařízení</t>
  </si>
  <si>
    <t>2.00 - Výtahy</t>
  </si>
  <si>
    <t>M - Práce a dodávky M</t>
  </si>
  <si>
    <t xml:space="preserve">    33-M - Montáže dopr.zaříz.,sklad. zař. a váh</t>
  </si>
  <si>
    <t>Práce a dodávky M</t>
  </si>
  <si>
    <t>33-M</t>
  </si>
  <si>
    <t>Montáže dopr.zaříz.,sklad. zař. a váh</t>
  </si>
  <si>
    <t>33-M_R01</t>
  </si>
  <si>
    <t>D+M _ V1 _ lůžkový/osobní výtah</t>
  </si>
  <si>
    <t>Poznámka k položce:_x000d_
Poznámka k položce: Kompletní systémové řešen/dodávka a montáž/provedení DLE SPECIFIKACE pd A tz VČETNĚ VŠECH PŘÍMO SOUVISEJÍCÍCH PRACÍ/ČINNOSTÍ/DODÁVEK/PŘÍSLUŠENSTVÍ + předávací dokumentace a, zkoušky a uvedení do provozu -----------------------------------------------------------------------------------------------------------------------------------------------------------------------------------------------</t>
  </si>
  <si>
    <t>33-M_R02</t>
  </si>
  <si>
    <t>D+M _ V2 _ lůžkový/evakuační výtah</t>
  </si>
  <si>
    <t>33-M_R03</t>
  </si>
  <si>
    <t>D+M _ V3 _ osobní/zásobovací/evakuační výtah</t>
  </si>
  <si>
    <t>33-M_R04</t>
  </si>
  <si>
    <t>D+M _ V4 _ lůžkový/invalidní (imobilní) výtah</t>
  </si>
  <si>
    <t>2.12 - Rozvody medicinálních plynů</t>
  </si>
  <si>
    <t>D1 - ROZVODY</t>
  </si>
  <si>
    <t>D2 - SPOL.SIGNALIZACE</t>
  </si>
  <si>
    <t>D3 - UKONČOVACÍ PRVKY</t>
  </si>
  <si>
    <t>D4 - DOŘEZY</t>
  </si>
  <si>
    <t>D5 - OSTATNÍ</t>
  </si>
  <si>
    <t>ROZVODY</t>
  </si>
  <si>
    <t>Pol369</t>
  </si>
  <si>
    <t>měděná trubka 8x1</t>
  </si>
  <si>
    <t>Pol370</t>
  </si>
  <si>
    <t>měděná trubka 12x1</t>
  </si>
  <si>
    <t>Pol371</t>
  </si>
  <si>
    <t>měděná trubka 18x1</t>
  </si>
  <si>
    <t>Pol372</t>
  </si>
  <si>
    <t>měděná trubka 22x1</t>
  </si>
  <si>
    <t>Pol373</t>
  </si>
  <si>
    <t>prořez trubek 3%</t>
  </si>
  <si>
    <t>Pol374</t>
  </si>
  <si>
    <t>Ag pájka 45+pasta</t>
  </si>
  <si>
    <t>g</t>
  </si>
  <si>
    <t>Pol375</t>
  </si>
  <si>
    <t>chránička potrubí-oc.trubka 26.9x2.6 (0,5m)</t>
  </si>
  <si>
    <t>Pol376</t>
  </si>
  <si>
    <t>chránička potrubí-oc.trubka 31.8x2.6 (0,5m)</t>
  </si>
  <si>
    <t>Pol377</t>
  </si>
  <si>
    <t>chránička potrubí-oc.trubka 38x2.6 (0,5m)</t>
  </si>
  <si>
    <t>Pol378</t>
  </si>
  <si>
    <t>chránička potrubí-oc.trubka 44.5x3.2 (0,5m)</t>
  </si>
  <si>
    <t>Pol379</t>
  </si>
  <si>
    <t>chránička potrubí-oc.trubka 57x3.2 (0.5m)</t>
  </si>
  <si>
    <t>Pol380</t>
  </si>
  <si>
    <t>protipožární ucpávka</t>
  </si>
  <si>
    <t>Pol381</t>
  </si>
  <si>
    <t>tvarovky Cu do pr.22</t>
  </si>
  <si>
    <t>Pol382</t>
  </si>
  <si>
    <t>příchytka pro 1 trubku</t>
  </si>
  <si>
    <t>Pol383</t>
  </si>
  <si>
    <t>konzole jednoduchá</t>
  </si>
  <si>
    <t>Pol384</t>
  </si>
  <si>
    <t>konzole středně složitá</t>
  </si>
  <si>
    <t>Pol385</t>
  </si>
  <si>
    <t>značení potrubí</t>
  </si>
  <si>
    <t>Pol386</t>
  </si>
  <si>
    <t>ochranný plyn pro pájení Cu trubek</t>
  </si>
  <si>
    <t>Pol387</t>
  </si>
  <si>
    <t>propláchnutí rozvodu dusíkem</t>
  </si>
  <si>
    <t>Pol388</t>
  </si>
  <si>
    <t>úseková tlaková zkouška</t>
  </si>
  <si>
    <t>Pol389</t>
  </si>
  <si>
    <t>závěrečná tlaková zkouška</t>
  </si>
  <si>
    <t>Pol390</t>
  </si>
  <si>
    <t>kulový kohout DN15 vč.šroubení</t>
  </si>
  <si>
    <t>Pol391</t>
  </si>
  <si>
    <t>kulový kohout DN20 vč.šroubení</t>
  </si>
  <si>
    <t>Pol392</t>
  </si>
  <si>
    <t>lahvový uzavírací ventil</t>
  </si>
  <si>
    <t>Pol393</t>
  </si>
  <si>
    <t>manometr pr.60 rozsah 0-1MPa</t>
  </si>
  <si>
    <t>Pol394</t>
  </si>
  <si>
    <t>čidlo signalizace</t>
  </si>
  <si>
    <t>SPOL.SIGNALIZACE</t>
  </si>
  <si>
    <t>Pol395</t>
  </si>
  <si>
    <t>ventilová krabice pro 1 plyn kompletní do zdi (1xuzav.ventil,1xpřip.zálohy,1xčidlo snímání tlaku)</t>
  </si>
  <si>
    <t>Pol396</t>
  </si>
  <si>
    <t>ventilová krabice pro 3 plyny kompletní do zdi (3xuzav.ventil,3xpřip.zálohy,3xčidlo snímání tlaku)</t>
  </si>
  <si>
    <t>Pol397</t>
  </si>
  <si>
    <t>monitorovací zařízení s dotyk.LCD displejem pro 12 vstupů do zdi, uživatelsky nastavitelné, příprava pro měření spotřeby plynu</t>
  </si>
  <si>
    <t>Pol398</t>
  </si>
  <si>
    <t>kabel signalizace</t>
  </si>
  <si>
    <t>UKONČOVACÍ PRVKY</t>
  </si>
  <si>
    <t>Pol399</t>
  </si>
  <si>
    <t>lékařský nástěnný panel s terminální jednotkou do zdi</t>
  </si>
  <si>
    <t>Pol400</t>
  </si>
  <si>
    <t xml:space="preserve">nástěnná lůžková rampa pro 1 lůžko, délka 1650mm, výbava :  1x O2, 2x zásuvka DO, 2x zásuvka MDO, 2x zdířka ochr.pospojení, 2x datová zásuvka RJ45, 1x příprava doroz.zařízení sestra/pacient, 2x medilišta 400mm, osvětlení přímé (ovládané z rampy), nepřímé</t>
  </si>
  <si>
    <t>Pol401</t>
  </si>
  <si>
    <t>nástěnná lůžková rampa pro 2 lůžka, délka 3750mm, výbava pro 1 lůžko :1x O2, 2x zásuvka DO, 2x zásuvka MDO, 2x zdířka ochr.pospojení, 2x datová zásuvka RJ45, 1x příprava doroz.zařízení sestra/pacient, 2x medilišta 400mm, osvětlení přímé (ovládané z rampy)</t>
  </si>
  <si>
    <t>Pol402</t>
  </si>
  <si>
    <t xml:space="preserve">nástěnná lůžková rampa pro 3 lůžka, délka 5750mm, výbava pro 1 lůžko :  1x O2, 2x zásuvka DO, 2x zásuvka MDO, 2x zdířka ochr.pospojení, 2x datová zásuvka RJ45, 1x příprava doroz.zařízení sestra/pacient, 2x medilišta 400mm, osvětlení přímé (ovládané z ramp</t>
  </si>
  <si>
    <t>Pol403</t>
  </si>
  <si>
    <t>teleskop.tyč vč.držáku a plenty /na zeď/</t>
  </si>
  <si>
    <t>DOŘEZY</t>
  </si>
  <si>
    <t>Pol404</t>
  </si>
  <si>
    <t>dořezy profilů k lůžkovým rampám</t>
  </si>
  <si>
    <t>OSTATNÍ</t>
  </si>
  <si>
    <t>Pol405</t>
  </si>
  <si>
    <t>dokumentace skut.stavu (3x paré, 1x CD)</t>
  </si>
  <si>
    <t>Pol406</t>
  </si>
  <si>
    <t>zahájení,ukončení a předání</t>
  </si>
  <si>
    <t>Pol407</t>
  </si>
  <si>
    <t>přesun hmot</t>
  </si>
  <si>
    <t>Pol408</t>
  </si>
  <si>
    <t>Veškeré stavební přípomoce (BP + NS)</t>
  </si>
  <si>
    <t>Pol409</t>
  </si>
  <si>
    <t>zkoušky a revize plynových částí</t>
  </si>
  <si>
    <t>2.20 - Náhradní zdroj elektrické energie</t>
  </si>
  <si>
    <t>D1 - Náhradní zdroj</t>
  </si>
  <si>
    <t>D2 - Rozvody NN</t>
  </si>
  <si>
    <t>D3 - Montážní práce</t>
  </si>
  <si>
    <t>D4 - Ostatní položky</t>
  </si>
  <si>
    <t>Náhradní zdroj</t>
  </si>
  <si>
    <t>Pol356</t>
  </si>
  <si>
    <t>Záložní zdroj – motorgenerátor v kapotovaném venkovním provedení, včetně palivové nádrže</t>
  </si>
  <si>
    <t>Poznámka k položce:_x000d_
Výkon Standby: 200 kVA / 132 kW Výkon Prime: 148,5 kVA / 118,8 kW Proud: 288,7 A Frekvence: 50 Hz Emisní norma: bez emisní normy Kapacita nádrže: 450 L Spotřeba 50%: 20,1 L/hod Spotřeba 75%: 31,8 L/hod Spotřeba 100%: 41,6 L/hod Palivo: Motorová nafta Rozměry: 1200 x 3300 x 1850 mm Hmotnost bez provozních kapalin: 2032 Kg Provedení: Odhlučněná kapota Hlučnost @ 7m: 70 dB</t>
  </si>
  <si>
    <t>Rozvody NN</t>
  </si>
  <si>
    <t>Pol339</t>
  </si>
  <si>
    <t>Zemnící pás FeZn 30/4</t>
  </si>
  <si>
    <t>Pol340</t>
  </si>
  <si>
    <t>Svorka zemnícího pásu</t>
  </si>
  <si>
    <t>Pol357</t>
  </si>
  <si>
    <t>Kabel CHKE-V 5x4</t>
  </si>
  <si>
    <t>Pol358</t>
  </si>
  <si>
    <t>Pol359</t>
  </si>
  <si>
    <t>ATS panel – záskokový automat, 200 kVA</t>
  </si>
  <si>
    <t>Pol360</t>
  </si>
  <si>
    <t>Kabelový rošt 200 mm s požární odolností E90, včetně příslušenství</t>
  </si>
  <si>
    <t>Pol361</t>
  </si>
  <si>
    <t>Kabelový žlab 200 mm s požární odolností E90, včetně příslušenství</t>
  </si>
  <si>
    <t>Pol343</t>
  </si>
  <si>
    <t>Pomocné nosné konstrukce</t>
  </si>
  <si>
    <t>Pol362</t>
  </si>
  <si>
    <t>Montáž záskokového automatu</t>
  </si>
  <si>
    <t>Pol349</t>
  </si>
  <si>
    <t>Pol363</t>
  </si>
  <si>
    <t>Pol364</t>
  </si>
  <si>
    <t>Pol365</t>
  </si>
  <si>
    <t>Pol366</t>
  </si>
  <si>
    <t>Pol367</t>
  </si>
  <si>
    <t>Pol368</t>
  </si>
  <si>
    <t>Stavební přípomoci – průchodky, prostupy</t>
  </si>
  <si>
    <t>Montáž generátoru na střechu se sklonem 3%</t>
  </si>
  <si>
    <t>-1689123706</t>
  </si>
  <si>
    <t>Kabel CHKE-V 5x1,5</t>
  </si>
  <si>
    <t>1651760262</t>
  </si>
  <si>
    <t>Kabel CHKE-V 7x1,5</t>
  </si>
  <si>
    <t>1320977778</t>
  </si>
  <si>
    <t>Kabel CHKE-V 12x1,5</t>
  </si>
  <si>
    <t>1982433191</t>
  </si>
  <si>
    <t>2.21 - Technologie trafostanice</t>
  </si>
  <si>
    <t>D1 - Rozvody VN</t>
  </si>
  <si>
    <t>Rozvody VN</t>
  </si>
  <si>
    <t>Pol330</t>
  </si>
  <si>
    <t>Rozváděč měření 22 kV, MTP 10/5A, třída přesnosti 0,5s, MTN 22000/√3/100/√3</t>
  </si>
  <si>
    <t>Pol331</t>
  </si>
  <si>
    <t>Rozváděč vývodu na trafo 22 kV, pojistkový odpínač, pojistka 32A</t>
  </si>
  <si>
    <t>Pol332</t>
  </si>
  <si>
    <t>Skříň měření USM</t>
  </si>
  <si>
    <t>Pol333</t>
  </si>
  <si>
    <t>Transformátor 22/0,4 kV, 630 kVA, Dyn1, suché provedení</t>
  </si>
  <si>
    <t>Pol334</t>
  </si>
  <si>
    <t>Kabel VN 22 kV CXKEKCY 1x35/16</t>
  </si>
  <si>
    <t>Pol335</t>
  </si>
  <si>
    <t>Koncovky vodičů VN 22 kV</t>
  </si>
  <si>
    <t>Pol336</t>
  </si>
  <si>
    <t>Kabel CYKY 5x2,5</t>
  </si>
  <si>
    <t>Pol337</t>
  </si>
  <si>
    <t>Vodič CY 4 mm</t>
  </si>
  <si>
    <t>Pol338</t>
  </si>
  <si>
    <t>Vybavení TS – dielektrický koberec, rukavice, výstražné tabulky</t>
  </si>
  <si>
    <t>Pol341</t>
  </si>
  <si>
    <t>Kompenzační kondenzátor NN 8 kVA</t>
  </si>
  <si>
    <t>Pol342</t>
  </si>
  <si>
    <t>Kabelový rošt 400 mm, včetně příslušenství</t>
  </si>
  <si>
    <t>Pol344</t>
  </si>
  <si>
    <t>Ukládání VN kabelů a vodičů</t>
  </si>
  <si>
    <t>Pol345</t>
  </si>
  <si>
    <t>Ukončení kabelů VN</t>
  </si>
  <si>
    <t>Pol346</t>
  </si>
  <si>
    <t>Montáž rozváděčů VN</t>
  </si>
  <si>
    <t>Pol347</t>
  </si>
  <si>
    <t>Montáž měření VN a rozv. USM</t>
  </si>
  <si>
    <t>Pol348</t>
  </si>
  <si>
    <t>Montáž transformátoru 630 kVA</t>
  </si>
  <si>
    <t>Pol350</t>
  </si>
  <si>
    <t>Pol351</t>
  </si>
  <si>
    <t>Pol352</t>
  </si>
  <si>
    <t>Pol353</t>
  </si>
  <si>
    <t>Pol354</t>
  </si>
  <si>
    <t>Pol355</t>
  </si>
  <si>
    <t xml:space="preserve">2.30 - Zdravotnická technologie </t>
  </si>
  <si>
    <t>D1 - Zdravotnická technologie (dodávka a montáž systému)</t>
  </si>
  <si>
    <t>Zdravotnická technologie (dodávka a montáž systému)</t>
  </si>
  <si>
    <t>N.L005</t>
  </si>
  <si>
    <t>Linka pracovní s dřezem 2700x600(350)x900mm</t>
  </si>
  <si>
    <t>Poznámka k položce:_x000d_
Poznámka k položce: Linka pracovní s dřezem + skříňky D / H - uzamykatelné, 2x vestavný odpadkový koš (nádoby 2+1), prostor pro trezor na opiáty,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</si>
  <si>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N.L006</t>
  </si>
  <si>
    <t>Linka pracovní s dřezem 3300x600(350)x900mm</t>
  </si>
  <si>
    <t>Poznámka k položce:_x000d_
Poznámka k položce: Linka pracovní s dřezem + skříňky D / H, zadní obkladová deska / Rozměr: 3300x600(350)x900 mm / Pracovní deska tl. 40 mm z omyvatelného a dezinfikovatelného povrchu. Max. zatížení 80 kg. Skříňky D: 2x blok šíře 600 mm - 1x plná dvířka (1x police) + 1x zásuvka, 1x blok šíře 600 mm - 4x zásuvka, 1x blok šíře 600mm - 1x plná dvířka + vestavný koš, 1x blok šíře 900mm - 2x plná dvířka + vestavný koš + vestavný dřez. Skříňky H: 2x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</si>
  <si>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N.L007</t>
  </si>
  <si>
    <t>Poznámka k položce:_x000d_
Poznámka k položce: Linka pracovní s dřezem + skříňky D / H,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</si>
  <si>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N.L301</t>
  </si>
  <si>
    <t>Zrcadlo na stěnu 500x800mm</t>
  </si>
  <si>
    <t>Poznámka k položce:_x000d_
Poznámka k položce: Zrcadlo na stěnu / Rozměr: 500x800 mm / Obdélníkové zrcadlo s fazetou 15mm vč. montážního materiálu.</t>
  </si>
  <si>
    <t>N.L305</t>
  </si>
  <si>
    <t>Zrcadlo logopedické na stěnu 1200x600mm</t>
  </si>
  <si>
    <t>Poznámka k položce:_x000d_
Poznámka k položce: Zrcadlo logopedické na stěnu / Rozměr: 1200x600 mm / Sloužící k procvičování logopedických cvičení. Materiál: rám - překližka, zrcadlo -podlepeno speciální certifikovanou fólií zabraňující roztříštění střepů.</t>
  </si>
  <si>
    <t>N.V102</t>
  </si>
  <si>
    <t>Dávkovač mýdla, pákový / Dávkovač pro emulze na mytí a ošetření pokožky</t>
  </si>
  <si>
    <t>-150509665</t>
  </si>
  <si>
    <t>Poznámka k položce:_x000d_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</si>
  <si>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N.V104</t>
  </si>
  <si>
    <t>Dávkovač mýdla, bezdotykový / Dávkovač na mycí emulze bezdotykový</t>
  </si>
  <si>
    <t>2139148634</t>
  </si>
  <si>
    <t>Poznámka k položce:_x000d_
Možnost nastavení dávky 0,75 -1,5 ml, objem - 1000 ml - možnost vložení originálního obalu, možnost sterilizace pumpy, napájení z baterií (bez nutnosti el. proudu), možnost nouzového ručního ovládání, příslušenství: podmiska, zámek.</t>
  </si>
  <si>
    <t>N.V106</t>
  </si>
  <si>
    <t>Dávkovač dezinfekce, pákový / Dávkovač pro dezinfekce na ruce</t>
  </si>
  <si>
    <t>-632484631</t>
  </si>
  <si>
    <t>N.V108</t>
  </si>
  <si>
    <t>Dávkovač dezinfekce, bezdotykový / Dávkovač na dezinfekční prostředky bezdotykový</t>
  </si>
  <si>
    <t>-477387297</t>
  </si>
  <si>
    <t>N.V112</t>
  </si>
  <si>
    <t>Zásobník na papírové ručníky</t>
  </si>
  <si>
    <t>17300319</t>
  </si>
  <si>
    <t>Poznámka k položce:_x000d_
Zásobník skládaných papírových ručníků z nerezové oceli, hladký povrch, uzamykatelný, kontrolní okénko.</t>
  </si>
  <si>
    <t>N.Z001</t>
  </si>
  <si>
    <t>Chladící box pro úchovu zemřelých - 1150x2400x2350 mm</t>
  </si>
  <si>
    <t>Poznámka k položce:_x000d_
Poznámka k položce: Chladící box pro úchovu zemřelých - 1 dveře / Rozměr: 1150x2400x2350 mm / Ucelený systém pro úchovu zemřelých. Vnitřní teploty v prostoru jsou určeny zákonem 256/2001 Sb. 0°C až +2°C při uložení lidských pozůstatků do 7 dnů pohřbení a -10°C, když pohřbení přesáhne 1 týden od úmrtí. Základem systému je chladící komora, která je sestavena ze sendvičových PUR panelů opláštěných nerezovým plechem z korozivzdorné oceli tl. 0,6mm. Systém spojení panelů pero drážka. Součástí boxu jsou izolační otočné dveře 800 x 1950mm (š x v). Těla zemřelých jsou uložena ve třech patrech nad sebou. Systém uspořádání chladícího zařízení: splitové - v boxu je umístěn výparník, který ochlazuje vnitřní vzduch, kondenzační jednotka je umístěna vně boxu, mimo místnost na fasádě objektu.</t>
  </si>
  <si>
    <t>N.Z401</t>
  </si>
  <si>
    <t xml:space="preserve">Kombinovaná výlevka na postavení do prostoru nebo ke zdi/spodní dřez  400x400mm, vrchní umyvadlo 370x240mm</t>
  </si>
  <si>
    <t>Poznámka k položce:_x000d_
Poznámka k položce: Umyvadlo s výlevkou nerezové / Kombinovaná výlevka na postavení do prostoru nebo ke zdi. Spodní dřez o rozměrech 400 x 400 mm s odklápěcím nerezovým roštem. Vrchní umyvadlo 370 x 240 mm k opláchnutí rukou. Výlevka vyrobena a opláštěna z nerezu CrNi 18/10 (AISI-304), povrch matný. Stavitelné nožky. Spojené odpady se zápachovou uzávěrou. 1x páková baterie pro výlevku a 1x pro umyvadlo, připojovací hadice.</t>
  </si>
  <si>
    <t>N.Z550</t>
  </si>
  <si>
    <t>Panel sprchovací s desinfekcí</t>
  </si>
  <si>
    <t>Poznámka k položce:_x000d_
Poznámka k položce: Panel sprchovací s desinfekcí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t>
  </si>
  <si>
    <t>N.Z552</t>
  </si>
  <si>
    <t>Panel sprchovací s desinfekcí a WC se splachováním</t>
  </si>
  <si>
    <t>Poznámka k položce:_x000d_
Poznámka k položce: Panel sprchovací s desinfekcí a WC se splachováním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 Odpad: potrubí o průměru 100 mm.</t>
  </si>
  <si>
    <t>R.L301</t>
  </si>
  <si>
    <t>Zrcadlo na stěnu500x800 mm</t>
  </si>
  <si>
    <t>R.L310</t>
  </si>
  <si>
    <t>Zrcadlo velkoplošné na stěnu 2000x2000mm</t>
  </si>
  <si>
    <t>Poznámka k položce:_x000d_
Poznámka k položce: Zrcadlo velkoplošné na stěnu / Rozměr: 2000x2000 mm / Deska složena z 4 mm skleněného zrcadla zpevněného lehkou nosnou deskou. Zrcadlo připevněné v bukovém rámu, lakovaném. Barevné řešení viz projektový díl interiérů.</t>
  </si>
  <si>
    <t>R.V.102</t>
  </si>
  <si>
    <t>147011292</t>
  </si>
  <si>
    <t>R.V.106</t>
  </si>
  <si>
    <t>Dávkovač dezinfekce, pákový / Dávkovač pro dezinfekce na ruce.</t>
  </si>
  <si>
    <t>753009470</t>
  </si>
  <si>
    <t>R.Z102</t>
  </si>
  <si>
    <t>Madlo kovové 800 mm</t>
  </si>
  <si>
    <t>Poznámka k položce:_x000d_
Poznámka k položce: Madlo kovové / Rozměr: 800 mm / Vyrobeno z barevně lakovaného ocelového rámu. Několik vrstev povlaku, vysoká odolnost proti vlhkosti. Lze montovat vertikálně nebo horizontálně. Průměr trubky 25 mm. Maximální zatížení 136 kg.</t>
  </si>
  <si>
    <t>R.Z121</t>
  </si>
  <si>
    <t>Závěsný aparát mini pro pravidelné individuální cvičení</t>
  </si>
  <si>
    <t>Poznámka k položce:_x000d_
Poznámka k položce: Závěsný aparát mini / Pro pravidelné individuální cvičení s odolnou konstrukcí pro opotřebení velkého počtu klientů. Snadné nastavení a pull-to-rise mechanismus. Obsah sady: 1x základna s Akrálními popruhy (Straps) - pár, 1 x Pánevní popruh (Wide Sling), 1 x Akrální úchyty (Power Grips) - pár, 1 x stropní zavěšení.</t>
  </si>
  <si>
    <t>R.Z125</t>
  </si>
  <si>
    <t>Závěsný aparát s třemi posuvnými traverzami</t>
  </si>
  <si>
    <t>Poznámka k položce:_x000d_
Poznámka k položce: Závěsný aparát s třemi posuvnými traverzami / Aparát umožňující plný rozsah diagnostiky i léčby v rámci metody Neurac®. Je určen pro fyzioterapeuty k aplikaci léčebné metody Neurac®, zaměřené na obnovu neuromuskulární funkce. Poskytuje biomechanickou pozici pomocí elastických lan. Obsah sady: 3x základna s akrálními popruhy, 1x AXIS s akrálními popruhy, 2x pánevní popruh, 2x terapeutický popruh, 1x krční popruh, 1x akrální popruh s úchytem (Power Grip), 1x uvolňovač lan, 8x elastická lana 30/60 cm červená/černá - s vysokým/nízkým odporem, 4x lana - 30/60 cm, 1x lano 5 m s úchytem, 1x válec 15 x 50 cm, 2x balanční podložka, 1x AXIS zásek lan, 3x AXIS karabiny, 1x AXIS montážní sada Axis, 1x montážní sada základní, 2x věšák lan a popruhů.</t>
  </si>
  <si>
    <t>R.Z150</t>
  </si>
  <si>
    <t>Kolejnicový systém pro zástěny</t>
  </si>
  <si>
    <t>Poznámka k položce:_x000d_
Poznámka k položce: Kolejnicový systém pro zástěny / Hliníkové zástěny s kolejnicovým systémem s možností upevnění na strop nebo stěnu. Snadný pohyb závěsů přes spojky a stropní držáky - shora otevřený systém závěsného kroužku.</t>
  </si>
  <si>
    <t>R.Z160</t>
  </si>
  <si>
    <t>Pevný systém dělící zástěny výška 2040mm</t>
  </si>
  <si>
    <t>Poznámka k položce:_x000d_
Poznámka k položce: Pevný systém dělící zástěny / Rozměr: výška 2040 mm / Antistatická, voděodolná, nerezavějící stěna pro vnitřní použití ve zdravotnictví. Pevně montovaná konstrukce. Kotveno do podlahy, stropu a/nebo stěn. Spodní okraj 150 mm nad zemí. Materiál: konstrukce – hliník, výplň – pevný plast.</t>
  </si>
  <si>
    <t>R.Z401</t>
  </si>
  <si>
    <t xml:space="preserve">Kombinovaná výlevka na postavení do prostoru nebo ke zdi/spodní dřez  400x400 mm, vrchní umyvadlo 370x240mm</t>
  </si>
  <si>
    <t>Z.L301</t>
  </si>
  <si>
    <t>Zrcadlo na stěnu/500x800mm</t>
  </si>
  <si>
    <t>Z.V102</t>
  </si>
  <si>
    <t xml:space="preserve">Dávkovač mýdla, pákový / Dávkovač pro emulze na mytí a ošetření pokožky. </t>
  </si>
  <si>
    <t>-1948086406</t>
  </si>
  <si>
    <t>Z.V106</t>
  </si>
  <si>
    <t>224379342</t>
  </si>
  <si>
    <t>SO 204 - Stanice kyslíku</t>
  </si>
  <si>
    <t>D.1.1a - Základové konstrukce a spodní stavba_(společné pro SO 204 + SO 207)</t>
  </si>
  <si>
    <t>132351252</t>
  </si>
  <si>
    <t>Hloubení rýh nezapažených š do 2000 mm v hornině třídy těžitelnosti II, skupiny 4 objem do 50 m3 strojně</t>
  </si>
  <si>
    <t>"rozsah_viz 0204,7_1001, TZ" 1,4*1,55*(26,34+30,1)</t>
  </si>
  <si>
    <t>162251102</t>
  </si>
  <si>
    <t>Vodorovné přemístění do 50 m výkopku/sypaniny z horniny třídy těžitelnosti I, skupiny 1 až 3</t>
  </si>
  <si>
    <t>Poznámka k položce:_x000d_
Poznámka k položce: -pro zpětné zásypy _ tam a zpět</t>
  </si>
  <si>
    <t>77,323*2 "Přepočtené koeficientem množství</t>
  </si>
  <si>
    <t>162751117</t>
  </si>
  <si>
    <t>Vodorovné přemístění do 10000 m výkopku/sypaniny z horniny třídy těžitelnosti I, skupiny 1 až 3</t>
  </si>
  <si>
    <t xml:space="preserve">"rozsah_viz 0204,7_1001, TZ" </t>
  </si>
  <si>
    <t>"viz objem polštářů" (26,34+30,1)*1,0*0,3</t>
  </si>
  <si>
    <t>"viz objem tritreg" (26,34+30,1)*0,4*1,25</t>
  </si>
  <si>
    <t>162751119</t>
  </si>
  <si>
    <t>Příplatek k vodorovnému přemístění výkopku/sypaniny z horniny třídy těžitelnosti I, skupiny 1 až 3 ZKD 1000 m přes 10000 m</t>
  </si>
  <si>
    <t>45,152*20 "Přepočtené koeficientem množství</t>
  </si>
  <si>
    <t>171201231</t>
  </si>
  <si>
    <t>Poplatek za uložení zeminy a kamení na skládce (skládkovné)</t>
  </si>
  <si>
    <t>45,152*1,8 "Přepočtené koeficientem množství</t>
  </si>
  <si>
    <t>(122,475)-45,152</t>
  </si>
  <si>
    <t>181951R12</t>
  </si>
  <si>
    <t>Úprava pláně v hornině třídy těžitelnosti I, skupiny 1 až 3 se zhutněním_ručním vibračním pěchem</t>
  </si>
  <si>
    <t xml:space="preserve">"rozsah_viz 0204,7_1001, TZ"  (26,34+30,1)*1,4</t>
  </si>
  <si>
    <t>460120019</t>
  </si>
  <si>
    <t>213311141</t>
  </si>
  <si>
    <t>Polštáře zhutněné pod základy ze štěrkopísku tříděného</t>
  </si>
  <si>
    <t>"rozsah_viz 0204,7_1001, TZ" (26,34+30,1)*1,0*0,3</t>
  </si>
  <si>
    <t>274361821.R</t>
  </si>
  <si>
    <t xml:space="preserve">"předpoklad_bude upřesněno v rámci dílenské dokumentace" </t>
  </si>
  <si>
    <t>(14,11+56,44)*20/1000</t>
  </si>
  <si>
    <t>279113144</t>
  </si>
  <si>
    <t>Základová zeď tl do 300 mm z tvárnic ztraceného bednění včetně výplně z betonu tř. C 20/25</t>
  </si>
  <si>
    <t>"rozsah_viz 0204,7_1001, TZ" (26,34+30,1)*0,25</t>
  </si>
  <si>
    <t>279113145</t>
  </si>
  <si>
    <t>Základová zeď tl do 400 mm z tvárnic ztraceného bednění včetně výplně z betonu tř. C 20/25</t>
  </si>
  <si>
    <t>"rozsah_viz 0204,7_1001, TZ" (26,34+30,1)*1,0</t>
  </si>
  <si>
    <t>998012021</t>
  </si>
  <si>
    <t>Přesun hmot v do 6 m</t>
  </si>
  <si>
    <t>D.1.1 - Architektonicko-stavební a stavebně konstrukční řešení</t>
  </si>
  <si>
    <t xml:space="preserve">    5 - Komunikace pozemní</t>
  </si>
  <si>
    <t>"podlahová skladba" (1,225*2,8)+(1,225*4,711)</t>
  </si>
  <si>
    <t>"okapový chodník" (25,4*0,6)</t>
  </si>
  <si>
    <t>311113R44</t>
  </si>
  <si>
    <t>Nosná nebo plotová zeď tl do 300 mm z tvárnic ztraceného bednění včetně souvsiejícícg prvků a výplně z betonu tř. C 20/25</t>
  </si>
  <si>
    <t>Poznámka k položce:_x000d_
Poznámka k položce: Kompletní systémová dodávka a provedení dle specifikace PD a TZ včetně všech přímo souvisejících prací/činností/dodávek --------------------------------------------------------------------------------------------------------------------------------------------------- Svislé konstrukce – stěny jsou vyskládány z typových betonových plotových bloků ve vodorovných spárách proložených železobetonovými hranoly, které jsou doplňkem systému tvárnic. Protože cílem je, aby vystouplé vodorovné pruhy plynule probíhaly kolem celého obvodu, bude třeba tvárnice šikmo seříznout. Každá vrstva je vyplněna betonem C20/25.</t>
  </si>
  <si>
    <t>"oplocení" 3,94*1,0</t>
  </si>
  <si>
    <t>"zdivo nosné" (9,85+13,67)*2,65</t>
  </si>
  <si>
    <t>348272515</t>
  </si>
  <si>
    <t>Plotová stříška pro zeď tl 295 mm z tvarovek hladkých nebo štípaných přírodních</t>
  </si>
  <si>
    <t>"oplocení" 3,94</t>
  </si>
  <si>
    <t>Komunikace pozemní</t>
  </si>
  <si>
    <t>564211111</t>
  </si>
  <si>
    <t>Podklad nebo podsyp ze štěrkopísku ŠP tl 50 mm</t>
  </si>
  <si>
    <t>564211113</t>
  </si>
  <si>
    <t>Podklad nebo podsyp ze štěrkopísku ŠP tl 70 mm</t>
  </si>
  <si>
    <t>564861111</t>
  </si>
  <si>
    <t>Podklad ze štěrkodrtě ŠD tl 200 mm</t>
  </si>
  <si>
    <t>"podlahová skladba" ((1,225*2,8)+(1,225*4,711))*2</t>
  </si>
  <si>
    <t>596211120</t>
  </si>
  <si>
    <t>Kladení zámkové dlažby komunikací pro pěší tl 60 mm skupiny B pl do 50 m2</t>
  </si>
  <si>
    <t>59245212</t>
  </si>
  <si>
    <t>dlažba zámková betonová tl. 60mm přírodní</t>
  </si>
  <si>
    <t>9,201*1,15 "Přepočtené koeficientem množství</t>
  </si>
  <si>
    <t>637211122</t>
  </si>
  <si>
    <t>Okapový chodník z betonových dlaždic 400/600/50 mm</t>
  </si>
  <si>
    <t>(3,94+9,85+13,67)*0,3</t>
  </si>
  <si>
    <t>8,238*0,0003 "Přepočtené koeficientem množství</t>
  </si>
  <si>
    <t>pás asfaltový natavitelný modifikovaný SBS tl 4,0mm s vložkou a spalitelnou PE fólií nebo jemnozrnný minerálním posypem na horním povrchu</t>
  </si>
  <si>
    <t>8,238*1,15 "Přepočtené koeficientem množství</t>
  </si>
  <si>
    <t>998711201</t>
  </si>
  <si>
    <t>K-1 - D+M _ systémový půlkruhový podokapní žlab rš 250 mm</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</si>
  <si>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</si>
  <si>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K-2 - D+M _ kotlík</t>
  </si>
  <si>
    <t>K-3 - D+M _ systémový dešťový svod rš 330 mm</t>
  </si>
  <si>
    <t>K-4 - D+M _ oplechování - okapnice rš 200 mm</t>
  </si>
  <si>
    <t>K-5 - D+M _ oplechování - závětrná lišta rš 330 mm</t>
  </si>
  <si>
    <t>K-6 - D+M _ oplechování - atika rš 390-695 mm</t>
  </si>
  <si>
    <t>K-7 - D+M _ oplechování - atika rš 450 mm</t>
  </si>
  <si>
    <t>998764201</t>
  </si>
  <si>
    <t>767431R01</t>
  </si>
  <si>
    <t>Z-103 - D+M _ ocelové prvky a překlady</t>
  </si>
  <si>
    <t>767431R02</t>
  </si>
  <si>
    <t>Z-104 - D+M _ ocelové dveře 1225/2470 mm</t>
  </si>
  <si>
    <t>767431R03</t>
  </si>
  <si>
    <t>Z-104 - D+M _ typový stojan na tlakové lahve</t>
  </si>
  <si>
    <t>767431R04</t>
  </si>
  <si>
    <t>Z-109 - D+M _ ocelová konstrukce střechy včetně střešní krytiny</t>
  </si>
  <si>
    <t>998767201</t>
  </si>
  <si>
    <t xml:space="preserve">SO 207 - Přístřešek odpadového hospodářství   </t>
  </si>
  <si>
    <t>"podlahová skladba" ((8,9*4,4)+(3,0*0,3))</t>
  </si>
  <si>
    <t>"okapový chodník" (22,0*0,6)</t>
  </si>
  <si>
    <t>"oplocení" 2,0*1,0</t>
  </si>
  <si>
    <t>"zdivo nosné" (29,0)*2,86</t>
  </si>
  <si>
    <t>"oplocení" 2,0</t>
  </si>
  <si>
    <t>"podlahová skladba" ((8,9*4,4)+(3,0*0,3))*2</t>
  </si>
  <si>
    <t>40,06*1,15 "Přepočtené koeficientem množství</t>
  </si>
  <si>
    <t>(2,0+29)*0,3</t>
  </si>
  <si>
    <t>9,3*0,0003 "Přepočtené koeficientem množství</t>
  </si>
  <si>
    <t>9,3*1,15 "Přepočtené koeficientem množství</t>
  </si>
  <si>
    <t>K-10 - D+M _ oplechování parapetu rš 270 mm</t>
  </si>
  <si>
    <t>Z-101 - D+M _ ocelové prvky a překlady</t>
  </si>
  <si>
    <t>Z-102 - D+M _ ocelové prvky a překlady</t>
  </si>
  <si>
    <t>Z-105 - D+M _ ocelová branka 3000/2270 mm</t>
  </si>
  <si>
    <t>Z-107 - D+M _ ocelová výplň (tahokov) 2000/540 mm</t>
  </si>
  <si>
    <t>767431R05</t>
  </si>
  <si>
    <t>Z-108 - D+M _ ocelová konstrukce střechy včetně střešní krytiny</t>
  </si>
  <si>
    <t>SO 300-400-500 - Inženýrské objekty</t>
  </si>
  <si>
    <t>SO301 - Kanalizace areálová - splašková</t>
  </si>
  <si>
    <t xml:space="preserve">    8 - Trubní vedení</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</si>
  <si>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</si>
  <si>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t>
  </si>
  <si>
    <t>2+2+2</t>
  </si>
  <si>
    <t>119001405</t>
  </si>
  <si>
    <t>2+2+2+2</t>
  </si>
  <si>
    <t>119001421</t>
  </si>
  <si>
    <t>2+2+2+2+2+2</t>
  </si>
  <si>
    <t>129001101</t>
  </si>
  <si>
    <t>Příplatek k cenám vykopávek za ztížení vykopávky v blízkosti podzemního vedení nebo výbušnin v horninách jakékoliv třídy</t>
  </si>
  <si>
    <t>(6+8+12)*1,1*0,9</t>
  </si>
  <si>
    <t>132251254</t>
  </si>
  <si>
    <t>Hloubení nezapažených rýh šířky přes 800 do 2 000 mm strojně s urovnáním dna do předepsaného profilu a spádu v hornině třídy těžitelnosti I skupiny 3 přes 100 do 500 m3</t>
  </si>
  <si>
    <t>"(10,5+82)"92,5*1,1*2,5</t>
  </si>
  <si>
    <t>"(10+25)"35*1,1*2,2</t>
  </si>
  <si>
    <t>"(8,5+47,5)"56*1,1*2,3</t>
  </si>
  <si>
    <t>8,5*1,1*1,7</t>
  </si>
  <si>
    <t>151101101</t>
  </si>
  <si>
    <t>Zřízení pažení a rozepření stěn rýh pro podzemní vedení příložné pro jakoukoliv mezerovitost, hloubky do 2 m</t>
  </si>
  <si>
    <t>92,5*2,5*2</t>
  </si>
  <si>
    <t>35*2,2*2</t>
  </si>
  <si>
    <t>56*2,3*2</t>
  </si>
  <si>
    <t>8,5*1,7*2</t>
  </si>
  <si>
    <t>151101111</t>
  </si>
  <si>
    <t>Odstranění pažení a rozepření stěn rýh pro podzemní vedení s uložením materiálu na vzdálenost do 3 m od kraje výkopu příložné, hloubky do 2 m</t>
  </si>
  <si>
    <t>Vodorovné přemístění výkopku nebo sypaniny po suchu na obvyklém dopravním prostředku, bez naložení výkopku, avšak se složením bez rozhrnutí z horniny třídy těžitelnosti I skupiny 1 až 3 na vzdálenost přes 20 do 50 m</t>
  </si>
  <si>
    <t>92,5*1,1*2</t>
  </si>
  <si>
    <t>35*1,1*1,7</t>
  </si>
  <si>
    <t>56*1,1*1,8</t>
  </si>
  <si>
    <t>8,5*1,1*1,2</t>
  </si>
  <si>
    <t>Vodorovné přemístění výkopku nebo sypaniny po suchu na obvyklém dopravním prostředku, bez naložení výkopku, avšak se složením bez rozhrnutí z horniny třídy těžitelnosti I skupiny 1 až 3 na vzdálenost přes 9 000 do 10 000 m</t>
  </si>
  <si>
    <t>92,5*1,1*0,5</t>
  </si>
  <si>
    <t>35*1,1*0,5</t>
  </si>
  <si>
    <t>56*1,1*0,5</t>
  </si>
  <si>
    <t>8,5*1,1*0,5</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</si>
  <si>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</si>
  <si>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92,5*1,1*0,5*6</t>
  </si>
  <si>
    <t>35*1,1*0,5*6</t>
  </si>
  <si>
    <t>56*1,1*0,5*6</t>
  </si>
  <si>
    <t>8,5*1,1*0,5*6</t>
  </si>
  <si>
    <t>167151101</t>
  </si>
  <si>
    <t>Nakládání, skládání a překládání neulehlého výkopku nebo sypaniny strojně nakládání, množství do 100 m3, z horniny třídy těžitelnosti I, skupiny 1 až 3</t>
  </si>
  <si>
    <t>171201221</t>
  </si>
  <si>
    <t>Poplatek za uložení stavebního odpadu na skládce (skládkovné) zeminy a kamení zatříděného do Katalogu odpadů pod kódem 17 05 04</t>
  </si>
  <si>
    <t>92,5*1,1*0,5*1,665</t>
  </si>
  <si>
    <t>35*1,1*0,5*1,665</t>
  </si>
  <si>
    <t>56*1,1*0,5*1,665</t>
  </si>
  <si>
    <t>8,5*1,1*0,5*1,665</t>
  </si>
  <si>
    <t>Uložení sypaniny na skládky nebo meziskládky bez hutnění s upravením uložené sypaniny do předepsaného tvaru</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</si>
  <si>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</si>
  <si>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</si>
  <si>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</si>
  <si>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92,5*1,1*0,4</t>
  </si>
  <si>
    <t>35*1,1*0,4</t>
  </si>
  <si>
    <t>56*1,1*0,4</t>
  </si>
  <si>
    <t>8,5*1,1*0,4</t>
  </si>
  <si>
    <t>58331351</t>
  </si>
  <si>
    <t>kamenivo těžené drobné frakce 0/4</t>
  </si>
  <si>
    <t>92,5*1,1*0,4*1,885</t>
  </si>
  <si>
    <t>35*1,1*0,4*1,885</t>
  </si>
  <si>
    <t>56*1,1*0,4*1,885</t>
  </si>
  <si>
    <t>8,5*1,1*0,4*1,885</t>
  </si>
  <si>
    <t>451572111</t>
  </si>
  <si>
    <t>Lože pod potrubí, stoky a drobné objekty v otevřeném výkopu z kameniva drobného těženého 0 až 4 mm</t>
  </si>
  <si>
    <t>92,5*1,1*0,1</t>
  </si>
  <si>
    <t>35*1,1*0,1</t>
  </si>
  <si>
    <t>56*1,1*0,1</t>
  </si>
  <si>
    <t>8,5*1,1*0,1</t>
  </si>
  <si>
    <t>Trubní vedení</t>
  </si>
  <si>
    <t>871273121</t>
  </si>
  <si>
    <t>Montáž kanalizačního potrubí z plastů z tvrdého PVC těsněných gumovým kroužkem v otevřeném výkopu ve sklonu do 20 % DN 125</t>
  </si>
  <si>
    <t>28611126</t>
  </si>
  <si>
    <t>trubka kanalizační PVC DN 125x1000mm SN4</t>
  </si>
  <si>
    <t>871313121</t>
  </si>
  <si>
    <t>Montáž kanalizačního potrubí z plastů z tvrdého PVC těsněných gumovým kroužkem v otevřeném výkopu ve sklonu do 20 % DN 160</t>
  </si>
  <si>
    <t>8,5+8,5+47,5</t>
  </si>
  <si>
    <t>28611134</t>
  </si>
  <si>
    <t>trubka kanalizační PVC DN 160x5000mm SN4</t>
  </si>
  <si>
    <t>871353121</t>
  </si>
  <si>
    <t>Montáž kanalizačního potrubí z plastů z tvrdého PVC těsněných gumovým kroužkem v otevřeném výkopu ve sklonu do 20 % DN 200</t>
  </si>
  <si>
    <t>82+24,5+10,5</t>
  </si>
  <si>
    <t>28611139</t>
  </si>
  <si>
    <t>trubka kanalizační PVC DN 200x5000mm SN4</t>
  </si>
  <si>
    <t>877275211</t>
  </si>
  <si>
    <t>Montáž tvarovek na kanalizačním potrubí z trub z plastu z tvrdého PVC nebo z polypropylenu v otevřeném výkopu jednoosých DN 125</t>
  </si>
  <si>
    <t>1+1</t>
  </si>
  <si>
    <t>28611356</t>
  </si>
  <si>
    <t>koleno kanalizační PVC KG 125x45°</t>
  </si>
  <si>
    <t>877315211</t>
  </si>
  <si>
    <t>Montáž tvarovek na kanalizačním potrubí z trub z plastu z tvrdého PVC nebo z polypropylenu v otevřeném výkopu jednoosých DN 160</t>
  </si>
  <si>
    <t>28611506</t>
  </si>
  <si>
    <t>redukce kanalizační PVC 160/125</t>
  </si>
  <si>
    <t>877315221</t>
  </si>
  <si>
    <t>Montáž tvarovek na kanalizačním potrubí z trub z plastu z tvrdého PVC nebo z polypropylenu v otevřeném výkopu dvouosých DN 160</t>
  </si>
  <si>
    <t>28611914</t>
  </si>
  <si>
    <t>odbočka kanalizační plastová s hrdlem KG 160/125/45°</t>
  </si>
  <si>
    <t>877355211</t>
  </si>
  <si>
    <t>Montáž tvarovek na kanalizačním potrubí z trub z plastu z tvrdého PVC nebo z polypropylenu v otevřeném výkopu jednoosých DN 200</t>
  </si>
  <si>
    <t>1+1+1+2</t>
  </si>
  <si>
    <t>28611508</t>
  </si>
  <si>
    <t>redukce kanalizační PVC 200/160</t>
  </si>
  <si>
    <t>892271111</t>
  </si>
  <si>
    <t>Tlakové zkoušky vodou na potrubí DN 100 nebo 125</t>
  </si>
  <si>
    <t>892273122</t>
  </si>
  <si>
    <t>Proplach a dezinfekce vodovodního potrubí DN od 80 do 125</t>
  </si>
  <si>
    <t>892351111</t>
  </si>
  <si>
    <t>Tlakové zkoušky vodou na potrubí DN 150 nebo 200</t>
  </si>
  <si>
    <t>82+24,5+10,5+8,5+8,5+47,5</t>
  </si>
  <si>
    <t>892353122</t>
  </si>
  <si>
    <t>Proplach a dezinfekce vodovodního potrubí DN 150 nebo 200</t>
  </si>
  <si>
    <t>892372111</t>
  </si>
  <si>
    <t>Tlakové zkoušky vodou zabezpečení konců potrubí při tlakových zkouškách DN do 300</t>
  </si>
  <si>
    <t>894411111</t>
  </si>
  <si>
    <t>Zřízení šachet kanalizačních z betonových dílců výšky vstupu do 1,50 m s obložením dna betonem tř. C 25/30, na potrubí DN do 200</t>
  </si>
  <si>
    <t>59224023</t>
  </si>
  <si>
    <t>dno betonové šachtové DN 200 betonový žlab i nástupnice 100x63,5x15cm</t>
  </si>
  <si>
    <t>59224168</t>
  </si>
  <si>
    <t>skruž betonová přechodová 62,5/100x60x12cm, stupadla poplastovaná kapsová</t>
  </si>
  <si>
    <t>59224148</t>
  </si>
  <si>
    <t>prstenec šachtový vyrovnávací betonový rovný 625x100x100mm</t>
  </si>
  <si>
    <t>59224065</t>
  </si>
  <si>
    <t>skruž betonová DN 1000x250, 100x25x12cm</t>
  </si>
  <si>
    <t>59224069</t>
  </si>
  <si>
    <t>skruž betonová DN 1000x1000, 100x100x12cm</t>
  </si>
  <si>
    <t>894812311</t>
  </si>
  <si>
    <t>Revizní a čistící šachta z polypropylenu PP pro hladké trouby DN 600 šachtové dno (DN šachty / DN trubního vedení) DN 600/160 průtočné</t>
  </si>
  <si>
    <t>894812316</t>
  </si>
  <si>
    <t>Revizní a čistící šachta z polypropylenu PP pro hladké trouby DN 600 šachtové dno (DN šachty / DN trubního vedení) DN 600/200 průtočné 30°,60°,90°</t>
  </si>
  <si>
    <t>894812317</t>
  </si>
  <si>
    <t>Revizní a čistící šachta z polypropylenu PP pro hladké trouby DN 600 šachtové dno (DN šachty / DN trubního vedení) DN 600/200 s přítokem tvaru T</t>
  </si>
  <si>
    <t>894812332</t>
  </si>
  <si>
    <t>Revizní a čistící šachta z polypropylenu PP pro hladké trouby DN 600 roura šachtová korugovaná, světlé hloubky 2 000 mm</t>
  </si>
  <si>
    <t>1+1+1</t>
  </si>
  <si>
    <t>894812333</t>
  </si>
  <si>
    <t>Revizní a čistící šachta z polypropylenu PP pro hladké trouby DN 600 roura šachtová korugovaná, světlé hloubky 3 000 mm</t>
  </si>
  <si>
    <t>894812339</t>
  </si>
  <si>
    <t>Revizní a čistící šachta z polypropylenu PP pro hladké trouby DN 600 Příplatek k cenám 2331 - 2334 za uříznutí šachtové roury</t>
  </si>
  <si>
    <t>1+1+1+1+1</t>
  </si>
  <si>
    <t>894812357</t>
  </si>
  <si>
    <t>Revizní a čistící šachta z polypropylenu PP pro hladké trouby DN 600 poklop (mříž) litinový pro třídu zatížení B125 s teleskopickým adaptérem</t>
  </si>
  <si>
    <t>894812377</t>
  </si>
  <si>
    <t>Revizní a čistící šachta z polypropylenu PP pro hladké trouby DN 600 poklop (mříž) litinový pro třídu zatížení D400 s teleskopickým adaptérem</t>
  </si>
  <si>
    <t>1+1+1+1</t>
  </si>
  <si>
    <t>899104112</t>
  </si>
  <si>
    <t>Osazení poklopů litinových a ocelových včetně rámů pro třídu zatížení D400, E600</t>
  </si>
  <si>
    <t>28661935</t>
  </si>
  <si>
    <t>poklop šachtový litinový dno DN 600 pro třídu zatížení D400</t>
  </si>
  <si>
    <t>899331111</t>
  </si>
  <si>
    <t>Výšková úprava uličního vstupu nebo vpusti do 200 mm zvýšením poklopu</t>
  </si>
  <si>
    <t>899332111</t>
  </si>
  <si>
    <t>Výšková úprava uličního vstupu nebo vpusti do 200 mm snížením poklopu</t>
  </si>
  <si>
    <t>899722112</t>
  </si>
  <si>
    <t>Krytí potrubí z plastů výstražnou fólií z PVC šířky 25 cm</t>
  </si>
  <si>
    <t>82+24,5+10,5+8,5+8,5+47,5+10</t>
  </si>
  <si>
    <t>998276101</t>
  </si>
  <si>
    <t>Přesun hmot pro trubní vedení hloubené z trub z plastických hmot nebo sklolaminátových pro vodovody nebo kanalizace v otevřeném výkopu dopravní vzdálenost do 15 m</t>
  </si>
  <si>
    <t>"Hmotnost přesouvaných hmot pro oddíl: 8 - Trubní vedení"13,27</t>
  </si>
  <si>
    <t>SO302 - Přípojka splaškové kanalizace</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</si>
  <si>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</si>
  <si>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</si>
  <si>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2,2*1,5</t>
  </si>
  <si>
    <t>113107411</t>
  </si>
  <si>
    <t>Odstranění podkladů nebo krytů při překopech inženýrských sítí s přemístěním hmot na skládku ve vzdálenosti do 3 m nebo s naložením na dopravní prostředek strojně plochy jednotlivě do 15 m2 z kameniva těženého, o tl. vrstvy do 100 mm</t>
  </si>
  <si>
    <t>113107412</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</si>
  <si>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</si>
  <si>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4*1,2</t>
  </si>
  <si>
    <t>113107422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</si>
  <si>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</si>
  <si>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113107424</t>
  </si>
  <si>
    <t>Odstranění podkladů nebo krytů při překopech inženýrských sítí s přemístěním hmot na skládku ve vzdálenosti do 3 m nebo s naložením na dopravní prostředek strojně plochy jednotlivě do 15 m2 z kameniva hrubého drceného, o tl. vrstvy přes 300 do 400 mm</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</si>
  <si>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</si>
  <si>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</si>
  <si>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113201111</t>
  </si>
  <si>
    <t>Vytrhání obrub s vybouráním lože, s přemístěním hmot na skládku na vzdálenost do 3 m nebo s naložením na dopravní prostředek chodníkových ležatých</t>
  </si>
  <si>
    <t>113201112</t>
  </si>
  <si>
    <t>Vytrhání obrub s vybouráním lože, s přemístěním hmot na skládku na vzdálenost do 3 m nebo s naložením na dopravní prostředek silničních ležatých</t>
  </si>
  <si>
    <t>119001412</t>
  </si>
  <si>
    <t>121151104</t>
  </si>
  <si>
    <t>Sejmutí ornice strojně při souvislé ploše do 100 m2, tl. vrstvy přes 200 do 250 mm</t>
  </si>
  <si>
    <t>3,24*1,1</t>
  </si>
  <si>
    <t>(2+4+2+6)*1,1*0,9</t>
  </si>
  <si>
    <t>132251252</t>
  </si>
  <si>
    <t>Hloubení nezapažených rýh šířky přes 800 do 2 000 mm strojně s urovnáním dna do předepsaného profilu a spádu v hornině třídy těžitelnosti I skupiny 3 přes 20 do 50 m3</t>
  </si>
  <si>
    <t>11*1,1*3,2</t>
  </si>
  <si>
    <t>11*3,2*2</t>
  </si>
  <si>
    <t>11*1,1*2,7</t>
  </si>
  <si>
    <t>11*1,1*0,5</t>
  </si>
  <si>
    <t>11*1,1*0,5*6</t>
  </si>
  <si>
    <t>11*1,1*0,5*1,665</t>
  </si>
  <si>
    <t>11*1,1*0,4</t>
  </si>
  <si>
    <t>11*1,1*0,4*1,885</t>
  </si>
  <si>
    <t>181351004</t>
  </si>
  <si>
    <t>Rozprostření a urovnání ornice v rovině nebo ve svahu sklonu do 1:5 strojně při souvislé ploše do 100 m2, tl. vrstvy přes 200 do 250 mm</t>
  </si>
  <si>
    <t>11*1,1*0,1</t>
  </si>
  <si>
    <t>564251111</t>
  </si>
  <si>
    <t>Podklad nebo podsyp ze štěrkopísku ŠP s rozprostřením, vlhčením a zhutněním, po zhutnění tl. 150 mm</t>
  </si>
  <si>
    <t>564751111</t>
  </si>
  <si>
    <t>Podklad nebo kryt z kameniva hrubého drceného vel. 32-63 mm s rozprostřením a zhutněním, po zhutnění tl. 150 mm</t>
  </si>
  <si>
    <t>565185101</t>
  </si>
  <si>
    <t>Asfaltový beton vrstva podkladní ACP 16 (obalované kamenivo střednězrnné - OKS) s rozprostřením a zhutněním v pruhu šířky do 1,5 m, po zhutnění tl. 150 mm</t>
  </si>
  <si>
    <t>576143211</t>
  </si>
  <si>
    <t>Asfaltový koberec mastixový SMA 11 (AKMS) s rozprostřením a se zhutněním v pruhu šířky do 3 m, po zhutnění tl. 50 mm</t>
  </si>
  <si>
    <t>577143111</t>
  </si>
  <si>
    <t>Asfaltový beton vrstva obrusná ACO 8 (ABJ) s rozprostřením a se zhutněním z nemodifikovaného asfaltu v pruhu šířky do 3 m, po zhutnění tl. 50 mm</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</si>
  <si>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t>
  </si>
  <si>
    <t>871350420</t>
  </si>
  <si>
    <t>Montáž kanalizačního potrubí z plastů z polypropylenu PP korugovaného nebo žebrovaného SN 12 DN 200</t>
  </si>
  <si>
    <t>28617267</t>
  </si>
  <si>
    <t>trubka kanalizační PP korugovaná DN 200x6000mm SN12</t>
  </si>
  <si>
    <t>59224146</t>
  </si>
  <si>
    <t>prstenec šachtový vyrovnávací betonový rovný 625x100x60mm</t>
  </si>
  <si>
    <t>59224147</t>
  </si>
  <si>
    <t>prstenec šachtový vyrovnávací betonový rovný 625x100x80mm</t>
  </si>
  <si>
    <t>916131112</t>
  </si>
  <si>
    <t>Osazení silničního obrubníku betonového se zřízením lože, s vyplněním a zatřením spár cementovou maltou ležatého bez boční opěry, do lože z betonu prostého</t>
  </si>
  <si>
    <t>916231112</t>
  </si>
  <si>
    <t>Osazení chodníkového obrubníku betonového se zřízením lože, s vyplněním a zatřením spár cementovou maltou ležatého bez boční opěry, do lože z betonu prostého</t>
  </si>
  <si>
    <t>916991121</t>
  </si>
  <si>
    <t>Lože pod obrubníky, krajníky nebo obruby z dlažebních kostek z betonu prostého tř. C 16/20</t>
  </si>
  <si>
    <t>(4+2)*0,4*0,25</t>
  </si>
  <si>
    <t>919731122</t>
  </si>
  <si>
    <t>Zarovnání styčné plochy podkladu nebo krytu podél vybourané části komunikace nebo zpevněné plochy živičné tl. přes 50 do 100 mm</t>
  </si>
  <si>
    <t>4+1,2+4</t>
  </si>
  <si>
    <t>919735112</t>
  </si>
  <si>
    <t>Řezání stávajícího živičného krytu nebo podkladu hloubky přes 50 do 100 mm</t>
  </si>
  <si>
    <t>979021112</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</si>
  <si>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t>
  </si>
  <si>
    <t>979021113</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</si>
  <si>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</si>
  <si>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t>
  </si>
  <si>
    <t>997221571</t>
  </si>
  <si>
    <t>Vodorovná doprava vybouraných hmot bez naložení, ale se složením a s hrubým urovnáním na vzdálenost do 1 km</t>
  </si>
  <si>
    <t>0,594+1,44+0,957+2,784</t>
  </si>
  <si>
    <t>1,056</t>
  </si>
  <si>
    <t>997221579</t>
  </si>
  <si>
    <t>Vodorovná doprava vybouraných hmot bez naložení, ale se složením a s hrubým urovnáním na vzdálenost Příplatek k ceně za každý další i započatý 1 km přes 1 km</t>
  </si>
  <si>
    <t>0,594+1,44+0,957+2,784*15</t>
  </si>
  <si>
    <t>1,056*15</t>
  </si>
  <si>
    <t>997221612</t>
  </si>
  <si>
    <t>Nakládání na dopravní prostředky pro vodorovnou dopravu vybouraných hmot</t>
  </si>
  <si>
    <t>997221645</t>
  </si>
  <si>
    <t>Poplatek za uložení stavebního odpadu na skládce (skládkovné) asfaltového bez obsahu dehtu zatříděného do Katalogu odpadů pod kódem 17 03 02</t>
  </si>
  <si>
    <t>997221655</t>
  </si>
  <si>
    <t>998225111</t>
  </si>
  <si>
    <t>Přesun hmot pro komunikace s krytem z kameniva, monolitickým betonovým nebo živičným dopravní vzdálenost do 200 m jakékoliv délky objektu</t>
  </si>
  <si>
    <t>"Hmotnost přesouvaných hmot pro oddíl: 5 - Komunikace pozemní plus zámková dlažba a obrubníky"6,435+0,858+0,92+0,58</t>
  </si>
  <si>
    <t>"Hmotnost přesouvaných hmot pro oddíl: 8 - Trubní vedení"6,610</t>
  </si>
  <si>
    <t>SO303 - Kanalizace tuková, odlučovač tuků</t>
  </si>
  <si>
    <t>(1+1)*1,1*0,9</t>
  </si>
  <si>
    <t>131251201</t>
  </si>
  <si>
    <t>Hloubení zapažených jam a zářezů strojně s urovnáním dna do předepsaného profilu a spádu v hornině třídy těžitelnosti I skupiny 3 do 20 m3</t>
  </si>
  <si>
    <t>1,5*1,5*3,2</t>
  </si>
  <si>
    <t>132251251</t>
  </si>
  <si>
    <t>Hloubení nezapažených rýh šířky přes 800 do 2 000 mm strojně s urovnáním dna do předepsaného profilu a spádu v hornině třídy těžitelnosti I skupiny 3 do 20 m3</t>
  </si>
  <si>
    <t>8*1,1*2</t>
  </si>
  <si>
    <t>8*2*2</t>
  </si>
  <si>
    <t>1,5*3,2*2</t>
  </si>
  <si>
    <t>1,5*0,5*3,2</t>
  </si>
  <si>
    <t>8*1,1*1,6</t>
  </si>
  <si>
    <t>1,5*1*3,2</t>
  </si>
  <si>
    <t>8*1,1*0,4</t>
  </si>
  <si>
    <t>1,5*1*3,2*6</t>
  </si>
  <si>
    <t>8*1,1*0,4*6</t>
  </si>
  <si>
    <t>1,5*1*3,2*1,665</t>
  </si>
  <si>
    <t>8*1,1*0,4*1,665</t>
  </si>
  <si>
    <t>8*1,1*0,3</t>
  </si>
  <si>
    <t>8*1,1*0,3*1,885</t>
  </si>
  <si>
    <t>386131112a</t>
  </si>
  <si>
    <t>Montáž odlučovačů tuků a olejů polyetylenových nebo sklolaminátových, průtoku 4 l/s</t>
  </si>
  <si>
    <t>59432162a</t>
  </si>
  <si>
    <t>lapák tuků skl, průtok 4L/s, objem jímky 400L, DN 150, bez nádstavce a desky</t>
  </si>
  <si>
    <t>59432162b</t>
  </si>
  <si>
    <t>Příslušenství k OT: nástavec DN600 nastavitelné výšky 550-1730mm, betonová roznášecí deska a litinový poklop DN600 tř. D400</t>
  </si>
  <si>
    <t>8*1,1*0,1</t>
  </si>
  <si>
    <t>1,5*1,5*0,1</t>
  </si>
  <si>
    <t>28611132</t>
  </si>
  <si>
    <t>trubka kanalizační PVC DN 160x2000mm SN4</t>
  </si>
  <si>
    <t>4*2</t>
  </si>
  <si>
    <t>899722111</t>
  </si>
  <si>
    <t>Krytí potrubí z plastů výstražnou fólií z PVC šířky 20 cm</t>
  </si>
  <si>
    <t>"Hmotnsot přesouvaných hmot pro oddíl: 8 - Trubní vedení"0,023</t>
  </si>
  <si>
    <t>SO304 - Kanalizace zaolejovaných vod, odlučovač RL</t>
  </si>
  <si>
    <t>2+2+2+2+2+2+2+2</t>
  </si>
  <si>
    <t>(4+8+16)*1,1*0,9</t>
  </si>
  <si>
    <t>47,5*1,1*1,3</t>
  </si>
  <si>
    <t>50*1,1*1,2</t>
  </si>
  <si>
    <t>32,5*1,1*1</t>
  </si>
  <si>
    <t>62*1,1*1,3</t>
  </si>
  <si>
    <t>44*1,1*1,2</t>
  </si>
  <si>
    <t>47,5*2*1,3</t>
  </si>
  <si>
    <t>50*2*1,2</t>
  </si>
  <si>
    <t>32,5*2*1</t>
  </si>
  <si>
    <t>62*2*1,3</t>
  </si>
  <si>
    <t>44*2*1,2</t>
  </si>
  <si>
    <t>47,5*1,1*0,8</t>
  </si>
  <si>
    <t>50*1,1*0,7</t>
  </si>
  <si>
    <t>32,5*1,1*0,5</t>
  </si>
  <si>
    <t>62*1,1*0,8</t>
  </si>
  <si>
    <t>44*1,1*0,7</t>
  </si>
  <si>
    <t>47,5*1,1*0,5</t>
  </si>
  <si>
    <t>50*1,1*0,5</t>
  </si>
  <si>
    <t>62*1,1*0,5</t>
  </si>
  <si>
    <t>44*1,1*0,5</t>
  </si>
  <si>
    <t>47,5*1,1*0,5*6</t>
  </si>
  <si>
    <t>50*1,1*0,5*6</t>
  </si>
  <si>
    <t>32,5*1,1*0,5*6</t>
  </si>
  <si>
    <t>62*1,1*0,5*6</t>
  </si>
  <si>
    <t>44*1,1*0,5*6</t>
  </si>
  <si>
    <t>47,5*1,1*0,5*1,665</t>
  </si>
  <si>
    <t>50*1,1*0,5*1,665</t>
  </si>
  <si>
    <t>32,5*1,1*0,5*1,665</t>
  </si>
  <si>
    <t>62*1,1*0,5*1,665</t>
  </si>
  <si>
    <t>44*1,1*0,5*1,665</t>
  </si>
  <si>
    <t>47,5*1,1*0,4</t>
  </si>
  <si>
    <t>50*1,1*0,4</t>
  </si>
  <si>
    <t>32,5*1,1*0,4</t>
  </si>
  <si>
    <t>62*1,1*0,4</t>
  </si>
  <si>
    <t>44*1,1*0,4</t>
  </si>
  <si>
    <t>47,5*1,1*0,4*1,885</t>
  </si>
  <si>
    <t>50*1,1*0,4*1,885</t>
  </si>
  <si>
    <t>32,5*1,1*0,4*1,885</t>
  </si>
  <si>
    <t>62*1,1*0,4*1,885</t>
  </si>
  <si>
    <t>44*1,1*0,4*1,885</t>
  </si>
  <si>
    <t>386120102a</t>
  </si>
  <si>
    <t>Montáž odlučovačů ropných látek sklolaminátových, průtoku 6 l/s</t>
  </si>
  <si>
    <t>386120104a</t>
  </si>
  <si>
    <t>Montáž odlučovačů ropných látek sklolaminátových, průtoku 15 l/s</t>
  </si>
  <si>
    <t>386120105a</t>
  </si>
  <si>
    <t>Montáž odlučovačů ropných látek sklolaminátových, průtoku 20 l/s</t>
  </si>
  <si>
    <t>59432175A</t>
  </si>
  <si>
    <t>odlučovač ropných látek SKL, průtok 6L/s,obj.kalové jímky 1200L, DN 160</t>
  </si>
  <si>
    <t>59432179A</t>
  </si>
  <si>
    <t>odlučovač ropných látek SKL, průtok 15L/s,obj.kalové jímky 1500L, DN 200</t>
  </si>
  <si>
    <t>59432182A</t>
  </si>
  <si>
    <t>odlučovač ropných látek SKL, průtok 20L/s,obj.kalové jímky 2000L, DN 200</t>
  </si>
  <si>
    <t>Příslušenství k OLK1: nástavec DN600 nastavitelné výšky 550-1730mm, betonová roznášecí deska a litinový poklop DN600 tř. D400</t>
  </si>
  <si>
    <t>59432162c</t>
  </si>
  <si>
    <t>Příslušenství k ORL2: nástavec DN600 nastavitelné výšky 550-1130mm, betonová roznášecí deska a litinový poklop DN600 tř. D400</t>
  </si>
  <si>
    <t>59432162d</t>
  </si>
  <si>
    <t>Příslušenství k ORL3: nástavec DN600 nastavitelné výšky 550-1720mm, betonová roznášecí deska a litinový poklop DN600 tř. B125</t>
  </si>
  <si>
    <t>47,5*1,1*0,1</t>
  </si>
  <si>
    <t>50*1,1*0,1</t>
  </si>
  <si>
    <t>32,5*1,1*0,1</t>
  </si>
  <si>
    <t>62*1,1*0,1</t>
  </si>
  <si>
    <t>44*1,1*0,1</t>
  </si>
  <si>
    <t>1+1+2+2+2</t>
  </si>
  <si>
    <t>28611127</t>
  </si>
  <si>
    <t>trubka kanalizační PVC DN 125x2000mm SN4</t>
  </si>
  <si>
    <t>10+12+40+5,5</t>
  </si>
  <si>
    <t>10+5+30</t>
  </si>
  <si>
    <t>28611131</t>
  </si>
  <si>
    <t>trubka kanalizační PVC DN 160x1000mm SN4</t>
  </si>
  <si>
    <t>28611130</t>
  </si>
  <si>
    <t>trubka kanalizační PVC DN 160x500mm SN4</t>
  </si>
  <si>
    <t>1,5</t>
  </si>
  <si>
    <t>50+32,5+28+2,5+47,5</t>
  </si>
  <si>
    <t>40+15+20+35</t>
  </si>
  <si>
    <t>28611137</t>
  </si>
  <si>
    <t>trubka kanalizační PVC DN 200x2000mm SN4</t>
  </si>
  <si>
    <t>10+12+8+2+10</t>
  </si>
  <si>
    <t>28611136</t>
  </si>
  <si>
    <t>trubka kanalizační PVC DN 200x1000mm SN4</t>
  </si>
  <si>
    <t>2+3+1</t>
  </si>
  <si>
    <t>28611135</t>
  </si>
  <si>
    <t>trubka kanalizační PVC DN 200x500mm SN4</t>
  </si>
  <si>
    <t>1,5+0,5+0,5</t>
  </si>
  <si>
    <t>28611502</t>
  </si>
  <si>
    <t>redukce kanalizační PVC 125/110</t>
  </si>
  <si>
    <t>9+3</t>
  </si>
  <si>
    <t>28611361</t>
  </si>
  <si>
    <t>koleno kanalizační PVC KG 160x45°</t>
  </si>
  <si>
    <t>4+1+2+2</t>
  </si>
  <si>
    <t>28611916</t>
  </si>
  <si>
    <t>odbočka kanalizační plastová s hrdlem KG 160/160/45°</t>
  </si>
  <si>
    <t>15+2</t>
  </si>
  <si>
    <t>28611366</t>
  </si>
  <si>
    <t>koleno kanalizace PVC KG 200x45°</t>
  </si>
  <si>
    <t>2+2+3+3+3+2</t>
  </si>
  <si>
    <t>877355221</t>
  </si>
  <si>
    <t>Montáž tvarovek na kanalizačním potrubí z trub z plastu z tvrdého PVC nebo z polypropylenu v otevřeném výkopu dvouosých DN 200</t>
  </si>
  <si>
    <t>4+2</t>
  </si>
  <si>
    <t>28611396</t>
  </si>
  <si>
    <t>odbočka kanalizační PVC s hrdlem 200/200/45°</t>
  </si>
  <si>
    <t>67,5+160,5</t>
  </si>
  <si>
    <t>59224075</t>
  </si>
  <si>
    <t>deska betonová zákrytová k ukončení šachet 1000/625x200mm</t>
  </si>
  <si>
    <t>894812331</t>
  </si>
  <si>
    <t>Revizní a čistící šachta z polypropylenu PP pro hladké trouby DN 600 roura šachtová korugovaná, světlé hloubky 1 000 mm</t>
  </si>
  <si>
    <t>895941111</t>
  </si>
  <si>
    <t>Zřízení vpusti kanalizační uliční z betonových dílců typ UV-50 normální</t>
  </si>
  <si>
    <t>2+3</t>
  </si>
  <si>
    <t>59223850</t>
  </si>
  <si>
    <t>dno pro uliční vpusť s výtokovým otvorem betonové 450x330x50mm</t>
  </si>
  <si>
    <t>59223864</t>
  </si>
  <si>
    <t>prstenec pro uliční vpusť vyrovnávací betonový 390x60x130mm</t>
  </si>
  <si>
    <t>59223856</t>
  </si>
  <si>
    <t>skruž pro uliční vpusť horní betonová 450x195x50mm</t>
  </si>
  <si>
    <t>59223862</t>
  </si>
  <si>
    <t>skruž pro uliční vpusť středová betonová 450x295x50mm</t>
  </si>
  <si>
    <t>899204112</t>
  </si>
  <si>
    <t>Osazení mříží litinových včetně rámů a košů na bahno pro třídu zatížení D400, E600</t>
  </si>
  <si>
    <t>55242320</t>
  </si>
  <si>
    <t>mříž vtoková litinová plochá 500x500mm D400</t>
  </si>
  <si>
    <t>55241001</t>
  </si>
  <si>
    <t>koš kalový pod kruhovou mříž - těžký</t>
  </si>
  <si>
    <t>899231111</t>
  </si>
  <si>
    <t>Výšková úprava uličního vstupu nebo vpusti do 200 mm zvýšením mříže</t>
  </si>
  <si>
    <t>721242115</t>
  </si>
  <si>
    <t>Lapače střešních splavenin polypropylenové (PP) s kulovým kloubem na odtoku DN 110</t>
  </si>
  <si>
    <t>8+67,5+160,5</t>
  </si>
  <si>
    <t>"Hmotnost přesouvaných hmot pro oddíl: 8 - Trubní vedení"16,647</t>
  </si>
  <si>
    <t>SO305 - Kanalizace dešťová - areálová, retence, zasakování</t>
  </si>
  <si>
    <t>2+2+2+2+2</t>
  </si>
  <si>
    <t>(8+10+12)*1,1*0,9</t>
  </si>
  <si>
    <t>131251204</t>
  </si>
  <si>
    <t>Hloubení zapažených jam a zářezů strojně s urovnáním dna do předepsaného profilu a spádu v hornině třídy těžitelnosti I skupiny 3 přes 100 do 500 m3</t>
  </si>
  <si>
    <t>44*5*2</t>
  </si>
  <si>
    <t>3,5*2,5*3,5</t>
  </si>
  <si>
    <t>"(11,5+4,5)"16*1,1*1,3</t>
  </si>
  <si>
    <t>9,5*1,1*1,6</t>
  </si>
  <si>
    <t>2*1,1*2,3</t>
  </si>
  <si>
    <t>48*1,1*1,7</t>
  </si>
  <si>
    <t>"(9+6+30)"45*1,1*1,5</t>
  </si>
  <si>
    <t>10*1,1*1,2</t>
  </si>
  <si>
    <t>70*1,1*1,8</t>
  </si>
  <si>
    <t>16*2*1,3</t>
  </si>
  <si>
    <t>9,5*2*1,6</t>
  </si>
  <si>
    <t>2*2*2,3</t>
  </si>
  <si>
    <t>48*2*1,7</t>
  </si>
  <si>
    <t>45*2*1,5</t>
  </si>
  <si>
    <t>10*2*1,2</t>
  </si>
  <si>
    <t>70*2*1,8</t>
  </si>
  <si>
    <t>44*2*2</t>
  </si>
  <si>
    <t>16*1,1*0,8</t>
  </si>
  <si>
    <t>9,5*1,1*1,1</t>
  </si>
  <si>
    <t>2*1,1*1,8</t>
  </si>
  <si>
    <t>48*1,1*1,2</t>
  </si>
  <si>
    <t>45*1,1*1,0</t>
  </si>
  <si>
    <t>10*1,1*0,7</t>
  </si>
  <si>
    <t>70*1,1*1,3</t>
  </si>
  <si>
    <t>44*5*1</t>
  </si>
  <si>
    <t>16*1,1*0,5</t>
  </si>
  <si>
    <t>9,5*1,1*0,5</t>
  </si>
  <si>
    <t>2*1,1*0,5</t>
  </si>
  <si>
    <t>48*1,1*0,5</t>
  </si>
  <si>
    <t>45*1,1*0,5</t>
  </si>
  <si>
    <t>10*1,1*0,5</t>
  </si>
  <si>
    <t>70*1,1*0,5</t>
  </si>
  <si>
    <t>16*1,1*0,5*6</t>
  </si>
  <si>
    <t>9,5*1,1*0,5*6</t>
  </si>
  <si>
    <t>2*1,1*0,5*6</t>
  </si>
  <si>
    <t>48*1,1*0,5*6</t>
  </si>
  <si>
    <t>45*1,1*0,5*6</t>
  </si>
  <si>
    <t>10*1,1*0,5*6</t>
  </si>
  <si>
    <t>70*1,1*0,5*6</t>
  </si>
  <si>
    <t>44*5*1*6</t>
  </si>
  <si>
    <t>3,5*2,5*3,5*6</t>
  </si>
  <si>
    <t>16*1,1*0,5*1,665</t>
  </si>
  <si>
    <t>9,5*1,1*0,5*1,665</t>
  </si>
  <si>
    <t>2*1,1*0,5*1,665</t>
  </si>
  <si>
    <t>48*1,1*0,5*1,665</t>
  </si>
  <si>
    <t>45*1,1*0,5*1,665</t>
  </si>
  <si>
    <t>10*1,1*0,5*1,665</t>
  </si>
  <si>
    <t>70*1,1*0,5*1,665</t>
  </si>
  <si>
    <t>44*5*1*1,665</t>
  </si>
  <si>
    <t>3,5*2,5*3,5*1,665</t>
  </si>
  <si>
    <t>16*1,1*0,4</t>
  </si>
  <si>
    <t>9,5*1,1*0,4</t>
  </si>
  <si>
    <t>2*1,1*0,4</t>
  </si>
  <si>
    <t>48*1,1*0,4</t>
  </si>
  <si>
    <t>45*1,1*0,4</t>
  </si>
  <si>
    <t>10*1,1*0,4</t>
  </si>
  <si>
    <t>70*1,1*0,4</t>
  </si>
  <si>
    <t>(44*5*0,8)-(42,6*4,2*0,6)</t>
  </si>
  <si>
    <t>16*1,1*0,4*1,885</t>
  </si>
  <si>
    <t>9,5*1,1*0,4*1,885</t>
  </si>
  <si>
    <t>2*1,1*0,4*1,885</t>
  </si>
  <si>
    <t>48*1,1*0,4*1,885</t>
  </si>
  <si>
    <t>45*1,1*0,4*1,885</t>
  </si>
  <si>
    <t>10*1,1*0,4*1,885</t>
  </si>
  <si>
    <t>70*1,1*0,4*1,885</t>
  </si>
  <si>
    <t>58333674</t>
  </si>
  <si>
    <t>kamenivo těžené hrubé frakce 16/32</t>
  </si>
  <si>
    <t>((44*5*0,8)-(42,6*4,2*0,6))*1,885</t>
  </si>
  <si>
    <t>386240100</t>
  </si>
  <si>
    <t>Montáž retenční nádrže dešťových vod betonového do objemu 20 m3, vč. zákrytové desky, těsnícího materiálu, propojovacích, nátokových a odtokových potrubí</t>
  </si>
  <si>
    <t>592860001b</t>
  </si>
  <si>
    <t>Dodávka prefabrikované žb nádrže 3,3x2,3x2,25m včetně zákrytové desky pro pojezd NA, prodlužovacího nástavce, poklopu, těsnícího, připojovacího a propojovacího příslušenství</t>
  </si>
  <si>
    <t>592860002</t>
  </si>
  <si>
    <t>Pronájem autojeřábu pro osazení žb nádrže, max. hmotnost jednoho dílu cca 12t</t>
  </si>
  <si>
    <t>895972115a</t>
  </si>
  <si>
    <t>Zřízení retenčního a vsakovacího objektu objemu do 100 m3</t>
  </si>
  <si>
    <t>56241551a</t>
  </si>
  <si>
    <t>vsakovací blok 600x600x600 mm</t>
  </si>
  <si>
    <t>56241588a</t>
  </si>
  <si>
    <t>vsakovací blok kontrolní 600x600x600 mm, (blok se skládá ze čtyř kusů)</t>
  </si>
  <si>
    <t>56241586a</t>
  </si>
  <si>
    <t>konektor spojovací - mašlička</t>
  </si>
  <si>
    <t>56241552a</t>
  </si>
  <si>
    <t>spojovací klip</t>
  </si>
  <si>
    <t>56241584a</t>
  </si>
  <si>
    <t>koncová stěna prokontrolní box 600x600mm, předdefinované otvory</t>
  </si>
  <si>
    <t>69311060a</t>
  </si>
  <si>
    <t>geotextilie netkaná separační, ochranná, filtrační, drenážní PP 200g/m2 - role100m2</t>
  </si>
  <si>
    <t>16*1,1*0,1</t>
  </si>
  <si>
    <t>9,5*1,1*0,1</t>
  </si>
  <si>
    <t>2*1,1*0,1</t>
  </si>
  <si>
    <t>48*1,1*0,1</t>
  </si>
  <si>
    <t>45*1,1*0,1</t>
  </si>
  <si>
    <t>10*1,1*0,1</t>
  </si>
  <si>
    <t>70*1,1*0,1</t>
  </si>
  <si>
    <t>451573111a</t>
  </si>
  <si>
    <t>Lože pod potrubí, stoky a drobné objekty v otevřeném výkopu z kameniva těženého 16-32 mm</t>
  </si>
  <si>
    <t>44*5*0,2</t>
  </si>
  <si>
    <t>452311131</t>
  </si>
  <si>
    <t>Podkladní a zajišťovací konstrukce z betonu prostého v otevřeném výkopu desky pod potrubí, stoky a drobné objekty z betonu tř. C 12/15</t>
  </si>
  <si>
    <t>4*3*0,15</t>
  </si>
  <si>
    <t>871263121</t>
  </si>
  <si>
    <t>Montáž kanalizačního potrubí z plastů z tvrdého PVC těsněných gumovým kroužkem v otevřeném výkopu ve sklonu do 20 % DN 110</t>
  </si>
  <si>
    <t>4+4+1+1+3+3</t>
  </si>
  <si>
    <t>28611113</t>
  </si>
  <si>
    <t>trubka kanalizační PVC DN 110x1000mm SN4</t>
  </si>
  <si>
    <t>28611114</t>
  </si>
  <si>
    <t>trubka kanalizační PVC DN 110x2000mm SN4</t>
  </si>
  <si>
    <t>4+4+2+2</t>
  </si>
  <si>
    <t>10+11,5</t>
  </si>
  <si>
    <t>10+10</t>
  </si>
  <si>
    <t>0,5</t>
  </si>
  <si>
    <t>4,5+30+10+6+2</t>
  </si>
  <si>
    <t>30+10</t>
  </si>
  <si>
    <t>4+4+2</t>
  </si>
  <si>
    <t>871363121</t>
  </si>
  <si>
    <t>Montáž kanalizačního potrubí z plastů z tvrdého PVC těsněných gumovým kroužkem v otevřeném výkopu ve sklonu do 20 % DN 250</t>
  </si>
  <si>
    <t>3,5+68,5+30</t>
  </si>
  <si>
    <t>28611140</t>
  </si>
  <si>
    <t>trubka kanalizační PVC DN 250x1000mm SN4</t>
  </si>
  <si>
    <t>1,5+2,5</t>
  </si>
  <si>
    <t>28611141</t>
  </si>
  <si>
    <t>trubka kanalizační PVC DN 250x2000mm SN4</t>
  </si>
  <si>
    <t>2+6</t>
  </si>
  <si>
    <t>28611142</t>
  </si>
  <si>
    <t>trubka kanalizační PVC DN 250x5000mm SN4</t>
  </si>
  <si>
    <t>60+30</t>
  </si>
  <si>
    <t>871373121</t>
  </si>
  <si>
    <t>Montáž kanalizačního potrubí z plastů z tvrdého PVC těsněných gumovým kroužkem v otevřeném výkopu ve sklonu do 20 % DN 315</t>
  </si>
  <si>
    <t>8,5+5,5+2</t>
  </si>
  <si>
    <t>28611143</t>
  </si>
  <si>
    <t>trubka kanalizační PVC DN 315x1000mm SN4</t>
  </si>
  <si>
    <t>1,5+0,5+1</t>
  </si>
  <si>
    <t>28611144</t>
  </si>
  <si>
    <t>trubka kanalizační PVC DN 315x2000mm SN4</t>
  </si>
  <si>
    <t>2+4+2</t>
  </si>
  <si>
    <t>28611145</t>
  </si>
  <si>
    <t>trubka kanalizační PVC DN 315x5000mm SN4</t>
  </si>
  <si>
    <t>877265211</t>
  </si>
  <si>
    <t>Montáž tvarovek na kanalizačním potrubí z trub z plastu z tvrdého PVC nebo z polypropylenu v otevřeném výkopu jednoosých DN 110</t>
  </si>
  <si>
    <t>28611353</t>
  </si>
  <si>
    <t>koleno kanalizační PVC KG 110x87°</t>
  </si>
  <si>
    <t>877315261</t>
  </si>
  <si>
    <t>Montáž tvarovek na kanalizačním potrubí z trub z plastu z tvrdého PVC nebo z polypropylenu v otevřeném výkopu dvorních vpustí DN 160</t>
  </si>
  <si>
    <t>56231166</t>
  </si>
  <si>
    <t>vtok DN 160 se svislým odtokem plast 244x244mm/litina 226x226mm se sifonovou vložkou</t>
  </si>
  <si>
    <t>877365221</t>
  </si>
  <si>
    <t>Montáž tvarovek na kanalizačním potrubí z trub z plastu z tvrdého PVC nebo z polypropylenu v otevřeném výkopu dvouosých DN 250</t>
  </si>
  <si>
    <t>28611398</t>
  </si>
  <si>
    <t>odbočka kanalizační plastová s hrdlem KG 250/125/45°</t>
  </si>
  <si>
    <t>28611399</t>
  </si>
  <si>
    <t>odbočka kanalizační plastová s hrdlem KG 250/150/45°</t>
  </si>
  <si>
    <t>891352322</t>
  </si>
  <si>
    <t>Regulátor průtoku vody 1-3 l/s, při max h. 1,5m.v.sl., včetně bezpečnostního přepadu</t>
  </si>
  <si>
    <t>16+9</t>
  </si>
  <si>
    <t>21,5+52,5</t>
  </si>
  <si>
    <t>892381111</t>
  </si>
  <si>
    <t>Tlakové zkoušky vodou na potrubí DN 250, 300 nebo 350</t>
  </si>
  <si>
    <t>102+16</t>
  </si>
  <si>
    <t>892383122</t>
  </si>
  <si>
    <t>Proplach a dezinfekce vodovodního potrubí DN 250, 300 nebo 350</t>
  </si>
  <si>
    <t>894411121</t>
  </si>
  <si>
    <t>Zřízení šachet kanalizačních z betonových dílců výšky vstupu do 1,50 m s obložením dna betonem tř. C 25/30, na potrubí DN přes 200 do 300</t>
  </si>
  <si>
    <t>59224029</t>
  </si>
  <si>
    <t>dno betonové šachtové DN 300 betonový žlab i nástupnice 100x78,5x15cm</t>
  </si>
  <si>
    <t>59224062</t>
  </si>
  <si>
    <t>dno betonové šachtové kulaté DN 1000x800, 100x95x15cm</t>
  </si>
  <si>
    <t>1+2+2+1</t>
  </si>
  <si>
    <t>894812312</t>
  </si>
  <si>
    <t>Revizní a čistící šachta z polypropylenu PP pro hladké trouby DN 600 šachtové dno (DN šachty / DN trubního vedení) DN 600/160 průtočné 30°,60°,90°</t>
  </si>
  <si>
    <t>894812321</t>
  </si>
  <si>
    <t>Revizní a čistící šachta z polypropylenu PP pro hladké trouby DN 600 šachtové dno (DN šachty / DN trubního vedení) DN 600/250 průtočné</t>
  </si>
  <si>
    <t>894812322</t>
  </si>
  <si>
    <t>Revizní a čistící šachta z polypropylenu PP pro hladké trouby DN 600 šachtové dno (DN šachty / DN trubního vedení) DN 600/250 průtočné 30°,60°,90°</t>
  </si>
  <si>
    <t>1+1+1+1+1+1</t>
  </si>
  <si>
    <t>55241014</t>
  </si>
  <si>
    <t>poklop šachtový třída D400, kruhový rám 785, vstup 600mm, bez ventilace</t>
  </si>
  <si>
    <t>16+9+21,5+52,5+102+16</t>
  </si>
  <si>
    <t>"Hmotnost přesouvaných hmot pro oddíl: 8 - Trubní vedení"30,434</t>
  </si>
  <si>
    <t>SO306 - Přípojka dešťové kanalizace</t>
  </si>
  <si>
    <t>"(1,8+2,2)"4*1,5</t>
  </si>
  <si>
    <t>4*1,5</t>
  </si>
  <si>
    <t>34*1,2</t>
  </si>
  <si>
    <t>"(9+11+5+9)"34*1,2</t>
  </si>
  <si>
    <t>"(3,7+2,7+3,2+4,4)"14*1,1</t>
  </si>
  <si>
    <t>(4+2+4+8)*1,1*0,9</t>
  </si>
  <si>
    <t>132251253</t>
  </si>
  <si>
    <t>Hloubení nezapažených rýh šířky přes 800 do 2 000 mm strojně s urovnáním dna do předepsaného profilu a spádu v hornině třídy těžitelnosti I skupiny 3 přes 50 do 100 m3</t>
  </si>
  <si>
    <t>20*1,1*1,8</t>
  </si>
  <si>
    <t>35*1,1*1,5</t>
  </si>
  <si>
    <t>20*1,8*2</t>
  </si>
  <si>
    <t>35*1,5*2</t>
  </si>
  <si>
    <t>20*1,1*1,3</t>
  </si>
  <si>
    <t>35*1,1*1</t>
  </si>
  <si>
    <t>20*1,1*0,5</t>
  </si>
  <si>
    <t>20*1,1*0,5*6</t>
  </si>
  <si>
    <t>20*1,1*0,5*1,665</t>
  </si>
  <si>
    <t>20*1,1*0,4</t>
  </si>
  <si>
    <t>20*1,1*0,4*1,885</t>
  </si>
  <si>
    <t>14*1,1</t>
  </si>
  <si>
    <t>20*1,1*0,1</t>
  </si>
  <si>
    <t>15+20+19</t>
  </si>
  <si>
    <t>877350410</t>
  </si>
  <si>
    <t>Montáž tvarovek na kanalizačním plastovém potrubí z polypropylenu PP korugovaného nebo žebrovaného kolen DN 200</t>
  </si>
  <si>
    <t>28617183</t>
  </si>
  <si>
    <t>koleno kanalizační PP SN16 45° DN 200</t>
  </si>
  <si>
    <t>877350420</t>
  </si>
  <si>
    <t>Montáž tvarovek na kanalizačním plastovém potrubí z polypropylenu PP korugovaného nebo žebrovaného odboček DN 200</t>
  </si>
  <si>
    <t>28617381</t>
  </si>
  <si>
    <t>odbočka kanalizace PP korugované 45° DN 200/200</t>
  </si>
  <si>
    <t>877350430</t>
  </si>
  <si>
    <t>Montáž tvarovek na kanalizačním plastovém potrubí z polypropylenu PP korugovaného nebo žebrovaného spojek, redukcí nebo navrtávacích sedel DN 200</t>
  </si>
  <si>
    <t>28617421</t>
  </si>
  <si>
    <t>spojka přesuvná kanalizace PP korugované DN 200</t>
  </si>
  <si>
    <t>894411141</t>
  </si>
  <si>
    <t>Zřízení šachet kanalizačních z betonových dílců výšky vstupu do 1,50 m s obložením dna betonem tř. C 25/30, na potrubí DN 500</t>
  </si>
  <si>
    <t>59224044</t>
  </si>
  <si>
    <t>dno betonové šachtové DN 500 betonový žlab i nástupnice 100x98,5x23cm</t>
  </si>
  <si>
    <t>59224145</t>
  </si>
  <si>
    <t>prstenec šachtový vyrovnávací betonový rovný 625x100x40mm</t>
  </si>
  <si>
    <t>894812315</t>
  </si>
  <si>
    <t>Revizní a čistící šachta z polypropylenu PP pro hladké trouby DN 600 šachtové dno (DN šachty / DN trubního vedení) DN 600/200 průtočné</t>
  </si>
  <si>
    <t>916131212</t>
  </si>
  <si>
    <t>Osazení silničního obrubníku betonového se zřízením lože, s vyplněním a zatřením spár cementovou maltou stojatého bez boční opěry, do lože z betonu prostého</t>
  </si>
  <si>
    <t>(6+6)*0,4*0,25</t>
  </si>
  <si>
    <t>9+9+11+11+5+5+9+9+3,6</t>
  </si>
  <si>
    <t>"kamenivo"23,664+1,74+12,24+1,08</t>
  </si>
  <si>
    <t>"asfalt"8,976</t>
  </si>
  <si>
    <t>(23,664+1,74+12,24+1,08)*15</t>
  </si>
  <si>
    <t>8,976*15</t>
  </si>
  <si>
    <t>23,664+1,74+12,24+1,08</t>
  </si>
  <si>
    <t>8,976</t>
  </si>
  <si>
    <t>"Hmotnost přesouvaných hmot pro oddíl: 5 - Komunikace pozemní plus zámková dlažba a obrubníky"52,841+1,74+1,38+1,56</t>
  </si>
  <si>
    <t>"Hmotnost přesouvaných hmot pro oddíl: 8 - Trubní vedení"12,829</t>
  </si>
  <si>
    <t>SO307 - Likvidace dešťových vod ve Školní ulici</t>
  </si>
  <si>
    <t>2+2+2+2+2+2+2+2+2+2</t>
  </si>
  <si>
    <t>(12+12+2+20)*1,1*0,9</t>
  </si>
  <si>
    <t>60*1,1*1,2</t>
  </si>
  <si>
    <t>77*0,9*2,5</t>
  </si>
  <si>
    <t>77*2,5*2</t>
  </si>
  <si>
    <t>60*1,2*2</t>
  </si>
  <si>
    <t>60*1,1*0,7</t>
  </si>
  <si>
    <t>77*0,9*1</t>
  </si>
  <si>
    <t>60*1,1*0,5</t>
  </si>
  <si>
    <t>77*0,9*1,5</t>
  </si>
  <si>
    <t>60*1,1*0,5*6</t>
  </si>
  <si>
    <t>77*0,9*1,5*6</t>
  </si>
  <si>
    <t>60*1,1*0,5*1,665</t>
  </si>
  <si>
    <t>77*0,9*1,5*1,665</t>
  </si>
  <si>
    <t>77*0,9*1,3</t>
  </si>
  <si>
    <t>60*1,1*0,4</t>
  </si>
  <si>
    <t>60*1,1*0,4*1,885</t>
  </si>
  <si>
    <t>77*0,9*1,3*1,885</t>
  </si>
  <si>
    <t>212752403</t>
  </si>
  <si>
    <t>Trativody z drenážních trubek pro liniové stavby a komunikace se zřízením štěrkového lože pod trubky a s jejich obsypem v otevřeném výkopu trubka korugovaná sendvičová PE-HD SN 8 celoperforovaná 360° DN 200</t>
  </si>
  <si>
    <t>75+75</t>
  </si>
  <si>
    <t>212752405</t>
  </si>
  <si>
    <t>Trativody z drenážních trubek pro liniové stavby a komunikace se zřízením štěrkového lože pod trubky a s jejich obsypem v otevřeném výkopu trubka korugovaná sendvičová PE-HD SN 8 celoperforovaná 360° DN 300</t>
  </si>
  <si>
    <t>5,5*77</t>
  </si>
  <si>
    <t>60*1,1*0,1</t>
  </si>
  <si>
    <t>77*0,9*0,2</t>
  </si>
  <si>
    <t>8,5+8,5+8,5+8,5+8+3+15</t>
  </si>
  <si>
    <t>5+5+5+5+5+5</t>
  </si>
  <si>
    <t>28611138</t>
  </si>
  <si>
    <t>trubka kanalizační PVC DN 200x3000mm SN4</t>
  </si>
  <si>
    <t>3+3+3+3</t>
  </si>
  <si>
    <t>2+4+4+2</t>
  </si>
  <si>
    <t>28661842</t>
  </si>
  <si>
    <t>spojka navrtávané kanalizace DN 150 do korugovaného potrubí</t>
  </si>
  <si>
    <t>2+4+4+2+6+9+1</t>
  </si>
  <si>
    <t>28661846</t>
  </si>
  <si>
    <t>spojka navrtávané kanalizace DN 200 do korugovaného potrubí</t>
  </si>
  <si>
    <t>6+9</t>
  </si>
  <si>
    <t>877365211</t>
  </si>
  <si>
    <t>Montáž tvarovek na kanalizačním potrubí z trub z plastu z tvrdého PVC nebo z polypropylenu v otevřeném výkopu jednoosých DN 250</t>
  </si>
  <si>
    <t>28611512</t>
  </si>
  <si>
    <t>redukce kanalizační PVC 250/200</t>
  </si>
  <si>
    <t>877375211</t>
  </si>
  <si>
    <t>Montáž tvarovek na kanalizačním potrubí z trub z plastu z tvrdého PVC nebo z polypropylenu v otevřeném výkopu jednoosých DN 315</t>
  </si>
  <si>
    <t>28611514</t>
  </si>
  <si>
    <t>redukce kanalizační PVC 315/250</t>
  </si>
  <si>
    <t>10+30+12+8</t>
  </si>
  <si>
    <t>59224067</t>
  </si>
  <si>
    <t>skruž betonová DN 1000x500, 100x50x12cm</t>
  </si>
  <si>
    <t>28661753a</t>
  </si>
  <si>
    <t>poklop šachtový PP do šachtové roury D 600 pro třídu zatížení A15 (otočený použitý jako dno)</t>
  </si>
  <si>
    <t>2+2+2+2+2+1</t>
  </si>
  <si>
    <t>"Hmotnost přesouvaných hmot pro oddíl: 8 - Trubní vedení"24,689</t>
  </si>
  <si>
    <t>SO320 - Přípojka pitné vody</t>
  </si>
  <si>
    <t>(4+2+4)*1,1*0,8</t>
  </si>
  <si>
    <t>2*1,1*1,7</t>
  </si>
  <si>
    <t>12*1,1*1,7</t>
  </si>
  <si>
    <t>12*1,7*2</t>
  </si>
  <si>
    <t>2*1,7*2</t>
  </si>
  <si>
    <t>12*1,1*1,3</t>
  </si>
  <si>
    <t>2*1,1*1,3</t>
  </si>
  <si>
    <t>12*1,1*0,4</t>
  </si>
  <si>
    <t>12*1,1*0,4*6</t>
  </si>
  <si>
    <t>2*1,1*0,4*6</t>
  </si>
  <si>
    <t>12*1,1*0,4*1,665</t>
  </si>
  <si>
    <t>2*1,1*0,4*1,665</t>
  </si>
  <si>
    <t>12*1,1*0,3</t>
  </si>
  <si>
    <t>2*1,1*0,3</t>
  </si>
  <si>
    <t>12*1,1*0,3*1,885</t>
  </si>
  <si>
    <t>2*1,1*0,3*1,885</t>
  </si>
  <si>
    <t>12*1,1*0,1</t>
  </si>
  <si>
    <t>851261131</t>
  </si>
  <si>
    <t>Montáž potrubí z trub litinových tlakových hrdlových v otevřeném výkopu s integrovaným těsněním DN 100</t>
  </si>
  <si>
    <t>55253001</t>
  </si>
  <si>
    <t>trouba vodovodní litinová hrdlová Pz dl 6m DN 100</t>
  </si>
  <si>
    <t>852242122</t>
  </si>
  <si>
    <t>Montáž potrubí z trub litinových tlakových přírubových abnormálních délek, jednotlivě do 1 m v otevřeném výkopu, kanálu nebo v šachtě DN 80</t>
  </si>
  <si>
    <t>0,5+1+0,5</t>
  </si>
  <si>
    <t>55253241</t>
  </si>
  <si>
    <t xml:space="preserve">trouba přírubová litinová vodovodní  PN10/16 DN 80 dl 500mm</t>
  </si>
  <si>
    <t>55253247</t>
  </si>
  <si>
    <t xml:space="preserve">trouba přírubová litinová vodovodní  PN10/16 DN 80 dl 1000mm</t>
  </si>
  <si>
    <t>852262122</t>
  </si>
  <si>
    <t>Montáž potrubí z trub litinových tlakových přírubových abnormálních délek, jednotlivě do 1 m v otevřeném výkopu, kanálu nebo v šachtě DN 100</t>
  </si>
  <si>
    <t>0,5+1</t>
  </si>
  <si>
    <t>55253257</t>
  </si>
  <si>
    <t xml:space="preserve">trouba přírubová litinová vodovodní  PN10/16 DN 100 dl 500mm</t>
  </si>
  <si>
    <t>55253263</t>
  </si>
  <si>
    <t xml:space="preserve">trouba přírubová litinová vodovodní  PN10/16 DN 100 dl 1000mm</t>
  </si>
  <si>
    <t>857242122</t>
  </si>
  <si>
    <t>Montáž litinových tvarovek na potrubí litinovém tlakovém jednoosých na potrubí z trub přírubových v otevřeném výkopu, kanálu nebo v šachtě DN 80</t>
  </si>
  <si>
    <t>55254047</t>
  </si>
  <si>
    <t>koleno 90° s patkou přírubové litinové vodovodní N-kus PN10/40 DN 80</t>
  </si>
  <si>
    <t>55254026</t>
  </si>
  <si>
    <t>koleno 90° přírubové litinové vodovodní Q-kus PN10/40 DN 80</t>
  </si>
  <si>
    <t>857262122</t>
  </si>
  <si>
    <t>Montáž litinových tvarovek na potrubí litinovém tlakovém jednoosých na potrubí z trub přírubových v otevřeném výkopu, kanálu nebo v šachtě DN 100</t>
  </si>
  <si>
    <t>1+2</t>
  </si>
  <si>
    <t>55254048</t>
  </si>
  <si>
    <t>koleno 90° s patkou přírubové litinové vodovodní N-kus PN10/16 DN 100</t>
  </si>
  <si>
    <t>55253893</t>
  </si>
  <si>
    <t>tvarovka přírubová s hrdlem z tvárné litiny,práškový epoxid tl 250µm EU-kus dl 130mm DN 100</t>
  </si>
  <si>
    <t>891241112</t>
  </si>
  <si>
    <t>Montáž vodovodních armatur na potrubí šoupátek nebo klapek uzavíracích v otevřeném výkopu nebo v šachtách s osazením zemní soupravy (bez poklopů) DN 80</t>
  </si>
  <si>
    <t>42221303</t>
  </si>
  <si>
    <t>šoupátko pitná voda litina GGG 50 krátká stavební dl PN10/16 DN 80x180mm</t>
  </si>
  <si>
    <t>891247211</t>
  </si>
  <si>
    <t>Montáž vodovodních armatur na potrubí hydrantů nadzemních DN 80</t>
  </si>
  <si>
    <t>42273680</t>
  </si>
  <si>
    <t>hydrant nadzemní litinový tuhý DN 80 PN 16 dvojitý uzávěr s koulí krycí v 1000mm</t>
  </si>
  <si>
    <t>891261112</t>
  </si>
  <si>
    <t>Montáž vodovodních armatur na potrubí šoupátek nebo klapek uzavíracích v otevřeném výkopu nebo v šachtách s osazením zemní soupravy (bez poklopů) DN 100</t>
  </si>
  <si>
    <t>42221304</t>
  </si>
  <si>
    <t>šoupátko pitná voda litina GGG 50 krátká stavební dl PN10/16 DN 100x190mm</t>
  </si>
  <si>
    <t>891319111</t>
  </si>
  <si>
    <t>Montáž vodovodních armatur na potrubí navrtávacích pasů s ventilem Jt 1 MPa, na potrubí z trub litinových, ocelových nebo plastických hmot DN 150</t>
  </si>
  <si>
    <t>42271415a</t>
  </si>
  <si>
    <t>pás navrtávací z tvárné litiny DN 150mm, rozsah (168-271), odbočka přírubová DN80</t>
  </si>
  <si>
    <t>42271415b</t>
  </si>
  <si>
    <t>pás navrtávací z tvárné litiny DN 150mm, rozsah (168-271), odbočky 1",5/4",6/4",2"</t>
  </si>
  <si>
    <t>722219191</t>
  </si>
  <si>
    <t>Armatury přírubové montáž zemních souprav ostatních typů</t>
  </si>
  <si>
    <t>42291073</t>
  </si>
  <si>
    <t>souprava zemní pro šoupátka DN 65-80mm Rd 1,5m</t>
  </si>
  <si>
    <t>42291074</t>
  </si>
  <si>
    <t>souprava zemní pro šoupátka DN 100-150mm Rd 1,5m</t>
  </si>
  <si>
    <t>892241111</t>
  </si>
  <si>
    <t>Tlakové zkoušky vodou na potrubí DN do 80</t>
  </si>
  <si>
    <t>12+1,5</t>
  </si>
  <si>
    <t>12+2+1,5</t>
  </si>
  <si>
    <t>899401112</t>
  </si>
  <si>
    <t>Osazení poklopů litinových šoupátkových</t>
  </si>
  <si>
    <t>42291352</t>
  </si>
  <si>
    <t>poklop litinový šoupátkový pro zemní soupravy osazení do terénu a do vozovky</t>
  </si>
  <si>
    <t>899712111</t>
  </si>
  <si>
    <t>Orientační tabulky na vodovodních a kanalizačních řadech na zdivu</t>
  </si>
  <si>
    <t>12+2</t>
  </si>
  <si>
    <t>998273102</t>
  </si>
  <si>
    <t>Přesun hmot pro trubní vedení hloubené z trub litinových pro vodovody nebo kanalizace v otevřeném výkopu dopravní vzdálenost do 15 m</t>
  </si>
  <si>
    <t>"hmotnost přesouvaných hmot pro oddíl: 8 - Trubní vedení"1,229</t>
  </si>
  <si>
    <t>SO321 - Užitková voda - areálové rozvody</t>
  </si>
  <si>
    <t>1+2+2+1+1+1+1+2+2</t>
  </si>
  <si>
    <t>(4+8+13)*0,8*0,8</t>
  </si>
  <si>
    <t>75*0,8*1,1</t>
  </si>
  <si>
    <t>50*0,8*1,1</t>
  </si>
  <si>
    <t>75*1,1*2</t>
  </si>
  <si>
    <t>50*1,1*2</t>
  </si>
  <si>
    <t>75*0,8*0,7</t>
  </si>
  <si>
    <t>50*0,8*0,7</t>
  </si>
  <si>
    <t>75*0,8*0,4</t>
  </si>
  <si>
    <t>50*0,8*0,4</t>
  </si>
  <si>
    <t>75*0,8*0,4*6</t>
  </si>
  <si>
    <t>50*0,8*0,4*6</t>
  </si>
  <si>
    <t>75*0,8*0,4*1,665</t>
  </si>
  <si>
    <t>50*0,8*0,4*1,665</t>
  </si>
  <si>
    <t>75*0,8*0,3</t>
  </si>
  <si>
    <t>50*0,8*0,3</t>
  </si>
  <si>
    <t>75*0,8*0,3*1,885</t>
  </si>
  <si>
    <t>50*0,8*0,3*1,885</t>
  </si>
  <si>
    <t>75*0,8*0,1</t>
  </si>
  <si>
    <t>50*0,8*0,1</t>
  </si>
  <si>
    <t>871161141</t>
  </si>
  <si>
    <t>Montáž vodovodního potrubí z plastů v otevřeném výkopu z polyetylenu PE 100 svařovaných na tupo SDR 11/PN16 D 32 x 3,0 mm</t>
  </si>
  <si>
    <t>80+55</t>
  </si>
  <si>
    <t>28613170</t>
  </si>
  <si>
    <t>potrubí vodovodní PE100 SDR11 se signalizační vrstvou 100m 32x3,0mm</t>
  </si>
  <si>
    <t>877161101</t>
  </si>
  <si>
    <t>Montáž tvarovek na vodovodním plastovém potrubí z polyetylenu PE 100 elektrotvarovek SDR 11/PN16 spojek, oblouků nebo redukcí d 32</t>
  </si>
  <si>
    <t>3+2+2</t>
  </si>
  <si>
    <t>28615969</t>
  </si>
  <si>
    <t>elektrospojka SDR11 PE 100 PN16 D 32mm</t>
  </si>
  <si>
    <t>877161112</t>
  </si>
  <si>
    <t>Montáž tvarovek na vodovodním plastovém potrubí z polyetylenu PE 100 elektrotvarovek SDR 11/PN16 kolen 90° d 32</t>
  </si>
  <si>
    <t>3+4</t>
  </si>
  <si>
    <t>28653052</t>
  </si>
  <si>
    <t>elektrokoleno 90° PE 100 D 32mm</t>
  </si>
  <si>
    <t>877161113</t>
  </si>
  <si>
    <t>Montáž tvarovek na vodovodním plastovém potrubí z polyetylenu PE 100 elektrotvarovek SDR 11/PN16 T-kusů d 32</t>
  </si>
  <si>
    <t>28615011</t>
  </si>
  <si>
    <t>elektrotvarovka T-kus rovnoramenný PE 100 PN16 D 32mm</t>
  </si>
  <si>
    <t>722239103</t>
  </si>
  <si>
    <t>Armatury se dvěma závity montáž vodovodních armatur se dvěma závity ostatních typů G 1</t>
  </si>
  <si>
    <t>2+1+1</t>
  </si>
  <si>
    <t>55111230</t>
  </si>
  <si>
    <t>ventil přímý průchozí mosazný 1"</t>
  </si>
  <si>
    <t>55111845</t>
  </si>
  <si>
    <t>ventil zahradní mosazný s hadicovou přípojkou 1"</t>
  </si>
  <si>
    <t>55118682</t>
  </si>
  <si>
    <t>ventil zpětný závitový PN 10 T 110°C mosaz 1"</t>
  </si>
  <si>
    <t>722253113a</t>
  </si>
  <si>
    <t>Vodovodní příslušenství a armatury hadicové spojky G 1</t>
  </si>
  <si>
    <t>724149102</t>
  </si>
  <si>
    <t>Čerpadla vodovodní strojní bez potrubí montáž čerpadel ponorných bez potrubí a příslušenství o výkonu od 56 l do 108 l</t>
  </si>
  <si>
    <t>42611924a</t>
  </si>
  <si>
    <t>čerpadlo ponorné vodovodní DN 25 Hmax 30m Qmax 0,67l/s</t>
  </si>
  <si>
    <t>28612145</t>
  </si>
  <si>
    <t>hadice z měkčeného PVC pro vodu, kapaliny, vzduch D 19/26mm</t>
  </si>
  <si>
    <t>20+20</t>
  </si>
  <si>
    <t>892233122</t>
  </si>
  <si>
    <t>Proplach a dezinfekce vodovodního potrubí DN od 40 do 70</t>
  </si>
  <si>
    <t>893811111</t>
  </si>
  <si>
    <t>Osazení vodoměrné šachty z polypropylenu PP samonosné pro běžné zatížení hranaté, půdorysné plochy do 1,1 m2, světlé hloubky do 1,2 m</t>
  </si>
  <si>
    <t>56230583a</t>
  </si>
  <si>
    <t>šachta vodoměrná samonosná kruhová 1,0/1,5 m včetně pochozího poklopu</t>
  </si>
  <si>
    <t>75+50</t>
  </si>
  <si>
    <t>"Hmotnost přesouvaných hmot pro oddíl: 8 - Trubní vedení"1,837</t>
  </si>
  <si>
    <t>SO403 - Areálové rozvody NN</t>
  </si>
  <si>
    <t>D1 - Materiál</t>
  </si>
  <si>
    <t>D2 - Montáže</t>
  </si>
  <si>
    <t>D3 - Zemní práce</t>
  </si>
  <si>
    <t>D4 - Ostatní</t>
  </si>
  <si>
    <t>Materiál</t>
  </si>
  <si>
    <t>Pol512</t>
  </si>
  <si>
    <t>Kabelová skříňka 200x300x150 mm, IP66</t>
  </si>
  <si>
    <t>Pol513</t>
  </si>
  <si>
    <t>Jistič 3x25A</t>
  </si>
  <si>
    <t>Pol514</t>
  </si>
  <si>
    <t>Vnitřní drátování KS</t>
  </si>
  <si>
    <t>Pol515</t>
  </si>
  <si>
    <t>Zemní kabelová šachta, plast, 850x550x600, s HDPE víkem (umístěná mimo pojezdovou plochu)</t>
  </si>
  <si>
    <t>Pol516</t>
  </si>
  <si>
    <t>Kabel CYKY 5x6</t>
  </si>
  <si>
    <t>Pol517</t>
  </si>
  <si>
    <t>Kabel CYKY 5x10</t>
  </si>
  <si>
    <t>Pol518</t>
  </si>
  <si>
    <t>Zemní chránička 63 mm</t>
  </si>
  <si>
    <t>Pol519</t>
  </si>
  <si>
    <t>Zemnící vodič FeZn 10 mm</t>
  </si>
  <si>
    <t>Pol520</t>
  </si>
  <si>
    <t>Zemní chránička 110 mm</t>
  </si>
  <si>
    <t>Pol521</t>
  </si>
  <si>
    <t>Zemnící svorka</t>
  </si>
  <si>
    <t>Pol522</t>
  </si>
  <si>
    <t>Montáž kabelové skříně</t>
  </si>
  <si>
    <t>Pol523</t>
  </si>
  <si>
    <t>Ukončení kabelu do 5x10</t>
  </si>
  <si>
    <t>Pol524</t>
  </si>
  <si>
    <t>Připojení na zemnící soustavu</t>
  </si>
  <si>
    <t>Pol525</t>
  </si>
  <si>
    <t>Vytýčení trasy zast. terén</t>
  </si>
  <si>
    <t>Pol526</t>
  </si>
  <si>
    <t>Výkop 35x80 cm</t>
  </si>
  <si>
    <t>Pol527</t>
  </si>
  <si>
    <t>Výkop 120x50 cm</t>
  </si>
  <si>
    <t>Pol528</t>
  </si>
  <si>
    <t>Lože pro ukládání kabelů (prosátá zemina)</t>
  </si>
  <si>
    <t>Pol529</t>
  </si>
  <si>
    <t>Zához 35x80 cm a hutnění</t>
  </si>
  <si>
    <t>Pol530</t>
  </si>
  <si>
    <t>Zához 120x50 cm a hutnění</t>
  </si>
  <si>
    <t>Pol531</t>
  </si>
  <si>
    <t>Uložení kabelů a zakrytí výstražnou fólií</t>
  </si>
  <si>
    <t>Pol532</t>
  </si>
  <si>
    <t>Obetonování chrániček</t>
  </si>
  <si>
    <t>Pol533</t>
  </si>
  <si>
    <t>Uložení uzemnění</t>
  </si>
  <si>
    <t>Pol534</t>
  </si>
  <si>
    <t>Křížení inž. sítě</t>
  </si>
  <si>
    <t>Pol535</t>
  </si>
  <si>
    <t>Odvoz zeminy a uložení na skládku</t>
  </si>
  <si>
    <t>Pol536</t>
  </si>
  <si>
    <t>Definitivní úpravy povrchu (řeší stavba)</t>
  </si>
  <si>
    <t>Pol537</t>
  </si>
  <si>
    <t>Geodetické zaměření</t>
  </si>
  <si>
    <t>Pol538</t>
  </si>
  <si>
    <t>Pol539</t>
  </si>
  <si>
    <t>Revize el. zařízení</t>
  </si>
  <si>
    <t>Pol540</t>
  </si>
  <si>
    <t>Zkouška a prohlídka rozvodných zařízení</t>
  </si>
  <si>
    <t>Pol541</t>
  </si>
  <si>
    <t>Pojištění a zabezpečení materiálu</t>
  </si>
  <si>
    <t>Pol542</t>
  </si>
  <si>
    <t>Podružný materiál</t>
  </si>
  <si>
    <t>Pol543</t>
  </si>
  <si>
    <t>Mimostaveništní doprava dodávek</t>
  </si>
  <si>
    <t>Pol544</t>
  </si>
  <si>
    <t>Po604</t>
  </si>
  <si>
    <t>Montáž uzemnění a svorek</t>
  </si>
  <si>
    <t>-1811150084</t>
  </si>
  <si>
    <t>Pol601</t>
  </si>
  <si>
    <t>Uložení kabelů – vnitřní trasy</t>
  </si>
  <si>
    <t>-649040005</t>
  </si>
  <si>
    <t>Pol602</t>
  </si>
  <si>
    <t>Montáž zemní kabelové šachty včetně zemních prací</t>
  </si>
  <si>
    <t>-1880860185</t>
  </si>
  <si>
    <t>Pol603</t>
  </si>
  <si>
    <t>Uložení chrániček do 110 mm</t>
  </si>
  <si>
    <t>96173643</t>
  </si>
  <si>
    <t>SO404 - Venkovní areálové osvětlení</t>
  </si>
  <si>
    <t>Pol545</t>
  </si>
  <si>
    <t>Svítidlo VO, LED 51W (ref.typ Schéder Ampera Midi)</t>
  </si>
  <si>
    <t>Pol546</t>
  </si>
  <si>
    <t>LED reflektor 35W</t>
  </si>
  <si>
    <t>Pol547</t>
  </si>
  <si>
    <t>Světelný LED sloupek 3W</t>
  </si>
  <si>
    <t>Pol548</t>
  </si>
  <si>
    <t>Stožár VO, OSV 050-300, montážní výška svítidla 5 m</t>
  </si>
  <si>
    <t>Pol549</t>
  </si>
  <si>
    <t>Elektrovýzbroj stožáru – Schmachtl</t>
  </si>
  <si>
    <t>Pol550</t>
  </si>
  <si>
    <t>Základ stožáru VO, prostý beton C25/30, prostup pro kabelová vedení, provedení dle řezu ve výkresové části, 400x400x900 mm</t>
  </si>
  <si>
    <t>Pol551</t>
  </si>
  <si>
    <t>Základ LED sloupku, prostý beton C25/30, prostup pro kabelová vedení, 250x250x400 mm</t>
  </si>
  <si>
    <t>Pol552</t>
  </si>
  <si>
    <t>Kabel CYKY 3x6</t>
  </si>
  <si>
    <t>Pol553</t>
  </si>
  <si>
    <t>Kabel CYKY 3x4</t>
  </si>
  <si>
    <t>Pol554</t>
  </si>
  <si>
    <t>Kabel CYKY 3x2,5</t>
  </si>
  <si>
    <t>Pol555</t>
  </si>
  <si>
    <t>Kabel CYKY 5x1,5</t>
  </si>
  <si>
    <t>Pol556</t>
  </si>
  <si>
    <t>Rozváděč R-AVO dle výkresu</t>
  </si>
  <si>
    <t>Pol557</t>
  </si>
  <si>
    <t>Soumrakový spínač</t>
  </si>
  <si>
    <t>Pol558</t>
  </si>
  <si>
    <t>Chránička 110 mm</t>
  </si>
  <si>
    <t>Pol559</t>
  </si>
  <si>
    <t>Chránička 40 mm</t>
  </si>
  <si>
    <t>Pol560</t>
  </si>
  <si>
    <t>Montáž svítidla AVO</t>
  </si>
  <si>
    <t>Pol561</t>
  </si>
  <si>
    <t>Ukončení kabelu 3x..</t>
  </si>
  <si>
    <t>Pol562</t>
  </si>
  <si>
    <t>Montáž rozváděče R-AVO</t>
  </si>
  <si>
    <t>Pol563</t>
  </si>
  <si>
    <t>Výkop a zához jámy základ osvětlení</t>
  </si>
  <si>
    <t>Pol564</t>
  </si>
  <si>
    <t>Výkop a zához jámy základ LED sloupek</t>
  </si>
  <si>
    <t>Pol565</t>
  </si>
  <si>
    <t>Pol566</t>
  </si>
  <si>
    <t>Pol567</t>
  </si>
  <si>
    <t>Pol568</t>
  </si>
  <si>
    <t>Pol569</t>
  </si>
  <si>
    <t>Náhradní díly - seznam</t>
  </si>
  <si>
    <t>Pol570</t>
  </si>
  <si>
    <t>Pol571</t>
  </si>
  <si>
    <t>Pol572</t>
  </si>
  <si>
    <t>Uložení kabelu do 3x6</t>
  </si>
  <si>
    <t>-1420595285</t>
  </si>
  <si>
    <t>Montáž a nastavení soumrakového spínače</t>
  </si>
  <si>
    <t>-1531891403</t>
  </si>
  <si>
    <t>1840643306</t>
  </si>
  <si>
    <t>SO406 - Úpravy VO</t>
  </si>
  <si>
    <t>Pol574</t>
  </si>
  <si>
    <t>Svítidlo pro přechod pro chodce, ref.typ.Schréder Ampera Midi, LED 34W</t>
  </si>
  <si>
    <t>Pol575</t>
  </si>
  <si>
    <t>Svítidlo pro přechod pro chodce, ref.typ.Schréder Ampera Midi, LED 60W</t>
  </si>
  <si>
    <t>Pol576</t>
  </si>
  <si>
    <t>Stožár VO, OSV 060-300, montážní výška svítidla 6 m</t>
  </si>
  <si>
    <t>Pol577</t>
  </si>
  <si>
    <t>Kabel AYKY 4x25</t>
  </si>
  <si>
    <t>Pol578</t>
  </si>
  <si>
    <t>Chránička 63 mm</t>
  </si>
  <si>
    <t>Pol579</t>
  </si>
  <si>
    <t>Montáž svítidla VO</t>
  </si>
  <si>
    <t>Pol580</t>
  </si>
  <si>
    <t>Ukončení kabelu 4x25</t>
  </si>
  <si>
    <t>Uložení kabelů vč.chrániček 63 mm a zakrytí výstražnou fólií</t>
  </si>
  <si>
    <t>Pol581</t>
  </si>
  <si>
    <t>Pol582</t>
  </si>
  <si>
    <t>Pol583</t>
  </si>
  <si>
    <t>Pol584</t>
  </si>
  <si>
    <t>Pol585</t>
  </si>
  <si>
    <t>SO501 - Plynová přípojka STL</t>
  </si>
  <si>
    <t xml:space="preserve">    23-M - Montáže potrubí</t>
  </si>
  <si>
    <t>3*0,6*1</t>
  </si>
  <si>
    <t>132254101</t>
  </si>
  <si>
    <t>Hloubení zapažených rýh šířky do 800 mm strojně s urovnáním dna do předepsaného profilu a spádu v hornině třídy těžitelnosti I skupiny 3 do 20 m3</t>
  </si>
  <si>
    <t>8,5*0,6*1</t>
  </si>
  <si>
    <t>8,5*1*2</t>
  </si>
  <si>
    <t>8,5*0,6*0,6</t>
  </si>
  <si>
    <t>8,5*0,6*0,4</t>
  </si>
  <si>
    <t>8,5*0,6*0,4*6</t>
  </si>
  <si>
    <t>8,5*0,6*0,4*1,665</t>
  </si>
  <si>
    <t>8,5*0,6*0,3</t>
  </si>
  <si>
    <t>8,5*0,6*0,3*1,885</t>
  </si>
  <si>
    <t>8,5*0,6*0,1</t>
  </si>
  <si>
    <t>871171211</t>
  </si>
  <si>
    <t>Montáž vodovodního potrubí z plastů v otevřeném výkopu z polyetylenu PE 100 svařovaných elektrotvarovkou SDR 11/PN16 D 40 x 3,7 mm</t>
  </si>
  <si>
    <t>8,5+2</t>
  </si>
  <si>
    <t>28613912</t>
  </si>
  <si>
    <t>potrubí plynovodní PE 100RC SDR 11 PN 0,4MPa D 40x3,7mm</t>
  </si>
  <si>
    <t>877171101</t>
  </si>
  <si>
    <t>Montáž tvarovek na vodovodním plastovém potrubí z polyetylenu PE 100 elektrotvarovek SDR 11/PN16 spojek, oblouků nebo redukcí d 40</t>
  </si>
  <si>
    <t>28653075a</t>
  </si>
  <si>
    <t>vložka přechodová PE/mosaz pro vodovodní potrubí PN16 plyn PN10 vnější závit 40-1 1/4"</t>
  </si>
  <si>
    <t>877171112</t>
  </si>
  <si>
    <t>Montáž tvarovek na vodovodním plastovém potrubí z polyetylenu PE 100 elektrotvarovek SDR 11/PN16 kolen 90° d 40</t>
  </si>
  <si>
    <t>28653053</t>
  </si>
  <si>
    <t>elektrokoleno 90° PE 100 D 40mm</t>
  </si>
  <si>
    <t>877211101</t>
  </si>
  <si>
    <t>Montáž tvarovek na vodovodním plastovém potrubí z polyetylenu PE 100 elektrotvarovek SDR 11/PN16 spojek, oblouků nebo redukcí d 63</t>
  </si>
  <si>
    <t>28614975</t>
  </si>
  <si>
    <t>elektroredukce PE 100 PN16 D 63-40mm</t>
  </si>
  <si>
    <t>877321124</t>
  </si>
  <si>
    <t>Montáž tvarovek na vodovodním plastovém potrubí z polyetylenu PE 100 elektrotvarovek SDR 11/PN16 T-kusů navrtávacích bez vrtáku d 160/63</t>
  </si>
  <si>
    <t>28614037</t>
  </si>
  <si>
    <t>tvarovka T-kus navrtávací bez vrtáku D 160-63mm</t>
  </si>
  <si>
    <t>899721111</t>
  </si>
  <si>
    <t>Signalizační vodič na potrubí DN do 150 mm</t>
  </si>
  <si>
    <t>8,5+2+1</t>
  </si>
  <si>
    <t>8,5</t>
  </si>
  <si>
    <t>"Hmotnost přesouvaných hmot pro oddíl: 8 - Trubní vedení"0,025</t>
  </si>
  <si>
    <t>723239104</t>
  </si>
  <si>
    <t>Armatury se dvěma závity montáž armatur se dvěma závity ostatních typů G 1 1/4</t>
  </si>
  <si>
    <t>55138955</t>
  </si>
  <si>
    <t>kohout kulový plnoprůtokový nikl ovládání vrtulka PN35 T 185°C (EN 331, MOP 5) 1"1/4 žlutý</t>
  </si>
  <si>
    <t>23-M</t>
  </si>
  <si>
    <t>Montáže potrubí</t>
  </si>
  <si>
    <t>230120041</t>
  </si>
  <si>
    <t>Čištění potrubí profukováním nebo proplachováním DN 32</t>
  </si>
  <si>
    <t>230230001</t>
  </si>
  <si>
    <t>Tlakové zkoušky předběžné vodou DN 50</t>
  </si>
  <si>
    <t>230230016</t>
  </si>
  <si>
    <t>Tlakové zkoušky hlavní vzduchem 0,6 MPa DN 50</t>
  </si>
  <si>
    <t>SO502 - Plynová přípojka NTL</t>
  </si>
  <si>
    <t>(3+5)*0,6*1</t>
  </si>
  <si>
    <t>132254102</t>
  </si>
  <si>
    <t>Hloubení zapažených rýh šířky do 800 mm strojně s urovnáním dna do předepsaného profilu a spádu v hornině třídy těžitelnosti I skupiny 3 přes 20 do 50 m3</t>
  </si>
  <si>
    <t>77*0,6*1</t>
  </si>
  <si>
    <t>77*1*2</t>
  </si>
  <si>
    <t>77*0,6*0,6</t>
  </si>
  <si>
    <t>77*0,6*0,4</t>
  </si>
  <si>
    <t>77*0,6*0,4*6</t>
  </si>
  <si>
    <t>77*0,6*0,4*1,665</t>
  </si>
  <si>
    <t>77*0,6*0,3</t>
  </si>
  <si>
    <t>77*0,6*0,3*1,885</t>
  </si>
  <si>
    <t>77*0,6*0,1</t>
  </si>
  <si>
    <t>866241005a</t>
  </si>
  <si>
    <t>Montáž potrubí plynovodního předizolovaného ocelového DN 80</t>
  </si>
  <si>
    <t>55261124a</t>
  </si>
  <si>
    <t>trubka ocelová pro plyn s plastovým opláštěním dl 6m D 89x8mm</t>
  </si>
  <si>
    <t>871241221</t>
  </si>
  <si>
    <t>Montáž vodovodního potrubí z plastů v otevřeném výkopu z polyetylenu PE 100 svařovaných elektrotvarovkou SDR 17/PN10 D 90 x 5,4 mm</t>
  </si>
  <si>
    <t>28613900</t>
  </si>
  <si>
    <t>potrubí plynovodní PE 100RC SDR 17,6 PN 0,1MPa tyče 12m 90x5,1mm</t>
  </si>
  <si>
    <t>871321221</t>
  </si>
  <si>
    <t>Montáž vodovodního potrubí z plastů v otevřeném výkopu z polyetylenu PE 100 svařovaných elektrotvarovkou SDR 17/PN10 D 160 x 9,5 mm</t>
  </si>
  <si>
    <t>16+3</t>
  </si>
  <si>
    <t>28613904</t>
  </si>
  <si>
    <t>potrubí plynovodní PE 100RC SDR 17,6 PN 0,1MPa tyče 12m 160x9,1mm</t>
  </si>
  <si>
    <t>877241101</t>
  </si>
  <si>
    <t>Montáž tvarovek na vodovodním plastovém potrubí z polyetylenu PE 100 elektrotvarovek SDR 11/PN16 spojek, oblouků nebo redukcí d 90</t>
  </si>
  <si>
    <t>2+5</t>
  </si>
  <si>
    <t>28615974</t>
  </si>
  <si>
    <t>elektrospojka SDR11 PE 100 PN16 D 90mm</t>
  </si>
  <si>
    <t>28615025a</t>
  </si>
  <si>
    <t xml:space="preserve">elektropřechodka PE/ocel  SDR11 PE 100 PN16 D 90mm/DN80</t>
  </si>
  <si>
    <t>877241112</t>
  </si>
  <si>
    <t>Montáž tvarovek na vodovodním plastovém potrubí z polyetylenu PE 100 elektrotvarovek SDR 11/PN16 kolen 90° d 90</t>
  </si>
  <si>
    <t>3+2</t>
  </si>
  <si>
    <t>28653060</t>
  </si>
  <si>
    <t>elektrokoleno 90° PE 100 D 90mm</t>
  </si>
  <si>
    <t>899914111</t>
  </si>
  <si>
    <t>Montáž ocelové chráničky v otevřeném výkopu vnějšího průměru D 159 x 10 mm</t>
  </si>
  <si>
    <t>11,5</t>
  </si>
  <si>
    <t>55283924</t>
  </si>
  <si>
    <t>trubka ocelová bezešvá hladká jakost 11 353 159x8,0mm</t>
  </si>
  <si>
    <t>"Hmotnost přesouvaných hmot pro oddíl: 8 - Trubní vedení"0,599</t>
  </si>
  <si>
    <t>230120045</t>
  </si>
  <si>
    <t>Čištění potrubí profukováním nebo proplachováním DN 80</t>
  </si>
  <si>
    <t>77+4</t>
  </si>
  <si>
    <t>230200117</t>
  </si>
  <si>
    <t>Nasunutí potrubní sekce do chráničky jmenovitá světlost nasouvaného potrubí DN 80</t>
  </si>
  <si>
    <t>11,5+16+3</t>
  </si>
  <si>
    <t>230210001</t>
  </si>
  <si>
    <t>Oprava továrního opláštění a izolace svarů natavením normálním</t>
  </si>
  <si>
    <t>2*0,3*0,6</t>
  </si>
  <si>
    <t>230210013</t>
  </si>
  <si>
    <t>Montáž opláštění ruční ovinem páskou za studena 2 vrstvy</t>
  </si>
  <si>
    <t>2*0,6*0,3</t>
  </si>
  <si>
    <t>230230002</t>
  </si>
  <si>
    <t>Tlakové zkoušky předběžné vodou DN 80</t>
  </si>
  <si>
    <t>230230017</t>
  </si>
  <si>
    <t>Tlakové zkoušky hlavní vzduchem 0,6 MPa DN 80</t>
  </si>
  <si>
    <t>SO503 - Zdroj a areálový rozvod O2</t>
  </si>
  <si>
    <t>D1 - PŘÍPOJKA , ZDROJ O2</t>
  </si>
  <si>
    <t>D2 - OSTATNÍ</t>
  </si>
  <si>
    <t>PŘÍPOJKA , ZDROJ O2</t>
  </si>
  <si>
    <t>Pol410</t>
  </si>
  <si>
    <t>Pol411</t>
  </si>
  <si>
    <t>chránička potrubí-oc.trubka 57x3.2 v zemi</t>
  </si>
  <si>
    <t>Pol412</t>
  </si>
  <si>
    <t>izolace na trubku Cu 22x1 v zemi</t>
  </si>
  <si>
    <t>Pol413</t>
  </si>
  <si>
    <t>izolace na chráničku v zemi</t>
  </si>
  <si>
    <t>Pol414</t>
  </si>
  <si>
    <t>signalizační folie</t>
  </si>
  <si>
    <t>Pol415</t>
  </si>
  <si>
    <t>Pol416</t>
  </si>
  <si>
    <t>lahvový zdroj O2</t>
  </si>
  <si>
    <t>Poznámka k položce:_x000d_
Poznámka k položce: lahvový zdroj O2 : 6+6 lahví vč.automat.přepínání (1x automatika vst. 200 bar/výst. 4 bar, 2x LB pro 6 lahví vč.držáku a vysokotl.čidla, 1x nouz. vstup pro údržbu, 1x středotl.čidlo, 1x kontr.manometr, 1x PV, 2x KK 3/4", 4m vysokotl.Cu trubka)</t>
  </si>
  <si>
    <t>Pol417</t>
  </si>
  <si>
    <t>záložní lahvový zdroj O2</t>
  </si>
  <si>
    <t>Poznámka k položce:_x000d_
Poznámka k položce: záložní lahvový zdroj O2 : 6 lahví vč.redukčního panelu (1x redukční panel vst. 200 bar/výst. 4 bar, 1x LB pro 6 lahví vč.držáku a vysokotl.čidla, 2m vysokotl.Cu trubka)</t>
  </si>
  <si>
    <t>Pol418</t>
  </si>
  <si>
    <t>záložní držák lahví pro 6 lahví</t>
  </si>
  <si>
    <t>Pol419</t>
  </si>
  <si>
    <t>čidlo detekce O2</t>
  </si>
  <si>
    <t>Pol420</t>
  </si>
  <si>
    <t>vyhodnocovací ústředna vč.optické a zvukové signalizace</t>
  </si>
  <si>
    <t>Pol421</t>
  </si>
  <si>
    <t>tlaková zkouška zdroje</t>
  </si>
  <si>
    <t>Pol422</t>
  </si>
  <si>
    <t>Pol423</t>
  </si>
  <si>
    <t>Pol424</t>
  </si>
  <si>
    <t>Pol425</t>
  </si>
  <si>
    <t>Veškeré stavební přípomoce (BP+NS)</t>
  </si>
  <si>
    <t>Pol426</t>
  </si>
  <si>
    <t>SO 601 - Komunikace, chodníky a zpevněné plochy</t>
  </si>
  <si>
    <t>SO 601.1 - Komunikace a chodníky - sever</t>
  </si>
  <si>
    <t>122251504</t>
  </si>
  <si>
    <t>Odkopávky a prokopávky zapažené v hornině třídy těžitelnosti I, skupiny 3 objem do 500 m3 strojně</t>
  </si>
  <si>
    <t>"rozsah_SO 601.1_odměřeno elektronicky" 108,6</t>
  </si>
  <si>
    <t>132251101</t>
  </si>
  <si>
    <t xml:space="preserve">Hloubení rýh nezapažených  š do 800 mm v hornině třídy těžitelnosti I, skupiny 3 objem do 20 m3 strojně</t>
  </si>
  <si>
    <t>"rozsah_SO 601.1_odměřeno elektronicky"</t>
  </si>
  <si>
    <t>"drenážní systém" 9,55</t>
  </si>
  <si>
    <t>81,5*2 "Přepočtené koeficientem množství</t>
  </si>
  <si>
    <t>(108,6+9,55)-81,5</t>
  </si>
  <si>
    <t>36,65*20 "Přepočtené koeficientem množství</t>
  </si>
  <si>
    <t>171151111</t>
  </si>
  <si>
    <t>Uložení sypaniny z hornin nesoudržných sypkých do násypů zhutněných</t>
  </si>
  <si>
    <t>"rozsah_SO 601.1_odměřeno elektronicky" 81,5</t>
  </si>
  <si>
    <t>36,65*1,8 "Přepočtené koeficientem množství</t>
  </si>
  <si>
    <t>181152302</t>
  </si>
  <si>
    <t>Úprava pláně pro silnice a dálnice v zářezech se zhutněním</t>
  </si>
  <si>
    <t>"rozsah_SO 601.1_odměřeno elektronicky" 1313,5</t>
  </si>
  <si>
    <t>212752402</t>
  </si>
  <si>
    <t>Trativod z drenážních trubek PE perforace 360° včetně lože otevřený výkop DN do 150 pro liniové stavby</t>
  </si>
  <si>
    <t>"rozsah_SO 601.1_odměřeno elektronicky" 82,5</t>
  </si>
  <si>
    <t>212972113</t>
  </si>
  <si>
    <t>Opláštění drenážních trub filtrační textilií DN do 160</t>
  </si>
  <si>
    <t>561041111</t>
  </si>
  <si>
    <t>Zřízení podkladu ze zeminy upravené vápnem, cementem, směsnými pojivy tl 300 mm plochy do 1000 m2</t>
  </si>
  <si>
    <t>"rozsah_SO 601.1_odměřeno elektronicky" 66,5</t>
  </si>
  <si>
    <t>66,5*0,02652 "Přepočtené koeficientem množství</t>
  </si>
  <si>
    <t>564201111</t>
  </si>
  <si>
    <t>Podklad nebo podsyp ze štěrkopísku ŠP tl do 40 mm</t>
  </si>
  <si>
    <t>4,5+370,5+288,5</t>
  </si>
  <si>
    <t>564831111</t>
  </si>
  <si>
    <t>Podklad ze štěrkodrtě ŠD tl 100 mm</t>
  </si>
  <si>
    <t>"rozsah_SO 601.1_odměřeno elektronicky" 4,5</t>
  </si>
  <si>
    <t>564851111</t>
  </si>
  <si>
    <t>Podklad ze štěrkodrtě ŠD tl 150 mm</t>
  </si>
  <si>
    <t>"rozsah_SO 601.1_odměřeno elektronicky" 1027,5+657,0</t>
  </si>
  <si>
    <t>"rozsah_SO 601.1_odměřeno elektronicky" 215,5</t>
  </si>
  <si>
    <t>564871111</t>
  </si>
  <si>
    <t>Podklad ze štěrkodrtě ŠD tl 250 mm</t>
  </si>
  <si>
    <t>"rozsah_SO 601.1_odměřeno elektronicky" 73,0</t>
  </si>
  <si>
    <t>565135101</t>
  </si>
  <si>
    <t>Asfaltový beton vrstva podkladní ACP 16+ tl 50 mm š do 1,5 m</t>
  </si>
  <si>
    <t>"rozsah_SO 601.1_odměřeno elektronicky" 657,0</t>
  </si>
  <si>
    <t>573111112</t>
  </si>
  <si>
    <t>Postřik živičný infiltrační bez posypu z asfaltu množství 0,7 kg/m2</t>
  </si>
  <si>
    <t>573211107</t>
  </si>
  <si>
    <t>Postřik živičný spojovací z asfaltu v množství 0,30 kg/m2</t>
  </si>
  <si>
    <t>577134031</t>
  </si>
  <si>
    <t>Asfaltový beton vrstva obrusná ACO 11 (ABS) tř. I tl 40 mm š do 1,5 m z modifikovaného asfaltu</t>
  </si>
  <si>
    <t>Kladení zámkové dlažby komunikací pro pěší tl do 60 mm skupiny B pl do 50 m2</t>
  </si>
  <si>
    <t xml:space="preserve">"rozsah_SO 601.1_odměřeno elektronicky"  4,5</t>
  </si>
  <si>
    <t>59245R01</t>
  </si>
  <si>
    <t>dlažba zámková betonová tl. 40mm přírodní (specifikace dle PD a TZ)</t>
  </si>
  <si>
    <t>4,5*1,1 "Přepočtené koeficientem množství</t>
  </si>
  <si>
    <t>596211123</t>
  </si>
  <si>
    <t>Kladení zámkové dlažby komunikací pro pěší tl 60 mm skupiny B pl přes 300 m2</t>
  </si>
  <si>
    <t>"rozsah_SO 601.1_odměřeno elektronicky" 370,5</t>
  </si>
  <si>
    <t>59245R12</t>
  </si>
  <si>
    <t>dlažba zámková betonová tl. 60mm přírodní (specifikace dle PD a TZ)</t>
  </si>
  <si>
    <t>370,5*1,1 "Přepočtené koeficientem množství</t>
  </si>
  <si>
    <t>59245R22</t>
  </si>
  <si>
    <t>dlažba zámková betonová pro nevidomé 100*200*60 mm barevná (specifikace dle PD a TZ)</t>
  </si>
  <si>
    <t>596211222</t>
  </si>
  <si>
    <t>Kladení zámkové dlažby komunikací pro pěší tl 80 mm skupiny B pl do 300 m2</t>
  </si>
  <si>
    <t xml:space="preserve">"rozsah_SO 601.1_odměřeno elektronicky"  288,5</t>
  </si>
  <si>
    <t>59245R13</t>
  </si>
  <si>
    <t>dlažba zámková betonová tl. 80mm přírodní (specifikace dle PD a TZ)</t>
  </si>
  <si>
    <t>288,5*1,1 "Přepočtené koeficientem množství</t>
  </si>
  <si>
    <t>916231113</t>
  </si>
  <si>
    <t>Osazení chodníkového obrubníku betonového ležatého s boční opěrou do lože z betonu prostého</t>
  </si>
  <si>
    <t>"rozsah_SO 601.1_odměřeno elektronicky" 6,5</t>
  </si>
  <si>
    <t>59217023</t>
  </si>
  <si>
    <t>obrubník betonový chodníkový 1000x150/120x250mm</t>
  </si>
  <si>
    <t>6,5*1,1 "Přepočtené koeficientem množství</t>
  </si>
  <si>
    <t>916231213</t>
  </si>
  <si>
    <t>Osazení chodníkového obrubníku betonového stojatého s boční opěrou do lože z betonu prostého</t>
  </si>
  <si>
    <t>"rozsah_SO 601.1_odměřeno elektronicky" 211,0</t>
  </si>
  <si>
    <t>211*1,1 "Přepočtené koeficientem množství</t>
  </si>
  <si>
    <t>916331112</t>
  </si>
  <si>
    <t>Osazení zahradního obrubníku betonového do lože z betonu s boční opěrou</t>
  </si>
  <si>
    <t>"rozsah_SO 601.1_odměřeno elektronicky" 99,1</t>
  </si>
  <si>
    <t>59217012</t>
  </si>
  <si>
    <t>obrubník betonový zahradní 1000x80x250mm</t>
  </si>
  <si>
    <t>99,1*1,1 "Přepočtené koeficientem množství</t>
  </si>
  <si>
    <t>919112212</t>
  </si>
  <si>
    <t>Řezání spár pro vytvoření komůrky š 10 mm hl 20 mm pro těsnící zálivku v živičném krytu</t>
  </si>
  <si>
    <t>"rozsah_SO 601.1_odměřeno elektronicky" 16,7</t>
  </si>
  <si>
    <t>919122111</t>
  </si>
  <si>
    <t>Těsnění spár zálivkou za tepla pro komůrky š 10 mm hl 20 mm s těsnicím profilem</t>
  </si>
  <si>
    <t>935932R00</t>
  </si>
  <si>
    <t>D+M _ systémové řešení _ odvodňovací liniový žlab osazení bo betonového lože s boční betonovou opěrou</t>
  </si>
  <si>
    <t xml:space="preserve">Poznámka k položce:_x000d_
Poznámka k položce: Kompletní systémová dodávka a provedení/osazení/dopojení _ dle specifikace PD a TZ včetně všech přímo souvisejících prací/činností/dodávek/doplňků a příslušenství ----------------------------------------------------------------------------------------------------------------------------------------------------------------------------------------- -osazení žlabu_kompletní montážní a ostatní práce -betonové lože a betonová opěra -podkladní vrstva ŠD tl. 100 mm  -systémová dodávka odvodňovacího žlabu _ včetně vpusti, čel a ostatního příslušenství</t>
  </si>
  <si>
    <t>"rozsah_SO 601.1_odměřeno elektronicky" 57,0</t>
  </si>
  <si>
    <t>Přesun hmot pro pozemní komunikace s krytem z kamene, monolitickým betonovým nebo živičným</t>
  </si>
  <si>
    <t>SO 601.2 - Komunikace a chodníky - jih</t>
  </si>
  <si>
    <t>113107162</t>
  </si>
  <si>
    <t>Odstranění podkladu z kameniva tl 200 mm strojně pl přes 50 do 200 m2</t>
  </si>
  <si>
    <t>"rozsah_SO 601.2_odměřeno elektronicky"</t>
  </si>
  <si>
    <t>110,0</t>
  </si>
  <si>
    <t>113107182</t>
  </si>
  <si>
    <t>Odstranění krytu živičného tl 100 mm strojně pl přes 50 do 200 m2</t>
  </si>
  <si>
    <t>151,8</t>
  </si>
  <si>
    <t>"drenážní systém" 6,25</t>
  </si>
  <si>
    <t>546,4*2 "Přepočtené koeficientem množství</t>
  </si>
  <si>
    <t>"rozsah_SO 601.2_odměřeno elektronicky" 14,3</t>
  </si>
  <si>
    <t>14,3*20 "Přepočtené koeficientem množství</t>
  </si>
  <si>
    <t>546,4</t>
  </si>
  <si>
    <t>zemina pro násypy , zemníky a terénní úpravy</t>
  </si>
  <si>
    <t xml:space="preserve">Poznámka k položce:_x000d_
Poznámka k položce: -specifikace dodávky _ viz PD a TZ  (JC obsahuje dodávku vhodného odsouhlaseného materiálu + přesuny/přemístění do 15 km)</t>
  </si>
  <si>
    <t>14,3*1,8 "Přepočtené koeficientem množství</t>
  </si>
  <si>
    <t>2656,0</t>
  </si>
  <si>
    <t>62,9</t>
  </si>
  <si>
    <t>31,1+812,0+872,5+721,5</t>
  </si>
  <si>
    <t>31,1</t>
  </si>
  <si>
    <t>1339,5+192,0</t>
  </si>
  <si>
    <t>721,5</t>
  </si>
  <si>
    <t>595,0</t>
  </si>
  <si>
    <t>192,0</t>
  </si>
  <si>
    <t>567122111</t>
  </si>
  <si>
    <t>Podklad ze směsi stmelené cementem SC C 8/10 (KSC I) tl 120 mm</t>
  </si>
  <si>
    <t>335,5</t>
  </si>
  <si>
    <t>31,1*1,1 "Přepočtené koeficientem množství</t>
  </si>
  <si>
    <t>812,0</t>
  </si>
  <si>
    <t>812*1,1 "Přepočtené koeficientem množství</t>
  </si>
  <si>
    <t>596211223</t>
  </si>
  <si>
    <t>Kladení zámkové dlažby komunikací pro pěší tl 80 mm skupiny B pl přes 300 m2</t>
  </si>
  <si>
    <t>872,5</t>
  </si>
  <si>
    <t>872,5*1,1 "Přepočtené koeficientem množství</t>
  </si>
  <si>
    <t>596412313</t>
  </si>
  <si>
    <t>Kladení dlažby z vegetačních tvárnic pozemních komunikací tl do 100 mm přes 300 m2</t>
  </si>
  <si>
    <t>59246R16</t>
  </si>
  <si>
    <t>dlažba plošná betonová vegetační tl. do 100 mm (specifikace dle PD a TZ)</t>
  </si>
  <si>
    <t>721,5*1,1 "Přepočtené koeficientem množství</t>
  </si>
  <si>
    <t>8,0</t>
  </si>
  <si>
    <t>8*1,1 "Přepočtené koeficientem množství</t>
  </si>
  <si>
    <t>321,6</t>
  </si>
  <si>
    <t>321,6*1,1 "Přepočtené koeficientem množství</t>
  </si>
  <si>
    <t>348,5</t>
  </si>
  <si>
    <t>348,5*1,1 "Přepočtené koeficientem množství</t>
  </si>
  <si>
    <t>49,2</t>
  </si>
  <si>
    <t>Řezání stávajícího živičného krytu hl do 100 mm</t>
  </si>
  <si>
    <t>17,2</t>
  </si>
  <si>
    <t>34,0</t>
  </si>
  <si>
    <t>56,1*20 "Přepočtené koeficientem množství</t>
  </si>
  <si>
    <t xml:space="preserve">SO 602 - Úpravy stávajících komunikací  a chodníků</t>
  </si>
  <si>
    <t>SO 602.1 - Chodníky v ul. Svitavská</t>
  </si>
  <si>
    <t>113106271</t>
  </si>
  <si>
    <t>Rozebrání dlažeb vozovek ze zámkové dlažby s ložem z kameniva strojně pl přes 50 do 200 m2</t>
  </si>
  <si>
    <t>"rozsah_SO 602.1_odměřeno elektronicky"</t>
  </si>
  <si>
    <t>65,6</t>
  </si>
  <si>
    <t>113107322</t>
  </si>
  <si>
    <t>Odstranění podkladu z kameniva tl 200 mm strojně pl do 50 m2</t>
  </si>
  <si>
    <t>40,0</t>
  </si>
  <si>
    <t>27,8</t>
  </si>
  <si>
    <t>Úprava pláně v hornině třídy těžitelnosti I, skupiny 1 až 3 se zhutněním_ručním vibračním pěchem nebo válcem</t>
  </si>
  <si>
    <t>67,5</t>
  </si>
  <si>
    <t>596211121</t>
  </si>
  <si>
    <t>Kladení zámkové dlažby komunikací pro pěší tl 60 mm skupiny B pl do 100 m2</t>
  </si>
  <si>
    <t>67,5*1,1 "Přepočtené koeficientem množství</t>
  </si>
  <si>
    <t>33,0</t>
  </si>
  <si>
    <t>33*1,1 "Přepočtené koeficientem množství</t>
  </si>
  <si>
    <t>36,651*20 "Přepočtené koeficientem množství</t>
  </si>
  <si>
    <t>998223011</t>
  </si>
  <si>
    <t>Přesun hmot pro pozemní komunikace s krytem dlážděným</t>
  </si>
  <si>
    <t>SO 602.2 - Bezpečnostní ostrůvky</t>
  </si>
  <si>
    <t>"rozsah_SO 602.2_odměřeno elektronicky"</t>
  </si>
  <si>
    <t>38,5</t>
  </si>
  <si>
    <t>113107161</t>
  </si>
  <si>
    <t>Odstranění podkladu z kameniva tl 100 mm strojně pl přes 50 do 200 m2</t>
  </si>
  <si>
    <t>54,5</t>
  </si>
  <si>
    <t>16,0+16,0</t>
  </si>
  <si>
    <t>121112003</t>
  </si>
  <si>
    <t>Sejmutí ornice tl vrstvy do 200 mm ručně</t>
  </si>
  <si>
    <t>122251501</t>
  </si>
  <si>
    <t>Odkopávky a prokopávky zapažené v hornině třídy těžitelnosti I, skupiny 3 objem do 20 m3 strojně</t>
  </si>
  <si>
    <t>4,2</t>
  </si>
  <si>
    <t>99,5</t>
  </si>
  <si>
    <t>42,0</t>
  </si>
  <si>
    <t>578143133</t>
  </si>
  <si>
    <t>Litý asfalt tl 40 mm š do 3 m z modifikovaného asfaltu</t>
  </si>
  <si>
    <t>99,5*1,1 "Přepočtené koeficientem množství</t>
  </si>
  <si>
    <t>32,0</t>
  </si>
  <si>
    <t>32*1,1 "Přepočtené koeficientem množství</t>
  </si>
  <si>
    <t>40*1,1 "Přepočtené koeficientem množství</t>
  </si>
  <si>
    <t>22,0</t>
  </si>
  <si>
    <t>22*1,1 "Přepočtené koeficientem množství</t>
  </si>
  <si>
    <t>919735114</t>
  </si>
  <si>
    <t>Řezání stávajícího živičného krytu hl do 200 mm</t>
  </si>
  <si>
    <t>48,0</t>
  </si>
  <si>
    <t>50,338*20 "Přepočtené koeficientem množství</t>
  </si>
  <si>
    <t>SO 603 - Dopravní značení</t>
  </si>
  <si>
    <t>913121R01</t>
  </si>
  <si>
    <t xml:space="preserve">D+M _ systémová dodávka svislého dopravního značení vč. základového prvku / kotvícího prvku _  B1</t>
  </si>
  <si>
    <t>Poznámka k položce:_x000d_
Poznámka k položce: kompletní systémová dodávka a montáž/osazení _ provedení dle specifikace PD a TZ včetně všech přímo souvisejících prací a dodávek/doplňků a komponentů --------------------------------------------------------------------------------------------------------------------------------------------------------------------------------------------- (přesný rozsah a specifikace _ SO 603)</t>
  </si>
  <si>
    <t>913121R02</t>
  </si>
  <si>
    <t xml:space="preserve">D+M _ systémová dodávka svislého dopravního značení vč. základového prvku / kotvícího prvku _  B2</t>
  </si>
  <si>
    <t>913121R03</t>
  </si>
  <si>
    <t xml:space="preserve">D+M _ systémová dodávka svislého dopravního značení vč. základového prvku / kotvícího prvku _  A9</t>
  </si>
  <si>
    <t>913121R04</t>
  </si>
  <si>
    <t xml:space="preserve">D+M _ systémová dodávka svislého dopravního značení vč. základového prvku / kotvícího prvku _  B16</t>
  </si>
  <si>
    <t>913121R05</t>
  </si>
  <si>
    <t xml:space="preserve">D+M _ systémová dodávka svislého dopravního značení vč. základového prvku / kotvícího prvku _  P4</t>
  </si>
  <si>
    <t>913121R06</t>
  </si>
  <si>
    <t xml:space="preserve">D+M _ systémová dodávka svislého dopravního značení vč. základového prvku / kotvícího prvku _  P2</t>
  </si>
  <si>
    <t>913121R07</t>
  </si>
  <si>
    <t xml:space="preserve">D+M _ systémová dodávka svislého dopravního značení vč. základového prvku / kotvícího prvku _  C4a</t>
  </si>
  <si>
    <t>913121R08</t>
  </si>
  <si>
    <t xml:space="preserve">D+M _ systémová dodávka svislého dopravního značení vč. základového prvku / kotvícího prvku _  IP12</t>
  </si>
  <si>
    <t>913121R09</t>
  </si>
  <si>
    <t xml:space="preserve">D+M _ systémová dodávka svislého dopravního značení vč. základového prvku / kotvícího prvku _  IP11a</t>
  </si>
  <si>
    <t>913121R10</t>
  </si>
  <si>
    <t xml:space="preserve">D+M _ systémová dodávka svislého dopravního značení vč. základového prvku / kotvícího prvku _  IP4b</t>
  </si>
  <si>
    <t>913121R11</t>
  </si>
  <si>
    <t xml:space="preserve">D+M _ systémová dodávka svislého dopravního značení vč. základového prvku / kotvícího prvku _  IP6</t>
  </si>
  <si>
    <t>913121R12</t>
  </si>
  <si>
    <t>913121R13</t>
  </si>
  <si>
    <t xml:space="preserve">D+M _ systémová dodávka svislého dopravního značení vč. základového prvku / kotvícího prvku _  IP10a</t>
  </si>
  <si>
    <t>913121R14</t>
  </si>
  <si>
    <t xml:space="preserve">D+M _ systémová dodávka svislého dopravního značení vč. základového prvku / kotvícího prvku _  B28</t>
  </si>
  <si>
    <t>913121R15</t>
  </si>
  <si>
    <t xml:space="preserve">D+M _ systémová dodávka svislého dopravního značení vč. základového prvku / kotvícího prvku _  E1</t>
  </si>
  <si>
    <t>913121R16</t>
  </si>
  <si>
    <t xml:space="preserve">D+M _ systémová dodávka svislého dopravního značení vč. základového prvku / kotvícího prvku _  E13</t>
  </si>
  <si>
    <t>915211112</t>
  </si>
  <si>
    <t>Vodorovné dopravní značení dělící čáry š 125 mm bílý plast</t>
  </si>
  <si>
    <t>915211116</t>
  </si>
  <si>
    <t>Vodorovné dopravní značení dělící čáry š 125 mm žlutý plast</t>
  </si>
  <si>
    <t>915221112</t>
  </si>
  <si>
    <t>Vodorovné dopravní značení vodící čáry š 250 mm plast</t>
  </si>
  <si>
    <t>915231116</t>
  </si>
  <si>
    <t>Vodorovné dopravní značení přechody pro chodce, šipky, symboly _ plast</t>
  </si>
  <si>
    <t>SO 604 - Sadové úpravy, náhradní výsadba</t>
  </si>
  <si>
    <t xml:space="preserve">    18 - Zemní práce - povrchové úpravy terénu</t>
  </si>
  <si>
    <t>184201R01</t>
  </si>
  <si>
    <t>Výsadba soliterního stromu vel. 16-18 _ kód S18</t>
  </si>
  <si>
    <t xml:space="preserve">Poznámka k položce:_x000d_
Poznámka k položce: JC obsahuje kompletní dodávky a provedení včetně všech přímo souvisejících prací/činností a dodávek (přesná specifikace dodávek _ VIZ PD A TZ) ---------------------------------------------------------------------------------------------------------------------------- Hloubení jamky 250L s 50% výměnou půdy, dodání dřevin - školkařské výpěstky vel 16-18, stromy s balem, výsadba dřevin s balem,  tříbodové kotvení (kůly min 2 m délky, prům. 6 cm, příčky 50 cm, úvazku podložené jutou), ochrana kmene rákosovou rohoží výšky min 150 cm), zásobní hnojení s dlouhodobou účinností, zahrnutí 50 g/ strom (ref. Silvamix), vytvoření stromové mísy, zálivka, mulč  stromové mísy 10cm; komparativní řez  -v prvním roce:  odplevelení stromové mísy 1x, zavlažování 12 x (50L), oprava poškozených  úvazků a bandážování kmene; v druhém roce:  zálivka 12 x (50L), ve třetím roce: zálivka 6 x (50L), odstranění opěr a bandážování kmene - pro prvky v porostu keře nebo trvalek bez mulčování stromové mísy - prvek  zpravidla v rovině nebo ve svahu do 1:5</t>
  </si>
  <si>
    <t>184201R02</t>
  </si>
  <si>
    <t>Výsadba soliterního stromu jako náhradní výsadba mimo rozsah stavby _ kód S18</t>
  </si>
  <si>
    <t>184201R03</t>
  </si>
  <si>
    <t>Výsadba keřů pokryvných (5 ks/m2) _ kód k5</t>
  </si>
  <si>
    <t xml:space="preserve">Poznámka k položce:_x000d_
Poznámka k položce: JC obsahuje kompletní dodávky a provedení včetně všech přímo souvisejících prací/činností a dodávek (přesná specifikace dodávek _ VIZ PD A TZ) ---------------------------------------------------------------------------------------------------------------------------- -založení porostu keřů 5 ks/m2 -úprava terénu, odstranění nesourodých zbytků a odpadu, navážka ornice 15cm, urovnání, vyhloubení 5L (0,005m3) jamek, výměna půdy 50%, výsadba keřů 1-2L kontejner s dlouhodobou účinnost 5 ks/m2, zásobní hnojení s dlouhodobou účinností, zahrnutí 10 g/ keř (ref. Silvamix), mulčování borkou či štěpkou 5 cm V případě výsadby směsi taxonů, realizovat vždy stejnorodé plošky cca 3-5 m2) -v prvním roce:  hnízdovité odplevelení (20%plochy) 2x, zálivka 12x v druhém roce: hnízdovité odplevelení (20%plochy) 1x; zálivka 12x - prvek  zpravidla v rovině nebo ve svahu do 1:5</t>
  </si>
  <si>
    <t>184201R04</t>
  </si>
  <si>
    <t>Výsadba _ tvarovaný živý plot (5 ks/m2) _ kód k5</t>
  </si>
  <si>
    <t>184201R05</t>
  </si>
  <si>
    <t>Výsadba keřů běžných (3 ks/m2) _ kód k3</t>
  </si>
  <si>
    <t xml:space="preserve">Poznámka k položce:_x000d_
Poznámka k položce: JC obsahuje kompletní dodávky a provedení včetně všech přímo souvisejících prací/činností a dodávek (přesná specifikace dodávek _ VIZ PD A TZ) ---------------------------------------------------------------------------------------------------------------------------- -založení porostu keřů 3 ks/m2 -úprava terénu, odstranění nesourodých zbytků a odpadu, navážka ornice 15cm, urovnání, vyhloubení 5L (0,005m3) jamek, výměna půdy 50% výsadba keřů 1-2L kontejner 3 ks/m2, zásobní hnojení s dlouhodobou účinností, zahrnutí 10 g/ keř (ref. Silvamix), mulčování borkou či štěpkou 5 cm V případě výsadby směsi taxonů, realizovat vždy stejnorodé plošky cca 1-2 m2) -v prvním roce:  hnízdovité odplevelení (20%plochy) 2x, zálivka 12x v druhém roce: hnízdovité odplevelení (20%plochy) 1x; zálivka 12x - prvek  zpravidla v rovině nebo ve svahu do 1:5</t>
  </si>
  <si>
    <t>Zemní práce - povrchové úpravy terénu</t>
  </si>
  <si>
    <t>181151311</t>
  </si>
  <si>
    <t>Plošná úprava terénu přes 500 m2 zemina tř 1 až 4 nerovnosti do 100 mm v rovinně a svahu do 1:5</t>
  </si>
  <si>
    <t>"odměřeno elektronicky" 1563,0</t>
  </si>
  <si>
    <t>181301112</t>
  </si>
  <si>
    <t>Rozprostření ornice tl vrstvy do 150 mm pl přes 500 m2 v rovině nebo ve svahu do 1:5</t>
  </si>
  <si>
    <t>103641R10</t>
  </si>
  <si>
    <t xml:space="preserve">zemina pro terénní úpravy -  ornice</t>
  </si>
  <si>
    <t>Poznámka k položce:_x000d_
Poznámka k položce: Jednotková cena obsahuje veškeré potřebné přesuny. (objem _ pro zeminu objemové hmotnosti 1500 kg/m3)</t>
  </si>
  <si>
    <t>1563*0,2475 "Přepočtené koeficientem množství</t>
  </si>
  <si>
    <t>181451131</t>
  </si>
  <si>
    <t>Založení parkového trávníku výsevem plochy přes 1000 m2 v rovině a ve svahu do 1:5</t>
  </si>
  <si>
    <t>00572410</t>
  </si>
  <si>
    <t>osivo směs travní parková</t>
  </si>
  <si>
    <t>1563*0,03 "Přepočtené koeficientem množství</t>
  </si>
  <si>
    <t>181951111</t>
  </si>
  <si>
    <t>Úprava pláně v hornině třídy těžitelnosti I, skupiny 1 až 3 bez zhutnění</t>
  </si>
  <si>
    <t>183403152</t>
  </si>
  <si>
    <t>Obdělání půdy vláčením v rovině a svahu do 1:5</t>
  </si>
  <si>
    <t>183403153</t>
  </si>
  <si>
    <t>Obdělání půdy hrabáním v rovině a svahu do 1:5</t>
  </si>
  <si>
    <t>183403161</t>
  </si>
  <si>
    <t>Obdělání půdy válením v rovině a svahu do 1:5</t>
  </si>
  <si>
    <t>183553813</t>
  </si>
  <si>
    <t>Sečení a rozřezání směsek pro zelené hnojení ploch do 5 ha sklonu do 5°</t>
  </si>
  <si>
    <t>ha</t>
  </si>
  <si>
    <t>D 00 - INTERIÉR</t>
  </si>
  <si>
    <t>2 - Mobiliář externí</t>
  </si>
  <si>
    <t>N00 - Ostatní prvky a dodávky</t>
  </si>
  <si>
    <t>Ostatní prvky a dodávky</t>
  </si>
  <si>
    <t>EM.1</t>
  </si>
  <si>
    <t>Parková lavička s opěradlem a područkami</t>
  </si>
  <si>
    <t xml:space="preserve">Poznámka k položce:_x000d_
Kotvení na dlažbu,  chemická kotva pomocí závitových tyčí do betonové patky, š.:1800 mm hl.: 680-800 mm, kovová konstrukce s barvou RAL 7016, sedák a opěradlo z akátového dřeva</t>
  </si>
  <si>
    <t>EM.2</t>
  </si>
  <si>
    <t>Parková lavička bez opěradla a bez područek</t>
  </si>
  <si>
    <t>Poznámka k položce:_x000d_
Chemická kotva pomocí závitových tyčí délky min. 100 mm do předem zapuštěných základů, š.:1800 mm hl.: 680-800 mm, kovová konstrukce s barvou RAL 7016, sedák z akátového dřeva</t>
  </si>
  <si>
    <t>EM.3</t>
  </si>
  <si>
    <t>Odpadkový koš se stříškou v. 930 mm, š. 350 mm, hl. 250 mm</t>
  </si>
  <si>
    <t>Poznámka k položce:_x000d_
Koš je kotvený na dlažbu, pomocí chemické kotvy a závitových tyčí do betonové patky, kovové tělo s barvou RAL 7016, výplň z akátového dřeva</t>
  </si>
  <si>
    <t>EM.8</t>
  </si>
  <si>
    <t>Vlajkový stožár</t>
  </si>
  <si>
    <t>Poznámka k položce:_x000d_
Pevná patka s betonovým základem Vlajkový stožár pro vlajku do maximální velikosti 1,5 x 3 m, hliníkový segmentový, výška 7 m, včetně bet. základů, prefa patka, rozměr patky 500 x 500 x 1000 mm</t>
  </si>
  <si>
    <t>EM.9</t>
  </si>
  <si>
    <t>Skulptury - nerezová ocel</t>
  </si>
  <si>
    <t>Poznámka k položce:_x000d_
Upevnění chemickou kotvou a pomocí závitových tyčí délky min. 100 mm do předem zapuštěných základů. Na zakázku vyrobené skulptury z nerezové oceli - konstrukční detail v příloze</t>
  </si>
  <si>
    <t>3 - První vybavení</t>
  </si>
  <si>
    <t>PV.01</t>
  </si>
  <si>
    <t>Nerezový bezdotykový dávkovač dezinfekce, nástěnný, objem 0,85 l, uzamykatelný, Provedení: nerez matný</t>
  </si>
  <si>
    <t>1854180786</t>
  </si>
  <si>
    <t>PV.02</t>
  </si>
  <si>
    <t>Nerezový dávkovač tekutého mýdla, nástěnný, objem 1l, uzamykatelný, provedení: Nerez matný, Rozměry (v x š x h): 220 x 178 x 57 mm</t>
  </si>
  <si>
    <t>PV.03</t>
  </si>
  <si>
    <t>Nerezový bezdotykový dávkovač mýdla, nástěnný, objem 0,85 l, uzamykatelný, Provedení: nerez matný</t>
  </si>
  <si>
    <t>Položka neobsazena</t>
  </si>
  <si>
    <t>PV.05</t>
  </si>
  <si>
    <t xml:space="preserve">Zásobník na papírové ručníky nerezový, Rozměry (v x š x h): 300x262x120 mm, Provedení: matné, Materiál: nerez AISI 304,  Kapacita: 600 ručníků.</t>
  </si>
  <si>
    <t>PV.06</t>
  </si>
  <si>
    <t xml:space="preserve">Nerezový zásobník na papírové ručníky s odpadkovým košem. Rozměry: 710 x 325 x 165 mm, Provedení: matné, Materiál: nerez AISI 304.  Bezbariérové WC</t>
  </si>
  <si>
    <t>PV.07</t>
  </si>
  <si>
    <t>Zásobník toaletního papíru nerezový, provedení: nerez mat, rozměry (v x š x h): 270 x 270 x 120 mm uzamykatelný, pro role do průměru 23 cm. Zadní panel z ABS plastu</t>
  </si>
  <si>
    <t>PV.08</t>
  </si>
  <si>
    <t>Nerezová WC souprava závěsná, WC souprava z nerezové oceli určená pro připevnění na zeď. Lze ji nechat i volně stát na podlaze. Kartáčová skleněná hlava.</t>
  </si>
  <si>
    <t>PV.09</t>
  </si>
  <si>
    <t>Hygienický koš stojací / nástěnný 10L, Provedení: matné, Materiál: nerez AISI 304</t>
  </si>
  <si>
    <t>PV.10</t>
  </si>
  <si>
    <t>Nerezové madlo sklopné ve tvaru "U" s držákem toaletního papíru, délka 830 - 900 mm</t>
  </si>
  <si>
    <t>PV.11</t>
  </si>
  <si>
    <t>Nerezové madlo sklopné ve tvaru "U" délka 830 - 900 mm</t>
  </si>
  <si>
    <t>PV.12</t>
  </si>
  <si>
    <t>Nástěnné pevné madlo délka 600 mm</t>
  </si>
  <si>
    <t>PV.13</t>
  </si>
  <si>
    <t>Nástěnné pevné madlodélka 1000 mm</t>
  </si>
  <si>
    <t>PV.14</t>
  </si>
  <si>
    <t>Sklopná sprchová sedačka, závěsná 450 x 450 mm</t>
  </si>
  <si>
    <t>PV.15</t>
  </si>
  <si>
    <t>Háček na dveře nebo stěnu, Provedení: matné, Materiál: nerez AISI 304, průměr háčku 35 mm, délka 45 mm</t>
  </si>
  <si>
    <t>PV.16</t>
  </si>
  <si>
    <t>Zásobník hygienických sáčků, Rozměry (v x š x h): 136 x 95 x 23 mm, Provedení: matné, Materiál: nerez AISI 304</t>
  </si>
  <si>
    <t>PV.17</t>
  </si>
  <si>
    <t>Závěsný plastový přebalovací pult pro kojence, 910 x 510 x 490 mm, sklopné, připevněné do stěny, vybavené speciálním zásobníkem na papírové ručníky</t>
  </si>
  <si>
    <t>4a - Informační systém_vnitřní</t>
  </si>
  <si>
    <t>IS.04</t>
  </si>
  <si>
    <t>Označení muži (WC, sprchy, šatny), hliníkový piktogram, černý RAL 9003 odstín, rozměr piktogramu 150 x 150 mm, lepený na zeď, dveře</t>
  </si>
  <si>
    <t>-1053768282</t>
  </si>
  <si>
    <t>IS.05</t>
  </si>
  <si>
    <t xml:space="preserve">Označení  ženy (WC, sprchy šatny), hliníkový piktogram, černý RAL 9003 odstín, rozměr piktogramu 150 x 150 mm, lepený na zeď, dveře</t>
  </si>
  <si>
    <t>-1805390030</t>
  </si>
  <si>
    <t>IS.06</t>
  </si>
  <si>
    <t>Označení invalidé (WC), hliníková hliníkový piktogram, černý RAL 9003 odstín, rozměr piktogramu 150 x 150 mm, lepený na zeď, dveře</t>
  </si>
  <si>
    <t>983406289</t>
  </si>
  <si>
    <t>IS.07</t>
  </si>
  <si>
    <t>Označení šatny, hliníková tabulka, hliníkový piktogram, černý RAL 9003 odstín, rozměr piktogramu 150 x 150 mm, lepený na zeď, dveře</t>
  </si>
  <si>
    <t>-1862195613</t>
  </si>
  <si>
    <t>IS.08</t>
  </si>
  <si>
    <t>Označení sprchy, hliníková tabulka, hliníkový piktogram, černý RAL 9003 odstín, rozměr piktogramu 150 x 150 mm, lepený na zeď, dveře</t>
  </si>
  <si>
    <t>-570730771</t>
  </si>
  <si>
    <t>IS.09</t>
  </si>
  <si>
    <t>Nástěnka na zeď, s korkovou zadní stěnou pro uchycení prezentovaných materiálů, rámeček elox hliník. Vnitřní velikost pro 8 ks A4. Rozměr cca 880 x 700 mm</t>
  </si>
  <si>
    <t>IS.10</t>
  </si>
  <si>
    <t>Únikový východ: samolepící bezpečnostní tabulka, plastová, různé směry. Rozměr tabulky 200 x 100 mm</t>
  </si>
  <si>
    <t>-684739326</t>
  </si>
  <si>
    <t>IS.11</t>
  </si>
  <si>
    <t>93584547</t>
  </si>
  <si>
    <t>IS.12</t>
  </si>
  <si>
    <t>Položka nebosazená</t>
  </si>
  <si>
    <t>-433319532</t>
  </si>
  <si>
    <t>IS.15</t>
  </si>
  <si>
    <t>-1522286451</t>
  </si>
  <si>
    <t>IS.16</t>
  </si>
  <si>
    <t>439119940</t>
  </si>
  <si>
    <t>IS.17</t>
  </si>
  <si>
    <t>-597865355</t>
  </si>
  <si>
    <t>IS.20</t>
  </si>
  <si>
    <t>Tabulka značení hasicích přístrojů, samolepící, plastová, rozměr tabulky 180 x 280 mm</t>
  </si>
  <si>
    <t>-1243385695</t>
  </si>
  <si>
    <t>IS.21</t>
  </si>
  <si>
    <t>Tabulka: Evakuační plán v plexi tabuli 297 x 210 mm, s nerezovými šrouby. Kotvení na zeď pomocí šroubů</t>
  </si>
  <si>
    <t>IS.22</t>
  </si>
  <si>
    <t>Tabulka značení, samolepící, plastová, rozměr tabulky 210 x 297 mm. Název: Požární řád - Všeobecné podmínky pro zabezpečení požární ochrany</t>
  </si>
  <si>
    <t>-53466239</t>
  </si>
  <si>
    <t>IS.25</t>
  </si>
  <si>
    <t>Informační tabule vnitřní pro orientační plán budovy z plexiskla s nerezovými šrouby, pro velikost formátu papíru A2, 420 x 594 mm</t>
  </si>
  <si>
    <t>IS.26</t>
  </si>
  <si>
    <t>Orientační modulový systém z hliníkových profilů k popisu umístění oddělení a významných místností v rámci budovy, eloxovaný rám. Umístění ve vstupní hale, kotvení na zeď pomocí chem.kotvy</t>
  </si>
  <si>
    <t>IS.27</t>
  </si>
  <si>
    <t xml:space="preserve">Informační cedule z hliníku s černým tiskem, rozměr 420 x 297 mm, na venkovní fasádu.  Obsah informací na štítku: Název budovy, správce budovy, informace k dotačnímu titulu, informace k investorovi</t>
  </si>
  <si>
    <t>IS.30</t>
  </si>
  <si>
    <t>Značení: Hlavní uzávěr plynu, samolepící cedulka, rozměr cedulky 200 x 100 mm</t>
  </si>
  <si>
    <t>-338211637</t>
  </si>
  <si>
    <t>IS.31</t>
  </si>
  <si>
    <t>Značení: Monitorováno kamerovým systémem, samolepící bezpečnostní tabulka, plastová. Rozměr tabulky 80 x 150 mm</t>
  </si>
  <si>
    <t>-645197613</t>
  </si>
  <si>
    <t>IS.32</t>
  </si>
  <si>
    <t>Značení: Hydrant, samolepící bezpečnostní tabulka, plastová, Rozměr tabulky 150 x 150 mm</t>
  </si>
  <si>
    <t>1451749399</t>
  </si>
  <si>
    <t>IS.34</t>
  </si>
  <si>
    <t>-1355705047</t>
  </si>
  <si>
    <t>IS.35</t>
  </si>
  <si>
    <t>Značení: Kotelna, samolepící bezpečnostní tabulka, plastová, Rozměr tabulky 180 x 280 mm</t>
  </si>
  <si>
    <t>1422242634</t>
  </si>
  <si>
    <t>IS.38</t>
  </si>
  <si>
    <t>Značení: rozvodna vysokého napětí, samolepící cedulka, rozměr cedulky 180 x 280 mm</t>
  </si>
  <si>
    <t>147065263</t>
  </si>
  <si>
    <t>4b - Informační systém_vnější</t>
  </si>
  <si>
    <t>ISE.1</t>
  </si>
  <si>
    <t>Informační tabule v. 210 cm, š. 80 cm, d. 180 cm, kovová kontrukce v provedení RAL 7016, prosklená plocha určená ke grafickému průhlednému polepu s navigací po areálu nemocnice.</t>
  </si>
  <si>
    <t xml:space="preserve">Poznámka k položce:_x000d_
Upevnění: chemická kotva pomocí 4 nerezových závitových tyčí délky min. 100 mm do předem vybetonovaných základů zapuštěných 100 mm pod povrchem.  Dodávka včetně všech kotvících prvků.</t>
  </si>
  <si>
    <t>ISE.2</t>
  </si>
  <si>
    <t xml:space="preserve">Dveřní štítek do exteriéru, zásuvný, bezrámový z čírého akrylu, upevněný na zeď pomocí distančních šroubů.  Rozměr dveřního štítku: 187 x 125 mm, nezásuvný systém. Dodávka včetně všech kotvících prvků.</t>
  </si>
  <si>
    <t>ISE.3</t>
  </si>
  <si>
    <t>Logo na fasádě objektu Název: Nemocnice následné péče Moravská Třebová + logo nemocnice, materiál: extrudovaný akrylát, podsvícené, v barvě dle design manuálu nemocnice, celková velikost loga 9000 x 400 mm, kotvené do přístřešku.</t>
  </si>
  <si>
    <t>Poznámka k položce:_x000d_
Dodávka včetně všech kotvících prvků.</t>
  </si>
  <si>
    <t>ISE.4</t>
  </si>
  <si>
    <t xml:space="preserve">Logo na fasádě objektu Název: logo nemocnice, materiál: extrudovaný akrylát, podsvícené, v barvě dle design manuálu nemocnice, celková velikost loga 3000 x 1000 mm, kotvené do fasády objektu pomocí kovových úchytů a chemických kotev. </t>
  </si>
  <si>
    <t>Poznámka k položce:_x000d_
Dodávka včetně všech kotvících prvků</t>
  </si>
  <si>
    <t>ISE.5</t>
  </si>
  <si>
    <t xml:space="preserve">Logo na fasádě objektu Název: logo ZZS, materiál: extrudovaný akrylát, podsvícené, v barvě dle design manuálu nemocnice, celková velikost loga 3000 x 1000 mm, kotvené do fasády objektu pomocí kovových úchytů a chemických kotev.  Dodávka včetně všech kotev</t>
  </si>
  <si>
    <t>ISE.6</t>
  </si>
  <si>
    <t>Číslo na garážových vratech. Název: 1, 2, 3, 4, 5, materiál: samolepící fólie do exteriéru, v barvě dle design manuálu nemocnice, celková velikost loga 700 x 1000 mm, samolepka odolná vůči povětrnostním podmínkám</t>
  </si>
  <si>
    <t>1561025618</t>
  </si>
  <si>
    <t>Doplněk - ul. Školní</t>
  </si>
  <si>
    <t>SO 209 - Stanoviště sběrných nádob na odpad - ul. Školní</t>
  </si>
  <si>
    <t>D.1.1 - Architektonicko-stavební a stavebně konstrukční řešení - ul. Školní</t>
  </si>
  <si>
    <t>Statutární město Moravská Třebová</t>
  </si>
  <si>
    <t xml:space="preserve">    OST1 - Ostatní výpisy výrobků</t>
  </si>
  <si>
    <t>111251101</t>
  </si>
  <si>
    <t>Odstranění křovin a stromů průměru kmene do 100 mm i s kořeny sklonu terénu do 1:5 z celkové plochy do 100 m2 strojně</t>
  </si>
  <si>
    <t>"předpoklad_bude upřesněno při realizaci" 45,0</t>
  </si>
  <si>
    <t>112151019</t>
  </si>
  <si>
    <t>Volné kácení stromů s rozřezáním a odvětvením D kmene do 1000 mm</t>
  </si>
  <si>
    <t>112201119</t>
  </si>
  <si>
    <t>Odstranění pařezů D do 1,0 m v rovině a svahu 1:5 s odklizením do 20 m a zasypáním jámy</t>
  </si>
  <si>
    <t>115015R01</t>
  </si>
  <si>
    <t>Přesuny a likvidace stromů, větví, pařezů _ dle zákona o odpadech</t>
  </si>
  <si>
    <t>Poznámka k položce:_x000d_
Poznámka k položce: (přesuny a likvidace _ do 20 km)</t>
  </si>
  <si>
    <t>121151103</t>
  </si>
  <si>
    <t>Sejmutí ornice plochy do 100 m2 tl vrstvy do 200 mm strojně</t>
  </si>
  <si>
    <t>122351102</t>
  </si>
  <si>
    <t>Odkopávky a prokopávky nezapažené v hornině třídy těžitelnosti II, skupiny 4 objem do 50 m3 strojně</t>
  </si>
  <si>
    <t>"zpevněná plocha" (10,245*6,09)*0,35</t>
  </si>
  <si>
    <t>131351102</t>
  </si>
  <si>
    <t>Hloubení jam nezapažených v hornině třídy těžitelnosti II, skupiny 4 objem do 50 m3 strojně</t>
  </si>
  <si>
    <t>"základové patky" (0,95*0,95*0,8)*14</t>
  </si>
  <si>
    <t>8,393*2 "Přepočtené koeficientem množství</t>
  </si>
  <si>
    <t>162351104</t>
  </si>
  <si>
    <t>Vodorovné přemístění do 1000 m výkopku/sypaniny z horniny třídy těžitelnosti I, skupiny 1 až 3</t>
  </si>
  <si>
    <t>"viz přesun orniční vrstvy" 95*0,15</t>
  </si>
  <si>
    <t>"viz hloubení základových patek"</t>
  </si>
  <si>
    <t>(0,7*0,7*0,1*14)+(0,35*0,35*0,6*14)</t>
  </si>
  <si>
    <t>23,552*20 "Přepočtené koeficientem množství</t>
  </si>
  <si>
    <t>23,552*1,8 "Přepočtené koeficientem množství</t>
  </si>
  <si>
    <t>(21,837+10,108)-23,552</t>
  </si>
  <si>
    <t>"zpevněná plocha" (10,245*6,09)</t>
  </si>
  <si>
    <t>184818235</t>
  </si>
  <si>
    <t>Ochrana kmene průměru do 1100 mm bedněním výšky do 2 m</t>
  </si>
  <si>
    <t>"základové patky" 0,7*0,7*0,1*14</t>
  </si>
  <si>
    <t>275321411</t>
  </si>
  <si>
    <t>Základové patky ze ŽB bez zvýšených nároků na prostředí tř. C 20/25</t>
  </si>
  <si>
    <t>(0,35*0,35*0,6*14)</t>
  </si>
  <si>
    <t>275351121</t>
  </si>
  <si>
    <t>Zřízení bednění základových patek</t>
  </si>
  <si>
    <t>(0,35*4)*0,6*14</t>
  </si>
  <si>
    <t>275351122</t>
  </si>
  <si>
    <t>Odstranění bednění základových patek</t>
  </si>
  <si>
    <t>275362021</t>
  </si>
  <si>
    <t>Výztuž základových patek svařovanými sítěmi Kari</t>
  </si>
  <si>
    <t xml:space="preserve">"předpoklad_bude upřesněno v dílenské dokumentaci" </t>
  </si>
  <si>
    <t>(0,35*0,35*0,6*14)*50/1000</t>
  </si>
  <si>
    <t>62,392*1,1 "Přepočtené koeficientem množství</t>
  </si>
  <si>
    <t>962052210</t>
  </si>
  <si>
    <t>Bourání konstrukcí nadzákladových ze ŽB do 1 m3</t>
  </si>
  <si>
    <t>966071711</t>
  </si>
  <si>
    <t>Bourání sloupků a vzpěr plotových ocelových do 2,5 m zabetonovaných</t>
  </si>
  <si>
    <t>5,579*20 "Přepočtené koeficientem množství</t>
  </si>
  <si>
    <t>Přesun hmot pro pozemní komunikace a oplocení</t>
  </si>
  <si>
    <t>766430R01</t>
  </si>
  <si>
    <t>T-201 - D+M _ dřevěná plotová výplň</t>
  </si>
  <si>
    <t>766430R02</t>
  </si>
  <si>
    <t>T-202 - D+M _ dřevěná plotová výplň</t>
  </si>
  <si>
    <t>766430R03</t>
  </si>
  <si>
    <t>T-203 - D+M _ dřevěná plotová výplň</t>
  </si>
  <si>
    <t>Z-101 - D+M _ atypická příchytka podhrabové desky</t>
  </si>
  <si>
    <t>Z-102 - D+M _ atypická příchytka podhrabové desky</t>
  </si>
  <si>
    <t>Z-103 - D+M _ atypická příchytka podhrabové desky</t>
  </si>
  <si>
    <t>Z-104 - D+M _ ocelový sloupek</t>
  </si>
  <si>
    <t>Z-105 - D+M _ ocelová příchytka vařena ke sloupkům</t>
  </si>
  <si>
    <t>OST1</t>
  </si>
  <si>
    <t>Ostatní výpisy výrobků</t>
  </si>
  <si>
    <t>795979N01</t>
  </si>
  <si>
    <t>O-301 - D+M _ plotová podhrabová deska 200/50 mm _ délka 2500 mm</t>
  </si>
  <si>
    <t>SO406 - doplněk - Úpravy VO - ul. školní</t>
  </si>
  <si>
    <t>Pol573</t>
  </si>
  <si>
    <t>Svítidlo VO, LED 28W (ref.typ Schéder Voltana 3)</t>
  </si>
  <si>
    <t xml:space="preserve">SO 602 - Úpravy stávajících komunikací  a chodníků - ul. Školní</t>
  </si>
  <si>
    <t>SO 602.4 - Chodníky v ul. Školní</t>
  </si>
  <si>
    <t>113106571</t>
  </si>
  <si>
    <t>Rozebrání dlažeb vozovek ze zámkové dlažby s ložem z kameniva strojně pl přes 200 m2</t>
  </si>
  <si>
    <t>"rozsah_SO 602.4_odměřeno elektronicky"</t>
  </si>
  <si>
    <t>242,0</t>
  </si>
  <si>
    <t>113107222</t>
  </si>
  <si>
    <t>Odstranění podkladu z kameniva tl 200 mm strojně pl přes 200 m2</t>
  </si>
  <si>
    <t>805,0</t>
  </si>
  <si>
    <t>113107242</t>
  </si>
  <si>
    <t>Odstranění krytu živičného tl 100 mm strojně pl přes 200 m2</t>
  </si>
  <si>
    <t>162,5+124,0</t>
  </si>
  <si>
    <t>182,8</t>
  </si>
  <si>
    <t>"drenážní systém" 19,5</t>
  </si>
  <si>
    <t>9,6*2 "Přepočtené koeficientem množství</t>
  </si>
  <si>
    <t>202,3</t>
  </si>
  <si>
    <t>202,3*20 "Přepočtené koeficientem množství</t>
  </si>
  <si>
    <t>9,6</t>
  </si>
  <si>
    <t>202,3*1,8 "Přepočtené koeficientem množství</t>
  </si>
  <si>
    <t>908,0</t>
  </si>
  <si>
    <t>98,5</t>
  </si>
  <si>
    <t>692,0</t>
  </si>
  <si>
    <t>692*0,02652 "Přepočtené koeficientem množství</t>
  </si>
  <si>
    <t>290,0+10,5</t>
  </si>
  <si>
    <t>897,5+640,5</t>
  </si>
  <si>
    <t>10,5</t>
  </si>
  <si>
    <t>565155101</t>
  </si>
  <si>
    <t>Asfaltový beton vrstva podkladní ACP 16+ tl 70 mm š do 1,5 m</t>
  </si>
  <si>
    <t>607,5</t>
  </si>
  <si>
    <t>37,3</t>
  </si>
  <si>
    <t>596211122</t>
  </si>
  <si>
    <t>Kladení zámkové dlažby komunikací pro pěší tl 60 mm skupiny B pl do 300 m2</t>
  </si>
  <si>
    <t>290,0</t>
  </si>
  <si>
    <t>290*1,1 "Přepočtené koeficientem množství</t>
  </si>
  <si>
    <t>596211220</t>
  </si>
  <si>
    <t>Kladení zámkové dlažby komunikací pro pěší tl 80 mm skupiny B pl do 50 m2</t>
  </si>
  <si>
    <t>10,5*1,1 "Přepočtené koeficientem množství</t>
  </si>
  <si>
    <t>38,5*1,1 "Přepočtené koeficientem množství</t>
  </si>
  <si>
    <t>162,5</t>
  </si>
  <si>
    <t>162,5*1,1 "Přepočtené koeficientem množství</t>
  </si>
  <si>
    <t>157,8</t>
  </si>
  <si>
    <t>157,8*1,1 "Přepočtené koeficientem množství</t>
  </si>
  <si>
    <t>68,2</t>
  </si>
  <si>
    <t>55,0</t>
  </si>
  <si>
    <t>581,813*20 "Přepočtené koeficientem množství</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</si>
</sst>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2" fillId="0" borderId="0" xfId="0" applyFont="1" applyAlignment="1" applyProtection="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styles" Target="styles.xml" /><Relationship Id="rId85" Type="http://schemas.openxmlformats.org/officeDocument/2006/relationships/theme" Target="theme/theme1.xml" /><Relationship Id="rId86" Type="http://schemas.openxmlformats.org/officeDocument/2006/relationships/calcChain" Target="calcChain.xml" /><Relationship Id="rId8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_rels/sheet71.xml.rels>&#65279;<?xml version="1.0" encoding="utf-8"?><Relationships xmlns="http://schemas.openxmlformats.org/package/2006/relationships"><Relationship Id="rId1" Type="http://schemas.openxmlformats.org/officeDocument/2006/relationships/drawing" Target="../drawings/drawing71.xml" /></Relationships>
</file>

<file path=xl/worksheets/_rels/sheet72.xml.rels>&#65279;<?xml version="1.0" encoding="utf-8"?><Relationships xmlns="http://schemas.openxmlformats.org/package/2006/relationships"><Relationship Id="rId1" Type="http://schemas.openxmlformats.org/officeDocument/2006/relationships/drawing" Target="../drawings/drawing72.xml" /></Relationships>
</file>

<file path=xl/worksheets/_rels/sheet73.xml.rels>&#65279;<?xml version="1.0" encoding="utf-8"?><Relationships xmlns="http://schemas.openxmlformats.org/package/2006/relationships"><Relationship Id="rId1" Type="http://schemas.openxmlformats.org/officeDocument/2006/relationships/drawing" Target="../drawings/drawing73.xml" /></Relationships>
</file>

<file path=xl/worksheets/_rels/sheet74.xml.rels>&#65279;<?xml version="1.0" encoding="utf-8"?><Relationships xmlns="http://schemas.openxmlformats.org/package/2006/relationships"><Relationship Id="rId1" Type="http://schemas.openxmlformats.org/officeDocument/2006/relationships/drawing" Target="../drawings/drawing74.xml" /></Relationships>
</file>

<file path=xl/worksheets/_rels/sheet75.xml.rels>&#65279;<?xml version="1.0" encoding="utf-8"?><Relationships xmlns="http://schemas.openxmlformats.org/package/2006/relationships"><Relationship Id="rId1" Type="http://schemas.openxmlformats.org/officeDocument/2006/relationships/drawing" Target="../drawings/drawing75.xml" /></Relationships>
</file>

<file path=xl/worksheets/_rels/sheet76.xml.rels>&#65279;<?xml version="1.0" encoding="utf-8"?><Relationships xmlns="http://schemas.openxmlformats.org/package/2006/relationships"><Relationship Id="rId1" Type="http://schemas.openxmlformats.org/officeDocument/2006/relationships/drawing" Target="../drawings/drawing76.xml" /></Relationships>
</file>

<file path=xl/worksheets/_rels/sheet77.xml.rels>&#65279;<?xml version="1.0" encoding="utf-8"?><Relationships xmlns="http://schemas.openxmlformats.org/package/2006/relationships"><Relationship Id="rId1" Type="http://schemas.openxmlformats.org/officeDocument/2006/relationships/drawing" Target="../drawings/drawing77.xml" /></Relationships>
</file>

<file path=xl/worksheets/_rels/sheet78.xml.rels>&#65279;<?xml version="1.0" encoding="utf-8"?><Relationships xmlns="http://schemas.openxmlformats.org/package/2006/relationships"><Relationship Id="rId1" Type="http://schemas.openxmlformats.org/officeDocument/2006/relationships/drawing" Target="../drawings/drawing78.xml" /></Relationships>
</file>

<file path=xl/worksheets/_rels/sheet79.xml.rels>&#65279;<?xml version="1.0" encoding="utf-8"?><Relationships xmlns="http://schemas.openxmlformats.org/package/2006/relationships"><Relationship Id="rId1" Type="http://schemas.openxmlformats.org/officeDocument/2006/relationships/drawing" Target="../drawings/drawing79.xml" /></Relationships>
</file>

<file path=xl/worksheets/_rels/sheet80.xml.rels>&#65279;<?xml version="1.0" encoding="utf-8"?><Relationships xmlns="http://schemas.openxmlformats.org/package/2006/relationships"><Relationship Id="rId1" Type="http://schemas.openxmlformats.org/officeDocument/2006/relationships/drawing" Target="../drawings/drawing80.xml" /></Relationships>
</file>

<file path=xl/worksheets/_rels/sheet81.xml.rels>&#65279;<?xml version="1.0" encoding="utf-8"?><Relationships xmlns="http://schemas.openxmlformats.org/package/2006/relationships"><Relationship Id="rId1" Type="http://schemas.openxmlformats.org/officeDocument/2006/relationships/drawing" Target="../drawings/drawing81.xml" /></Relationships>
</file>

<file path=xl/worksheets/_rels/sheet82.xml.rels>&#65279;<?xml version="1.0" encoding="utf-8"?><Relationships xmlns="http://schemas.openxmlformats.org/package/2006/relationships"><Relationship Id="rId1" Type="http://schemas.openxmlformats.org/officeDocument/2006/relationships/drawing" Target="../drawings/drawing82.xml" /></Relationships>
</file>

<file path=xl/worksheets/_rels/sheet83.xml.rels>&#65279;<?xml version="1.0" encoding="utf-8"?><Relationships xmlns="http://schemas.openxmlformats.org/package/2006/relationships"><Relationship Id="rId1" Type="http://schemas.openxmlformats.org/officeDocument/2006/relationships/drawing" Target="../drawings/drawing8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NNP_MT_VR07</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NNP Moravská Třebová, výstavba nového objektu nemocnice a výjezdové základny ZZS PAK</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Moravská Třebová</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1. 6. 2020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Pardubický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SIEBERT + TALAŠ, spol. s 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ROUND(AG95+SUM(AG96:AG98)+AG150+AG153+AG155+AG171+AG174+SUM(AG177:AG179)+AG184,2)</f>
        <v>0</v>
      </c>
      <c r="AH94" s="111"/>
      <c r="AI94" s="111"/>
      <c r="AJ94" s="111"/>
      <c r="AK94" s="111"/>
      <c r="AL94" s="111"/>
      <c r="AM94" s="111"/>
      <c r="AN94" s="112">
        <f>SUM(AG94,AT94)</f>
        <v>0</v>
      </c>
      <c r="AO94" s="112"/>
      <c r="AP94" s="112"/>
      <c r="AQ94" s="113" t="s">
        <v>1</v>
      </c>
      <c r="AR94" s="114"/>
      <c r="AS94" s="115">
        <f>ROUND(AS95+SUM(AS96:AS98)+AS150+AS153+AS155+AS171+AS174+SUM(AS177:AS179)+AS184,2)</f>
        <v>0</v>
      </c>
      <c r="AT94" s="116">
        <f>ROUND(SUM(AV94:AW94),2)</f>
        <v>0</v>
      </c>
      <c r="AU94" s="117">
        <f>ROUND(AU95+SUM(AU96:AU98)+AU150+AU153+AU155+AU171+AU174+SUM(AU177:AU179)+AU184,5)</f>
        <v>0</v>
      </c>
      <c r="AV94" s="116">
        <f>ROUND(AZ94*L29,2)</f>
        <v>0</v>
      </c>
      <c r="AW94" s="116">
        <f>ROUND(BA94*L30,2)</f>
        <v>0</v>
      </c>
      <c r="AX94" s="116">
        <f>ROUND(BB94*L29,2)</f>
        <v>0</v>
      </c>
      <c r="AY94" s="116">
        <f>ROUND(BC94*L30,2)</f>
        <v>0</v>
      </c>
      <c r="AZ94" s="116">
        <f>ROUND(AZ95+SUM(AZ96:AZ98)+AZ150+AZ153+AZ155+AZ171+AZ174+SUM(AZ177:AZ179)+AZ184,2)</f>
        <v>0</v>
      </c>
      <c r="BA94" s="116">
        <f>ROUND(BA95+SUM(BA96:BA98)+BA150+BA153+BA155+BA171+BA174+SUM(BA177:BA179)+BA184,2)</f>
        <v>0</v>
      </c>
      <c r="BB94" s="116">
        <f>ROUND(BB95+SUM(BB96:BB98)+BB150+BB153+BB155+BB171+BB174+SUM(BB177:BB179)+BB184,2)</f>
        <v>0</v>
      </c>
      <c r="BC94" s="116">
        <f>ROUND(BC95+SUM(BC96:BC98)+BC150+BC153+BC155+BC171+BC174+SUM(BC177:BC179)+BC184,2)</f>
        <v>0</v>
      </c>
      <c r="BD94" s="118">
        <f>ROUND(BD95+SUM(BD96:BD98)+BD150+BD153+BD155+BD171+BD174+SUM(BD177:BD179)+BD184,2)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90</v>
      </c>
      <c r="AR95" s="128"/>
      <c r="AS95" s="129">
        <v>0</v>
      </c>
      <c r="AT95" s="130">
        <f>ROUND(SUM(AV95:AW95),2)</f>
        <v>0</v>
      </c>
      <c r="AU95" s="131">
        <f>'VON - Vedlejší a ostatní ...'!P124</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91</v>
      </c>
      <c r="BV95" s="133" t="s">
        <v>85</v>
      </c>
      <c r="BW95" s="133" t="s">
        <v>92</v>
      </c>
      <c r="BX95" s="133" t="s">
        <v>5</v>
      </c>
      <c r="CL95" s="133" t="s">
        <v>1</v>
      </c>
      <c r="CM95" s="133" t="s">
        <v>93</v>
      </c>
    </row>
    <row r="96" s="7" customFormat="1" ht="16.5" customHeight="1">
      <c r="A96" s="121" t="s">
        <v>87</v>
      </c>
      <c r="B96" s="122"/>
      <c r="C96" s="123"/>
      <c r="D96" s="124" t="s">
        <v>94</v>
      </c>
      <c r="E96" s="124"/>
      <c r="F96" s="124"/>
      <c r="G96" s="124"/>
      <c r="H96" s="124"/>
      <c r="I96" s="125"/>
      <c r="J96" s="124" t="s">
        <v>95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101 - Dokončení demolic'!J30</f>
        <v>0</v>
      </c>
      <c r="AH96" s="125"/>
      <c r="AI96" s="125"/>
      <c r="AJ96" s="125"/>
      <c r="AK96" s="125"/>
      <c r="AL96" s="125"/>
      <c r="AM96" s="125"/>
      <c r="AN96" s="126">
        <f>SUM(AG96,AT96)</f>
        <v>0</v>
      </c>
      <c r="AO96" s="125"/>
      <c r="AP96" s="125"/>
      <c r="AQ96" s="127" t="s">
        <v>90</v>
      </c>
      <c r="AR96" s="128"/>
      <c r="AS96" s="129">
        <v>0</v>
      </c>
      <c r="AT96" s="130">
        <f>ROUND(SUM(AV96:AW96),2)</f>
        <v>0</v>
      </c>
      <c r="AU96" s="131">
        <f>'SO 101 - Dokončení demolic'!P120</f>
        <v>0</v>
      </c>
      <c r="AV96" s="130">
        <f>'SO 101 - Dokončení demolic'!J33</f>
        <v>0</v>
      </c>
      <c r="AW96" s="130">
        <f>'SO 101 - Dokončení demolic'!J34</f>
        <v>0</v>
      </c>
      <c r="AX96" s="130">
        <f>'SO 101 - Dokončení demolic'!J35</f>
        <v>0</v>
      </c>
      <c r="AY96" s="130">
        <f>'SO 101 - Dokončení demolic'!J36</f>
        <v>0</v>
      </c>
      <c r="AZ96" s="130">
        <f>'SO 101 - Dokončení demolic'!F33</f>
        <v>0</v>
      </c>
      <c r="BA96" s="130">
        <f>'SO 101 - Dokončení demolic'!F34</f>
        <v>0</v>
      </c>
      <c r="BB96" s="130">
        <f>'SO 101 - Dokončení demolic'!F35</f>
        <v>0</v>
      </c>
      <c r="BC96" s="130">
        <f>'SO 101 - Dokončení demolic'!F36</f>
        <v>0</v>
      </c>
      <c r="BD96" s="132">
        <f>'SO 101 - Dokončení demolic'!F37</f>
        <v>0</v>
      </c>
      <c r="BE96" s="7"/>
      <c r="BT96" s="133" t="s">
        <v>91</v>
      </c>
      <c r="BV96" s="133" t="s">
        <v>85</v>
      </c>
      <c r="BW96" s="133" t="s">
        <v>96</v>
      </c>
      <c r="BX96" s="133" t="s">
        <v>5</v>
      </c>
      <c r="CL96" s="133" t="s">
        <v>1</v>
      </c>
      <c r="CM96" s="133" t="s">
        <v>93</v>
      </c>
    </row>
    <row r="97" s="7" customFormat="1" ht="16.5" customHeight="1">
      <c r="A97" s="121" t="s">
        <v>87</v>
      </c>
      <c r="B97" s="122"/>
      <c r="C97" s="123"/>
      <c r="D97" s="124" t="s">
        <v>97</v>
      </c>
      <c r="E97" s="124"/>
      <c r="F97" s="124"/>
      <c r="G97" s="124"/>
      <c r="H97" s="124"/>
      <c r="I97" s="125"/>
      <c r="J97" s="124" t="s">
        <v>98</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103 - HTÚ'!J30</f>
        <v>0</v>
      </c>
      <c r="AH97" s="125"/>
      <c r="AI97" s="125"/>
      <c r="AJ97" s="125"/>
      <c r="AK97" s="125"/>
      <c r="AL97" s="125"/>
      <c r="AM97" s="125"/>
      <c r="AN97" s="126">
        <f>SUM(AG97,AT97)</f>
        <v>0</v>
      </c>
      <c r="AO97" s="125"/>
      <c r="AP97" s="125"/>
      <c r="AQ97" s="127" t="s">
        <v>90</v>
      </c>
      <c r="AR97" s="128"/>
      <c r="AS97" s="129">
        <v>0</v>
      </c>
      <c r="AT97" s="130">
        <f>ROUND(SUM(AV97:AW97),2)</f>
        <v>0</v>
      </c>
      <c r="AU97" s="131">
        <f>'SO 103 - HTÚ'!P119</f>
        <v>0</v>
      </c>
      <c r="AV97" s="130">
        <f>'SO 103 - HTÚ'!J33</f>
        <v>0</v>
      </c>
      <c r="AW97" s="130">
        <f>'SO 103 - HTÚ'!J34</f>
        <v>0</v>
      </c>
      <c r="AX97" s="130">
        <f>'SO 103 - HTÚ'!J35</f>
        <v>0</v>
      </c>
      <c r="AY97" s="130">
        <f>'SO 103 - HTÚ'!J36</f>
        <v>0</v>
      </c>
      <c r="AZ97" s="130">
        <f>'SO 103 - HTÚ'!F33</f>
        <v>0</v>
      </c>
      <c r="BA97" s="130">
        <f>'SO 103 - HTÚ'!F34</f>
        <v>0</v>
      </c>
      <c r="BB97" s="130">
        <f>'SO 103 - HTÚ'!F35</f>
        <v>0</v>
      </c>
      <c r="BC97" s="130">
        <f>'SO 103 - HTÚ'!F36</f>
        <v>0</v>
      </c>
      <c r="BD97" s="132">
        <f>'SO 103 - HTÚ'!F37</f>
        <v>0</v>
      </c>
      <c r="BE97" s="7"/>
      <c r="BT97" s="133" t="s">
        <v>91</v>
      </c>
      <c r="BV97" s="133" t="s">
        <v>85</v>
      </c>
      <c r="BW97" s="133" t="s">
        <v>99</v>
      </c>
      <c r="BX97" s="133" t="s">
        <v>5</v>
      </c>
      <c r="CL97" s="133" t="s">
        <v>1</v>
      </c>
      <c r="CM97" s="133" t="s">
        <v>93</v>
      </c>
    </row>
    <row r="98" s="7" customFormat="1" ht="24.75" customHeight="1">
      <c r="A98" s="7"/>
      <c r="B98" s="122"/>
      <c r="C98" s="123"/>
      <c r="D98" s="124" t="s">
        <v>100</v>
      </c>
      <c r="E98" s="124"/>
      <c r="F98" s="124"/>
      <c r="G98" s="124"/>
      <c r="H98" s="124"/>
      <c r="I98" s="125"/>
      <c r="J98" s="124" t="s">
        <v>101</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34">
        <f>ROUND(AG99+AG100+AG144,2)</f>
        <v>0</v>
      </c>
      <c r="AH98" s="125"/>
      <c r="AI98" s="125"/>
      <c r="AJ98" s="125"/>
      <c r="AK98" s="125"/>
      <c r="AL98" s="125"/>
      <c r="AM98" s="125"/>
      <c r="AN98" s="126">
        <f>SUM(AG98,AT98)</f>
        <v>0</v>
      </c>
      <c r="AO98" s="125"/>
      <c r="AP98" s="125"/>
      <c r="AQ98" s="127" t="s">
        <v>90</v>
      </c>
      <c r="AR98" s="128"/>
      <c r="AS98" s="129">
        <f>ROUND(AS99+AS100+AS144,2)</f>
        <v>0</v>
      </c>
      <c r="AT98" s="130">
        <f>ROUND(SUM(AV98:AW98),2)</f>
        <v>0</v>
      </c>
      <c r="AU98" s="131">
        <f>ROUND(AU99+AU100+AU144,5)</f>
        <v>0</v>
      </c>
      <c r="AV98" s="130">
        <f>ROUND(AZ98*L29,2)</f>
        <v>0</v>
      </c>
      <c r="AW98" s="130">
        <f>ROUND(BA98*L30,2)</f>
        <v>0</v>
      </c>
      <c r="AX98" s="130">
        <f>ROUND(BB98*L29,2)</f>
        <v>0</v>
      </c>
      <c r="AY98" s="130">
        <f>ROUND(BC98*L30,2)</f>
        <v>0</v>
      </c>
      <c r="AZ98" s="130">
        <f>ROUND(AZ99+AZ100+AZ144,2)</f>
        <v>0</v>
      </c>
      <c r="BA98" s="130">
        <f>ROUND(BA99+BA100+BA144,2)</f>
        <v>0</v>
      </c>
      <c r="BB98" s="130">
        <f>ROUND(BB99+BB100+BB144,2)</f>
        <v>0</v>
      </c>
      <c r="BC98" s="130">
        <f>ROUND(BC99+BC100+BC144,2)</f>
        <v>0</v>
      </c>
      <c r="BD98" s="132">
        <f>ROUND(BD99+BD100+BD144,2)</f>
        <v>0</v>
      </c>
      <c r="BE98" s="7"/>
      <c r="BS98" s="133" t="s">
        <v>82</v>
      </c>
      <c r="BT98" s="133" t="s">
        <v>91</v>
      </c>
      <c r="BU98" s="133" t="s">
        <v>84</v>
      </c>
      <c r="BV98" s="133" t="s">
        <v>85</v>
      </c>
      <c r="BW98" s="133" t="s">
        <v>102</v>
      </c>
      <c r="BX98" s="133" t="s">
        <v>5</v>
      </c>
      <c r="CL98" s="133" t="s">
        <v>19</v>
      </c>
      <c r="CM98" s="133" t="s">
        <v>93</v>
      </c>
    </row>
    <row r="99" s="4" customFormat="1" ht="23.25" customHeight="1">
      <c r="A99" s="121" t="s">
        <v>87</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'D.1.1-2 - Architektonicko...'!J32</f>
        <v>0</v>
      </c>
      <c r="AH99" s="135"/>
      <c r="AI99" s="135"/>
      <c r="AJ99" s="135"/>
      <c r="AK99" s="135"/>
      <c r="AL99" s="135"/>
      <c r="AM99" s="135"/>
      <c r="AN99" s="137">
        <f>SUM(AG99,AT99)</f>
        <v>0</v>
      </c>
      <c r="AO99" s="135"/>
      <c r="AP99" s="135"/>
      <c r="AQ99" s="138" t="s">
        <v>105</v>
      </c>
      <c r="AR99" s="74"/>
      <c r="AS99" s="139">
        <v>0</v>
      </c>
      <c r="AT99" s="140">
        <f>ROUND(SUM(AV99:AW99),2)</f>
        <v>0</v>
      </c>
      <c r="AU99" s="141">
        <f>'D.1.1-2 - Architektonicko...'!P151</f>
        <v>0</v>
      </c>
      <c r="AV99" s="140">
        <f>'D.1.1-2 - Architektonicko...'!J35</f>
        <v>0</v>
      </c>
      <c r="AW99" s="140">
        <f>'D.1.1-2 - Architektonicko...'!J36</f>
        <v>0</v>
      </c>
      <c r="AX99" s="140">
        <f>'D.1.1-2 - Architektonicko...'!J37</f>
        <v>0</v>
      </c>
      <c r="AY99" s="140">
        <f>'D.1.1-2 - Architektonicko...'!J38</f>
        <v>0</v>
      </c>
      <c r="AZ99" s="140">
        <f>'D.1.1-2 - Architektonicko...'!F35</f>
        <v>0</v>
      </c>
      <c r="BA99" s="140">
        <f>'D.1.1-2 - Architektonicko...'!F36</f>
        <v>0</v>
      </c>
      <c r="BB99" s="140">
        <f>'D.1.1-2 - Architektonicko...'!F37</f>
        <v>0</v>
      </c>
      <c r="BC99" s="140">
        <f>'D.1.1-2 - Architektonicko...'!F38</f>
        <v>0</v>
      </c>
      <c r="BD99" s="142">
        <f>'D.1.1-2 - Architektonicko...'!F39</f>
        <v>0</v>
      </c>
      <c r="BE99" s="4"/>
      <c r="BT99" s="143" t="s">
        <v>93</v>
      </c>
      <c r="BV99" s="143" t="s">
        <v>85</v>
      </c>
      <c r="BW99" s="143" t="s">
        <v>106</v>
      </c>
      <c r="BX99" s="143" t="s">
        <v>102</v>
      </c>
      <c r="CL99" s="143" t="s">
        <v>1</v>
      </c>
    </row>
    <row r="100" s="4" customFormat="1" ht="16.5" customHeight="1">
      <c r="A100" s="4"/>
      <c r="B100" s="72"/>
      <c r="C100" s="135"/>
      <c r="D100" s="135"/>
      <c r="E100" s="136" t="s">
        <v>107</v>
      </c>
      <c r="F100" s="136"/>
      <c r="G100" s="136"/>
      <c r="H100" s="136"/>
      <c r="I100" s="136"/>
      <c r="J100" s="135"/>
      <c r="K100" s="136" t="s">
        <v>108</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44">
        <f>ROUND(AG101+SUM(AG102:AG104)+SUM(AG139:AG143),2)</f>
        <v>0</v>
      </c>
      <c r="AH100" s="135"/>
      <c r="AI100" s="135"/>
      <c r="AJ100" s="135"/>
      <c r="AK100" s="135"/>
      <c r="AL100" s="135"/>
      <c r="AM100" s="135"/>
      <c r="AN100" s="137">
        <f>SUM(AG100,AT100)</f>
        <v>0</v>
      </c>
      <c r="AO100" s="135"/>
      <c r="AP100" s="135"/>
      <c r="AQ100" s="138" t="s">
        <v>105</v>
      </c>
      <c r="AR100" s="74"/>
      <c r="AS100" s="139">
        <f>ROUND(AS101+SUM(AS102:AS104)+SUM(AS139:AS143),2)</f>
        <v>0</v>
      </c>
      <c r="AT100" s="140">
        <f>ROUND(SUM(AV100:AW100),2)</f>
        <v>0</v>
      </c>
      <c r="AU100" s="141">
        <f>ROUND(AU101+SUM(AU102:AU104)+SUM(AU139:AU143),5)</f>
        <v>0</v>
      </c>
      <c r="AV100" s="140">
        <f>ROUND(AZ100*L29,2)</f>
        <v>0</v>
      </c>
      <c r="AW100" s="140">
        <f>ROUND(BA100*L30,2)</f>
        <v>0</v>
      </c>
      <c r="AX100" s="140">
        <f>ROUND(BB100*L29,2)</f>
        <v>0</v>
      </c>
      <c r="AY100" s="140">
        <f>ROUND(BC100*L30,2)</f>
        <v>0</v>
      </c>
      <c r="AZ100" s="140">
        <f>ROUND(AZ101+SUM(AZ102:AZ104)+SUM(AZ139:AZ143),2)</f>
        <v>0</v>
      </c>
      <c r="BA100" s="140">
        <f>ROUND(BA101+SUM(BA102:BA104)+SUM(BA139:BA143),2)</f>
        <v>0</v>
      </c>
      <c r="BB100" s="140">
        <f>ROUND(BB101+SUM(BB102:BB104)+SUM(BB139:BB143),2)</f>
        <v>0</v>
      </c>
      <c r="BC100" s="140">
        <f>ROUND(BC101+SUM(BC102:BC104)+SUM(BC139:BC143),2)</f>
        <v>0</v>
      </c>
      <c r="BD100" s="142">
        <f>ROUND(BD101+SUM(BD102:BD104)+SUM(BD139:BD143),2)</f>
        <v>0</v>
      </c>
      <c r="BE100" s="4"/>
      <c r="BS100" s="143" t="s">
        <v>82</v>
      </c>
      <c r="BT100" s="143" t="s">
        <v>93</v>
      </c>
      <c r="BU100" s="143" t="s">
        <v>84</v>
      </c>
      <c r="BV100" s="143" t="s">
        <v>85</v>
      </c>
      <c r="BW100" s="143" t="s">
        <v>109</v>
      </c>
      <c r="BX100" s="143" t="s">
        <v>102</v>
      </c>
      <c r="CL100" s="143" t="s">
        <v>19</v>
      </c>
    </row>
    <row r="101" s="4" customFormat="1" ht="16.5" customHeight="1">
      <c r="A101" s="121" t="s">
        <v>87</v>
      </c>
      <c r="B101" s="72"/>
      <c r="C101" s="135"/>
      <c r="D101" s="135"/>
      <c r="E101" s="135"/>
      <c r="F101" s="136" t="s">
        <v>110</v>
      </c>
      <c r="G101" s="136"/>
      <c r="H101" s="136"/>
      <c r="I101" s="136"/>
      <c r="J101" s="136"/>
      <c r="K101" s="135"/>
      <c r="L101" s="136" t="s">
        <v>111</v>
      </c>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'1.04 - Zdravotně technick...'!J34</f>
        <v>0</v>
      </c>
      <c r="AH101" s="135"/>
      <c r="AI101" s="135"/>
      <c r="AJ101" s="135"/>
      <c r="AK101" s="135"/>
      <c r="AL101" s="135"/>
      <c r="AM101" s="135"/>
      <c r="AN101" s="137">
        <f>SUM(AG101,AT101)</f>
        <v>0</v>
      </c>
      <c r="AO101" s="135"/>
      <c r="AP101" s="135"/>
      <c r="AQ101" s="138" t="s">
        <v>105</v>
      </c>
      <c r="AR101" s="74"/>
      <c r="AS101" s="139">
        <v>0</v>
      </c>
      <c r="AT101" s="140">
        <f>ROUND(SUM(AV101:AW101),2)</f>
        <v>0</v>
      </c>
      <c r="AU101" s="141">
        <f>'1.04 - Zdravotně technick...'!P133</f>
        <v>0</v>
      </c>
      <c r="AV101" s="140">
        <f>'1.04 - Zdravotně technick...'!J37</f>
        <v>0</v>
      </c>
      <c r="AW101" s="140">
        <f>'1.04 - Zdravotně technick...'!J38</f>
        <v>0</v>
      </c>
      <c r="AX101" s="140">
        <f>'1.04 - Zdravotně technick...'!J39</f>
        <v>0</v>
      </c>
      <c r="AY101" s="140">
        <f>'1.04 - Zdravotně technick...'!J40</f>
        <v>0</v>
      </c>
      <c r="AZ101" s="140">
        <f>'1.04 - Zdravotně technick...'!F37</f>
        <v>0</v>
      </c>
      <c r="BA101" s="140">
        <f>'1.04 - Zdravotně technick...'!F38</f>
        <v>0</v>
      </c>
      <c r="BB101" s="140">
        <f>'1.04 - Zdravotně technick...'!F39</f>
        <v>0</v>
      </c>
      <c r="BC101" s="140">
        <f>'1.04 - Zdravotně technick...'!F40</f>
        <v>0</v>
      </c>
      <c r="BD101" s="142">
        <f>'1.04 - Zdravotně technick...'!F41</f>
        <v>0</v>
      </c>
      <c r="BE101" s="4"/>
      <c r="BT101" s="143" t="s">
        <v>112</v>
      </c>
      <c r="BV101" s="143" t="s">
        <v>85</v>
      </c>
      <c r="BW101" s="143" t="s">
        <v>113</v>
      </c>
      <c r="BX101" s="143" t="s">
        <v>109</v>
      </c>
      <c r="CL101" s="143" t="s">
        <v>1</v>
      </c>
    </row>
    <row r="102" s="4" customFormat="1" ht="16.5" customHeight="1">
      <c r="A102" s="121" t="s">
        <v>87</v>
      </c>
      <c r="B102" s="72"/>
      <c r="C102" s="135"/>
      <c r="D102" s="135"/>
      <c r="E102" s="135"/>
      <c r="F102" s="136" t="s">
        <v>114</v>
      </c>
      <c r="G102" s="136"/>
      <c r="H102" s="136"/>
      <c r="I102" s="136"/>
      <c r="J102" s="136"/>
      <c r="K102" s="135"/>
      <c r="L102" s="136" t="s">
        <v>115</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'1.05 - Plynová zařízení'!J34</f>
        <v>0</v>
      </c>
      <c r="AH102" s="135"/>
      <c r="AI102" s="135"/>
      <c r="AJ102" s="135"/>
      <c r="AK102" s="135"/>
      <c r="AL102" s="135"/>
      <c r="AM102" s="135"/>
      <c r="AN102" s="137">
        <f>SUM(AG102,AT102)</f>
        <v>0</v>
      </c>
      <c r="AO102" s="135"/>
      <c r="AP102" s="135"/>
      <c r="AQ102" s="138" t="s">
        <v>105</v>
      </c>
      <c r="AR102" s="74"/>
      <c r="AS102" s="139">
        <v>0</v>
      </c>
      <c r="AT102" s="140">
        <f>ROUND(SUM(AV102:AW102),2)</f>
        <v>0</v>
      </c>
      <c r="AU102" s="141">
        <f>'1.05 - Plynová zařízení'!P127</f>
        <v>0</v>
      </c>
      <c r="AV102" s="140">
        <f>'1.05 - Plynová zařízení'!J37</f>
        <v>0</v>
      </c>
      <c r="AW102" s="140">
        <f>'1.05 - Plynová zařízení'!J38</f>
        <v>0</v>
      </c>
      <c r="AX102" s="140">
        <f>'1.05 - Plynová zařízení'!J39</f>
        <v>0</v>
      </c>
      <c r="AY102" s="140">
        <f>'1.05 - Plynová zařízení'!J40</f>
        <v>0</v>
      </c>
      <c r="AZ102" s="140">
        <f>'1.05 - Plynová zařízení'!F37</f>
        <v>0</v>
      </c>
      <c r="BA102" s="140">
        <f>'1.05 - Plynová zařízení'!F38</f>
        <v>0</v>
      </c>
      <c r="BB102" s="140">
        <f>'1.05 - Plynová zařízení'!F39</f>
        <v>0</v>
      </c>
      <c r="BC102" s="140">
        <f>'1.05 - Plynová zařízení'!F40</f>
        <v>0</v>
      </c>
      <c r="BD102" s="142">
        <f>'1.05 - Plynová zařízení'!F41</f>
        <v>0</v>
      </c>
      <c r="BE102" s="4"/>
      <c r="BT102" s="143" t="s">
        <v>112</v>
      </c>
      <c r="BV102" s="143" t="s">
        <v>85</v>
      </c>
      <c r="BW102" s="143" t="s">
        <v>116</v>
      </c>
      <c r="BX102" s="143" t="s">
        <v>109</v>
      </c>
      <c r="CL102" s="143" t="s">
        <v>1</v>
      </c>
    </row>
    <row r="103" s="4" customFormat="1" ht="16.5" customHeight="1">
      <c r="A103" s="121" t="s">
        <v>87</v>
      </c>
      <c r="B103" s="72"/>
      <c r="C103" s="135"/>
      <c r="D103" s="135"/>
      <c r="E103" s="135"/>
      <c r="F103" s="136" t="s">
        <v>117</v>
      </c>
      <c r="G103" s="136"/>
      <c r="H103" s="136"/>
      <c r="I103" s="136"/>
      <c r="J103" s="136"/>
      <c r="K103" s="135"/>
      <c r="L103" s="136" t="s">
        <v>118</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'1.06 - Ústřední vytápění'!J34</f>
        <v>0</v>
      </c>
      <c r="AH103" s="135"/>
      <c r="AI103" s="135"/>
      <c r="AJ103" s="135"/>
      <c r="AK103" s="135"/>
      <c r="AL103" s="135"/>
      <c r="AM103" s="135"/>
      <c r="AN103" s="137">
        <f>SUM(AG103,AT103)</f>
        <v>0</v>
      </c>
      <c r="AO103" s="135"/>
      <c r="AP103" s="135"/>
      <c r="AQ103" s="138" t="s">
        <v>105</v>
      </c>
      <c r="AR103" s="74"/>
      <c r="AS103" s="139">
        <v>0</v>
      </c>
      <c r="AT103" s="140">
        <f>ROUND(SUM(AV103:AW103),2)</f>
        <v>0</v>
      </c>
      <c r="AU103" s="141">
        <f>'1.06 - Ústřední vytápění'!P146</f>
        <v>0</v>
      </c>
      <c r="AV103" s="140">
        <f>'1.06 - Ústřední vytápění'!J37</f>
        <v>0</v>
      </c>
      <c r="AW103" s="140">
        <f>'1.06 - Ústřední vytápění'!J38</f>
        <v>0</v>
      </c>
      <c r="AX103" s="140">
        <f>'1.06 - Ústřední vytápění'!J39</f>
        <v>0</v>
      </c>
      <c r="AY103" s="140">
        <f>'1.06 - Ústřední vytápění'!J40</f>
        <v>0</v>
      </c>
      <c r="AZ103" s="140">
        <f>'1.06 - Ústřední vytápění'!F37</f>
        <v>0</v>
      </c>
      <c r="BA103" s="140">
        <f>'1.06 - Ústřední vytápění'!F38</f>
        <v>0</v>
      </c>
      <c r="BB103" s="140">
        <f>'1.06 - Ústřední vytápění'!F39</f>
        <v>0</v>
      </c>
      <c r="BC103" s="140">
        <f>'1.06 - Ústřední vytápění'!F40</f>
        <v>0</v>
      </c>
      <c r="BD103" s="142">
        <f>'1.06 - Ústřední vytápění'!F41</f>
        <v>0</v>
      </c>
      <c r="BE103" s="4"/>
      <c r="BT103" s="143" t="s">
        <v>112</v>
      </c>
      <c r="BV103" s="143" t="s">
        <v>85</v>
      </c>
      <c r="BW103" s="143" t="s">
        <v>119</v>
      </c>
      <c r="BX103" s="143" t="s">
        <v>109</v>
      </c>
      <c r="CL103" s="143" t="s">
        <v>1</v>
      </c>
    </row>
    <row r="104" s="4" customFormat="1" ht="16.5" customHeight="1">
      <c r="A104" s="4"/>
      <c r="B104" s="72"/>
      <c r="C104" s="135"/>
      <c r="D104" s="135"/>
      <c r="E104" s="135"/>
      <c r="F104" s="136" t="s">
        <v>120</v>
      </c>
      <c r="G104" s="136"/>
      <c r="H104" s="136"/>
      <c r="I104" s="136"/>
      <c r="J104" s="136"/>
      <c r="K104" s="135"/>
      <c r="L104" s="136" t="s">
        <v>121</v>
      </c>
      <c r="M104" s="136"/>
      <c r="N104" s="136"/>
      <c r="O104" s="136"/>
      <c r="P104" s="136"/>
      <c r="Q104" s="136"/>
      <c r="R104" s="136"/>
      <c r="S104" s="136"/>
      <c r="T104" s="136"/>
      <c r="U104" s="136"/>
      <c r="V104" s="136"/>
      <c r="W104" s="136"/>
      <c r="X104" s="136"/>
      <c r="Y104" s="136"/>
      <c r="Z104" s="136"/>
      <c r="AA104" s="136"/>
      <c r="AB104" s="136"/>
      <c r="AC104" s="136"/>
      <c r="AD104" s="136"/>
      <c r="AE104" s="136"/>
      <c r="AF104" s="136"/>
      <c r="AG104" s="144">
        <f>ROUND(SUM(AG105:AG138),2)</f>
        <v>0</v>
      </c>
      <c r="AH104" s="135"/>
      <c r="AI104" s="135"/>
      <c r="AJ104" s="135"/>
      <c r="AK104" s="135"/>
      <c r="AL104" s="135"/>
      <c r="AM104" s="135"/>
      <c r="AN104" s="137">
        <f>SUM(AG104,AT104)</f>
        <v>0</v>
      </c>
      <c r="AO104" s="135"/>
      <c r="AP104" s="135"/>
      <c r="AQ104" s="138" t="s">
        <v>105</v>
      </c>
      <c r="AR104" s="74"/>
      <c r="AS104" s="139">
        <f>ROUND(SUM(AS105:AS138),2)</f>
        <v>0</v>
      </c>
      <c r="AT104" s="140">
        <f>ROUND(SUM(AV104:AW104),2)</f>
        <v>0</v>
      </c>
      <c r="AU104" s="141">
        <f>ROUND(SUM(AU105:AU138),5)</f>
        <v>0</v>
      </c>
      <c r="AV104" s="140">
        <f>ROUND(AZ104*L29,2)</f>
        <v>0</v>
      </c>
      <c r="AW104" s="140">
        <f>ROUND(BA104*L30,2)</f>
        <v>0</v>
      </c>
      <c r="AX104" s="140">
        <f>ROUND(BB104*L29,2)</f>
        <v>0</v>
      </c>
      <c r="AY104" s="140">
        <f>ROUND(BC104*L30,2)</f>
        <v>0</v>
      </c>
      <c r="AZ104" s="140">
        <f>ROUND(SUM(AZ105:AZ138),2)</f>
        <v>0</v>
      </c>
      <c r="BA104" s="140">
        <f>ROUND(SUM(BA105:BA138),2)</f>
        <v>0</v>
      </c>
      <c r="BB104" s="140">
        <f>ROUND(SUM(BB105:BB138),2)</f>
        <v>0</v>
      </c>
      <c r="BC104" s="140">
        <f>ROUND(SUM(BC105:BC138),2)</f>
        <v>0</v>
      </c>
      <c r="BD104" s="142">
        <f>ROUND(SUM(BD105:BD138),2)</f>
        <v>0</v>
      </c>
      <c r="BE104" s="4"/>
      <c r="BS104" s="143" t="s">
        <v>82</v>
      </c>
      <c r="BT104" s="143" t="s">
        <v>112</v>
      </c>
      <c r="BU104" s="143" t="s">
        <v>84</v>
      </c>
      <c r="BV104" s="143" t="s">
        <v>85</v>
      </c>
      <c r="BW104" s="143" t="s">
        <v>122</v>
      </c>
      <c r="BX104" s="143" t="s">
        <v>109</v>
      </c>
      <c r="CL104" s="143" t="s">
        <v>19</v>
      </c>
    </row>
    <row r="105" s="4" customFormat="1" ht="16.5" customHeight="1">
      <c r="A105" s="121" t="s">
        <v>87</v>
      </c>
      <c r="B105" s="72"/>
      <c r="C105" s="135"/>
      <c r="D105" s="135"/>
      <c r="E105" s="135"/>
      <c r="F105" s="135"/>
      <c r="G105" s="136" t="s">
        <v>83</v>
      </c>
      <c r="H105" s="136"/>
      <c r="I105" s="136"/>
      <c r="J105" s="136"/>
      <c r="K105" s="136"/>
      <c r="L105" s="135"/>
      <c r="M105" s="136" t="s">
        <v>123</v>
      </c>
      <c r="N105" s="136"/>
      <c r="O105" s="136"/>
      <c r="P105" s="136"/>
      <c r="Q105" s="136"/>
      <c r="R105" s="136"/>
      <c r="S105" s="136"/>
      <c r="T105" s="136"/>
      <c r="U105" s="136"/>
      <c r="V105" s="136"/>
      <c r="W105" s="136"/>
      <c r="X105" s="136"/>
      <c r="Y105" s="136"/>
      <c r="Z105" s="136"/>
      <c r="AA105" s="136"/>
      <c r="AB105" s="136"/>
      <c r="AC105" s="136"/>
      <c r="AD105" s="136"/>
      <c r="AE105" s="136"/>
      <c r="AF105" s="136"/>
      <c r="AG105" s="137">
        <f>'0 - Ostatní náklady'!J34</f>
        <v>0</v>
      </c>
      <c r="AH105" s="135"/>
      <c r="AI105" s="135"/>
      <c r="AJ105" s="135"/>
      <c r="AK105" s="135"/>
      <c r="AL105" s="135"/>
      <c r="AM105" s="135"/>
      <c r="AN105" s="137">
        <f>SUM(AG105,AT105)</f>
        <v>0</v>
      </c>
      <c r="AO105" s="135"/>
      <c r="AP105" s="135"/>
      <c r="AQ105" s="138" t="s">
        <v>105</v>
      </c>
      <c r="AR105" s="74"/>
      <c r="AS105" s="139">
        <v>0</v>
      </c>
      <c r="AT105" s="140">
        <f>ROUND(SUM(AV105:AW105),2)</f>
        <v>0</v>
      </c>
      <c r="AU105" s="141">
        <f>'0 - Ostatní náklady'!P125</f>
        <v>0</v>
      </c>
      <c r="AV105" s="140">
        <f>'0 - Ostatní náklady'!J37</f>
        <v>0</v>
      </c>
      <c r="AW105" s="140">
        <f>'0 - Ostatní náklady'!J38</f>
        <v>0</v>
      </c>
      <c r="AX105" s="140">
        <f>'0 - Ostatní náklady'!J39</f>
        <v>0</v>
      </c>
      <c r="AY105" s="140">
        <f>'0 - Ostatní náklady'!J40</f>
        <v>0</v>
      </c>
      <c r="AZ105" s="140">
        <f>'0 - Ostatní náklady'!F37</f>
        <v>0</v>
      </c>
      <c r="BA105" s="140">
        <f>'0 - Ostatní náklady'!F38</f>
        <v>0</v>
      </c>
      <c r="BB105" s="140">
        <f>'0 - Ostatní náklady'!F39</f>
        <v>0</v>
      </c>
      <c r="BC105" s="140">
        <f>'0 - Ostatní náklady'!F40</f>
        <v>0</v>
      </c>
      <c r="BD105" s="142">
        <f>'0 - Ostatní náklady'!F41</f>
        <v>0</v>
      </c>
      <c r="BE105" s="4"/>
      <c r="BT105" s="143" t="s">
        <v>124</v>
      </c>
      <c r="BV105" s="143" t="s">
        <v>85</v>
      </c>
      <c r="BW105" s="143" t="s">
        <v>125</v>
      </c>
      <c r="BX105" s="143" t="s">
        <v>122</v>
      </c>
      <c r="CL105" s="143" t="s">
        <v>1</v>
      </c>
    </row>
    <row r="106" s="4" customFormat="1" ht="16.5" customHeight="1">
      <c r="A106" s="121" t="s">
        <v>87</v>
      </c>
      <c r="B106" s="72"/>
      <c r="C106" s="135"/>
      <c r="D106" s="135"/>
      <c r="E106" s="135"/>
      <c r="F106" s="135"/>
      <c r="G106" s="136" t="s">
        <v>91</v>
      </c>
      <c r="H106" s="136"/>
      <c r="I106" s="136"/>
      <c r="J106" s="136"/>
      <c r="K106" s="136"/>
      <c r="L106" s="135"/>
      <c r="M106" s="136" t="s">
        <v>126</v>
      </c>
      <c r="N106" s="136"/>
      <c r="O106" s="136"/>
      <c r="P106" s="136"/>
      <c r="Q106" s="136"/>
      <c r="R106" s="136"/>
      <c r="S106" s="136"/>
      <c r="T106" s="136"/>
      <c r="U106" s="136"/>
      <c r="V106" s="136"/>
      <c r="W106" s="136"/>
      <c r="X106" s="136"/>
      <c r="Y106" s="136"/>
      <c r="Z106" s="136"/>
      <c r="AA106" s="136"/>
      <c r="AB106" s="136"/>
      <c r="AC106" s="136"/>
      <c r="AD106" s="136"/>
      <c r="AE106" s="136"/>
      <c r="AF106" s="136"/>
      <c r="AG106" s="137">
        <f>'1 - Zařízení č.1.2'!J34</f>
        <v>0</v>
      </c>
      <c r="AH106" s="135"/>
      <c r="AI106" s="135"/>
      <c r="AJ106" s="135"/>
      <c r="AK106" s="135"/>
      <c r="AL106" s="135"/>
      <c r="AM106" s="135"/>
      <c r="AN106" s="137">
        <f>SUM(AG106,AT106)</f>
        <v>0</v>
      </c>
      <c r="AO106" s="135"/>
      <c r="AP106" s="135"/>
      <c r="AQ106" s="138" t="s">
        <v>105</v>
      </c>
      <c r="AR106" s="74"/>
      <c r="AS106" s="139">
        <v>0</v>
      </c>
      <c r="AT106" s="140">
        <f>ROUND(SUM(AV106:AW106),2)</f>
        <v>0</v>
      </c>
      <c r="AU106" s="141">
        <f>'1 - Zařízení č.1.2'!P125</f>
        <v>0</v>
      </c>
      <c r="AV106" s="140">
        <f>'1 - Zařízení č.1.2'!J37</f>
        <v>0</v>
      </c>
      <c r="AW106" s="140">
        <f>'1 - Zařízení č.1.2'!J38</f>
        <v>0</v>
      </c>
      <c r="AX106" s="140">
        <f>'1 - Zařízení č.1.2'!J39</f>
        <v>0</v>
      </c>
      <c r="AY106" s="140">
        <f>'1 - Zařízení č.1.2'!J40</f>
        <v>0</v>
      </c>
      <c r="AZ106" s="140">
        <f>'1 - Zařízení č.1.2'!F37</f>
        <v>0</v>
      </c>
      <c r="BA106" s="140">
        <f>'1 - Zařízení č.1.2'!F38</f>
        <v>0</v>
      </c>
      <c r="BB106" s="140">
        <f>'1 - Zařízení č.1.2'!F39</f>
        <v>0</v>
      </c>
      <c r="BC106" s="140">
        <f>'1 - Zařízení č.1.2'!F40</f>
        <v>0</v>
      </c>
      <c r="BD106" s="142">
        <f>'1 - Zařízení č.1.2'!F41</f>
        <v>0</v>
      </c>
      <c r="BE106" s="4"/>
      <c r="BT106" s="143" t="s">
        <v>124</v>
      </c>
      <c r="BV106" s="143" t="s">
        <v>85</v>
      </c>
      <c r="BW106" s="143" t="s">
        <v>127</v>
      </c>
      <c r="BX106" s="143" t="s">
        <v>122</v>
      </c>
      <c r="CL106" s="143" t="s">
        <v>1</v>
      </c>
    </row>
    <row r="107" s="4" customFormat="1" ht="16.5" customHeight="1">
      <c r="A107" s="121" t="s">
        <v>87</v>
      </c>
      <c r="B107" s="72"/>
      <c r="C107" s="135"/>
      <c r="D107" s="135"/>
      <c r="E107" s="135"/>
      <c r="F107" s="135"/>
      <c r="G107" s="136" t="s">
        <v>124</v>
      </c>
      <c r="H107" s="136"/>
      <c r="I107" s="136"/>
      <c r="J107" s="136"/>
      <c r="K107" s="136"/>
      <c r="L107" s="135"/>
      <c r="M107" s="136" t="s">
        <v>128</v>
      </c>
      <c r="N107" s="136"/>
      <c r="O107" s="136"/>
      <c r="P107" s="136"/>
      <c r="Q107" s="136"/>
      <c r="R107" s="136"/>
      <c r="S107" s="136"/>
      <c r="T107" s="136"/>
      <c r="U107" s="136"/>
      <c r="V107" s="136"/>
      <c r="W107" s="136"/>
      <c r="X107" s="136"/>
      <c r="Y107" s="136"/>
      <c r="Z107" s="136"/>
      <c r="AA107" s="136"/>
      <c r="AB107" s="136"/>
      <c r="AC107" s="136"/>
      <c r="AD107" s="136"/>
      <c r="AE107" s="136"/>
      <c r="AF107" s="136"/>
      <c r="AG107" s="137">
        <f>'4 - Zařízení č.1.1'!J34</f>
        <v>0</v>
      </c>
      <c r="AH107" s="135"/>
      <c r="AI107" s="135"/>
      <c r="AJ107" s="135"/>
      <c r="AK107" s="135"/>
      <c r="AL107" s="135"/>
      <c r="AM107" s="135"/>
      <c r="AN107" s="137">
        <f>SUM(AG107,AT107)</f>
        <v>0</v>
      </c>
      <c r="AO107" s="135"/>
      <c r="AP107" s="135"/>
      <c r="AQ107" s="138" t="s">
        <v>105</v>
      </c>
      <c r="AR107" s="74"/>
      <c r="AS107" s="139">
        <v>0</v>
      </c>
      <c r="AT107" s="140">
        <f>ROUND(SUM(AV107:AW107),2)</f>
        <v>0</v>
      </c>
      <c r="AU107" s="141">
        <f>'4 - Zařízení č.1.1'!P125</f>
        <v>0</v>
      </c>
      <c r="AV107" s="140">
        <f>'4 - Zařízení č.1.1'!J37</f>
        <v>0</v>
      </c>
      <c r="AW107" s="140">
        <f>'4 - Zařízení č.1.1'!J38</f>
        <v>0</v>
      </c>
      <c r="AX107" s="140">
        <f>'4 - Zařízení č.1.1'!J39</f>
        <v>0</v>
      </c>
      <c r="AY107" s="140">
        <f>'4 - Zařízení č.1.1'!J40</f>
        <v>0</v>
      </c>
      <c r="AZ107" s="140">
        <f>'4 - Zařízení č.1.1'!F37</f>
        <v>0</v>
      </c>
      <c r="BA107" s="140">
        <f>'4 - Zařízení č.1.1'!F38</f>
        <v>0</v>
      </c>
      <c r="BB107" s="140">
        <f>'4 - Zařízení č.1.1'!F39</f>
        <v>0</v>
      </c>
      <c r="BC107" s="140">
        <f>'4 - Zařízení č.1.1'!F40</f>
        <v>0</v>
      </c>
      <c r="BD107" s="142">
        <f>'4 - Zařízení č.1.1'!F41</f>
        <v>0</v>
      </c>
      <c r="BE107" s="4"/>
      <c r="BT107" s="143" t="s">
        <v>124</v>
      </c>
      <c r="BV107" s="143" t="s">
        <v>85</v>
      </c>
      <c r="BW107" s="143" t="s">
        <v>129</v>
      </c>
      <c r="BX107" s="143" t="s">
        <v>122</v>
      </c>
      <c r="CL107" s="143" t="s">
        <v>1</v>
      </c>
    </row>
    <row r="108" s="4" customFormat="1" ht="16.5" customHeight="1">
      <c r="A108" s="121" t="s">
        <v>87</v>
      </c>
      <c r="B108" s="72"/>
      <c r="C108" s="135"/>
      <c r="D108" s="135"/>
      <c r="E108" s="135"/>
      <c r="F108" s="135"/>
      <c r="G108" s="136" t="s">
        <v>130</v>
      </c>
      <c r="H108" s="136"/>
      <c r="I108" s="136"/>
      <c r="J108" s="136"/>
      <c r="K108" s="136"/>
      <c r="L108" s="135"/>
      <c r="M108" s="136" t="s">
        <v>131</v>
      </c>
      <c r="N108" s="136"/>
      <c r="O108" s="136"/>
      <c r="P108" s="136"/>
      <c r="Q108" s="136"/>
      <c r="R108" s="136"/>
      <c r="S108" s="136"/>
      <c r="T108" s="136"/>
      <c r="U108" s="136"/>
      <c r="V108" s="136"/>
      <c r="W108" s="136"/>
      <c r="X108" s="136"/>
      <c r="Y108" s="136"/>
      <c r="Z108" s="136"/>
      <c r="AA108" s="136"/>
      <c r="AB108" s="136"/>
      <c r="AC108" s="136"/>
      <c r="AD108" s="136"/>
      <c r="AE108" s="136"/>
      <c r="AF108" s="136"/>
      <c r="AG108" s="137">
        <f>'5 - Zařízení č.1.3'!J34</f>
        <v>0</v>
      </c>
      <c r="AH108" s="135"/>
      <c r="AI108" s="135"/>
      <c r="AJ108" s="135"/>
      <c r="AK108" s="135"/>
      <c r="AL108" s="135"/>
      <c r="AM108" s="135"/>
      <c r="AN108" s="137">
        <f>SUM(AG108,AT108)</f>
        <v>0</v>
      </c>
      <c r="AO108" s="135"/>
      <c r="AP108" s="135"/>
      <c r="AQ108" s="138" t="s">
        <v>105</v>
      </c>
      <c r="AR108" s="74"/>
      <c r="AS108" s="139">
        <v>0</v>
      </c>
      <c r="AT108" s="140">
        <f>ROUND(SUM(AV108:AW108),2)</f>
        <v>0</v>
      </c>
      <c r="AU108" s="141">
        <f>'5 - Zařízení č.1.3'!P125</f>
        <v>0</v>
      </c>
      <c r="AV108" s="140">
        <f>'5 - Zařízení č.1.3'!J37</f>
        <v>0</v>
      </c>
      <c r="AW108" s="140">
        <f>'5 - Zařízení č.1.3'!J38</f>
        <v>0</v>
      </c>
      <c r="AX108" s="140">
        <f>'5 - Zařízení č.1.3'!J39</f>
        <v>0</v>
      </c>
      <c r="AY108" s="140">
        <f>'5 - Zařízení č.1.3'!J40</f>
        <v>0</v>
      </c>
      <c r="AZ108" s="140">
        <f>'5 - Zařízení č.1.3'!F37</f>
        <v>0</v>
      </c>
      <c r="BA108" s="140">
        <f>'5 - Zařízení č.1.3'!F38</f>
        <v>0</v>
      </c>
      <c r="BB108" s="140">
        <f>'5 - Zařízení č.1.3'!F39</f>
        <v>0</v>
      </c>
      <c r="BC108" s="140">
        <f>'5 - Zařízení č.1.3'!F40</f>
        <v>0</v>
      </c>
      <c r="BD108" s="142">
        <f>'5 - Zařízení č.1.3'!F41</f>
        <v>0</v>
      </c>
      <c r="BE108" s="4"/>
      <c r="BT108" s="143" t="s">
        <v>124</v>
      </c>
      <c r="BV108" s="143" t="s">
        <v>85</v>
      </c>
      <c r="BW108" s="143" t="s">
        <v>132</v>
      </c>
      <c r="BX108" s="143" t="s">
        <v>122</v>
      </c>
      <c r="CL108" s="143" t="s">
        <v>1</v>
      </c>
    </row>
    <row r="109" s="4" customFormat="1" ht="16.5" customHeight="1">
      <c r="A109" s="121" t="s">
        <v>87</v>
      </c>
      <c r="B109" s="72"/>
      <c r="C109" s="135"/>
      <c r="D109" s="135"/>
      <c r="E109" s="135"/>
      <c r="F109" s="135"/>
      <c r="G109" s="136" t="s">
        <v>133</v>
      </c>
      <c r="H109" s="136"/>
      <c r="I109" s="136"/>
      <c r="J109" s="136"/>
      <c r="K109" s="136"/>
      <c r="L109" s="135"/>
      <c r="M109" s="136" t="s">
        <v>134</v>
      </c>
      <c r="N109" s="136"/>
      <c r="O109" s="136"/>
      <c r="P109" s="136"/>
      <c r="Q109" s="136"/>
      <c r="R109" s="136"/>
      <c r="S109" s="136"/>
      <c r="T109" s="136"/>
      <c r="U109" s="136"/>
      <c r="V109" s="136"/>
      <c r="W109" s="136"/>
      <c r="X109" s="136"/>
      <c r="Y109" s="136"/>
      <c r="Z109" s="136"/>
      <c r="AA109" s="136"/>
      <c r="AB109" s="136"/>
      <c r="AC109" s="136"/>
      <c r="AD109" s="136"/>
      <c r="AE109" s="136"/>
      <c r="AF109" s="136"/>
      <c r="AG109" s="137">
        <f>'6 - Zařízení č.2'!J34</f>
        <v>0</v>
      </c>
      <c r="AH109" s="135"/>
      <c r="AI109" s="135"/>
      <c r="AJ109" s="135"/>
      <c r="AK109" s="135"/>
      <c r="AL109" s="135"/>
      <c r="AM109" s="135"/>
      <c r="AN109" s="137">
        <f>SUM(AG109,AT109)</f>
        <v>0</v>
      </c>
      <c r="AO109" s="135"/>
      <c r="AP109" s="135"/>
      <c r="AQ109" s="138" t="s">
        <v>105</v>
      </c>
      <c r="AR109" s="74"/>
      <c r="AS109" s="139">
        <v>0</v>
      </c>
      <c r="AT109" s="140">
        <f>ROUND(SUM(AV109:AW109),2)</f>
        <v>0</v>
      </c>
      <c r="AU109" s="141">
        <f>'6 - Zařízení č.2'!P125</f>
        <v>0</v>
      </c>
      <c r="AV109" s="140">
        <f>'6 - Zařízení č.2'!J37</f>
        <v>0</v>
      </c>
      <c r="AW109" s="140">
        <f>'6 - Zařízení č.2'!J38</f>
        <v>0</v>
      </c>
      <c r="AX109" s="140">
        <f>'6 - Zařízení č.2'!J39</f>
        <v>0</v>
      </c>
      <c r="AY109" s="140">
        <f>'6 - Zařízení č.2'!J40</f>
        <v>0</v>
      </c>
      <c r="AZ109" s="140">
        <f>'6 - Zařízení č.2'!F37</f>
        <v>0</v>
      </c>
      <c r="BA109" s="140">
        <f>'6 - Zařízení č.2'!F38</f>
        <v>0</v>
      </c>
      <c r="BB109" s="140">
        <f>'6 - Zařízení č.2'!F39</f>
        <v>0</v>
      </c>
      <c r="BC109" s="140">
        <f>'6 - Zařízení č.2'!F40</f>
        <v>0</v>
      </c>
      <c r="BD109" s="142">
        <f>'6 - Zařízení č.2'!F41</f>
        <v>0</v>
      </c>
      <c r="BE109" s="4"/>
      <c r="BT109" s="143" t="s">
        <v>124</v>
      </c>
      <c r="BV109" s="143" t="s">
        <v>85</v>
      </c>
      <c r="BW109" s="143" t="s">
        <v>135</v>
      </c>
      <c r="BX109" s="143" t="s">
        <v>122</v>
      </c>
      <c r="CL109" s="143" t="s">
        <v>1</v>
      </c>
    </row>
    <row r="110" s="4" customFormat="1" ht="16.5" customHeight="1">
      <c r="A110" s="121" t="s">
        <v>87</v>
      </c>
      <c r="B110" s="72"/>
      <c r="C110" s="135"/>
      <c r="D110" s="135"/>
      <c r="E110" s="135"/>
      <c r="F110" s="135"/>
      <c r="G110" s="136" t="s">
        <v>136</v>
      </c>
      <c r="H110" s="136"/>
      <c r="I110" s="136"/>
      <c r="J110" s="136"/>
      <c r="K110" s="136"/>
      <c r="L110" s="135"/>
      <c r="M110" s="136" t="s">
        <v>137</v>
      </c>
      <c r="N110" s="136"/>
      <c r="O110" s="136"/>
      <c r="P110" s="136"/>
      <c r="Q110" s="136"/>
      <c r="R110" s="136"/>
      <c r="S110" s="136"/>
      <c r="T110" s="136"/>
      <c r="U110" s="136"/>
      <c r="V110" s="136"/>
      <c r="W110" s="136"/>
      <c r="X110" s="136"/>
      <c r="Y110" s="136"/>
      <c r="Z110" s="136"/>
      <c r="AA110" s="136"/>
      <c r="AB110" s="136"/>
      <c r="AC110" s="136"/>
      <c r="AD110" s="136"/>
      <c r="AE110" s="136"/>
      <c r="AF110" s="136"/>
      <c r="AG110" s="137">
        <f>'8 - Zařízení č.4'!J34</f>
        <v>0</v>
      </c>
      <c r="AH110" s="135"/>
      <c r="AI110" s="135"/>
      <c r="AJ110" s="135"/>
      <c r="AK110" s="135"/>
      <c r="AL110" s="135"/>
      <c r="AM110" s="135"/>
      <c r="AN110" s="137">
        <f>SUM(AG110,AT110)</f>
        <v>0</v>
      </c>
      <c r="AO110" s="135"/>
      <c r="AP110" s="135"/>
      <c r="AQ110" s="138" t="s">
        <v>105</v>
      </c>
      <c r="AR110" s="74"/>
      <c r="AS110" s="139">
        <v>0</v>
      </c>
      <c r="AT110" s="140">
        <f>ROUND(SUM(AV110:AW110),2)</f>
        <v>0</v>
      </c>
      <c r="AU110" s="141">
        <f>'8 - Zařízení č.4'!P125</f>
        <v>0</v>
      </c>
      <c r="AV110" s="140">
        <f>'8 - Zařízení č.4'!J37</f>
        <v>0</v>
      </c>
      <c r="AW110" s="140">
        <f>'8 - Zařízení č.4'!J38</f>
        <v>0</v>
      </c>
      <c r="AX110" s="140">
        <f>'8 - Zařízení č.4'!J39</f>
        <v>0</v>
      </c>
      <c r="AY110" s="140">
        <f>'8 - Zařízení č.4'!J40</f>
        <v>0</v>
      </c>
      <c r="AZ110" s="140">
        <f>'8 - Zařízení č.4'!F37</f>
        <v>0</v>
      </c>
      <c r="BA110" s="140">
        <f>'8 - Zařízení č.4'!F38</f>
        <v>0</v>
      </c>
      <c r="BB110" s="140">
        <f>'8 - Zařízení č.4'!F39</f>
        <v>0</v>
      </c>
      <c r="BC110" s="140">
        <f>'8 - Zařízení č.4'!F40</f>
        <v>0</v>
      </c>
      <c r="BD110" s="142">
        <f>'8 - Zařízení č.4'!F41</f>
        <v>0</v>
      </c>
      <c r="BE110" s="4"/>
      <c r="BT110" s="143" t="s">
        <v>124</v>
      </c>
      <c r="BV110" s="143" t="s">
        <v>85</v>
      </c>
      <c r="BW110" s="143" t="s">
        <v>138</v>
      </c>
      <c r="BX110" s="143" t="s">
        <v>122</v>
      </c>
      <c r="CL110" s="143" t="s">
        <v>1</v>
      </c>
    </row>
    <row r="111" s="4" customFormat="1" ht="16.5" customHeight="1">
      <c r="A111" s="121" t="s">
        <v>87</v>
      </c>
      <c r="B111" s="72"/>
      <c r="C111" s="135"/>
      <c r="D111" s="135"/>
      <c r="E111" s="135"/>
      <c r="F111" s="135"/>
      <c r="G111" s="136" t="s">
        <v>139</v>
      </c>
      <c r="H111" s="136"/>
      <c r="I111" s="136"/>
      <c r="J111" s="136"/>
      <c r="K111" s="136"/>
      <c r="L111" s="135"/>
      <c r="M111" s="136" t="s">
        <v>140</v>
      </c>
      <c r="N111" s="136"/>
      <c r="O111" s="136"/>
      <c r="P111" s="136"/>
      <c r="Q111" s="136"/>
      <c r="R111" s="136"/>
      <c r="S111" s="136"/>
      <c r="T111" s="136"/>
      <c r="U111" s="136"/>
      <c r="V111" s="136"/>
      <c r="W111" s="136"/>
      <c r="X111" s="136"/>
      <c r="Y111" s="136"/>
      <c r="Z111" s="136"/>
      <c r="AA111" s="136"/>
      <c r="AB111" s="136"/>
      <c r="AC111" s="136"/>
      <c r="AD111" s="136"/>
      <c r="AE111" s="136"/>
      <c r="AF111" s="136"/>
      <c r="AG111" s="137">
        <f>'7 - Zařízení č.3'!J34</f>
        <v>0</v>
      </c>
      <c r="AH111" s="135"/>
      <c r="AI111" s="135"/>
      <c r="AJ111" s="135"/>
      <c r="AK111" s="135"/>
      <c r="AL111" s="135"/>
      <c r="AM111" s="135"/>
      <c r="AN111" s="137">
        <f>SUM(AG111,AT111)</f>
        <v>0</v>
      </c>
      <c r="AO111" s="135"/>
      <c r="AP111" s="135"/>
      <c r="AQ111" s="138" t="s">
        <v>105</v>
      </c>
      <c r="AR111" s="74"/>
      <c r="AS111" s="139">
        <v>0</v>
      </c>
      <c r="AT111" s="140">
        <f>ROUND(SUM(AV111:AW111),2)</f>
        <v>0</v>
      </c>
      <c r="AU111" s="141">
        <f>'7 - Zařízení č.3'!P125</f>
        <v>0</v>
      </c>
      <c r="AV111" s="140">
        <f>'7 - Zařízení č.3'!J37</f>
        <v>0</v>
      </c>
      <c r="AW111" s="140">
        <f>'7 - Zařízení č.3'!J38</f>
        <v>0</v>
      </c>
      <c r="AX111" s="140">
        <f>'7 - Zařízení č.3'!J39</f>
        <v>0</v>
      </c>
      <c r="AY111" s="140">
        <f>'7 - Zařízení č.3'!J40</f>
        <v>0</v>
      </c>
      <c r="AZ111" s="140">
        <f>'7 - Zařízení č.3'!F37</f>
        <v>0</v>
      </c>
      <c r="BA111" s="140">
        <f>'7 - Zařízení č.3'!F38</f>
        <v>0</v>
      </c>
      <c r="BB111" s="140">
        <f>'7 - Zařízení č.3'!F39</f>
        <v>0</v>
      </c>
      <c r="BC111" s="140">
        <f>'7 - Zařízení č.3'!F40</f>
        <v>0</v>
      </c>
      <c r="BD111" s="142">
        <f>'7 - Zařízení č.3'!F41</f>
        <v>0</v>
      </c>
      <c r="BE111" s="4"/>
      <c r="BT111" s="143" t="s">
        <v>124</v>
      </c>
      <c r="BV111" s="143" t="s">
        <v>85</v>
      </c>
      <c r="BW111" s="143" t="s">
        <v>141</v>
      </c>
      <c r="BX111" s="143" t="s">
        <v>122</v>
      </c>
      <c r="CL111" s="143" t="s">
        <v>1</v>
      </c>
    </row>
    <row r="112" s="4" customFormat="1" ht="16.5" customHeight="1">
      <c r="A112" s="121" t="s">
        <v>87</v>
      </c>
      <c r="B112" s="72"/>
      <c r="C112" s="135"/>
      <c r="D112" s="135"/>
      <c r="E112" s="135"/>
      <c r="F112" s="135"/>
      <c r="G112" s="136" t="s">
        <v>142</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7">
        <f>'9 - Zařízení č.5'!J34</f>
        <v>0</v>
      </c>
      <c r="AH112" s="135"/>
      <c r="AI112" s="135"/>
      <c r="AJ112" s="135"/>
      <c r="AK112" s="135"/>
      <c r="AL112" s="135"/>
      <c r="AM112" s="135"/>
      <c r="AN112" s="137">
        <f>SUM(AG112,AT112)</f>
        <v>0</v>
      </c>
      <c r="AO112" s="135"/>
      <c r="AP112" s="135"/>
      <c r="AQ112" s="138" t="s">
        <v>105</v>
      </c>
      <c r="AR112" s="74"/>
      <c r="AS112" s="139">
        <v>0</v>
      </c>
      <c r="AT112" s="140">
        <f>ROUND(SUM(AV112:AW112),2)</f>
        <v>0</v>
      </c>
      <c r="AU112" s="141">
        <f>'9 - Zařízení č.5'!P125</f>
        <v>0</v>
      </c>
      <c r="AV112" s="140">
        <f>'9 - Zařízení č.5'!J37</f>
        <v>0</v>
      </c>
      <c r="AW112" s="140">
        <f>'9 - Zařízení č.5'!J38</f>
        <v>0</v>
      </c>
      <c r="AX112" s="140">
        <f>'9 - Zařízení č.5'!J39</f>
        <v>0</v>
      </c>
      <c r="AY112" s="140">
        <f>'9 - Zařízení č.5'!J40</f>
        <v>0</v>
      </c>
      <c r="AZ112" s="140">
        <f>'9 - Zařízení č.5'!F37</f>
        <v>0</v>
      </c>
      <c r="BA112" s="140">
        <f>'9 - Zařízení č.5'!F38</f>
        <v>0</v>
      </c>
      <c r="BB112" s="140">
        <f>'9 - Zařízení č.5'!F39</f>
        <v>0</v>
      </c>
      <c r="BC112" s="140">
        <f>'9 - Zařízení č.5'!F40</f>
        <v>0</v>
      </c>
      <c r="BD112" s="142">
        <f>'9 - Zařízení č.5'!F41</f>
        <v>0</v>
      </c>
      <c r="BE112" s="4"/>
      <c r="BT112" s="143" t="s">
        <v>124</v>
      </c>
      <c r="BV112" s="143" t="s">
        <v>85</v>
      </c>
      <c r="BW112" s="143" t="s">
        <v>144</v>
      </c>
      <c r="BX112" s="143" t="s">
        <v>122</v>
      </c>
      <c r="CL112" s="143" t="s">
        <v>1</v>
      </c>
    </row>
    <row r="113" s="4" customFormat="1" ht="16.5" customHeight="1">
      <c r="A113" s="121" t="s">
        <v>87</v>
      </c>
      <c r="B113" s="72"/>
      <c r="C113" s="135"/>
      <c r="D113" s="135"/>
      <c r="E113" s="135"/>
      <c r="F113" s="135"/>
      <c r="G113" s="136" t="s">
        <v>145</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7">
        <f>'10 - Zařízení č.6'!J34</f>
        <v>0</v>
      </c>
      <c r="AH113" s="135"/>
      <c r="AI113" s="135"/>
      <c r="AJ113" s="135"/>
      <c r="AK113" s="135"/>
      <c r="AL113" s="135"/>
      <c r="AM113" s="135"/>
      <c r="AN113" s="137">
        <f>SUM(AG113,AT113)</f>
        <v>0</v>
      </c>
      <c r="AO113" s="135"/>
      <c r="AP113" s="135"/>
      <c r="AQ113" s="138" t="s">
        <v>105</v>
      </c>
      <c r="AR113" s="74"/>
      <c r="AS113" s="139">
        <v>0</v>
      </c>
      <c r="AT113" s="140">
        <f>ROUND(SUM(AV113:AW113),2)</f>
        <v>0</v>
      </c>
      <c r="AU113" s="141">
        <f>'10 - Zařízení č.6'!P125</f>
        <v>0</v>
      </c>
      <c r="AV113" s="140">
        <f>'10 - Zařízení č.6'!J37</f>
        <v>0</v>
      </c>
      <c r="AW113" s="140">
        <f>'10 - Zařízení č.6'!J38</f>
        <v>0</v>
      </c>
      <c r="AX113" s="140">
        <f>'10 - Zařízení č.6'!J39</f>
        <v>0</v>
      </c>
      <c r="AY113" s="140">
        <f>'10 - Zařízení č.6'!J40</f>
        <v>0</v>
      </c>
      <c r="AZ113" s="140">
        <f>'10 - Zařízení č.6'!F37</f>
        <v>0</v>
      </c>
      <c r="BA113" s="140">
        <f>'10 - Zařízení č.6'!F38</f>
        <v>0</v>
      </c>
      <c r="BB113" s="140">
        <f>'10 - Zařízení č.6'!F39</f>
        <v>0</v>
      </c>
      <c r="BC113" s="140">
        <f>'10 - Zařízení č.6'!F40</f>
        <v>0</v>
      </c>
      <c r="BD113" s="142">
        <f>'10 - Zařízení č.6'!F41</f>
        <v>0</v>
      </c>
      <c r="BE113" s="4"/>
      <c r="BT113" s="143" t="s">
        <v>124</v>
      </c>
      <c r="BV113" s="143" t="s">
        <v>85</v>
      </c>
      <c r="BW113" s="143" t="s">
        <v>147</v>
      </c>
      <c r="BX113" s="143" t="s">
        <v>122</v>
      </c>
      <c r="CL113" s="143" t="s">
        <v>1</v>
      </c>
    </row>
    <row r="114" s="4" customFormat="1" ht="16.5" customHeight="1">
      <c r="A114" s="121" t="s">
        <v>87</v>
      </c>
      <c r="B114" s="72"/>
      <c r="C114" s="135"/>
      <c r="D114" s="135"/>
      <c r="E114" s="135"/>
      <c r="F114" s="135"/>
      <c r="G114" s="136" t="s">
        <v>148</v>
      </c>
      <c r="H114" s="136"/>
      <c r="I114" s="136"/>
      <c r="J114" s="136"/>
      <c r="K114" s="136"/>
      <c r="L114" s="135"/>
      <c r="M114" s="136" t="s">
        <v>149</v>
      </c>
      <c r="N114" s="136"/>
      <c r="O114" s="136"/>
      <c r="P114" s="136"/>
      <c r="Q114" s="136"/>
      <c r="R114" s="136"/>
      <c r="S114" s="136"/>
      <c r="T114" s="136"/>
      <c r="U114" s="136"/>
      <c r="V114" s="136"/>
      <c r="W114" s="136"/>
      <c r="X114" s="136"/>
      <c r="Y114" s="136"/>
      <c r="Z114" s="136"/>
      <c r="AA114" s="136"/>
      <c r="AB114" s="136"/>
      <c r="AC114" s="136"/>
      <c r="AD114" s="136"/>
      <c r="AE114" s="136"/>
      <c r="AF114" s="136"/>
      <c r="AG114" s="137">
        <f>'11 - Zařízení č.7'!J34</f>
        <v>0</v>
      </c>
      <c r="AH114" s="135"/>
      <c r="AI114" s="135"/>
      <c r="AJ114" s="135"/>
      <c r="AK114" s="135"/>
      <c r="AL114" s="135"/>
      <c r="AM114" s="135"/>
      <c r="AN114" s="137">
        <f>SUM(AG114,AT114)</f>
        <v>0</v>
      </c>
      <c r="AO114" s="135"/>
      <c r="AP114" s="135"/>
      <c r="AQ114" s="138" t="s">
        <v>105</v>
      </c>
      <c r="AR114" s="74"/>
      <c r="AS114" s="139">
        <v>0</v>
      </c>
      <c r="AT114" s="140">
        <f>ROUND(SUM(AV114:AW114),2)</f>
        <v>0</v>
      </c>
      <c r="AU114" s="141">
        <f>'11 - Zařízení č.7'!P125</f>
        <v>0</v>
      </c>
      <c r="AV114" s="140">
        <f>'11 - Zařízení č.7'!J37</f>
        <v>0</v>
      </c>
      <c r="AW114" s="140">
        <f>'11 - Zařízení č.7'!J38</f>
        <v>0</v>
      </c>
      <c r="AX114" s="140">
        <f>'11 - Zařízení č.7'!J39</f>
        <v>0</v>
      </c>
      <c r="AY114" s="140">
        <f>'11 - Zařízení č.7'!J40</f>
        <v>0</v>
      </c>
      <c r="AZ114" s="140">
        <f>'11 - Zařízení č.7'!F37</f>
        <v>0</v>
      </c>
      <c r="BA114" s="140">
        <f>'11 - Zařízení č.7'!F38</f>
        <v>0</v>
      </c>
      <c r="BB114" s="140">
        <f>'11 - Zařízení č.7'!F39</f>
        <v>0</v>
      </c>
      <c r="BC114" s="140">
        <f>'11 - Zařízení č.7'!F40</f>
        <v>0</v>
      </c>
      <c r="BD114" s="142">
        <f>'11 - Zařízení č.7'!F41</f>
        <v>0</v>
      </c>
      <c r="BE114" s="4"/>
      <c r="BT114" s="143" t="s">
        <v>124</v>
      </c>
      <c r="BV114" s="143" t="s">
        <v>85</v>
      </c>
      <c r="BW114" s="143" t="s">
        <v>150</v>
      </c>
      <c r="BX114" s="143" t="s">
        <v>122</v>
      </c>
      <c r="CL114" s="143" t="s">
        <v>1</v>
      </c>
    </row>
    <row r="115" s="4" customFormat="1" ht="16.5" customHeight="1">
      <c r="A115" s="121" t="s">
        <v>87</v>
      </c>
      <c r="B115" s="72"/>
      <c r="C115" s="135"/>
      <c r="D115" s="135"/>
      <c r="E115" s="135"/>
      <c r="F115" s="135"/>
      <c r="G115" s="136" t="s">
        <v>151</v>
      </c>
      <c r="H115" s="136"/>
      <c r="I115" s="136"/>
      <c r="J115" s="136"/>
      <c r="K115" s="136"/>
      <c r="L115" s="135"/>
      <c r="M115" s="136" t="s">
        <v>152</v>
      </c>
      <c r="N115" s="136"/>
      <c r="O115" s="136"/>
      <c r="P115" s="136"/>
      <c r="Q115" s="136"/>
      <c r="R115" s="136"/>
      <c r="S115" s="136"/>
      <c r="T115" s="136"/>
      <c r="U115" s="136"/>
      <c r="V115" s="136"/>
      <c r="W115" s="136"/>
      <c r="X115" s="136"/>
      <c r="Y115" s="136"/>
      <c r="Z115" s="136"/>
      <c r="AA115" s="136"/>
      <c r="AB115" s="136"/>
      <c r="AC115" s="136"/>
      <c r="AD115" s="136"/>
      <c r="AE115" s="136"/>
      <c r="AF115" s="136"/>
      <c r="AG115" s="137">
        <f>'12 - Zařízení č.8'!J34</f>
        <v>0</v>
      </c>
      <c r="AH115" s="135"/>
      <c r="AI115" s="135"/>
      <c r="AJ115" s="135"/>
      <c r="AK115" s="135"/>
      <c r="AL115" s="135"/>
      <c r="AM115" s="135"/>
      <c r="AN115" s="137">
        <f>SUM(AG115,AT115)</f>
        <v>0</v>
      </c>
      <c r="AO115" s="135"/>
      <c r="AP115" s="135"/>
      <c r="AQ115" s="138" t="s">
        <v>105</v>
      </c>
      <c r="AR115" s="74"/>
      <c r="AS115" s="139">
        <v>0</v>
      </c>
      <c r="AT115" s="140">
        <f>ROUND(SUM(AV115:AW115),2)</f>
        <v>0</v>
      </c>
      <c r="AU115" s="141">
        <f>'12 - Zařízení č.8'!P125</f>
        <v>0</v>
      </c>
      <c r="AV115" s="140">
        <f>'12 - Zařízení č.8'!J37</f>
        <v>0</v>
      </c>
      <c r="AW115" s="140">
        <f>'12 - Zařízení č.8'!J38</f>
        <v>0</v>
      </c>
      <c r="AX115" s="140">
        <f>'12 - Zařízení č.8'!J39</f>
        <v>0</v>
      </c>
      <c r="AY115" s="140">
        <f>'12 - Zařízení č.8'!J40</f>
        <v>0</v>
      </c>
      <c r="AZ115" s="140">
        <f>'12 - Zařízení č.8'!F37</f>
        <v>0</v>
      </c>
      <c r="BA115" s="140">
        <f>'12 - Zařízení č.8'!F38</f>
        <v>0</v>
      </c>
      <c r="BB115" s="140">
        <f>'12 - Zařízení č.8'!F39</f>
        <v>0</v>
      </c>
      <c r="BC115" s="140">
        <f>'12 - Zařízení č.8'!F40</f>
        <v>0</v>
      </c>
      <c r="BD115" s="142">
        <f>'12 - Zařízení č.8'!F41</f>
        <v>0</v>
      </c>
      <c r="BE115" s="4"/>
      <c r="BT115" s="143" t="s">
        <v>124</v>
      </c>
      <c r="BV115" s="143" t="s">
        <v>85</v>
      </c>
      <c r="BW115" s="143" t="s">
        <v>153</v>
      </c>
      <c r="BX115" s="143" t="s">
        <v>122</v>
      </c>
      <c r="CL115" s="143" t="s">
        <v>1</v>
      </c>
    </row>
    <row r="116" s="4" customFormat="1" ht="16.5" customHeight="1">
      <c r="A116" s="121" t="s">
        <v>87</v>
      </c>
      <c r="B116" s="72"/>
      <c r="C116" s="135"/>
      <c r="D116" s="135"/>
      <c r="E116" s="135"/>
      <c r="F116" s="135"/>
      <c r="G116" s="136" t="s">
        <v>154</v>
      </c>
      <c r="H116" s="136"/>
      <c r="I116" s="136"/>
      <c r="J116" s="136"/>
      <c r="K116" s="136"/>
      <c r="L116" s="135"/>
      <c r="M116" s="136" t="s">
        <v>155</v>
      </c>
      <c r="N116" s="136"/>
      <c r="O116" s="136"/>
      <c r="P116" s="136"/>
      <c r="Q116" s="136"/>
      <c r="R116" s="136"/>
      <c r="S116" s="136"/>
      <c r="T116" s="136"/>
      <c r="U116" s="136"/>
      <c r="V116" s="136"/>
      <c r="W116" s="136"/>
      <c r="X116" s="136"/>
      <c r="Y116" s="136"/>
      <c r="Z116" s="136"/>
      <c r="AA116" s="136"/>
      <c r="AB116" s="136"/>
      <c r="AC116" s="136"/>
      <c r="AD116" s="136"/>
      <c r="AE116" s="136"/>
      <c r="AF116" s="136"/>
      <c r="AG116" s="137">
        <f>'13 - Zařízení č.10'!J34</f>
        <v>0</v>
      </c>
      <c r="AH116" s="135"/>
      <c r="AI116" s="135"/>
      <c r="AJ116" s="135"/>
      <c r="AK116" s="135"/>
      <c r="AL116" s="135"/>
      <c r="AM116" s="135"/>
      <c r="AN116" s="137">
        <f>SUM(AG116,AT116)</f>
        <v>0</v>
      </c>
      <c r="AO116" s="135"/>
      <c r="AP116" s="135"/>
      <c r="AQ116" s="138" t="s">
        <v>105</v>
      </c>
      <c r="AR116" s="74"/>
      <c r="AS116" s="139">
        <v>0</v>
      </c>
      <c r="AT116" s="140">
        <f>ROUND(SUM(AV116:AW116),2)</f>
        <v>0</v>
      </c>
      <c r="AU116" s="141">
        <f>'13 - Zařízení č.10'!P125</f>
        <v>0</v>
      </c>
      <c r="AV116" s="140">
        <f>'13 - Zařízení č.10'!J37</f>
        <v>0</v>
      </c>
      <c r="AW116" s="140">
        <f>'13 - Zařízení č.10'!J38</f>
        <v>0</v>
      </c>
      <c r="AX116" s="140">
        <f>'13 - Zařízení č.10'!J39</f>
        <v>0</v>
      </c>
      <c r="AY116" s="140">
        <f>'13 - Zařízení č.10'!J40</f>
        <v>0</v>
      </c>
      <c r="AZ116" s="140">
        <f>'13 - Zařízení č.10'!F37</f>
        <v>0</v>
      </c>
      <c r="BA116" s="140">
        <f>'13 - Zařízení č.10'!F38</f>
        <v>0</v>
      </c>
      <c r="BB116" s="140">
        <f>'13 - Zařízení č.10'!F39</f>
        <v>0</v>
      </c>
      <c r="BC116" s="140">
        <f>'13 - Zařízení č.10'!F40</f>
        <v>0</v>
      </c>
      <c r="BD116" s="142">
        <f>'13 - Zařízení č.10'!F41</f>
        <v>0</v>
      </c>
      <c r="BE116" s="4"/>
      <c r="BT116" s="143" t="s">
        <v>124</v>
      </c>
      <c r="BV116" s="143" t="s">
        <v>85</v>
      </c>
      <c r="BW116" s="143" t="s">
        <v>156</v>
      </c>
      <c r="BX116" s="143" t="s">
        <v>122</v>
      </c>
      <c r="CL116" s="143" t="s">
        <v>1</v>
      </c>
    </row>
    <row r="117" s="4" customFormat="1" ht="16.5" customHeight="1">
      <c r="A117" s="121" t="s">
        <v>87</v>
      </c>
      <c r="B117" s="72"/>
      <c r="C117" s="135"/>
      <c r="D117" s="135"/>
      <c r="E117" s="135"/>
      <c r="F117" s="135"/>
      <c r="G117" s="136" t="s">
        <v>157</v>
      </c>
      <c r="H117" s="136"/>
      <c r="I117" s="136"/>
      <c r="J117" s="136"/>
      <c r="K117" s="136"/>
      <c r="L117" s="135"/>
      <c r="M117" s="136" t="s">
        <v>158</v>
      </c>
      <c r="N117" s="136"/>
      <c r="O117" s="136"/>
      <c r="P117" s="136"/>
      <c r="Q117" s="136"/>
      <c r="R117" s="136"/>
      <c r="S117" s="136"/>
      <c r="T117" s="136"/>
      <c r="U117" s="136"/>
      <c r="V117" s="136"/>
      <c r="W117" s="136"/>
      <c r="X117" s="136"/>
      <c r="Y117" s="136"/>
      <c r="Z117" s="136"/>
      <c r="AA117" s="136"/>
      <c r="AB117" s="136"/>
      <c r="AC117" s="136"/>
      <c r="AD117" s="136"/>
      <c r="AE117" s="136"/>
      <c r="AF117" s="136"/>
      <c r="AG117" s="137">
        <f>'14 - Zařízení č.11'!J34</f>
        <v>0</v>
      </c>
      <c r="AH117" s="135"/>
      <c r="AI117" s="135"/>
      <c r="AJ117" s="135"/>
      <c r="AK117" s="135"/>
      <c r="AL117" s="135"/>
      <c r="AM117" s="135"/>
      <c r="AN117" s="137">
        <f>SUM(AG117,AT117)</f>
        <v>0</v>
      </c>
      <c r="AO117" s="135"/>
      <c r="AP117" s="135"/>
      <c r="AQ117" s="138" t="s">
        <v>105</v>
      </c>
      <c r="AR117" s="74"/>
      <c r="AS117" s="139">
        <v>0</v>
      </c>
      <c r="AT117" s="140">
        <f>ROUND(SUM(AV117:AW117),2)</f>
        <v>0</v>
      </c>
      <c r="AU117" s="141">
        <f>'14 - Zařízení č.11'!P125</f>
        <v>0</v>
      </c>
      <c r="AV117" s="140">
        <f>'14 - Zařízení č.11'!J37</f>
        <v>0</v>
      </c>
      <c r="AW117" s="140">
        <f>'14 - Zařízení č.11'!J38</f>
        <v>0</v>
      </c>
      <c r="AX117" s="140">
        <f>'14 - Zařízení č.11'!J39</f>
        <v>0</v>
      </c>
      <c r="AY117" s="140">
        <f>'14 - Zařízení č.11'!J40</f>
        <v>0</v>
      </c>
      <c r="AZ117" s="140">
        <f>'14 - Zařízení č.11'!F37</f>
        <v>0</v>
      </c>
      <c r="BA117" s="140">
        <f>'14 - Zařízení č.11'!F38</f>
        <v>0</v>
      </c>
      <c r="BB117" s="140">
        <f>'14 - Zařízení č.11'!F39</f>
        <v>0</v>
      </c>
      <c r="BC117" s="140">
        <f>'14 - Zařízení č.11'!F40</f>
        <v>0</v>
      </c>
      <c r="BD117" s="142">
        <f>'14 - Zařízení č.11'!F41</f>
        <v>0</v>
      </c>
      <c r="BE117" s="4"/>
      <c r="BT117" s="143" t="s">
        <v>124</v>
      </c>
      <c r="BV117" s="143" t="s">
        <v>85</v>
      </c>
      <c r="BW117" s="143" t="s">
        <v>159</v>
      </c>
      <c r="BX117" s="143" t="s">
        <v>122</v>
      </c>
      <c r="CL117" s="143" t="s">
        <v>1</v>
      </c>
    </row>
    <row r="118" s="4" customFormat="1" ht="16.5" customHeight="1">
      <c r="A118" s="121" t="s">
        <v>87</v>
      </c>
      <c r="B118" s="72"/>
      <c r="C118" s="135"/>
      <c r="D118" s="135"/>
      <c r="E118" s="135"/>
      <c r="F118" s="135"/>
      <c r="G118" s="136" t="s">
        <v>8</v>
      </c>
      <c r="H118" s="136"/>
      <c r="I118" s="136"/>
      <c r="J118" s="136"/>
      <c r="K118" s="136"/>
      <c r="L118" s="135"/>
      <c r="M118" s="136" t="s">
        <v>160</v>
      </c>
      <c r="N118" s="136"/>
      <c r="O118" s="136"/>
      <c r="P118" s="136"/>
      <c r="Q118" s="136"/>
      <c r="R118" s="136"/>
      <c r="S118" s="136"/>
      <c r="T118" s="136"/>
      <c r="U118" s="136"/>
      <c r="V118" s="136"/>
      <c r="W118" s="136"/>
      <c r="X118" s="136"/>
      <c r="Y118" s="136"/>
      <c r="Z118" s="136"/>
      <c r="AA118" s="136"/>
      <c r="AB118" s="136"/>
      <c r="AC118" s="136"/>
      <c r="AD118" s="136"/>
      <c r="AE118" s="136"/>
      <c r="AF118" s="136"/>
      <c r="AG118" s="137">
        <f>'15 - Zařízení č.12'!J34</f>
        <v>0</v>
      </c>
      <c r="AH118" s="135"/>
      <c r="AI118" s="135"/>
      <c r="AJ118" s="135"/>
      <c r="AK118" s="135"/>
      <c r="AL118" s="135"/>
      <c r="AM118" s="135"/>
      <c r="AN118" s="137">
        <f>SUM(AG118,AT118)</f>
        <v>0</v>
      </c>
      <c r="AO118" s="135"/>
      <c r="AP118" s="135"/>
      <c r="AQ118" s="138" t="s">
        <v>105</v>
      </c>
      <c r="AR118" s="74"/>
      <c r="AS118" s="139">
        <v>0</v>
      </c>
      <c r="AT118" s="140">
        <f>ROUND(SUM(AV118:AW118),2)</f>
        <v>0</v>
      </c>
      <c r="AU118" s="141">
        <f>'15 - Zařízení č.12'!P125</f>
        <v>0</v>
      </c>
      <c r="AV118" s="140">
        <f>'15 - Zařízení č.12'!J37</f>
        <v>0</v>
      </c>
      <c r="AW118" s="140">
        <f>'15 - Zařízení č.12'!J38</f>
        <v>0</v>
      </c>
      <c r="AX118" s="140">
        <f>'15 - Zařízení č.12'!J39</f>
        <v>0</v>
      </c>
      <c r="AY118" s="140">
        <f>'15 - Zařízení č.12'!J40</f>
        <v>0</v>
      </c>
      <c r="AZ118" s="140">
        <f>'15 - Zařízení č.12'!F37</f>
        <v>0</v>
      </c>
      <c r="BA118" s="140">
        <f>'15 - Zařízení č.12'!F38</f>
        <v>0</v>
      </c>
      <c r="BB118" s="140">
        <f>'15 - Zařízení č.12'!F39</f>
        <v>0</v>
      </c>
      <c r="BC118" s="140">
        <f>'15 - Zařízení č.12'!F40</f>
        <v>0</v>
      </c>
      <c r="BD118" s="142">
        <f>'15 - Zařízení č.12'!F41</f>
        <v>0</v>
      </c>
      <c r="BE118" s="4"/>
      <c r="BT118" s="143" t="s">
        <v>124</v>
      </c>
      <c r="BV118" s="143" t="s">
        <v>85</v>
      </c>
      <c r="BW118" s="143" t="s">
        <v>161</v>
      </c>
      <c r="BX118" s="143" t="s">
        <v>122</v>
      </c>
      <c r="CL118" s="143" t="s">
        <v>1</v>
      </c>
    </row>
    <row r="119" s="4" customFormat="1" ht="16.5" customHeight="1">
      <c r="A119" s="121" t="s">
        <v>87</v>
      </c>
      <c r="B119" s="72"/>
      <c r="C119" s="135"/>
      <c r="D119" s="135"/>
      <c r="E119" s="135"/>
      <c r="F119" s="135"/>
      <c r="G119" s="136" t="s">
        <v>162</v>
      </c>
      <c r="H119" s="136"/>
      <c r="I119" s="136"/>
      <c r="J119" s="136"/>
      <c r="K119" s="136"/>
      <c r="L119" s="135"/>
      <c r="M119" s="136" t="s">
        <v>163</v>
      </c>
      <c r="N119" s="136"/>
      <c r="O119" s="136"/>
      <c r="P119" s="136"/>
      <c r="Q119" s="136"/>
      <c r="R119" s="136"/>
      <c r="S119" s="136"/>
      <c r="T119" s="136"/>
      <c r="U119" s="136"/>
      <c r="V119" s="136"/>
      <c r="W119" s="136"/>
      <c r="X119" s="136"/>
      <c r="Y119" s="136"/>
      <c r="Z119" s="136"/>
      <c r="AA119" s="136"/>
      <c r="AB119" s="136"/>
      <c r="AC119" s="136"/>
      <c r="AD119" s="136"/>
      <c r="AE119" s="136"/>
      <c r="AF119" s="136"/>
      <c r="AG119" s="137">
        <f>'16 - Zařízení č.13'!J34</f>
        <v>0</v>
      </c>
      <c r="AH119" s="135"/>
      <c r="AI119" s="135"/>
      <c r="AJ119" s="135"/>
      <c r="AK119" s="135"/>
      <c r="AL119" s="135"/>
      <c r="AM119" s="135"/>
      <c r="AN119" s="137">
        <f>SUM(AG119,AT119)</f>
        <v>0</v>
      </c>
      <c r="AO119" s="135"/>
      <c r="AP119" s="135"/>
      <c r="AQ119" s="138" t="s">
        <v>105</v>
      </c>
      <c r="AR119" s="74"/>
      <c r="AS119" s="139">
        <v>0</v>
      </c>
      <c r="AT119" s="140">
        <f>ROUND(SUM(AV119:AW119),2)</f>
        <v>0</v>
      </c>
      <c r="AU119" s="141">
        <f>'16 - Zařízení č.13'!P125</f>
        <v>0</v>
      </c>
      <c r="AV119" s="140">
        <f>'16 - Zařízení č.13'!J37</f>
        <v>0</v>
      </c>
      <c r="AW119" s="140">
        <f>'16 - Zařízení č.13'!J38</f>
        <v>0</v>
      </c>
      <c r="AX119" s="140">
        <f>'16 - Zařízení č.13'!J39</f>
        <v>0</v>
      </c>
      <c r="AY119" s="140">
        <f>'16 - Zařízení č.13'!J40</f>
        <v>0</v>
      </c>
      <c r="AZ119" s="140">
        <f>'16 - Zařízení č.13'!F37</f>
        <v>0</v>
      </c>
      <c r="BA119" s="140">
        <f>'16 - Zařízení č.13'!F38</f>
        <v>0</v>
      </c>
      <c r="BB119" s="140">
        <f>'16 - Zařízení č.13'!F39</f>
        <v>0</v>
      </c>
      <c r="BC119" s="140">
        <f>'16 - Zařízení č.13'!F40</f>
        <v>0</v>
      </c>
      <c r="BD119" s="142">
        <f>'16 - Zařízení č.13'!F41</f>
        <v>0</v>
      </c>
      <c r="BE119" s="4"/>
      <c r="BT119" s="143" t="s">
        <v>124</v>
      </c>
      <c r="BV119" s="143" t="s">
        <v>85</v>
      </c>
      <c r="BW119" s="143" t="s">
        <v>164</v>
      </c>
      <c r="BX119" s="143" t="s">
        <v>122</v>
      </c>
      <c r="CL119" s="143" t="s">
        <v>1</v>
      </c>
    </row>
    <row r="120" s="4" customFormat="1" ht="16.5" customHeight="1">
      <c r="A120" s="121" t="s">
        <v>87</v>
      </c>
      <c r="B120" s="72"/>
      <c r="C120" s="135"/>
      <c r="D120" s="135"/>
      <c r="E120" s="135"/>
      <c r="F120" s="135"/>
      <c r="G120" s="136" t="s">
        <v>165</v>
      </c>
      <c r="H120" s="136"/>
      <c r="I120" s="136"/>
      <c r="J120" s="136"/>
      <c r="K120" s="136"/>
      <c r="L120" s="135"/>
      <c r="M120" s="136" t="s">
        <v>166</v>
      </c>
      <c r="N120" s="136"/>
      <c r="O120" s="136"/>
      <c r="P120" s="136"/>
      <c r="Q120" s="136"/>
      <c r="R120" s="136"/>
      <c r="S120" s="136"/>
      <c r="T120" s="136"/>
      <c r="U120" s="136"/>
      <c r="V120" s="136"/>
      <c r="W120" s="136"/>
      <c r="X120" s="136"/>
      <c r="Y120" s="136"/>
      <c r="Z120" s="136"/>
      <c r="AA120" s="136"/>
      <c r="AB120" s="136"/>
      <c r="AC120" s="136"/>
      <c r="AD120" s="136"/>
      <c r="AE120" s="136"/>
      <c r="AF120" s="136"/>
      <c r="AG120" s="137">
        <f>'17 - Zařízení č.14'!J34</f>
        <v>0</v>
      </c>
      <c r="AH120" s="135"/>
      <c r="AI120" s="135"/>
      <c r="AJ120" s="135"/>
      <c r="AK120" s="135"/>
      <c r="AL120" s="135"/>
      <c r="AM120" s="135"/>
      <c r="AN120" s="137">
        <f>SUM(AG120,AT120)</f>
        <v>0</v>
      </c>
      <c r="AO120" s="135"/>
      <c r="AP120" s="135"/>
      <c r="AQ120" s="138" t="s">
        <v>105</v>
      </c>
      <c r="AR120" s="74"/>
      <c r="AS120" s="139">
        <v>0</v>
      </c>
      <c r="AT120" s="140">
        <f>ROUND(SUM(AV120:AW120),2)</f>
        <v>0</v>
      </c>
      <c r="AU120" s="141">
        <f>'17 - Zařízení č.14'!P125</f>
        <v>0</v>
      </c>
      <c r="AV120" s="140">
        <f>'17 - Zařízení č.14'!J37</f>
        <v>0</v>
      </c>
      <c r="AW120" s="140">
        <f>'17 - Zařízení č.14'!J38</f>
        <v>0</v>
      </c>
      <c r="AX120" s="140">
        <f>'17 - Zařízení č.14'!J39</f>
        <v>0</v>
      </c>
      <c r="AY120" s="140">
        <f>'17 - Zařízení č.14'!J40</f>
        <v>0</v>
      </c>
      <c r="AZ120" s="140">
        <f>'17 - Zařízení č.14'!F37</f>
        <v>0</v>
      </c>
      <c r="BA120" s="140">
        <f>'17 - Zařízení č.14'!F38</f>
        <v>0</v>
      </c>
      <c r="BB120" s="140">
        <f>'17 - Zařízení č.14'!F39</f>
        <v>0</v>
      </c>
      <c r="BC120" s="140">
        <f>'17 - Zařízení č.14'!F40</f>
        <v>0</v>
      </c>
      <c r="BD120" s="142">
        <f>'17 - Zařízení č.14'!F41</f>
        <v>0</v>
      </c>
      <c r="BE120" s="4"/>
      <c r="BT120" s="143" t="s">
        <v>124</v>
      </c>
      <c r="BV120" s="143" t="s">
        <v>85</v>
      </c>
      <c r="BW120" s="143" t="s">
        <v>167</v>
      </c>
      <c r="BX120" s="143" t="s">
        <v>122</v>
      </c>
      <c r="CL120" s="143" t="s">
        <v>1</v>
      </c>
    </row>
    <row r="121" s="4" customFormat="1" ht="16.5" customHeight="1">
      <c r="A121" s="121" t="s">
        <v>87</v>
      </c>
      <c r="B121" s="72"/>
      <c r="C121" s="135"/>
      <c r="D121" s="135"/>
      <c r="E121" s="135"/>
      <c r="F121" s="135"/>
      <c r="G121" s="136" t="s">
        <v>168</v>
      </c>
      <c r="H121" s="136"/>
      <c r="I121" s="136"/>
      <c r="J121" s="136"/>
      <c r="K121" s="136"/>
      <c r="L121" s="135"/>
      <c r="M121" s="136" t="s">
        <v>169</v>
      </c>
      <c r="N121" s="136"/>
      <c r="O121" s="136"/>
      <c r="P121" s="136"/>
      <c r="Q121" s="136"/>
      <c r="R121" s="136"/>
      <c r="S121" s="136"/>
      <c r="T121" s="136"/>
      <c r="U121" s="136"/>
      <c r="V121" s="136"/>
      <c r="W121" s="136"/>
      <c r="X121" s="136"/>
      <c r="Y121" s="136"/>
      <c r="Z121" s="136"/>
      <c r="AA121" s="136"/>
      <c r="AB121" s="136"/>
      <c r="AC121" s="136"/>
      <c r="AD121" s="136"/>
      <c r="AE121" s="136"/>
      <c r="AF121" s="136"/>
      <c r="AG121" s="137">
        <f>'18 - Zařízení č.15'!J34</f>
        <v>0</v>
      </c>
      <c r="AH121" s="135"/>
      <c r="AI121" s="135"/>
      <c r="AJ121" s="135"/>
      <c r="AK121" s="135"/>
      <c r="AL121" s="135"/>
      <c r="AM121" s="135"/>
      <c r="AN121" s="137">
        <f>SUM(AG121,AT121)</f>
        <v>0</v>
      </c>
      <c r="AO121" s="135"/>
      <c r="AP121" s="135"/>
      <c r="AQ121" s="138" t="s">
        <v>105</v>
      </c>
      <c r="AR121" s="74"/>
      <c r="AS121" s="139">
        <v>0</v>
      </c>
      <c r="AT121" s="140">
        <f>ROUND(SUM(AV121:AW121),2)</f>
        <v>0</v>
      </c>
      <c r="AU121" s="141">
        <f>'18 - Zařízení č.15'!P125</f>
        <v>0</v>
      </c>
      <c r="AV121" s="140">
        <f>'18 - Zařízení č.15'!J37</f>
        <v>0</v>
      </c>
      <c r="AW121" s="140">
        <f>'18 - Zařízení č.15'!J38</f>
        <v>0</v>
      </c>
      <c r="AX121" s="140">
        <f>'18 - Zařízení č.15'!J39</f>
        <v>0</v>
      </c>
      <c r="AY121" s="140">
        <f>'18 - Zařízení č.15'!J40</f>
        <v>0</v>
      </c>
      <c r="AZ121" s="140">
        <f>'18 - Zařízení č.15'!F37</f>
        <v>0</v>
      </c>
      <c r="BA121" s="140">
        <f>'18 - Zařízení č.15'!F38</f>
        <v>0</v>
      </c>
      <c r="BB121" s="140">
        <f>'18 - Zařízení č.15'!F39</f>
        <v>0</v>
      </c>
      <c r="BC121" s="140">
        <f>'18 - Zařízení č.15'!F40</f>
        <v>0</v>
      </c>
      <c r="BD121" s="142">
        <f>'18 - Zařízení č.15'!F41</f>
        <v>0</v>
      </c>
      <c r="BE121" s="4"/>
      <c r="BT121" s="143" t="s">
        <v>124</v>
      </c>
      <c r="BV121" s="143" t="s">
        <v>85</v>
      </c>
      <c r="BW121" s="143" t="s">
        <v>170</v>
      </c>
      <c r="BX121" s="143" t="s">
        <v>122</v>
      </c>
      <c r="CL121" s="143" t="s">
        <v>1</v>
      </c>
    </row>
    <row r="122" s="4" customFormat="1" ht="16.5" customHeight="1">
      <c r="A122" s="121" t="s">
        <v>87</v>
      </c>
      <c r="B122" s="72"/>
      <c r="C122" s="135"/>
      <c r="D122" s="135"/>
      <c r="E122" s="135"/>
      <c r="F122" s="135"/>
      <c r="G122" s="136" t="s">
        <v>171</v>
      </c>
      <c r="H122" s="136"/>
      <c r="I122" s="136"/>
      <c r="J122" s="136"/>
      <c r="K122" s="136"/>
      <c r="L122" s="135"/>
      <c r="M122" s="136" t="s">
        <v>172</v>
      </c>
      <c r="N122" s="136"/>
      <c r="O122" s="136"/>
      <c r="P122" s="136"/>
      <c r="Q122" s="136"/>
      <c r="R122" s="136"/>
      <c r="S122" s="136"/>
      <c r="T122" s="136"/>
      <c r="U122" s="136"/>
      <c r="V122" s="136"/>
      <c r="W122" s="136"/>
      <c r="X122" s="136"/>
      <c r="Y122" s="136"/>
      <c r="Z122" s="136"/>
      <c r="AA122" s="136"/>
      <c r="AB122" s="136"/>
      <c r="AC122" s="136"/>
      <c r="AD122" s="136"/>
      <c r="AE122" s="136"/>
      <c r="AF122" s="136"/>
      <c r="AG122" s="137">
        <f>'19 - Zařízení č.16a'!J34</f>
        <v>0</v>
      </c>
      <c r="AH122" s="135"/>
      <c r="AI122" s="135"/>
      <c r="AJ122" s="135"/>
      <c r="AK122" s="135"/>
      <c r="AL122" s="135"/>
      <c r="AM122" s="135"/>
      <c r="AN122" s="137">
        <f>SUM(AG122,AT122)</f>
        <v>0</v>
      </c>
      <c r="AO122" s="135"/>
      <c r="AP122" s="135"/>
      <c r="AQ122" s="138" t="s">
        <v>105</v>
      </c>
      <c r="AR122" s="74"/>
      <c r="AS122" s="139">
        <v>0</v>
      </c>
      <c r="AT122" s="140">
        <f>ROUND(SUM(AV122:AW122),2)</f>
        <v>0</v>
      </c>
      <c r="AU122" s="141">
        <f>'19 - Zařízení č.16a'!P125</f>
        <v>0</v>
      </c>
      <c r="AV122" s="140">
        <f>'19 - Zařízení č.16a'!J37</f>
        <v>0</v>
      </c>
      <c r="AW122" s="140">
        <f>'19 - Zařízení č.16a'!J38</f>
        <v>0</v>
      </c>
      <c r="AX122" s="140">
        <f>'19 - Zařízení č.16a'!J39</f>
        <v>0</v>
      </c>
      <c r="AY122" s="140">
        <f>'19 - Zařízení č.16a'!J40</f>
        <v>0</v>
      </c>
      <c r="AZ122" s="140">
        <f>'19 - Zařízení č.16a'!F37</f>
        <v>0</v>
      </c>
      <c r="BA122" s="140">
        <f>'19 - Zařízení č.16a'!F38</f>
        <v>0</v>
      </c>
      <c r="BB122" s="140">
        <f>'19 - Zařízení č.16a'!F39</f>
        <v>0</v>
      </c>
      <c r="BC122" s="140">
        <f>'19 - Zařízení č.16a'!F40</f>
        <v>0</v>
      </c>
      <c r="BD122" s="142">
        <f>'19 - Zařízení č.16a'!F41</f>
        <v>0</v>
      </c>
      <c r="BE122" s="4"/>
      <c r="BT122" s="143" t="s">
        <v>124</v>
      </c>
      <c r="BV122" s="143" t="s">
        <v>85</v>
      </c>
      <c r="BW122" s="143" t="s">
        <v>173</v>
      </c>
      <c r="BX122" s="143" t="s">
        <v>122</v>
      </c>
      <c r="CL122" s="143" t="s">
        <v>1</v>
      </c>
    </row>
    <row r="123" s="4" customFormat="1" ht="16.5" customHeight="1">
      <c r="A123" s="121" t="s">
        <v>87</v>
      </c>
      <c r="B123" s="72"/>
      <c r="C123" s="135"/>
      <c r="D123" s="135"/>
      <c r="E123" s="135"/>
      <c r="F123" s="135"/>
      <c r="G123" s="136" t="s">
        <v>174</v>
      </c>
      <c r="H123" s="136"/>
      <c r="I123" s="136"/>
      <c r="J123" s="136"/>
      <c r="K123" s="136"/>
      <c r="L123" s="135"/>
      <c r="M123" s="136" t="s">
        <v>175</v>
      </c>
      <c r="N123" s="136"/>
      <c r="O123" s="136"/>
      <c r="P123" s="136"/>
      <c r="Q123" s="136"/>
      <c r="R123" s="136"/>
      <c r="S123" s="136"/>
      <c r="T123" s="136"/>
      <c r="U123" s="136"/>
      <c r="V123" s="136"/>
      <c r="W123" s="136"/>
      <c r="X123" s="136"/>
      <c r="Y123" s="136"/>
      <c r="Z123" s="136"/>
      <c r="AA123" s="136"/>
      <c r="AB123" s="136"/>
      <c r="AC123" s="136"/>
      <c r="AD123" s="136"/>
      <c r="AE123" s="136"/>
      <c r="AF123" s="136"/>
      <c r="AG123" s="137">
        <f>'20 - Zařízení č.16b'!J34</f>
        <v>0</v>
      </c>
      <c r="AH123" s="135"/>
      <c r="AI123" s="135"/>
      <c r="AJ123" s="135"/>
      <c r="AK123" s="135"/>
      <c r="AL123" s="135"/>
      <c r="AM123" s="135"/>
      <c r="AN123" s="137">
        <f>SUM(AG123,AT123)</f>
        <v>0</v>
      </c>
      <c r="AO123" s="135"/>
      <c r="AP123" s="135"/>
      <c r="AQ123" s="138" t="s">
        <v>105</v>
      </c>
      <c r="AR123" s="74"/>
      <c r="AS123" s="139">
        <v>0</v>
      </c>
      <c r="AT123" s="140">
        <f>ROUND(SUM(AV123:AW123),2)</f>
        <v>0</v>
      </c>
      <c r="AU123" s="141">
        <f>'20 - Zařízení č.16b'!P125</f>
        <v>0</v>
      </c>
      <c r="AV123" s="140">
        <f>'20 - Zařízení č.16b'!J37</f>
        <v>0</v>
      </c>
      <c r="AW123" s="140">
        <f>'20 - Zařízení č.16b'!J38</f>
        <v>0</v>
      </c>
      <c r="AX123" s="140">
        <f>'20 - Zařízení č.16b'!J39</f>
        <v>0</v>
      </c>
      <c r="AY123" s="140">
        <f>'20 - Zařízení č.16b'!J40</f>
        <v>0</v>
      </c>
      <c r="AZ123" s="140">
        <f>'20 - Zařízení č.16b'!F37</f>
        <v>0</v>
      </c>
      <c r="BA123" s="140">
        <f>'20 - Zařízení č.16b'!F38</f>
        <v>0</v>
      </c>
      <c r="BB123" s="140">
        <f>'20 - Zařízení č.16b'!F39</f>
        <v>0</v>
      </c>
      <c r="BC123" s="140">
        <f>'20 - Zařízení č.16b'!F40</f>
        <v>0</v>
      </c>
      <c r="BD123" s="142">
        <f>'20 - Zařízení č.16b'!F41</f>
        <v>0</v>
      </c>
      <c r="BE123" s="4"/>
      <c r="BT123" s="143" t="s">
        <v>124</v>
      </c>
      <c r="BV123" s="143" t="s">
        <v>85</v>
      </c>
      <c r="BW123" s="143" t="s">
        <v>176</v>
      </c>
      <c r="BX123" s="143" t="s">
        <v>122</v>
      </c>
      <c r="CL123" s="143" t="s">
        <v>1</v>
      </c>
    </row>
    <row r="124" s="4" customFormat="1" ht="16.5" customHeight="1">
      <c r="A124" s="121" t="s">
        <v>87</v>
      </c>
      <c r="B124" s="72"/>
      <c r="C124" s="135"/>
      <c r="D124" s="135"/>
      <c r="E124" s="135"/>
      <c r="F124" s="135"/>
      <c r="G124" s="136" t="s">
        <v>7</v>
      </c>
      <c r="H124" s="136"/>
      <c r="I124" s="136"/>
      <c r="J124" s="136"/>
      <c r="K124" s="136"/>
      <c r="L124" s="135"/>
      <c r="M124" s="136" t="s">
        <v>177</v>
      </c>
      <c r="N124" s="136"/>
      <c r="O124" s="136"/>
      <c r="P124" s="136"/>
      <c r="Q124" s="136"/>
      <c r="R124" s="136"/>
      <c r="S124" s="136"/>
      <c r="T124" s="136"/>
      <c r="U124" s="136"/>
      <c r="V124" s="136"/>
      <c r="W124" s="136"/>
      <c r="X124" s="136"/>
      <c r="Y124" s="136"/>
      <c r="Z124" s="136"/>
      <c r="AA124" s="136"/>
      <c r="AB124" s="136"/>
      <c r="AC124" s="136"/>
      <c r="AD124" s="136"/>
      <c r="AE124" s="136"/>
      <c r="AF124" s="136"/>
      <c r="AG124" s="137">
        <f>'21 - Zařízení č.17'!J34</f>
        <v>0</v>
      </c>
      <c r="AH124" s="135"/>
      <c r="AI124" s="135"/>
      <c r="AJ124" s="135"/>
      <c r="AK124" s="135"/>
      <c r="AL124" s="135"/>
      <c r="AM124" s="135"/>
      <c r="AN124" s="137">
        <f>SUM(AG124,AT124)</f>
        <v>0</v>
      </c>
      <c r="AO124" s="135"/>
      <c r="AP124" s="135"/>
      <c r="AQ124" s="138" t="s">
        <v>105</v>
      </c>
      <c r="AR124" s="74"/>
      <c r="AS124" s="139">
        <v>0</v>
      </c>
      <c r="AT124" s="140">
        <f>ROUND(SUM(AV124:AW124),2)</f>
        <v>0</v>
      </c>
      <c r="AU124" s="141">
        <f>'21 - Zařízení č.17'!P125</f>
        <v>0</v>
      </c>
      <c r="AV124" s="140">
        <f>'21 - Zařízení č.17'!J37</f>
        <v>0</v>
      </c>
      <c r="AW124" s="140">
        <f>'21 - Zařízení č.17'!J38</f>
        <v>0</v>
      </c>
      <c r="AX124" s="140">
        <f>'21 - Zařízení č.17'!J39</f>
        <v>0</v>
      </c>
      <c r="AY124" s="140">
        <f>'21 - Zařízení č.17'!J40</f>
        <v>0</v>
      </c>
      <c r="AZ124" s="140">
        <f>'21 - Zařízení č.17'!F37</f>
        <v>0</v>
      </c>
      <c r="BA124" s="140">
        <f>'21 - Zařízení č.17'!F38</f>
        <v>0</v>
      </c>
      <c r="BB124" s="140">
        <f>'21 - Zařízení č.17'!F39</f>
        <v>0</v>
      </c>
      <c r="BC124" s="140">
        <f>'21 - Zařízení č.17'!F40</f>
        <v>0</v>
      </c>
      <c r="BD124" s="142">
        <f>'21 - Zařízení č.17'!F41</f>
        <v>0</v>
      </c>
      <c r="BE124" s="4"/>
      <c r="BT124" s="143" t="s">
        <v>124</v>
      </c>
      <c r="BV124" s="143" t="s">
        <v>85</v>
      </c>
      <c r="BW124" s="143" t="s">
        <v>178</v>
      </c>
      <c r="BX124" s="143" t="s">
        <v>122</v>
      </c>
      <c r="CL124" s="143" t="s">
        <v>1</v>
      </c>
    </row>
    <row r="125" s="4" customFormat="1" ht="16.5" customHeight="1">
      <c r="A125" s="121" t="s">
        <v>87</v>
      </c>
      <c r="B125" s="72"/>
      <c r="C125" s="135"/>
      <c r="D125" s="135"/>
      <c r="E125" s="135"/>
      <c r="F125" s="135"/>
      <c r="G125" s="136" t="s">
        <v>179</v>
      </c>
      <c r="H125" s="136"/>
      <c r="I125" s="136"/>
      <c r="J125" s="136"/>
      <c r="K125" s="136"/>
      <c r="L125" s="135"/>
      <c r="M125" s="136" t="s">
        <v>180</v>
      </c>
      <c r="N125" s="136"/>
      <c r="O125" s="136"/>
      <c r="P125" s="136"/>
      <c r="Q125" s="136"/>
      <c r="R125" s="136"/>
      <c r="S125" s="136"/>
      <c r="T125" s="136"/>
      <c r="U125" s="136"/>
      <c r="V125" s="136"/>
      <c r="W125" s="136"/>
      <c r="X125" s="136"/>
      <c r="Y125" s="136"/>
      <c r="Z125" s="136"/>
      <c r="AA125" s="136"/>
      <c r="AB125" s="136"/>
      <c r="AC125" s="136"/>
      <c r="AD125" s="136"/>
      <c r="AE125" s="136"/>
      <c r="AF125" s="136"/>
      <c r="AG125" s="137">
        <f>'22 - Zařízení č.18'!J34</f>
        <v>0</v>
      </c>
      <c r="AH125" s="135"/>
      <c r="AI125" s="135"/>
      <c r="AJ125" s="135"/>
      <c r="AK125" s="135"/>
      <c r="AL125" s="135"/>
      <c r="AM125" s="135"/>
      <c r="AN125" s="137">
        <f>SUM(AG125,AT125)</f>
        <v>0</v>
      </c>
      <c r="AO125" s="135"/>
      <c r="AP125" s="135"/>
      <c r="AQ125" s="138" t="s">
        <v>105</v>
      </c>
      <c r="AR125" s="74"/>
      <c r="AS125" s="139">
        <v>0</v>
      </c>
      <c r="AT125" s="140">
        <f>ROUND(SUM(AV125:AW125),2)</f>
        <v>0</v>
      </c>
      <c r="AU125" s="141">
        <f>'22 - Zařízení č.18'!P125</f>
        <v>0</v>
      </c>
      <c r="AV125" s="140">
        <f>'22 - Zařízení č.18'!J37</f>
        <v>0</v>
      </c>
      <c r="AW125" s="140">
        <f>'22 - Zařízení č.18'!J38</f>
        <v>0</v>
      </c>
      <c r="AX125" s="140">
        <f>'22 - Zařízení č.18'!J39</f>
        <v>0</v>
      </c>
      <c r="AY125" s="140">
        <f>'22 - Zařízení č.18'!J40</f>
        <v>0</v>
      </c>
      <c r="AZ125" s="140">
        <f>'22 - Zařízení č.18'!F37</f>
        <v>0</v>
      </c>
      <c r="BA125" s="140">
        <f>'22 - Zařízení č.18'!F38</f>
        <v>0</v>
      </c>
      <c r="BB125" s="140">
        <f>'22 - Zařízení č.18'!F39</f>
        <v>0</v>
      </c>
      <c r="BC125" s="140">
        <f>'22 - Zařízení č.18'!F40</f>
        <v>0</v>
      </c>
      <c r="BD125" s="142">
        <f>'22 - Zařízení č.18'!F41</f>
        <v>0</v>
      </c>
      <c r="BE125" s="4"/>
      <c r="BT125" s="143" t="s">
        <v>124</v>
      </c>
      <c r="BV125" s="143" t="s">
        <v>85</v>
      </c>
      <c r="BW125" s="143" t="s">
        <v>181</v>
      </c>
      <c r="BX125" s="143" t="s">
        <v>122</v>
      </c>
      <c r="CL125" s="143" t="s">
        <v>1</v>
      </c>
    </row>
    <row r="126" s="4" customFormat="1" ht="16.5" customHeight="1">
      <c r="A126" s="121" t="s">
        <v>87</v>
      </c>
      <c r="B126" s="72"/>
      <c r="C126" s="135"/>
      <c r="D126" s="135"/>
      <c r="E126" s="135"/>
      <c r="F126" s="135"/>
      <c r="G126" s="136" t="s">
        <v>182</v>
      </c>
      <c r="H126" s="136"/>
      <c r="I126" s="136"/>
      <c r="J126" s="136"/>
      <c r="K126" s="136"/>
      <c r="L126" s="135"/>
      <c r="M126" s="136" t="s">
        <v>183</v>
      </c>
      <c r="N126" s="136"/>
      <c r="O126" s="136"/>
      <c r="P126" s="136"/>
      <c r="Q126" s="136"/>
      <c r="R126" s="136"/>
      <c r="S126" s="136"/>
      <c r="T126" s="136"/>
      <c r="U126" s="136"/>
      <c r="V126" s="136"/>
      <c r="W126" s="136"/>
      <c r="X126" s="136"/>
      <c r="Y126" s="136"/>
      <c r="Z126" s="136"/>
      <c r="AA126" s="136"/>
      <c r="AB126" s="136"/>
      <c r="AC126" s="136"/>
      <c r="AD126" s="136"/>
      <c r="AE126" s="136"/>
      <c r="AF126" s="136"/>
      <c r="AG126" s="137">
        <f>'33 - Zařízení č.19, 20'!J34</f>
        <v>0</v>
      </c>
      <c r="AH126" s="135"/>
      <c r="AI126" s="135"/>
      <c r="AJ126" s="135"/>
      <c r="AK126" s="135"/>
      <c r="AL126" s="135"/>
      <c r="AM126" s="135"/>
      <c r="AN126" s="137">
        <f>SUM(AG126,AT126)</f>
        <v>0</v>
      </c>
      <c r="AO126" s="135"/>
      <c r="AP126" s="135"/>
      <c r="AQ126" s="138" t="s">
        <v>105</v>
      </c>
      <c r="AR126" s="74"/>
      <c r="AS126" s="139">
        <v>0</v>
      </c>
      <c r="AT126" s="140">
        <f>ROUND(SUM(AV126:AW126),2)</f>
        <v>0</v>
      </c>
      <c r="AU126" s="141">
        <f>'33 - Zařízení č.19, 20'!P125</f>
        <v>0</v>
      </c>
      <c r="AV126" s="140">
        <f>'33 - Zařízení č.19, 20'!J37</f>
        <v>0</v>
      </c>
      <c r="AW126" s="140">
        <f>'33 - Zařízení č.19, 20'!J38</f>
        <v>0</v>
      </c>
      <c r="AX126" s="140">
        <f>'33 - Zařízení č.19, 20'!J39</f>
        <v>0</v>
      </c>
      <c r="AY126" s="140">
        <f>'33 - Zařízení č.19, 20'!J40</f>
        <v>0</v>
      </c>
      <c r="AZ126" s="140">
        <f>'33 - Zařízení č.19, 20'!F37</f>
        <v>0</v>
      </c>
      <c r="BA126" s="140">
        <f>'33 - Zařízení č.19, 20'!F38</f>
        <v>0</v>
      </c>
      <c r="BB126" s="140">
        <f>'33 - Zařízení č.19, 20'!F39</f>
        <v>0</v>
      </c>
      <c r="BC126" s="140">
        <f>'33 - Zařízení č.19, 20'!F40</f>
        <v>0</v>
      </c>
      <c r="BD126" s="142">
        <f>'33 - Zařízení č.19, 20'!F41</f>
        <v>0</v>
      </c>
      <c r="BE126" s="4"/>
      <c r="BT126" s="143" t="s">
        <v>124</v>
      </c>
      <c r="BV126" s="143" t="s">
        <v>85</v>
      </c>
      <c r="BW126" s="143" t="s">
        <v>184</v>
      </c>
      <c r="BX126" s="143" t="s">
        <v>122</v>
      </c>
      <c r="CL126" s="143" t="s">
        <v>1</v>
      </c>
    </row>
    <row r="127" s="4" customFormat="1" ht="16.5" customHeight="1">
      <c r="A127" s="121" t="s">
        <v>87</v>
      </c>
      <c r="B127" s="72"/>
      <c r="C127" s="135"/>
      <c r="D127" s="135"/>
      <c r="E127" s="135"/>
      <c r="F127" s="135"/>
      <c r="G127" s="136" t="s">
        <v>185</v>
      </c>
      <c r="H127" s="136"/>
      <c r="I127" s="136"/>
      <c r="J127" s="136"/>
      <c r="K127" s="136"/>
      <c r="L127" s="135"/>
      <c r="M127" s="136" t="s">
        <v>186</v>
      </c>
      <c r="N127" s="136"/>
      <c r="O127" s="136"/>
      <c r="P127" s="136"/>
      <c r="Q127" s="136"/>
      <c r="R127" s="136"/>
      <c r="S127" s="136"/>
      <c r="T127" s="136"/>
      <c r="U127" s="136"/>
      <c r="V127" s="136"/>
      <c r="W127" s="136"/>
      <c r="X127" s="136"/>
      <c r="Y127" s="136"/>
      <c r="Z127" s="136"/>
      <c r="AA127" s="136"/>
      <c r="AB127" s="136"/>
      <c r="AC127" s="136"/>
      <c r="AD127" s="136"/>
      <c r="AE127" s="136"/>
      <c r="AF127" s="136"/>
      <c r="AG127" s="137">
        <f>'23 - Zařízení č.30'!J34</f>
        <v>0</v>
      </c>
      <c r="AH127" s="135"/>
      <c r="AI127" s="135"/>
      <c r="AJ127" s="135"/>
      <c r="AK127" s="135"/>
      <c r="AL127" s="135"/>
      <c r="AM127" s="135"/>
      <c r="AN127" s="137">
        <f>SUM(AG127,AT127)</f>
        <v>0</v>
      </c>
      <c r="AO127" s="135"/>
      <c r="AP127" s="135"/>
      <c r="AQ127" s="138" t="s">
        <v>105</v>
      </c>
      <c r="AR127" s="74"/>
      <c r="AS127" s="139">
        <v>0</v>
      </c>
      <c r="AT127" s="140">
        <f>ROUND(SUM(AV127:AW127),2)</f>
        <v>0</v>
      </c>
      <c r="AU127" s="141">
        <f>'23 - Zařízení č.30'!P125</f>
        <v>0</v>
      </c>
      <c r="AV127" s="140">
        <f>'23 - Zařízení č.30'!J37</f>
        <v>0</v>
      </c>
      <c r="AW127" s="140">
        <f>'23 - Zařízení č.30'!J38</f>
        <v>0</v>
      </c>
      <c r="AX127" s="140">
        <f>'23 - Zařízení č.30'!J39</f>
        <v>0</v>
      </c>
      <c r="AY127" s="140">
        <f>'23 - Zařízení č.30'!J40</f>
        <v>0</v>
      </c>
      <c r="AZ127" s="140">
        <f>'23 - Zařízení č.30'!F37</f>
        <v>0</v>
      </c>
      <c r="BA127" s="140">
        <f>'23 - Zařízení č.30'!F38</f>
        <v>0</v>
      </c>
      <c r="BB127" s="140">
        <f>'23 - Zařízení č.30'!F39</f>
        <v>0</v>
      </c>
      <c r="BC127" s="140">
        <f>'23 - Zařízení č.30'!F40</f>
        <v>0</v>
      </c>
      <c r="BD127" s="142">
        <f>'23 - Zařízení č.30'!F41</f>
        <v>0</v>
      </c>
      <c r="BE127" s="4"/>
      <c r="BT127" s="143" t="s">
        <v>124</v>
      </c>
      <c r="BV127" s="143" t="s">
        <v>85</v>
      </c>
      <c r="BW127" s="143" t="s">
        <v>187</v>
      </c>
      <c r="BX127" s="143" t="s">
        <v>122</v>
      </c>
      <c r="CL127" s="143" t="s">
        <v>1</v>
      </c>
    </row>
    <row r="128" s="4" customFormat="1" ht="16.5" customHeight="1">
      <c r="A128" s="121" t="s">
        <v>87</v>
      </c>
      <c r="B128" s="72"/>
      <c r="C128" s="135"/>
      <c r="D128" s="135"/>
      <c r="E128" s="135"/>
      <c r="F128" s="135"/>
      <c r="G128" s="136" t="s">
        <v>188</v>
      </c>
      <c r="H128" s="136"/>
      <c r="I128" s="136"/>
      <c r="J128" s="136"/>
      <c r="K128" s="136"/>
      <c r="L128" s="135"/>
      <c r="M128" s="136" t="s">
        <v>189</v>
      </c>
      <c r="N128" s="136"/>
      <c r="O128" s="136"/>
      <c r="P128" s="136"/>
      <c r="Q128" s="136"/>
      <c r="R128" s="136"/>
      <c r="S128" s="136"/>
      <c r="T128" s="136"/>
      <c r="U128" s="136"/>
      <c r="V128" s="136"/>
      <c r="W128" s="136"/>
      <c r="X128" s="136"/>
      <c r="Y128" s="136"/>
      <c r="Z128" s="136"/>
      <c r="AA128" s="136"/>
      <c r="AB128" s="136"/>
      <c r="AC128" s="136"/>
      <c r="AD128" s="136"/>
      <c r="AE128" s="136"/>
      <c r="AF128" s="136"/>
      <c r="AG128" s="137">
        <f>'24 - Zařízení č.31'!J34</f>
        <v>0</v>
      </c>
      <c r="AH128" s="135"/>
      <c r="AI128" s="135"/>
      <c r="AJ128" s="135"/>
      <c r="AK128" s="135"/>
      <c r="AL128" s="135"/>
      <c r="AM128" s="135"/>
      <c r="AN128" s="137">
        <f>SUM(AG128,AT128)</f>
        <v>0</v>
      </c>
      <c r="AO128" s="135"/>
      <c r="AP128" s="135"/>
      <c r="AQ128" s="138" t="s">
        <v>105</v>
      </c>
      <c r="AR128" s="74"/>
      <c r="AS128" s="139">
        <v>0</v>
      </c>
      <c r="AT128" s="140">
        <f>ROUND(SUM(AV128:AW128),2)</f>
        <v>0</v>
      </c>
      <c r="AU128" s="141">
        <f>'24 - Zařízení č.31'!P125</f>
        <v>0</v>
      </c>
      <c r="AV128" s="140">
        <f>'24 - Zařízení č.31'!J37</f>
        <v>0</v>
      </c>
      <c r="AW128" s="140">
        <f>'24 - Zařízení č.31'!J38</f>
        <v>0</v>
      </c>
      <c r="AX128" s="140">
        <f>'24 - Zařízení č.31'!J39</f>
        <v>0</v>
      </c>
      <c r="AY128" s="140">
        <f>'24 - Zařízení č.31'!J40</f>
        <v>0</v>
      </c>
      <c r="AZ128" s="140">
        <f>'24 - Zařízení č.31'!F37</f>
        <v>0</v>
      </c>
      <c r="BA128" s="140">
        <f>'24 - Zařízení č.31'!F38</f>
        <v>0</v>
      </c>
      <c r="BB128" s="140">
        <f>'24 - Zařízení č.31'!F39</f>
        <v>0</v>
      </c>
      <c r="BC128" s="140">
        <f>'24 - Zařízení č.31'!F40</f>
        <v>0</v>
      </c>
      <c r="BD128" s="142">
        <f>'24 - Zařízení č.31'!F41</f>
        <v>0</v>
      </c>
      <c r="BE128" s="4"/>
      <c r="BT128" s="143" t="s">
        <v>124</v>
      </c>
      <c r="BV128" s="143" t="s">
        <v>85</v>
      </c>
      <c r="BW128" s="143" t="s">
        <v>190</v>
      </c>
      <c r="BX128" s="143" t="s">
        <v>122</v>
      </c>
      <c r="CL128" s="143" t="s">
        <v>1</v>
      </c>
    </row>
    <row r="129" s="4" customFormat="1" ht="16.5" customHeight="1">
      <c r="A129" s="121" t="s">
        <v>87</v>
      </c>
      <c r="B129" s="72"/>
      <c r="C129" s="135"/>
      <c r="D129" s="135"/>
      <c r="E129" s="135"/>
      <c r="F129" s="135"/>
      <c r="G129" s="136" t="s">
        <v>191</v>
      </c>
      <c r="H129" s="136"/>
      <c r="I129" s="136"/>
      <c r="J129" s="136"/>
      <c r="K129" s="136"/>
      <c r="L129" s="135"/>
      <c r="M129" s="136" t="s">
        <v>192</v>
      </c>
      <c r="N129" s="136"/>
      <c r="O129" s="136"/>
      <c r="P129" s="136"/>
      <c r="Q129" s="136"/>
      <c r="R129" s="136"/>
      <c r="S129" s="136"/>
      <c r="T129" s="136"/>
      <c r="U129" s="136"/>
      <c r="V129" s="136"/>
      <c r="W129" s="136"/>
      <c r="X129" s="136"/>
      <c r="Y129" s="136"/>
      <c r="Z129" s="136"/>
      <c r="AA129" s="136"/>
      <c r="AB129" s="136"/>
      <c r="AC129" s="136"/>
      <c r="AD129" s="136"/>
      <c r="AE129" s="136"/>
      <c r="AF129" s="136"/>
      <c r="AG129" s="137">
        <f>'25 - Zařízení č.32'!J34</f>
        <v>0</v>
      </c>
      <c r="AH129" s="135"/>
      <c r="AI129" s="135"/>
      <c r="AJ129" s="135"/>
      <c r="AK129" s="135"/>
      <c r="AL129" s="135"/>
      <c r="AM129" s="135"/>
      <c r="AN129" s="137">
        <f>SUM(AG129,AT129)</f>
        <v>0</v>
      </c>
      <c r="AO129" s="135"/>
      <c r="AP129" s="135"/>
      <c r="AQ129" s="138" t="s">
        <v>105</v>
      </c>
      <c r="AR129" s="74"/>
      <c r="AS129" s="139">
        <v>0</v>
      </c>
      <c r="AT129" s="140">
        <f>ROUND(SUM(AV129:AW129),2)</f>
        <v>0</v>
      </c>
      <c r="AU129" s="141">
        <f>'25 - Zařízení č.32'!P125</f>
        <v>0</v>
      </c>
      <c r="AV129" s="140">
        <f>'25 - Zařízení č.32'!J37</f>
        <v>0</v>
      </c>
      <c r="AW129" s="140">
        <f>'25 - Zařízení č.32'!J38</f>
        <v>0</v>
      </c>
      <c r="AX129" s="140">
        <f>'25 - Zařízení č.32'!J39</f>
        <v>0</v>
      </c>
      <c r="AY129" s="140">
        <f>'25 - Zařízení č.32'!J40</f>
        <v>0</v>
      </c>
      <c r="AZ129" s="140">
        <f>'25 - Zařízení č.32'!F37</f>
        <v>0</v>
      </c>
      <c r="BA129" s="140">
        <f>'25 - Zařízení č.32'!F38</f>
        <v>0</v>
      </c>
      <c r="BB129" s="140">
        <f>'25 - Zařízení č.32'!F39</f>
        <v>0</v>
      </c>
      <c r="BC129" s="140">
        <f>'25 - Zařízení č.32'!F40</f>
        <v>0</v>
      </c>
      <c r="BD129" s="142">
        <f>'25 - Zařízení č.32'!F41</f>
        <v>0</v>
      </c>
      <c r="BE129" s="4"/>
      <c r="BT129" s="143" t="s">
        <v>124</v>
      </c>
      <c r="BV129" s="143" t="s">
        <v>85</v>
      </c>
      <c r="BW129" s="143" t="s">
        <v>193</v>
      </c>
      <c r="BX129" s="143" t="s">
        <v>122</v>
      </c>
      <c r="CL129" s="143" t="s">
        <v>1</v>
      </c>
    </row>
    <row r="130" s="4" customFormat="1" ht="16.5" customHeight="1">
      <c r="A130" s="121" t="s">
        <v>87</v>
      </c>
      <c r="B130" s="72"/>
      <c r="C130" s="135"/>
      <c r="D130" s="135"/>
      <c r="E130" s="135"/>
      <c r="F130" s="135"/>
      <c r="G130" s="136" t="s">
        <v>194</v>
      </c>
      <c r="H130" s="136"/>
      <c r="I130" s="136"/>
      <c r="J130" s="136"/>
      <c r="K130" s="136"/>
      <c r="L130" s="135"/>
      <c r="M130" s="136" t="s">
        <v>195</v>
      </c>
      <c r="N130" s="136"/>
      <c r="O130" s="136"/>
      <c r="P130" s="136"/>
      <c r="Q130" s="136"/>
      <c r="R130" s="136"/>
      <c r="S130" s="136"/>
      <c r="T130" s="136"/>
      <c r="U130" s="136"/>
      <c r="V130" s="136"/>
      <c r="W130" s="136"/>
      <c r="X130" s="136"/>
      <c r="Y130" s="136"/>
      <c r="Z130" s="136"/>
      <c r="AA130" s="136"/>
      <c r="AB130" s="136"/>
      <c r="AC130" s="136"/>
      <c r="AD130" s="136"/>
      <c r="AE130" s="136"/>
      <c r="AF130" s="136"/>
      <c r="AG130" s="137">
        <f>'26 - Zařízení č.33'!J34</f>
        <v>0</v>
      </c>
      <c r="AH130" s="135"/>
      <c r="AI130" s="135"/>
      <c r="AJ130" s="135"/>
      <c r="AK130" s="135"/>
      <c r="AL130" s="135"/>
      <c r="AM130" s="135"/>
      <c r="AN130" s="137">
        <f>SUM(AG130,AT130)</f>
        <v>0</v>
      </c>
      <c r="AO130" s="135"/>
      <c r="AP130" s="135"/>
      <c r="AQ130" s="138" t="s">
        <v>105</v>
      </c>
      <c r="AR130" s="74"/>
      <c r="AS130" s="139">
        <v>0</v>
      </c>
      <c r="AT130" s="140">
        <f>ROUND(SUM(AV130:AW130),2)</f>
        <v>0</v>
      </c>
      <c r="AU130" s="141">
        <f>'26 - Zařízení č.33'!P125</f>
        <v>0</v>
      </c>
      <c r="AV130" s="140">
        <f>'26 - Zařízení č.33'!J37</f>
        <v>0</v>
      </c>
      <c r="AW130" s="140">
        <f>'26 - Zařízení č.33'!J38</f>
        <v>0</v>
      </c>
      <c r="AX130" s="140">
        <f>'26 - Zařízení č.33'!J39</f>
        <v>0</v>
      </c>
      <c r="AY130" s="140">
        <f>'26 - Zařízení č.33'!J40</f>
        <v>0</v>
      </c>
      <c r="AZ130" s="140">
        <f>'26 - Zařízení č.33'!F37</f>
        <v>0</v>
      </c>
      <c r="BA130" s="140">
        <f>'26 - Zařízení č.33'!F38</f>
        <v>0</v>
      </c>
      <c r="BB130" s="140">
        <f>'26 - Zařízení č.33'!F39</f>
        <v>0</v>
      </c>
      <c r="BC130" s="140">
        <f>'26 - Zařízení č.33'!F40</f>
        <v>0</v>
      </c>
      <c r="BD130" s="142">
        <f>'26 - Zařízení č.33'!F41</f>
        <v>0</v>
      </c>
      <c r="BE130" s="4"/>
      <c r="BT130" s="143" t="s">
        <v>124</v>
      </c>
      <c r="BV130" s="143" t="s">
        <v>85</v>
      </c>
      <c r="BW130" s="143" t="s">
        <v>196</v>
      </c>
      <c r="BX130" s="143" t="s">
        <v>122</v>
      </c>
      <c r="CL130" s="143" t="s">
        <v>1</v>
      </c>
    </row>
    <row r="131" s="4" customFormat="1" ht="16.5" customHeight="1">
      <c r="A131" s="121" t="s">
        <v>87</v>
      </c>
      <c r="B131" s="72"/>
      <c r="C131" s="135"/>
      <c r="D131" s="135"/>
      <c r="E131" s="135"/>
      <c r="F131" s="135"/>
      <c r="G131" s="136" t="s">
        <v>197</v>
      </c>
      <c r="H131" s="136"/>
      <c r="I131" s="136"/>
      <c r="J131" s="136"/>
      <c r="K131" s="136"/>
      <c r="L131" s="135"/>
      <c r="M131" s="136" t="s">
        <v>198</v>
      </c>
      <c r="N131" s="136"/>
      <c r="O131" s="136"/>
      <c r="P131" s="136"/>
      <c r="Q131" s="136"/>
      <c r="R131" s="136"/>
      <c r="S131" s="136"/>
      <c r="T131" s="136"/>
      <c r="U131" s="136"/>
      <c r="V131" s="136"/>
      <c r="W131" s="136"/>
      <c r="X131" s="136"/>
      <c r="Y131" s="136"/>
      <c r="Z131" s="136"/>
      <c r="AA131" s="136"/>
      <c r="AB131" s="136"/>
      <c r="AC131" s="136"/>
      <c r="AD131" s="136"/>
      <c r="AE131" s="136"/>
      <c r="AF131" s="136"/>
      <c r="AG131" s="137">
        <f>'27 - Zařízení č.34'!J34</f>
        <v>0</v>
      </c>
      <c r="AH131" s="135"/>
      <c r="AI131" s="135"/>
      <c r="AJ131" s="135"/>
      <c r="AK131" s="135"/>
      <c r="AL131" s="135"/>
      <c r="AM131" s="135"/>
      <c r="AN131" s="137">
        <f>SUM(AG131,AT131)</f>
        <v>0</v>
      </c>
      <c r="AO131" s="135"/>
      <c r="AP131" s="135"/>
      <c r="AQ131" s="138" t="s">
        <v>105</v>
      </c>
      <c r="AR131" s="74"/>
      <c r="AS131" s="139">
        <v>0</v>
      </c>
      <c r="AT131" s="140">
        <f>ROUND(SUM(AV131:AW131),2)</f>
        <v>0</v>
      </c>
      <c r="AU131" s="141">
        <f>'27 - Zařízení č.34'!P125</f>
        <v>0</v>
      </c>
      <c r="AV131" s="140">
        <f>'27 - Zařízení č.34'!J37</f>
        <v>0</v>
      </c>
      <c r="AW131" s="140">
        <f>'27 - Zařízení č.34'!J38</f>
        <v>0</v>
      </c>
      <c r="AX131" s="140">
        <f>'27 - Zařízení č.34'!J39</f>
        <v>0</v>
      </c>
      <c r="AY131" s="140">
        <f>'27 - Zařízení č.34'!J40</f>
        <v>0</v>
      </c>
      <c r="AZ131" s="140">
        <f>'27 - Zařízení č.34'!F37</f>
        <v>0</v>
      </c>
      <c r="BA131" s="140">
        <f>'27 - Zařízení č.34'!F38</f>
        <v>0</v>
      </c>
      <c r="BB131" s="140">
        <f>'27 - Zařízení č.34'!F39</f>
        <v>0</v>
      </c>
      <c r="BC131" s="140">
        <f>'27 - Zařízení č.34'!F40</f>
        <v>0</v>
      </c>
      <c r="BD131" s="142">
        <f>'27 - Zařízení č.34'!F41</f>
        <v>0</v>
      </c>
      <c r="BE131" s="4"/>
      <c r="BT131" s="143" t="s">
        <v>124</v>
      </c>
      <c r="BV131" s="143" t="s">
        <v>85</v>
      </c>
      <c r="BW131" s="143" t="s">
        <v>199</v>
      </c>
      <c r="BX131" s="143" t="s">
        <v>122</v>
      </c>
      <c r="CL131" s="143" t="s">
        <v>1</v>
      </c>
    </row>
    <row r="132" s="4" customFormat="1" ht="16.5" customHeight="1">
      <c r="A132" s="121" t="s">
        <v>87</v>
      </c>
      <c r="B132" s="72"/>
      <c r="C132" s="135"/>
      <c r="D132" s="135"/>
      <c r="E132" s="135"/>
      <c r="F132" s="135"/>
      <c r="G132" s="136" t="s">
        <v>200</v>
      </c>
      <c r="H132" s="136"/>
      <c r="I132" s="136"/>
      <c r="J132" s="136"/>
      <c r="K132" s="136"/>
      <c r="L132" s="135"/>
      <c r="M132" s="136" t="s">
        <v>201</v>
      </c>
      <c r="N132" s="136"/>
      <c r="O132" s="136"/>
      <c r="P132" s="136"/>
      <c r="Q132" s="136"/>
      <c r="R132" s="136"/>
      <c r="S132" s="136"/>
      <c r="T132" s="136"/>
      <c r="U132" s="136"/>
      <c r="V132" s="136"/>
      <c r="W132" s="136"/>
      <c r="X132" s="136"/>
      <c r="Y132" s="136"/>
      <c r="Z132" s="136"/>
      <c r="AA132" s="136"/>
      <c r="AB132" s="136"/>
      <c r="AC132" s="136"/>
      <c r="AD132" s="136"/>
      <c r="AE132" s="136"/>
      <c r="AF132" s="136"/>
      <c r="AG132" s="137">
        <f>'28 - Zařízení č.35'!J34</f>
        <v>0</v>
      </c>
      <c r="AH132" s="135"/>
      <c r="AI132" s="135"/>
      <c r="AJ132" s="135"/>
      <c r="AK132" s="135"/>
      <c r="AL132" s="135"/>
      <c r="AM132" s="135"/>
      <c r="AN132" s="137">
        <f>SUM(AG132,AT132)</f>
        <v>0</v>
      </c>
      <c r="AO132" s="135"/>
      <c r="AP132" s="135"/>
      <c r="AQ132" s="138" t="s">
        <v>105</v>
      </c>
      <c r="AR132" s="74"/>
      <c r="AS132" s="139">
        <v>0</v>
      </c>
      <c r="AT132" s="140">
        <f>ROUND(SUM(AV132:AW132),2)</f>
        <v>0</v>
      </c>
      <c r="AU132" s="141">
        <f>'28 - Zařízení č.35'!P125</f>
        <v>0</v>
      </c>
      <c r="AV132" s="140">
        <f>'28 - Zařízení č.35'!J37</f>
        <v>0</v>
      </c>
      <c r="AW132" s="140">
        <f>'28 - Zařízení č.35'!J38</f>
        <v>0</v>
      </c>
      <c r="AX132" s="140">
        <f>'28 - Zařízení č.35'!J39</f>
        <v>0</v>
      </c>
      <c r="AY132" s="140">
        <f>'28 - Zařízení č.35'!J40</f>
        <v>0</v>
      </c>
      <c r="AZ132" s="140">
        <f>'28 - Zařízení č.35'!F37</f>
        <v>0</v>
      </c>
      <c r="BA132" s="140">
        <f>'28 - Zařízení č.35'!F38</f>
        <v>0</v>
      </c>
      <c r="BB132" s="140">
        <f>'28 - Zařízení č.35'!F39</f>
        <v>0</v>
      </c>
      <c r="BC132" s="140">
        <f>'28 - Zařízení č.35'!F40</f>
        <v>0</v>
      </c>
      <c r="BD132" s="142">
        <f>'28 - Zařízení č.35'!F41</f>
        <v>0</v>
      </c>
      <c r="BE132" s="4"/>
      <c r="BT132" s="143" t="s">
        <v>124</v>
      </c>
      <c r="BV132" s="143" t="s">
        <v>85</v>
      </c>
      <c r="BW132" s="143" t="s">
        <v>202</v>
      </c>
      <c r="BX132" s="143" t="s">
        <v>122</v>
      </c>
      <c r="CL132" s="143" t="s">
        <v>1</v>
      </c>
    </row>
    <row r="133" s="4" customFormat="1" ht="16.5" customHeight="1">
      <c r="A133" s="121" t="s">
        <v>87</v>
      </c>
      <c r="B133" s="72"/>
      <c r="C133" s="135"/>
      <c r="D133" s="135"/>
      <c r="E133" s="135"/>
      <c r="F133" s="135"/>
      <c r="G133" s="136" t="s">
        <v>203</v>
      </c>
      <c r="H133" s="136"/>
      <c r="I133" s="136"/>
      <c r="J133" s="136"/>
      <c r="K133" s="136"/>
      <c r="L133" s="135"/>
      <c r="M133" s="136" t="s">
        <v>204</v>
      </c>
      <c r="N133" s="136"/>
      <c r="O133" s="136"/>
      <c r="P133" s="136"/>
      <c r="Q133" s="136"/>
      <c r="R133" s="136"/>
      <c r="S133" s="136"/>
      <c r="T133" s="136"/>
      <c r="U133" s="136"/>
      <c r="V133" s="136"/>
      <c r="W133" s="136"/>
      <c r="X133" s="136"/>
      <c r="Y133" s="136"/>
      <c r="Z133" s="136"/>
      <c r="AA133" s="136"/>
      <c r="AB133" s="136"/>
      <c r="AC133" s="136"/>
      <c r="AD133" s="136"/>
      <c r="AE133" s="136"/>
      <c r="AF133" s="136"/>
      <c r="AG133" s="137">
        <f>'29 - Zařízení č.36'!J34</f>
        <v>0</v>
      </c>
      <c r="AH133" s="135"/>
      <c r="AI133" s="135"/>
      <c r="AJ133" s="135"/>
      <c r="AK133" s="135"/>
      <c r="AL133" s="135"/>
      <c r="AM133" s="135"/>
      <c r="AN133" s="137">
        <f>SUM(AG133,AT133)</f>
        <v>0</v>
      </c>
      <c r="AO133" s="135"/>
      <c r="AP133" s="135"/>
      <c r="AQ133" s="138" t="s">
        <v>105</v>
      </c>
      <c r="AR133" s="74"/>
      <c r="AS133" s="139">
        <v>0</v>
      </c>
      <c r="AT133" s="140">
        <f>ROUND(SUM(AV133:AW133),2)</f>
        <v>0</v>
      </c>
      <c r="AU133" s="141">
        <f>'29 - Zařízení č.36'!P125</f>
        <v>0</v>
      </c>
      <c r="AV133" s="140">
        <f>'29 - Zařízení č.36'!J37</f>
        <v>0</v>
      </c>
      <c r="AW133" s="140">
        <f>'29 - Zařízení č.36'!J38</f>
        <v>0</v>
      </c>
      <c r="AX133" s="140">
        <f>'29 - Zařízení č.36'!J39</f>
        <v>0</v>
      </c>
      <c r="AY133" s="140">
        <f>'29 - Zařízení č.36'!J40</f>
        <v>0</v>
      </c>
      <c r="AZ133" s="140">
        <f>'29 - Zařízení č.36'!F37</f>
        <v>0</v>
      </c>
      <c r="BA133" s="140">
        <f>'29 - Zařízení č.36'!F38</f>
        <v>0</v>
      </c>
      <c r="BB133" s="140">
        <f>'29 - Zařízení č.36'!F39</f>
        <v>0</v>
      </c>
      <c r="BC133" s="140">
        <f>'29 - Zařízení č.36'!F40</f>
        <v>0</v>
      </c>
      <c r="BD133" s="142">
        <f>'29 - Zařízení č.36'!F41</f>
        <v>0</v>
      </c>
      <c r="BE133" s="4"/>
      <c r="BT133" s="143" t="s">
        <v>124</v>
      </c>
      <c r="BV133" s="143" t="s">
        <v>85</v>
      </c>
      <c r="BW133" s="143" t="s">
        <v>205</v>
      </c>
      <c r="BX133" s="143" t="s">
        <v>122</v>
      </c>
      <c r="CL133" s="143" t="s">
        <v>1</v>
      </c>
    </row>
    <row r="134" s="4" customFormat="1" ht="16.5" customHeight="1">
      <c r="A134" s="121" t="s">
        <v>87</v>
      </c>
      <c r="B134" s="72"/>
      <c r="C134" s="135"/>
      <c r="D134" s="135"/>
      <c r="E134" s="135"/>
      <c r="F134" s="135"/>
      <c r="G134" s="136" t="s">
        <v>206</v>
      </c>
      <c r="H134" s="136"/>
      <c r="I134" s="136"/>
      <c r="J134" s="136"/>
      <c r="K134" s="136"/>
      <c r="L134" s="135"/>
      <c r="M134" s="136" t="s">
        <v>207</v>
      </c>
      <c r="N134" s="136"/>
      <c r="O134" s="136"/>
      <c r="P134" s="136"/>
      <c r="Q134" s="136"/>
      <c r="R134" s="136"/>
      <c r="S134" s="136"/>
      <c r="T134" s="136"/>
      <c r="U134" s="136"/>
      <c r="V134" s="136"/>
      <c r="W134" s="136"/>
      <c r="X134" s="136"/>
      <c r="Y134" s="136"/>
      <c r="Z134" s="136"/>
      <c r="AA134" s="136"/>
      <c r="AB134" s="136"/>
      <c r="AC134" s="136"/>
      <c r="AD134" s="136"/>
      <c r="AE134" s="136"/>
      <c r="AF134" s="136"/>
      <c r="AG134" s="137">
        <f>'30 - Zařízení č.37'!J34</f>
        <v>0</v>
      </c>
      <c r="AH134" s="135"/>
      <c r="AI134" s="135"/>
      <c r="AJ134" s="135"/>
      <c r="AK134" s="135"/>
      <c r="AL134" s="135"/>
      <c r="AM134" s="135"/>
      <c r="AN134" s="137">
        <f>SUM(AG134,AT134)</f>
        <v>0</v>
      </c>
      <c r="AO134" s="135"/>
      <c r="AP134" s="135"/>
      <c r="AQ134" s="138" t="s">
        <v>105</v>
      </c>
      <c r="AR134" s="74"/>
      <c r="AS134" s="139">
        <v>0</v>
      </c>
      <c r="AT134" s="140">
        <f>ROUND(SUM(AV134:AW134),2)</f>
        <v>0</v>
      </c>
      <c r="AU134" s="141">
        <f>'30 - Zařízení č.37'!P126</f>
        <v>0</v>
      </c>
      <c r="AV134" s="140">
        <f>'30 - Zařízení č.37'!J37</f>
        <v>0</v>
      </c>
      <c r="AW134" s="140">
        <f>'30 - Zařízení č.37'!J38</f>
        <v>0</v>
      </c>
      <c r="AX134" s="140">
        <f>'30 - Zařízení č.37'!J39</f>
        <v>0</v>
      </c>
      <c r="AY134" s="140">
        <f>'30 - Zařízení č.37'!J40</f>
        <v>0</v>
      </c>
      <c r="AZ134" s="140">
        <f>'30 - Zařízení č.37'!F37</f>
        <v>0</v>
      </c>
      <c r="BA134" s="140">
        <f>'30 - Zařízení č.37'!F38</f>
        <v>0</v>
      </c>
      <c r="BB134" s="140">
        <f>'30 - Zařízení č.37'!F39</f>
        <v>0</v>
      </c>
      <c r="BC134" s="140">
        <f>'30 - Zařízení č.37'!F40</f>
        <v>0</v>
      </c>
      <c r="BD134" s="142">
        <f>'30 - Zařízení č.37'!F41</f>
        <v>0</v>
      </c>
      <c r="BE134" s="4"/>
      <c r="BT134" s="143" t="s">
        <v>124</v>
      </c>
      <c r="BV134" s="143" t="s">
        <v>85</v>
      </c>
      <c r="BW134" s="143" t="s">
        <v>208</v>
      </c>
      <c r="BX134" s="143" t="s">
        <v>122</v>
      </c>
      <c r="CL134" s="143" t="s">
        <v>1</v>
      </c>
    </row>
    <row r="135" s="4" customFormat="1" ht="16.5" customHeight="1">
      <c r="A135" s="121" t="s">
        <v>87</v>
      </c>
      <c r="B135" s="72"/>
      <c r="C135" s="135"/>
      <c r="D135" s="135"/>
      <c r="E135" s="135"/>
      <c r="F135" s="135"/>
      <c r="G135" s="136" t="s">
        <v>209</v>
      </c>
      <c r="H135" s="136"/>
      <c r="I135" s="136"/>
      <c r="J135" s="136"/>
      <c r="K135" s="136"/>
      <c r="L135" s="135"/>
      <c r="M135" s="136" t="s">
        <v>210</v>
      </c>
      <c r="N135" s="136"/>
      <c r="O135" s="136"/>
      <c r="P135" s="136"/>
      <c r="Q135" s="136"/>
      <c r="R135" s="136"/>
      <c r="S135" s="136"/>
      <c r="T135" s="136"/>
      <c r="U135" s="136"/>
      <c r="V135" s="136"/>
      <c r="W135" s="136"/>
      <c r="X135" s="136"/>
      <c r="Y135" s="136"/>
      <c r="Z135" s="136"/>
      <c r="AA135" s="136"/>
      <c r="AB135" s="136"/>
      <c r="AC135" s="136"/>
      <c r="AD135" s="136"/>
      <c r="AE135" s="136"/>
      <c r="AF135" s="136"/>
      <c r="AG135" s="137">
        <f>'31 - Zařízení č.38'!J34</f>
        <v>0</v>
      </c>
      <c r="AH135" s="135"/>
      <c r="AI135" s="135"/>
      <c r="AJ135" s="135"/>
      <c r="AK135" s="135"/>
      <c r="AL135" s="135"/>
      <c r="AM135" s="135"/>
      <c r="AN135" s="137">
        <f>SUM(AG135,AT135)</f>
        <v>0</v>
      </c>
      <c r="AO135" s="135"/>
      <c r="AP135" s="135"/>
      <c r="AQ135" s="138" t="s">
        <v>105</v>
      </c>
      <c r="AR135" s="74"/>
      <c r="AS135" s="139">
        <v>0</v>
      </c>
      <c r="AT135" s="140">
        <f>ROUND(SUM(AV135:AW135),2)</f>
        <v>0</v>
      </c>
      <c r="AU135" s="141">
        <f>'31 - Zařízení č.38'!P126</f>
        <v>0</v>
      </c>
      <c r="AV135" s="140">
        <f>'31 - Zařízení č.38'!J37</f>
        <v>0</v>
      </c>
      <c r="AW135" s="140">
        <f>'31 - Zařízení č.38'!J38</f>
        <v>0</v>
      </c>
      <c r="AX135" s="140">
        <f>'31 - Zařízení č.38'!J39</f>
        <v>0</v>
      </c>
      <c r="AY135" s="140">
        <f>'31 - Zařízení č.38'!J40</f>
        <v>0</v>
      </c>
      <c r="AZ135" s="140">
        <f>'31 - Zařízení č.38'!F37</f>
        <v>0</v>
      </c>
      <c r="BA135" s="140">
        <f>'31 - Zařízení č.38'!F38</f>
        <v>0</v>
      </c>
      <c r="BB135" s="140">
        <f>'31 - Zařízení č.38'!F39</f>
        <v>0</v>
      </c>
      <c r="BC135" s="140">
        <f>'31 - Zařízení č.38'!F40</f>
        <v>0</v>
      </c>
      <c r="BD135" s="142">
        <f>'31 - Zařízení č.38'!F41</f>
        <v>0</v>
      </c>
      <c r="BE135" s="4"/>
      <c r="BT135" s="143" t="s">
        <v>124</v>
      </c>
      <c r="BV135" s="143" t="s">
        <v>85</v>
      </c>
      <c r="BW135" s="143" t="s">
        <v>211</v>
      </c>
      <c r="BX135" s="143" t="s">
        <v>122</v>
      </c>
      <c r="CL135" s="143" t="s">
        <v>1</v>
      </c>
    </row>
    <row r="136" s="4" customFormat="1" ht="16.5" customHeight="1">
      <c r="A136" s="121" t="s">
        <v>87</v>
      </c>
      <c r="B136" s="72"/>
      <c r="C136" s="135"/>
      <c r="D136" s="135"/>
      <c r="E136" s="135"/>
      <c r="F136" s="135"/>
      <c r="G136" s="136" t="s">
        <v>212</v>
      </c>
      <c r="H136" s="136"/>
      <c r="I136" s="136"/>
      <c r="J136" s="136"/>
      <c r="K136" s="136"/>
      <c r="L136" s="135"/>
      <c r="M136" s="136" t="s">
        <v>213</v>
      </c>
      <c r="N136" s="136"/>
      <c r="O136" s="136"/>
      <c r="P136" s="136"/>
      <c r="Q136" s="136"/>
      <c r="R136" s="136"/>
      <c r="S136" s="136"/>
      <c r="T136" s="136"/>
      <c r="U136" s="136"/>
      <c r="V136" s="136"/>
      <c r="W136" s="136"/>
      <c r="X136" s="136"/>
      <c r="Y136" s="136"/>
      <c r="Z136" s="136"/>
      <c r="AA136" s="136"/>
      <c r="AB136" s="136"/>
      <c r="AC136" s="136"/>
      <c r="AD136" s="136"/>
      <c r="AE136" s="136"/>
      <c r="AF136" s="136"/>
      <c r="AG136" s="137">
        <f>'32 - Zařízení č.39'!J34</f>
        <v>0</v>
      </c>
      <c r="AH136" s="135"/>
      <c r="AI136" s="135"/>
      <c r="AJ136" s="135"/>
      <c r="AK136" s="135"/>
      <c r="AL136" s="135"/>
      <c r="AM136" s="135"/>
      <c r="AN136" s="137">
        <f>SUM(AG136,AT136)</f>
        <v>0</v>
      </c>
      <c r="AO136" s="135"/>
      <c r="AP136" s="135"/>
      <c r="AQ136" s="138" t="s">
        <v>105</v>
      </c>
      <c r="AR136" s="74"/>
      <c r="AS136" s="139">
        <v>0</v>
      </c>
      <c r="AT136" s="140">
        <f>ROUND(SUM(AV136:AW136),2)</f>
        <v>0</v>
      </c>
      <c r="AU136" s="141">
        <f>'32 - Zařízení č.39'!P126</f>
        <v>0</v>
      </c>
      <c r="AV136" s="140">
        <f>'32 - Zařízení č.39'!J37</f>
        <v>0</v>
      </c>
      <c r="AW136" s="140">
        <f>'32 - Zařízení č.39'!J38</f>
        <v>0</v>
      </c>
      <c r="AX136" s="140">
        <f>'32 - Zařízení č.39'!J39</f>
        <v>0</v>
      </c>
      <c r="AY136" s="140">
        <f>'32 - Zařízení č.39'!J40</f>
        <v>0</v>
      </c>
      <c r="AZ136" s="140">
        <f>'32 - Zařízení č.39'!F37</f>
        <v>0</v>
      </c>
      <c r="BA136" s="140">
        <f>'32 - Zařízení č.39'!F38</f>
        <v>0</v>
      </c>
      <c r="BB136" s="140">
        <f>'32 - Zařízení č.39'!F39</f>
        <v>0</v>
      </c>
      <c r="BC136" s="140">
        <f>'32 - Zařízení č.39'!F40</f>
        <v>0</v>
      </c>
      <c r="BD136" s="142">
        <f>'32 - Zařízení č.39'!F41</f>
        <v>0</v>
      </c>
      <c r="BE136" s="4"/>
      <c r="BT136" s="143" t="s">
        <v>124</v>
      </c>
      <c r="BV136" s="143" t="s">
        <v>85</v>
      </c>
      <c r="BW136" s="143" t="s">
        <v>214</v>
      </c>
      <c r="BX136" s="143" t="s">
        <v>122</v>
      </c>
      <c r="CL136" s="143" t="s">
        <v>1</v>
      </c>
    </row>
    <row r="137" s="4" customFormat="1" ht="16.5" customHeight="1">
      <c r="A137" s="121" t="s">
        <v>87</v>
      </c>
      <c r="B137" s="72"/>
      <c r="C137" s="135"/>
      <c r="D137" s="135"/>
      <c r="E137" s="135"/>
      <c r="F137" s="135"/>
      <c r="G137" s="136" t="s">
        <v>215</v>
      </c>
      <c r="H137" s="136"/>
      <c r="I137" s="136"/>
      <c r="J137" s="136"/>
      <c r="K137" s="136"/>
      <c r="L137" s="135"/>
      <c r="M137" s="136" t="s">
        <v>216</v>
      </c>
      <c r="N137" s="136"/>
      <c r="O137" s="136"/>
      <c r="P137" s="136"/>
      <c r="Q137" s="136"/>
      <c r="R137" s="136"/>
      <c r="S137" s="136"/>
      <c r="T137" s="136"/>
      <c r="U137" s="136"/>
      <c r="V137" s="136"/>
      <c r="W137" s="136"/>
      <c r="X137" s="136"/>
      <c r="Y137" s="136"/>
      <c r="Z137" s="136"/>
      <c r="AA137" s="136"/>
      <c r="AB137" s="136"/>
      <c r="AC137" s="136"/>
      <c r="AD137" s="136"/>
      <c r="AE137" s="136"/>
      <c r="AF137" s="136"/>
      <c r="AG137" s="137">
        <f>'34 - Zařízení č.21'!J34</f>
        <v>0</v>
      </c>
      <c r="AH137" s="135"/>
      <c r="AI137" s="135"/>
      <c r="AJ137" s="135"/>
      <c r="AK137" s="135"/>
      <c r="AL137" s="135"/>
      <c r="AM137" s="135"/>
      <c r="AN137" s="137">
        <f>SUM(AG137,AT137)</f>
        <v>0</v>
      </c>
      <c r="AO137" s="135"/>
      <c r="AP137" s="135"/>
      <c r="AQ137" s="138" t="s">
        <v>105</v>
      </c>
      <c r="AR137" s="74"/>
      <c r="AS137" s="139">
        <v>0</v>
      </c>
      <c r="AT137" s="140">
        <f>ROUND(SUM(AV137:AW137),2)</f>
        <v>0</v>
      </c>
      <c r="AU137" s="141">
        <f>'34 - Zařízení č.21'!P125</f>
        <v>0</v>
      </c>
      <c r="AV137" s="140">
        <f>'34 - Zařízení č.21'!J37</f>
        <v>0</v>
      </c>
      <c r="AW137" s="140">
        <f>'34 - Zařízení č.21'!J38</f>
        <v>0</v>
      </c>
      <c r="AX137" s="140">
        <f>'34 - Zařízení č.21'!J39</f>
        <v>0</v>
      </c>
      <c r="AY137" s="140">
        <f>'34 - Zařízení č.21'!J40</f>
        <v>0</v>
      </c>
      <c r="AZ137" s="140">
        <f>'34 - Zařízení č.21'!F37</f>
        <v>0</v>
      </c>
      <c r="BA137" s="140">
        <f>'34 - Zařízení č.21'!F38</f>
        <v>0</v>
      </c>
      <c r="BB137" s="140">
        <f>'34 - Zařízení č.21'!F39</f>
        <v>0</v>
      </c>
      <c r="BC137" s="140">
        <f>'34 - Zařízení č.21'!F40</f>
        <v>0</v>
      </c>
      <c r="BD137" s="142">
        <f>'34 - Zařízení č.21'!F41</f>
        <v>0</v>
      </c>
      <c r="BE137" s="4"/>
      <c r="BT137" s="143" t="s">
        <v>124</v>
      </c>
      <c r="BV137" s="143" t="s">
        <v>85</v>
      </c>
      <c r="BW137" s="143" t="s">
        <v>217</v>
      </c>
      <c r="BX137" s="143" t="s">
        <v>122</v>
      </c>
      <c r="CL137" s="143" t="s">
        <v>1</v>
      </c>
    </row>
    <row r="138" s="4" customFormat="1" ht="16.5" customHeight="1">
      <c r="A138" s="121" t="s">
        <v>87</v>
      </c>
      <c r="B138" s="72"/>
      <c r="C138" s="135"/>
      <c r="D138" s="135"/>
      <c r="E138" s="135"/>
      <c r="F138" s="135"/>
      <c r="G138" s="136" t="s">
        <v>218</v>
      </c>
      <c r="H138" s="136"/>
      <c r="I138" s="136"/>
      <c r="J138" s="136"/>
      <c r="K138" s="136"/>
      <c r="L138" s="135"/>
      <c r="M138" s="136" t="s">
        <v>219</v>
      </c>
      <c r="N138" s="136"/>
      <c r="O138" s="136"/>
      <c r="P138" s="136"/>
      <c r="Q138" s="136"/>
      <c r="R138" s="136"/>
      <c r="S138" s="136"/>
      <c r="T138" s="136"/>
      <c r="U138" s="136"/>
      <c r="V138" s="136"/>
      <c r="W138" s="136"/>
      <c r="X138" s="136"/>
      <c r="Y138" s="136"/>
      <c r="Z138" s="136"/>
      <c r="AA138" s="136"/>
      <c r="AB138" s="136"/>
      <c r="AC138" s="136"/>
      <c r="AD138" s="136"/>
      <c r="AE138" s="136"/>
      <c r="AF138" s="136"/>
      <c r="AG138" s="137">
        <f>'35 - Zařízení č.22'!J34</f>
        <v>0</v>
      </c>
      <c r="AH138" s="135"/>
      <c r="AI138" s="135"/>
      <c r="AJ138" s="135"/>
      <c r="AK138" s="135"/>
      <c r="AL138" s="135"/>
      <c r="AM138" s="135"/>
      <c r="AN138" s="137">
        <f>SUM(AG138,AT138)</f>
        <v>0</v>
      </c>
      <c r="AO138" s="135"/>
      <c r="AP138" s="135"/>
      <c r="AQ138" s="138" t="s">
        <v>105</v>
      </c>
      <c r="AR138" s="74"/>
      <c r="AS138" s="139">
        <v>0</v>
      </c>
      <c r="AT138" s="140">
        <f>ROUND(SUM(AV138:AW138),2)</f>
        <v>0</v>
      </c>
      <c r="AU138" s="141">
        <f>'35 - Zařízení č.22'!P125</f>
        <v>0</v>
      </c>
      <c r="AV138" s="140">
        <f>'35 - Zařízení č.22'!J37</f>
        <v>0</v>
      </c>
      <c r="AW138" s="140">
        <f>'35 - Zařízení č.22'!J38</f>
        <v>0</v>
      </c>
      <c r="AX138" s="140">
        <f>'35 - Zařízení č.22'!J39</f>
        <v>0</v>
      </c>
      <c r="AY138" s="140">
        <f>'35 - Zařízení č.22'!J40</f>
        <v>0</v>
      </c>
      <c r="AZ138" s="140">
        <f>'35 - Zařízení č.22'!F37</f>
        <v>0</v>
      </c>
      <c r="BA138" s="140">
        <f>'35 - Zařízení č.22'!F38</f>
        <v>0</v>
      </c>
      <c r="BB138" s="140">
        <f>'35 - Zařízení č.22'!F39</f>
        <v>0</v>
      </c>
      <c r="BC138" s="140">
        <f>'35 - Zařízení č.22'!F40</f>
        <v>0</v>
      </c>
      <c r="BD138" s="142">
        <f>'35 - Zařízení č.22'!F41</f>
        <v>0</v>
      </c>
      <c r="BE138" s="4"/>
      <c r="BT138" s="143" t="s">
        <v>124</v>
      </c>
      <c r="BV138" s="143" t="s">
        <v>85</v>
      </c>
      <c r="BW138" s="143" t="s">
        <v>220</v>
      </c>
      <c r="BX138" s="143" t="s">
        <v>122</v>
      </c>
      <c r="CL138" s="143" t="s">
        <v>1</v>
      </c>
    </row>
    <row r="139" s="4" customFormat="1" ht="16.5" customHeight="1">
      <c r="A139" s="121" t="s">
        <v>87</v>
      </c>
      <c r="B139" s="72"/>
      <c r="C139" s="135"/>
      <c r="D139" s="135"/>
      <c r="E139" s="135"/>
      <c r="F139" s="136" t="s">
        <v>221</v>
      </c>
      <c r="G139" s="136"/>
      <c r="H139" s="136"/>
      <c r="I139" s="136"/>
      <c r="J139" s="136"/>
      <c r="K139" s="135"/>
      <c r="L139" s="136" t="s">
        <v>222</v>
      </c>
      <c r="M139" s="136"/>
      <c r="N139" s="136"/>
      <c r="O139" s="136"/>
      <c r="P139" s="136"/>
      <c r="Q139" s="136"/>
      <c r="R139" s="136"/>
      <c r="S139" s="136"/>
      <c r="T139" s="136"/>
      <c r="U139" s="136"/>
      <c r="V139" s="136"/>
      <c r="W139" s="136"/>
      <c r="X139" s="136"/>
      <c r="Y139" s="136"/>
      <c r="Z139" s="136"/>
      <c r="AA139" s="136"/>
      <c r="AB139" s="136"/>
      <c r="AC139" s="136"/>
      <c r="AD139" s="136"/>
      <c r="AE139" s="136"/>
      <c r="AF139" s="136"/>
      <c r="AG139" s="137">
        <f>'1.09 - Měření  a regulace'!J34</f>
        <v>0</v>
      </c>
      <c r="AH139" s="135"/>
      <c r="AI139" s="135"/>
      <c r="AJ139" s="135"/>
      <c r="AK139" s="135"/>
      <c r="AL139" s="135"/>
      <c r="AM139" s="135"/>
      <c r="AN139" s="137">
        <f>SUM(AG139,AT139)</f>
        <v>0</v>
      </c>
      <c r="AO139" s="135"/>
      <c r="AP139" s="135"/>
      <c r="AQ139" s="138" t="s">
        <v>105</v>
      </c>
      <c r="AR139" s="74"/>
      <c r="AS139" s="139">
        <v>0</v>
      </c>
      <c r="AT139" s="140">
        <f>ROUND(SUM(AV139:AW139),2)</f>
        <v>0</v>
      </c>
      <c r="AU139" s="141">
        <f>'1.09 - Měření  a regulace'!P130</f>
        <v>0</v>
      </c>
      <c r="AV139" s="140">
        <f>'1.09 - Měření  a regulace'!J37</f>
        <v>0</v>
      </c>
      <c r="AW139" s="140">
        <f>'1.09 - Měření  a regulace'!J38</f>
        <v>0</v>
      </c>
      <c r="AX139" s="140">
        <f>'1.09 - Měření  a regulace'!J39</f>
        <v>0</v>
      </c>
      <c r="AY139" s="140">
        <f>'1.09 - Měření  a regulace'!J40</f>
        <v>0</v>
      </c>
      <c r="AZ139" s="140">
        <f>'1.09 - Měření  a regulace'!F37</f>
        <v>0</v>
      </c>
      <c r="BA139" s="140">
        <f>'1.09 - Měření  a regulace'!F38</f>
        <v>0</v>
      </c>
      <c r="BB139" s="140">
        <f>'1.09 - Měření  a regulace'!F39</f>
        <v>0</v>
      </c>
      <c r="BC139" s="140">
        <f>'1.09 - Měření  a regulace'!F40</f>
        <v>0</v>
      </c>
      <c r="BD139" s="142">
        <f>'1.09 - Měření  a regulace'!F41</f>
        <v>0</v>
      </c>
      <c r="BE139" s="4"/>
      <c r="BT139" s="143" t="s">
        <v>112</v>
      </c>
      <c r="BV139" s="143" t="s">
        <v>85</v>
      </c>
      <c r="BW139" s="143" t="s">
        <v>223</v>
      </c>
      <c r="BX139" s="143" t="s">
        <v>109</v>
      </c>
      <c r="CL139" s="143" t="s">
        <v>1</v>
      </c>
    </row>
    <row r="140" s="4" customFormat="1" ht="23.25" customHeight="1">
      <c r="A140" s="121" t="s">
        <v>87</v>
      </c>
      <c r="B140" s="72"/>
      <c r="C140" s="135"/>
      <c r="D140" s="135"/>
      <c r="E140" s="135"/>
      <c r="F140" s="136" t="s">
        <v>224</v>
      </c>
      <c r="G140" s="136"/>
      <c r="H140" s="136"/>
      <c r="I140" s="136"/>
      <c r="J140" s="136"/>
      <c r="K140" s="135"/>
      <c r="L140" s="136" t="s">
        <v>225</v>
      </c>
      <c r="M140" s="136"/>
      <c r="N140" s="136"/>
      <c r="O140" s="136"/>
      <c r="P140" s="136"/>
      <c r="Q140" s="136"/>
      <c r="R140" s="136"/>
      <c r="S140" s="136"/>
      <c r="T140" s="136"/>
      <c r="U140" s="136"/>
      <c r="V140" s="136"/>
      <c r="W140" s="136"/>
      <c r="X140" s="136"/>
      <c r="Y140" s="136"/>
      <c r="Z140" s="136"/>
      <c r="AA140" s="136"/>
      <c r="AB140" s="136"/>
      <c r="AC140" s="136"/>
      <c r="AD140" s="136"/>
      <c r="AE140" s="136"/>
      <c r="AF140" s="136"/>
      <c r="AG140" s="137">
        <f>'1.10 - Silnoproudé rozvod...'!J34</f>
        <v>0</v>
      </c>
      <c r="AH140" s="135"/>
      <c r="AI140" s="135"/>
      <c r="AJ140" s="135"/>
      <c r="AK140" s="135"/>
      <c r="AL140" s="135"/>
      <c r="AM140" s="135"/>
      <c r="AN140" s="137">
        <f>SUM(AG140,AT140)</f>
        <v>0</v>
      </c>
      <c r="AO140" s="135"/>
      <c r="AP140" s="135"/>
      <c r="AQ140" s="138" t="s">
        <v>105</v>
      </c>
      <c r="AR140" s="74"/>
      <c r="AS140" s="139">
        <v>0</v>
      </c>
      <c r="AT140" s="140">
        <f>ROUND(SUM(AV140:AW140),2)</f>
        <v>0</v>
      </c>
      <c r="AU140" s="141">
        <f>'1.10 - Silnoproudé rozvod...'!P133</f>
        <v>0</v>
      </c>
      <c r="AV140" s="140">
        <f>'1.10 - Silnoproudé rozvod...'!J37</f>
        <v>0</v>
      </c>
      <c r="AW140" s="140">
        <f>'1.10 - Silnoproudé rozvod...'!J38</f>
        <v>0</v>
      </c>
      <c r="AX140" s="140">
        <f>'1.10 - Silnoproudé rozvod...'!J39</f>
        <v>0</v>
      </c>
      <c r="AY140" s="140">
        <f>'1.10 - Silnoproudé rozvod...'!J40</f>
        <v>0</v>
      </c>
      <c r="AZ140" s="140">
        <f>'1.10 - Silnoproudé rozvod...'!F37</f>
        <v>0</v>
      </c>
      <c r="BA140" s="140">
        <f>'1.10 - Silnoproudé rozvod...'!F38</f>
        <v>0</v>
      </c>
      <c r="BB140" s="140">
        <f>'1.10 - Silnoproudé rozvod...'!F39</f>
        <v>0</v>
      </c>
      <c r="BC140" s="140">
        <f>'1.10 - Silnoproudé rozvod...'!F40</f>
        <v>0</v>
      </c>
      <c r="BD140" s="142">
        <f>'1.10 - Silnoproudé rozvod...'!F41</f>
        <v>0</v>
      </c>
      <c r="BE140" s="4"/>
      <c r="BT140" s="143" t="s">
        <v>112</v>
      </c>
      <c r="BV140" s="143" t="s">
        <v>85</v>
      </c>
      <c r="BW140" s="143" t="s">
        <v>226</v>
      </c>
      <c r="BX140" s="143" t="s">
        <v>109</v>
      </c>
      <c r="CL140" s="143" t="s">
        <v>1</v>
      </c>
    </row>
    <row r="141" s="4" customFormat="1" ht="16.5" customHeight="1">
      <c r="A141" s="121" t="s">
        <v>87</v>
      </c>
      <c r="B141" s="72"/>
      <c r="C141" s="135"/>
      <c r="D141" s="135"/>
      <c r="E141" s="135"/>
      <c r="F141" s="136" t="s">
        <v>227</v>
      </c>
      <c r="G141" s="136"/>
      <c r="H141" s="136"/>
      <c r="I141" s="136"/>
      <c r="J141" s="136"/>
      <c r="K141" s="135"/>
      <c r="L141" s="136" t="s">
        <v>228</v>
      </c>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'1.14 - Slaboproudé rozvody'!J34</f>
        <v>0</v>
      </c>
      <c r="AH141" s="135"/>
      <c r="AI141" s="135"/>
      <c r="AJ141" s="135"/>
      <c r="AK141" s="135"/>
      <c r="AL141" s="135"/>
      <c r="AM141" s="135"/>
      <c r="AN141" s="137">
        <f>SUM(AG141,AT141)</f>
        <v>0</v>
      </c>
      <c r="AO141" s="135"/>
      <c r="AP141" s="135"/>
      <c r="AQ141" s="138" t="s">
        <v>105</v>
      </c>
      <c r="AR141" s="74"/>
      <c r="AS141" s="139">
        <v>0</v>
      </c>
      <c r="AT141" s="140">
        <f>ROUND(SUM(AV141:AW141),2)</f>
        <v>0</v>
      </c>
      <c r="AU141" s="141">
        <f>'1.14 - Slaboproudé rozvody'!P132</f>
        <v>0</v>
      </c>
      <c r="AV141" s="140">
        <f>'1.14 - Slaboproudé rozvody'!J37</f>
        <v>0</v>
      </c>
      <c r="AW141" s="140">
        <f>'1.14 - Slaboproudé rozvody'!J38</f>
        <v>0</v>
      </c>
      <c r="AX141" s="140">
        <f>'1.14 - Slaboproudé rozvody'!J39</f>
        <v>0</v>
      </c>
      <c r="AY141" s="140">
        <f>'1.14 - Slaboproudé rozvody'!J40</f>
        <v>0</v>
      </c>
      <c r="AZ141" s="140">
        <f>'1.14 - Slaboproudé rozvody'!F37</f>
        <v>0</v>
      </c>
      <c r="BA141" s="140">
        <f>'1.14 - Slaboproudé rozvody'!F38</f>
        <v>0</v>
      </c>
      <c r="BB141" s="140">
        <f>'1.14 - Slaboproudé rozvody'!F39</f>
        <v>0</v>
      </c>
      <c r="BC141" s="140">
        <f>'1.14 - Slaboproudé rozvody'!F40</f>
        <v>0</v>
      </c>
      <c r="BD141" s="142">
        <f>'1.14 - Slaboproudé rozvody'!F41</f>
        <v>0</v>
      </c>
      <c r="BE141" s="4"/>
      <c r="BT141" s="143" t="s">
        <v>112</v>
      </c>
      <c r="BV141" s="143" t="s">
        <v>85</v>
      </c>
      <c r="BW141" s="143" t="s">
        <v>229</v>
      </c>
      <c r="BX141" s="143" t="s">
        <v>109</v>
      </c>
      <c r="CL141" s="143" t="s">
        <v>1</v>
      </c>
    </row>
    <row r="142" s="4" customFormat="1" ht="16.5" customHeight="1">
      <c r="A142" s="121" t="s">
        <v>87</v>
      </c>
      <c r="B142" s="72"/>
      <c r="C142" s="135"/>
      <c r="D142" s="135"/>
      <c r="E142" s="135"/>
      <c r="F142" s="136" t="s">
        <v>230</v>
      </c>
      <c r="G142" s="136"/>
      <c r="H142" s="136"/>
      <c r="I142" s="136"/>
      <c r="J142" s="136"/>
      <c r="K142" s="135"/>
      <c r="L142" s="136" t="s">
        <v>231</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7">
        <f>'1.18 - Elektronická požár...'!J34</f>
        <v>0</v>
      </c>
      <c r="AH142" s="135"/>
      <c r="AI142" s="135"/>
      <c r="AJ142" s="135"/>
      <c r="AK142" s="135"/>
      <c r="AL142" s="135"/>
      <c r="AM142" s="135"/>
      <c r="AN142" s="137">
        <f>SUM(AG142,AT142)</f>
        <v>0</v>
      </c>
      <c r="AO142" s="135"/>
      <c r="AP142" s="135"/>
      <c r="AQ142" s="138" t="s">
        <v>105</v>
      </c>
      <c r="AR142" s="74"/>
      <c r="AS142" s="139">
        <v>0</v>
      </c>
      <c r="AT142" s="140">
        <f>ROUND(SUM(AV142:AW142),2)</f>
        <v>0</v>
      </c>
      <c r="AU142" s="141">
        <f>'1.18 - Elektronická požár...'!P128</f>
        <v>0</v>
      </c>
      <c r="AV142" s="140">
        <f>'1.18 - Elektronická požár...'!J37</f>
        <v>0</v>
      </c>
      <c r="AW142" s="140">
        <f>'1.18 - Elektronická požár...'!J38</f>
        <v>0</v>
      </c>
      <c r="AX142" s="140">
        <f>'1.18 - Elektronická požár...'!J39</f>
        <v>0</v>
      </c>
      <c r="AY142" s="140">
        <f>'1.18 - Elektronická požár...'!J40</f>
        <v>0</v>
      </c>
      <c r="AZ142" s="140">
        <f>'1.18 - Elektronická požár...'!F37</f>
        <v>0</v>
      </c>
      <c r="BA142" s="140">
        <f>'1.18 - Elektronická požár...'!F38</f>
        <v>0</v>
      </c>
      <c r="BB142" s="140">
        <f>'1.18 - Elektronická požár...'!F39</f>
        <v>0</v>
      </c>
      <c r="BC142" s="140">
        <f>'1.18 - Elektronická požár...'!F40</f>
        <v>0</v>
      </c>
      <c r="BD142" s="142">
        <f>'1.18 - Elektronická požár...'!F41</f>
        <v>0</v>
      </c>
      <c r="BE142" s="4"/>
      <c r="BT142" s="143" t="s">
        <v>112</v>
      </c>
      <c r="BV142" s="143" t="s">
        <v>85</v>
      </c>
      <c r="BW142" s="143" t="s">
        <v>232</v>
      </c>
      <c r="BX142" s="143" t="s">
        <v>109</v>
      </c>
      <c r="CL142" s="143" t="s">
        <v>1</v>
      </c>
    </row>
    <row r="143" s="4" customFormat="1" ht="16.5" customHeight="1">
      <c r="A143" s="121" t="s">
        <v>87</v>
      </c>
      <c r="B143" s="72"/>
      <c r="C143" s="135"/>
      <c r="D143" s="135"/>
      <c r="E143" s="135"/>
      <c r="F143" s="136" t="s">
        <v>233</v>
      </c>
      <c r="G143" s="136"/>
      <c r="H143" s="136"/>
      <c r="I143" s="136"/>
      <c r="J143" s="136"/>
      <c r="K143" s="135"/>
      <c r="L143" s="136" t="s">
        <v>234</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7">
        <f>'1.22 - Evakuační rozhlas'!J34</f>
        <v>0</v>
      </c>
      <c r="AH143" s="135"/>
      <c r="AI143" s="135"/>
      <c r="AJ143" s="135"/>
      <c r="AK143" s="135"/>
      <c r="AL143" s="135"/>
      <c r="AM143" s="135"/>
      <c r="AN143" s="137">
        <f>SUM(AG143,AT143)</f>
        <v>0</v>
      </c>
      <c r="AO143" s="135"/>
      <c r="AP143" s="135"/>
      <c r="AQ143" s="138" t="s">
        <v>105</v>
      </c>
      <c r="AR143" s="74"/>
      <c r="AS143" s="139">
        <v>0</v>
      </c>
      <c r="AT143" s="140">
        <f>ROUND(SUM(AV143:AW143),2)</f>
        <v>0</v>
      </c>
      <c r="AU143" s="141">
        <f>'1.22 - Evakuační rozhlas'!P127</f>
        <v>0</v>
      </c>
      <c r="AV143" s="140">
        <f>'1.22 - Evakuační rozhlas'!J37</f>
        <v>0</v>
      </c>
      <c r="AW143" s="140">
        <f>'1.22 - Evakuační rozhlas'!J38</f>
        <v>0</v>
      </c>
      <c r="AX143" s="140">
        <f>'1.22 - Evakuační rozhlas'!J39</f>
        <v>0</v>
      </c>
      <c r="AY143" s="140">
        <f>'1.22 - Evakuační rozhlas'!J40</f>
        <v>0</v>
      </c>
      <c r="AZ143" s="140">
        <f>'1.22 - Evakuační rozhlas'!F37</f>
        <v>0</v>
      </c>
      <c r="BA143" s="140">
        <f>'1.22 - Evakuační rozhlas'!F38</f>
        <v>0</v>
      </c>
      <c r="BB143" s="140">
        <f>'1.22 - Evakuační rozhlas'!F39</f>
        <v>0</v>
      </c>
      <c r="BC143" s="140">
        <f>'1.22 - Evakuační rozhlas'!F40</f>
        <v>0</v>
      </c>
      <c r="BD143" s="142">
        <f>'1.22 - Evakuační rozhlas'!F41</f>
        <v>0</v>
      </c>
      <c r="BE143" s="4"/>
      <c r="BT143" s="143" t="s">
        <v>112</v>
      </c>
      <c r="BV143" s="143" t="s">
        <v>85</v>
      </c>
      <c r="BW143" s="143" t="s">
        <v>235</v>
      </c>
      <c r="BX143" s="143" t="s">
        <v>109</v>
      </c>
      <c r="CL143" s="143" t="s">
        <v>1</v>
      </c>
    </row>
    <row r="144" s="4" customFormat="1" ht="16.5" customHeight="1">
      <c r="A144" s="4"/>
      <c r="B144" s="72"/>
      <c r="C144" s="135"/>
      <c r="D144" s="135"/>
      <c r="E144" s="136" t="s">
        <v>236</v>
      </c>
      <c r="F144" s="136"/>
      <c r="G144" s="136"/>
      <c r="H144" s="136"/>
      <c r="I144" s="136"/>
      <c r="J144" s="135"/>
      <c r="K144" s="136" t="s">
        <v>237</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44">
        <f>ROUND(SUM(AG145:AG149),2)</f>
        <v>0</v>
      </c>
      <c r="AH144" s="135"/>
      <c r="AI144" s="135"/>
      <c r="AJ144" s="135"/>
      <c r="AK144" s="135"/>
      <c r="AL144" s="135"/>
      <c r="AM144" s="135"/>
      <c r="AN144" s="137">
        <f>SUM(AG144,AT144)</f>
        <v>0</v>
      </c>
      <c r="AO144" s="135"/>
      <c r="AP144" s="135"/>
      <c r="AQ144" s="138" t="s">
        <v>105</v>
      </c>
      <c r="AR144" s="74"/>
      <c r="AS144" s="139">
        <f>ROUND(SUM(AS145:AS149),2)</f>
        <v>0</v>
      </c>
      <c r="AT144" s="140">
        <f>ROUND(SUM(AV144:AW144),2)</f>
        <v>0</v>
      </c>
      <c r="AU144" s="141">
        <f>ROUND(SUM(AU145:AU149),5)</f>
        <v>0</v>
      </c>
      <c r="AV144" s="140">
        <f>ROUND(AZ144*L29,2)</f>
        <v>0</v>
      </c>
      <c r="AW144" s="140">
        <f>ROUND(BA144*L30,2)</f>
        <v>0</v>
      </c>
      <c r="AX144" s="140">
        <f>ROUND(BB144*L29,2)</f>
        <v>0</v>
      </c>
      <c r="AY144" s="140">
        <f>ROUND(BC144*L30,2)</f>
        <v>0</v>
      </c>
      <c r="AZ144" s="140">
        <f>ROUND(SUM(AZ145:AZ149),2)</f>
        <v>0</v>
      </c>
      <c r="BA144" s="140">
        <f>ROUND(SUM(BA145:BA149),2)</f>
        <v>0</v>
      </c>
      <c r="BB144" s="140">
        <f>ROUND(SUM(BB145:BB149),2)</f>
        <v>0</v>
      </c>
      <c r="BC144" s="140">
        <f>ROUND(SUM(BC145:BC149),2)</f>
        <v>0</v>
      </c>
      <c r="BD144" s="142">
        <f>ROUND(SUM(BD145:BD149),2)</f>
        <v>0</v>
      </c>
      <c r="BE144" s="4"/>
      <c r="BS144" s="143" t="s">
        <v>82</v>
      </c>
      <c r="BT144" s="143" t="s">
        <v>93</v>
      </c>
      <c r="BU144" s="143" t="s">
        <v>84</v>
      </c>
      <c r="BV144" s="143" t="s">
        <v>85</v>
      </c>
      <c r="BW144" s="143" t="s">
        <v>238</v>
      </c>
      <c r="BX144" s="143" t="s">
        <v>102</v>
      </c>
      <c r="CL144" s="143" t="s">
        <v>19</v>
      </c>
    </row>
    <row r="145" s="4" customFormat="1" ht="16.5" customHeight="1">
      <c r="A145" s="121" t="s">
        <v>87</v>
      </c>
      <c r="B145" s="72"/>
      <c r="C145" s="135"/>
      <c r="D145" s="135"/>
      <c r="E145" s="135"/>
      <c r="F145" s="136" t="s">
        <v>239</v>
      </c>
      <c r="G145" s="136"/>
      <c r="H145" s="136"/>
      <c r="I145" s="136"/>
      <c r="J145" s="136"/>
      <c r="K145" s="135"/>
      <c r="L145" s="136" t="s">
        <v>240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7">
        <f>'2.00 - Výtahy'!J34</f>
        <v>0</v>
      </c>
      <c r="AH145" s="135"/>
      <c r="AI145" s="135"/>
      <c r="AJ145" s="135"/>
      <c r="AK145" s="135"/>
      <c r="AL145" s="135"/>
      <c r="AM145" s="135"/>
      <c r="AN145" s="137">
        <f>SUM(AG145,AT145)</f>
        <v>0</v>
      </c>
      <c r="AO145" s="135"/>
      <c r="AP145" s="135"/>
      <c r="AQ145" s="138" t="s">
        <v>105</v>
      </c>
      <c r="AR145" s="74"/>
      <c r="AS145" s="139">
        <v>0</v>
      </c>
      <c r="AT145" s="140">
        <f>ROUND(SUM(AV145:AW145),2)</f>
        <v>0</v>
      </c>
      <c r="AU145" s="141">
        <f>'2.00 - Výtahy'!P126</f>
        <v>0</v>
      </c>
      <c r="AV145" s="140">
        <f>'2.00 - Výtahy'!J37</f>
        <v>0</v>
      </c>
      <c r="AW145" s="140">
        <f>'2.00 - Výtahy'!J38</f>
        <v>0</v>
      </c>
      <c r="AX145" s="140">
        <f>'2.00 - Výtahy'!J39</f>
        <v>0</v>
      </c>
      <c r="AY145" s="140">
        <f>'2.00 - Výtahy'!J40</f>
        <v>0</v>
      </c>
      <c r="AZ145" s="140">
        <f>'2.00 - Výtahy'!F37</f>
        <v>0</v>
      </c>
      <c r="BA145" s="140">
        <f>'2.00 - Výtahy'!F38</f>
        <v>0</v>
      </c>
      <c r="BB145" s="140">
        <f>'2.00 - Výtahy'!F39</f>
        <v>0</v>
      </c>
      <c r="BC145" s="140">
        <f>'2.00 - Výtahy'!F40</f>
        <v>0</v>
      </c>
      <c r="BD145" s="142">
        <f>'2.00 - Výtahy'!F41</f>
        <v>0</v>
      </c>
      <c r="BE145" s="4"/>
      <c r="BT145" s="143" t="s">
        <v>112</v>
      </c>
      <c r="BV145" s="143" t="s">
        <v>85</v>
      </c>
      <c r="BW145" s="143" t="s">
        <v>241</v>
      </c>
      <c r="BX145" s="143" t="s">
        <v>238</v>
      </c>
      <c r="CL145" s="143" t="s">
        <v>1</v>
      </c>
    </row>
    <row r="146" s="4" customFormat="1" ht="16.5" customHeight="1">
      <c r="A146" s="121" t="s">
        <v>87</v>
      </c>
      <c r="B146" s="72"/>
      <c r="C146" s="135"/>
      <c r="D146" s="135"/>
      <c r="E146" s="135"/>
      <c r="F146" s="136" t="s">
        <v>242</v>
      </c>
      <c r="G146" s="136"/>
      <c r="H146" s="136"/>
      <c r="I146" s="136"/>
      <c r="J146" s="136"/>
      <c r="K146" s="135"/>
      <c r="L146" s="136" t="s">
        <v>243</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7">
        <f>'2.12 - Rozvody medicináln...'!J34</f>
        <v>0</v>
      </c>
      <c r="AH146" s="135"/>
      <c r="AI146" s="135"/>
      <c r="AJ146" s="135"/>
      <c r="AK146" s="135"/>
      <c r="AL146" s="135"/>
      <c r="AM146" s="135"/>
      <c r="AN146" s="137">
        <f>SUM(AG146,AT146)</f>
        <v>0</v>
      </c>
      <c r="AO146" s="135"/>
      <c r="AP146" s="135"/>
      <c r="AQ146" s="138" t="s">
        <v>105</v>
      </c>
      <c r="AR146" s="74"/>
      <c r="AS146" s="139">
        <v>0</v>
      </c>
      <c r="AT146" s="140">
        <f>ROUND(SUM(AV146:AW146),2)</f>
        <v>0</v>
      </c>
      <c r="AU146" s="141">
        <f>'2.12 - Rozvody medicináln...'!P129</f>
        <v>0</v>
      </c>
      <c r="AV146" s="140">
        <f>'2.12 - Rozvody medicináln...'!J37</f>
        <v>0</v>
      </c>
      <c r="AW146" s="140">
        <f>'2.12 - Rozvody medicináln...'!J38</f>
        <v>0</v>
      </c>
      <c r="AX146" s="140">
        <f>'2.12 - Rozvody medicináln...'!J39</f>
        <v>0</v>
      </c>
      <c r="AY146" s="140">
        <f>'2.12 - Rozvody medicináln...'!J40</f>
        <v>0</v>
      </c>
      <c r="AZ146" s="140">
        <f>'2.12 - Rozvody medicináln...'!F37</f>
        <v>0</v>
      </c>
      <c r="BA146" s="140">
        <f>'2.12 - Rozvody medicináln...'!F38</f>
        <v>0</v>
      </c>
      <c r="BB146" s="140">
        <f>'2.12 - Rozvody medicináln...'!F39</f>
        <v>0</v>
      </c>
      <c r="BC146" s="140">
        <f>'2.12 - Rozvody medicináln...'!F40</f>
        <v>0</v>
      </c>
      <c r="BD146" s="142">
        <f>'2.12 - Rozvody medicináln...'!F41</f>
        <v>0</v>
      </c>
      <c r="BE146" s="4"/>
      <c r="BT146" s="143" t="s">
        <v>112</v>
      </c>
      <c r="BV146" s="143" t="s">
        <v>85</v>
      </c>
      <c r="BW146" s="143" t="s">
        <v>244</v>
      </c>
      <c r="BX146" s="143" t="s">
        <v>238</v>
      </c>
      <c r="CL146" s="143" t="s">
        <v>1</v>
      </c>
    </row>
    <row r="147" s="4" customFormat="1" ht="16.5" customHeight="1">
      <c r="A147" s="121" t="s">
        <v>87</v>
      </c>
      <c r="B147" s="72"/>
      <c r="C147" s="135"/>
      <c r="D147" s="135"/>
      <c r="E147" s="135"/>
      <c r="F147" s="136" t="s">
        <v>245</v>
      </c>
      <c r="G147" s="136"/>
      <c r="H147" s="136"/>
      <c r="I147" s="136"/>
      <c r="J147" s="136"/>
      <c r="K147" s="135"/>
      <c r="L147" s="136" t="s">
        <v>246</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7">
        <f>'2.20 - Náhradní zdroj ele...'!J34</f>
        <v>0</v>
      </c>
      <c r="AH147" s="135"/>
      <c r="AI147" s="135"/>
      <c r="AJ147" s="135"/>
      <c r="AK147" s="135"/>
      <c r="AL147" s="135"/>
      <c r="AM147" s="135"/>
      <c r="AN147" s="137">
        <f>SUM(AG147,AT147)</f>
        <v>0</v>
      </c>
      <c r="AO147" s="135"/>
      <c r="AP147" s="135"/>
      <c r="AQ147" s="138" t="s">
        <v>105</v>
      </c>
      <c r="AR147" s="74"/>
      <c r="AS147" s="139">
        <v>0</v>
      </c>
      <c r="AT147" s="140">
        <f>ROUND(SUM(AV147:AW147),2)</f>
        <v>0</v>
      </c>
      <c r="AU147" s="141">
        <f>'2.20 - Náhradní zdroj ele...'!P129</f>
        <v>0</v>
      </c>
      <c r="AV147" s="140">
        <f>'2.20 - Náhradní zdroj ele...'!J37</f>
        <v>0</v>
      </c>
      <c r="AW147" s="140">
        <f>'2.20 - Náhradní zdroj ele...'!J38</f>
        <v>0</v>
      </c>
      <c r="AX147" s="140">
        <f>'2.20 - Náhradní zdroj ele...'!J39</f>
        <v>0</v>
      </c>
      <c r="AY147" s="140">
        <f>'2.20 - Náhradní zdroj ele...'!J40</f>
        <v>0</v>
      </c>
      <c r="AZ147" s="140">
        <f>'2.20 - Náhradní zdroj ele...'!F37</f>
        <v>0</v>
      </c>
      <c r="BA147" s="140">
        <f>'2.20 - Náhradní zdroj ele...'!F38</f>
        <v>0</v>
      </c>
      <c r="BB147" s="140">
        <f>'2.20 - Náhradní zdroj ele...'!F39</f>
        <v>0</v>
      </c>
      <c r="BC147" s="140">
        <f>'2.20 - Náhradní zdroj ele...'!F40</f>
        <v>0</v>
      </c>
      <c r="BD147" s="142">
        <f>'2.20 - Náhradní zdroj ele...'!F41</f>
        <v>0</v>
      </c>
      <c r="BE147" s="4"/>
      <c r="BT147" s="143" t="s">
        <v>112</v>
      </c>
      <c r="BV147" s="143" t="s">
        <v>85</v>
      </c>
      <c r="BW147" s="143" t="s">
        <v>247</v>
      </c>
      <c r="BX147" s="143" t="s">
        <v>238</v>
      </c>
      <c r="CL147" s="143" t="s">
        <v>1</v>
      </c>
    </row>
    <row r="148" s="4" customFormat="1" ht="16.5" customHeight="1">
      <c r="A148" s="121" t="s">
        <v>87</v>
      </c>
      <c r="B148" s="72"/>
      <c r="C148" s="135"/>
      <c r="D148" s="135"/>
      <c r="E148" s="135"/>
      <c r="F148" s="136" t="s">
        <v>248</v>
      </c>
      <c r="G148" s="136"/>
      <c r="H148" s="136"/>
      <c r="I148" s="136"/>
      <c r="J148" s="136"/>
      <c r="K148" s="135"/>
      <c r="L148" s="136" t="s">
        <v>249</v>
      </c>
      <c r="M148" s="136"/>
      <c r="N148" s="136"/>
      <c r="O148" s="136"/>
      <c r="P148" s="136"/>
      <c r="Q148" s="136"/>
      <c r="R148" s="136"/>
      <c r="S148" s="136"/>
      <c r="T148" s="136"/>
      <c r="U148" s="136"/>
      <c r="V148" s="136"/>
      <c r="W148" s="136"/>
      <c r="X148" s="136"/>
      <c r="Y148" s="136"/>
      <c r="Z148" s="136"/>
      <c r="AA148" s="136"/>
      <c r="AB148" s="136"/>
      <c r="AC148" s="136"/>
      <c r="AD148" s="136"/>
      <c r="AE148" s="136"/>
      <c r="AF148" s="136"/>
      <c r="AG148" s="137">
        <f>'2.21 - Technologie trafos...'!J34</f>
        <v>0</v>
      </c>
      <c r="AH148" s="135"/>
      <c r="AI148" s="135"/>
      <c r="AJ148" s="135"/>
      <c r="AK148" s="135"/>
      <c r="AL148" s="135"/>
      <c r="AM148" s="135"/>
      <c r="AN148" s="137">
        <f>SUM(AG148,AT148)</f>
        <v>0</v>
      </c>
      <c r="AO148" s="135"/>
      <c r="AP148" s="135"/>
      <c r="AQ148" s="138" t="s">
        <v>105</v>
      </c>
      <c r="AR148" s="74"/>
      <c r="AS148" s="139">
        <v>0</v>
      </c>
      <c r="AT148" s="140">
        <f>ROUND(SUM(AV148:AW148),2)</f>
        <v>0</v>
      </c>
      <c r="AU148" s="141">
        <f>'2.21 - Technologie trafos...'!P128</f>
        <v>0</v>
      </c>
      <c r="AV148" s="140">
        <f>'2.21 - Technologie trafos...'!J37</f>
        <v>0</v>
      </c>
      <c r="AW148" s="140">
        <f>'2.21 - Technologie trafos...'!J38</f>
        <v>0</v>
      </c>
      <c r="AX148" s="140">
        <f>'2.21 - Technologie trafos...'!J39</f>
        <v>0</v>
      </c>
      <c r="AY148" s="140">
        <f>'2.21 - Technologie trafos...'!J40</f>
        <v>0</v>
      </c>
      <c r="AZ148" s="140">
        <f>'2.21 - Technologie trafos...'!F37</f>
        <v>0</v>
      </c>
      <c r="BA148" s="140">
        <f>'2.21 - Technologie trafos...'!F38</f>
        <v>0</v>
      </c>
      <c r="BB148" s="140">
        <f>'2.21 - Technologie trafos...'!F39</f>
        <v>0</v>
      </c>
      <c r="BC148" s="140">
        <f>'2.21 - Technologie trafos...'!F40</f>
        <v>0</v>
      </c>
      <c r="BD148" s="142">
        <f>'2.21 - Technologie trafos...'!F41</f>
        <v>0</v>
      </c>
      <c r="BE148" s="4"/>
      <c r="BT148" s="143" t="s">
        <v>112</v>
      </c>
      <c r="BV148" s="143" t="s">
        <v>85</v>
      </c>
      <c r="BW148" s="143" t="s">
        <v>250</v>
      </c>
      <c r="BX148" s="143" t="s">
        <v>238</v>
      </c>
      <c r="CL148" s="143" t="s">
        <v>1</v>
      </c>
    </row>
    <row r="149" s="4" customFormat="1" ht="16.5" customHeight="1">
      <c r="A149" s="121" t="s">
        <v>87</v>
      </c>
      <c r="B149" s="72"/>
      <c r="C149" s="135"/>
      <c r="D149" s="135"/>
      <c r="E149" s="135"/>
      <c r="F149" s="136" t="s">
        <v>251</v>
      </c>
      <c r="G149" s="136"/>
      <c r="H149" s="136"/>
      <c r="I149" s="136"/>
      <c r="J149" s="136"/>
      <c r="K149" s="135"/>
      <c r="L149" s="136" t="s">
        <v>252</v>
      </c>
      <c r="M149" s="136"/>
      <c r="N149" s="136"/>
      <c r="O149" s="136"/>
      <c r="P149" s="136"/>
      <c r="Q149" s="136"/>
      <c r="R149" s="136"/>
      <c r="S149" s="136"/>
      <c r="T149" s="136"/>
      <c r="U149" s="136"/>
      <c r="V149" s="136"/>
      <c r="W149" s="136"/>
      <c r="X149" s="136"/>
      <c r="Y149" s="136"/>
      <c r="Z149" s="136"/>
      <c r="AA149" s="136"/>
      <c r="AB149" s="136"/>
      <c r="AC149" s="136"/>
      <c r="AD149" s="136"/>
      <c r="AE149" s="136"/>
      <c r="AF149" s="136"/>
      <c r="AG149" s="137">
        <f>'2.30 - Zdravotnická techn...'!J34</f>
        <v>0</v>
      </c>
      <c r="AH149" s="135"/>
      <c r="AI149" s="135"/>
      <c r="AJ149" s="135"/>
      <c r="AK149" s="135"/>
      <c r="AL149" s="135"/>
      <c r="AM149" s="135"/>
      <c r="AN149" s="137">
        <f>SUM(AG149,AT149)</f>
        <v>0</v>
      </c>
      <c r="AO149" s="135"/>
      <c r="AP149" s="135"/>
      <c r="AQ149" s="138" t="s">
        <v>105</v>
      </c>
      <c r="AR149" s="74"/>
      <c r="AS149" s="139">
        <v>0</v>
      </c>
      <c r="AT149" s="140">
        <f>ROUND(SUM(AV149:AW149),2)</f>
        <v>0</v>
      </c>
      <c r="AU149" s="141">
        <f>'2.30 - Zdravotnická techn...'!P125</f>
        <v>0</v>
      </c>
      <c r="AV149" s="140">
        <f>'2.30 - Zdravotnická techn...'!J37</f>
        <v>0</v>
      </c>
      <c r="AW149" s="140">
        <f>'2.30 - Zdravotnická techn...'!J38</f>
        <v>0</v>
      </c>
      <c r="AX149" s="140">
        <f>'2.30 - Zdravotnická techn...'!J39</f>
        <v>0</v>
      </c>
      <c r="AY149" s="140">
        <f>'2.30 - Zdravotnická techn...'!J40</f>
        <v>0</v>
      </c>
      <c r="AZ149" s="140">
        <f>'2.30 - Zdravotnická techn...'!F37</f>
        <v>0</v>
      </c>
      <c r="BA149" s="140">
        <f>'2.30 - Zdravotnická techn...'!F38</f>
        <v>0</v>
      </c>
      <c r="BB149" s="140">
        <f>'2.30 - Zdravotnická techn...'!F39</f>
        <v>0</v>
      </c>
      <c r="BC149" s="140">
        <f>'2.30 - Zdravotnická techn...'!F40</f>
        <v>0</v>
      </c>
      <c r="BD149" s="142">
        <f>'2.30 - Zdravotnická techn...'!F41</f>
        <v>0</v>
      </c>
      <c r="BE149" s="4"/>
      <c r="BT149" s="143" t="s">
        <v>112</v>
      </c>
      <c r="BV149" s="143" t="s">
        <v>85</v>
      </c>
      <c r="BW149" s="143" t="s">
        <v>253</v>
      </c>
      <c r="BX149" s="143" t="s">
        <v>238</v>
      </c>
      <c r="CL149" s="143" t="s">
        <v>1</v>
      </c>
    </row>
    <row r="150" s="7" customFormat="1" ht="16.5" customHeight="1">
      <c r="A150" s="7"/>
      <c r="B150" s="122"/>
      <c r="C150" s="123"/>
      <c r="D150" s="124" t="s">
        <v>254</v>
      </c>
      <c r="E150" s="124"/>
      <c r="F150" s="124"/>
      <c r="G150" s="124"/>
      <c r="H150" s="124"/>
      <c r="I150" s="125"/>
      <c r="J150" s="124" t="s">
        <v>255</v>
      </c>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34">
        <f>ROUND(SUM(AG151:AG152),2)</f>
        <v>0</v>
      </c>
      <c r="AH150" s="125"/>
      <c r="AI150" s="125"/>
      <c r="AJ150" s="125"/>
      <c r="AK150" s="125"/>
      <c r="AL150" s="125"/>
      <c r="AM150" s="125"/>
      <c r="AN150" s="126">
        <f>SUM(AG150,AT150)</f>
        <v>0</v>
      </c>
      <c r="AO150" s="125"/>
      <c r="AP150" s="125"/>
      <c r="AQ150" s="127" t="s">
        <v>90</v>
      </c>
      <c r="AR150" s="128"/>
      <c r="AS150" s="129">
        <f>ROUND(SUM(AS151:AS152),2)</f>
        <v>0</v>
      </c>
      <c r="AT150" s="130">
        <f>ROUND(SUM(AV150:AW150),2)</f>
        <v>0</v>
      </c>
      <c r="AU150" s="131">
        <f>ROUND(SUM(AU151:AU152),5)</f>
        <v>0</v>
      </c>
      <c r="AV150" s="130">
        <f>ROUND(AZ150*L29,2)</f>
        <v>0</v>
      </c>
      <c r="AW150" s="130">
        <f>ROUND(BA150*L30,2)</f>
        <v>0</v>
      </c>
      <c r="AX150" s="130">
        <f>ROUND(BB150*L29,2)</f>
        <v>0</v>
      </c>
      <c r="AY150" s="130">
        <f>ROUND(BC150*L30,2)</f>
        <v>0</v>
      </c>
      <c r="AZ150" s="130">
        <f>ROUND(SUM(AZ151:AZ152),2)</f>
        <v>0</v>
      </c>
      <c r="BA150" s="130">
        <f>ROUND(SUM(BA151:BA152),2)</f>
        <v>0</v>
      </c>
      <c r="BB150" s="130">
        <f>ROUND(SUM(BB151:BB152),2)</f>
        <v>0</v>
      </c>
      <c r="BC150" s="130">
        <f>ROUND(SUM(BC151:BC152),2)</f>
        <v>0</v>
      </c>
      <c r="BD150" s="132">
        <f>ROUND(SUM(BD151:BD152),2)</f>
        <v>0</v>
      </c>
      <c r="BE150" s="7"/>
      <c r="BS150" s="133" t="s">
        <v>82</v>
      </c>
      <c r="BT150" s="133" t="s">
        <v>91</v>
      </c>
      <c r="BU150" s="133" t="s">
        <v>84</v>
      </c>
      <c r="BV150" s="133" t="s">
        <v>85</v>
      </c>
      <c r="BW150" s="133" t="s">
        <v>256</v>
      </c>
      <c r="BX150" s="133" t="s">
        <v>5</v>
      </c>
      <c r="CL150" s="133" t="s">
        <v>19</v>
      </c>
      <c r="CM150" s="133" t="s">
        <v>93</v>
      </c>
    </row>
    <row r="151" s="4" customFormat="1" ht="23.25" customHeight="1">
      <c r="A151" s="121" t="s">
        <v>87</v>
      </c>
      <c r="B151" s="72"/>
      <c r="C151" s="135"/>
      <c r="D151" s="135"/>
      <c r="E151" s="136" t="s">
        <v>257</v>
      </c>
      <c r="F151" s="136"/>
      <c r="G151" s="136"/>
      <c r="H151" s="136"/>
      <c r="I151" s="136"/>
      <c r="J151" s="135"/>
      <c r="K151" s="136" t="s">
        <v>258</v>
      </c>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7">
        <f>'D.1.1a - Základové konstr...'!J32</f>
        <v>0</v>
      </c>
      <c r="AH151" s="135"/>
      <c r="AI151" s="135"/>
      <c r="AJ151" s="135"/>
      <c r="AK151" s="135"/>
      <c r="AL151" s="135"/>
      <c r="AM151" s="135"/>
      <c r="AN151" s="137">
        <f>SUM(AG151,AT151)</f>
        <v>0</v>
      </c>
      <c r="AO151" s="135"/>
      <c r="AP151" s="135"/>
      <c r="AQ151" s="138" t="s">
        <v>105</v>
      </c>
      <c r="AR151" s="74"/>
      <c r="AS151" s="139">
        <v>0</v>
      </c>
      <c r="AT151" s="140">
        <f>ROUND(SUM(AV151:AW151),2)</f>
        <v>0</v>
      </c>
      <c r="AU151" s="141">
        <f>'D.1.1a - Základové konstr...'!P124</f>
        <v>0</v>
      </c>
      <c r="AV151" s="140">
        <f>'D.1.1a - Základové konstr...'!J35</f>
        <v>0</v>
      </c>
      <c r="AW151" s="140">
        <f>'D.1.1a - Základové konstr...'!J36</f>
        <v>0</v>
      </c>
      <c r="AX151" s="140">
        <f>'D.1.1a - Základové konstr...'!J37</f>
        <v>0</v>
      </c>
      <c r="AY151" s="140">
        <f>'D.1.1a - Základové konstr...'!J38</f>
        <v>0</v>
      </c>
      <c r="AZ151" s="140">
        <f>'D.1.1a - Základové konstr...'!F35</f>
        <v>0</v>
      </c>
      <c r="BA151" s="140">
        <f>'D.1.1a - Základové konstr...'!F36</f>
        <v>0</v>
      </c>
      <c r="BB151" s="140">
        <f>'D.1.1a - Základové konstr...'!F37</f>
        <v>0</v>
      </c>
      <c r="BC151" s="140">
        <f>'D.1.1a - Základové konstr...'!F38</f>
        <v>0</v>
      </c>
      <c r="BD151" s="142">
        <f>'D.1.1a - Základové konstr...'!F39</f>
        <v>0</v>
      </c>
      <c r="BE151" s="4"/>
      <c r="BT151" s="143" t="s">
        <v>93</v>
      </c>
      <c r="BV151" s="143" t="s">
        <v>85</v>
      </c>
      <c r="BW151" s="143" t="s">
        <v>259</v>
      </c>
      <c r="BX151" s="143" t="s">
        <v>256</v>
      </c>
      <c r="CL151" s="143" t="s">
        <v>1</v>
      </c>
    </row>
    <row r="152" s="4" customFormat="1" ht="23.25" customHeight="1">
      <c r="A152" s="121" t="s">
        <v>87</v>
      </c>
      <c r="B152" s="72"/>
      <c r="C152" s="135"/>
      <c r="D152" s="135"/>
      <c r="E152" s="136" t="s">
        <v>260</v>
      </c>
      <c r="F152" s="136"/>
      <c r="G152" s="136"/>
      <c r="H152" s="136"/>
      <c r="I152" s="136"/>
      <c r="J152" s="135"/>
      <c r="K152" s="136" t="s">
        <v>104</v>
      </c>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7">
        <f>'D.1.1 - Architektonicko-s...'!J32</f>
        <v>0</v>
      </c>
      <c r="AH152" s="135"/>
      <c r="AI152" s="135"/>
      <c r="AJ152" s="135"/>
      <c r="AK152" s="135"/>
      <c r="AL152" s="135"/>
      <c r="AM152" s="135"/>
      <c r="AN152" s="137">
        <f>SUM(AG152,AT152)</f>
        <v>0</v>
      </c>
      <c r="AO152" s="135"/>
      <c r="AP152" s="135"/>
      <c r="AQ152" s="138" t="s">
        <v>105</v>
      </c>
      <c r="AR152" s="74"/>
      <c r="AS152" s="139">
        <v>0</v>
      </c>
      <c r="AT152" s="140">
        <f>ROUND(SUM(AV152:AW152),2)</f>
        <v>0</v>
      </c>
      <c r="AU152" s="141">
        <f>'D.1.1 - Architektonicko-s...'!P130</f>
        <v>0</v>
      </c>
      <c r="AV152" s="140">
        <f>'D.1.1 - Architektonicko-s...'!J35</f>
        <v>0</v>
      </c>
      <c r="AW152" s="140">
        <f>'D.1.1 - Architektonicko-s...'!J36</f>
        <v>0</v>
      </c>
      <c r="AX152" s="140">
        <f>'D.1.1 - Architektonicko-s...'!J37</f>
        <v>0</v>
      </c>
      <c r="AY152" s="140">
        <f>'D.1.1 - Architektonicko-s...'!J38</f>
        <v>0</v>
      </c>
      <c r="AZ152" s="140">
        <f>'D.1.1 - Architektonicko-s...'!F35</f>
        <v>0</v>
      </c>
      <c r="BA152" s="140">
        <f>'D.1.1 - Architektonicko-s...'!F36</f>
        <v>0</v>
      </c>
      <c r="BB152" s="140">
        <f>'D.1.1 - Architektonicko-s...'!F37</f>
        <v>0</v>
      </c>
      <c r="BC152" s="140">
        <f>'D.1.1 - Architektonicko-s...'!F38</f>
        <v>0</v>
      </c>
      <c r="BD152" s="142">
        <f>'D.1.1 - Architektonicko-s...'!F39</f>
        <v>0</v>
      </c>
      <c r="BE152" s="4"/>
      <c r="BT152" s="143" t="s">
        <v>93</v>
      </c>
      <c r="BV152" s="143" t="s">
        <v>85</v>
      </c>
      <c r="BW152" s="143" t="s">
        <v>261</v>
      </c>
      <c r="BX152" s="143" t="s">
        <v>256</v>
      </c>
      <c r="CL152" s="143" t="s">
        <v>1</v>
      </c>
    </row>
    <row r="153" s="7" customFormat="1" ht="16.5" customHeight="1">
      <c r="A153" s="7"/>
      <c r="B153" s="122"/>
      <c r="C153" s="123"/>
      <c r="D153" s="124" t="s">
        <v>262</v>
      </c>
      <c r="E153" s="124"/>
      <c r="F153" s="124"/>
      <c r="G153" s="124"/>
      <c r="H153" s="124"/>
      <c r="I153" s="125"/>
      <c r="J153" s="124" t="s">
        <v>263</v>
      </c>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34">
        <f>ROUND(AG154,2)</f>
        <v>0</v>
      </c>
      <c r="AH153" s="125"/>
      <c r="AI153" s="125"/>
      <c r="AJ153" s="125"/>
      <c r="AK153" s="125"/>
      <c r="AL153" s="125"/>
      <c r="AM153" s="125"/>
      <c r="AN153" s="126">
        <f>SUM(AG153,AT153)</f>
        <v>0</v>
      </c>
      <c r="AO153" s="125"/>
      <c r="AP153" s="125"/>
      <c r="AQ153" s="127" t="s">
        <v>90</v>
      </c>
      <c r="AR153" s="128"/>
      <c r="AS153" s="129">
        <f>ROUND(AS154,2)</f>
        <v>0</v>
      </c>
      <c r="AT153" s="130">
        <f>ROUND(SUM(AV153:AW153),2)</f>
        <v>0</v>
      </c>
      <c r="AU153" s="131">
        <f>ROUND(AU154,5)</f>
        <v>0</v>
      </c>
      <c r="AV153" s="130">
        <f>ROUND(AZ153*L29,2)</f>
        <v>0</v>
      </c>
      <c r="AW153" s="130">
        <f>ROUND(BA153*L30,2)</f>
        <v>0</v>
      </c>
      <c r="AX153" s="130">
        <f>ROUND(BB153*L29,2)</f>
        <v>0</v>
      </c>
      <c r="AY153" s="130">
        <f>ROUND(BC153*L30,2)</f>
        <v>0</v>
      </c>
      <c r="AZ153" s="130">
        <f>ROUND(AZ154,2)</f>
        <v>0</v>
      </c>
      <c r="BA153" s="130">
        <f>ROUND(BA154,2)</f>
        <v>0</v>
      </c>
      <c r="BB153" s="130">
        <f>ROUND(BB154,2)</f>
        <v>0</v>
      </c>
      <c r="BC153" s="130">
        <f>ROUND(BC154,2)</f>
        <v>0</v>
      </c>
      <c r="BD153" s="132">
        <f>ROUND(BD154,2)</f>
        <v>0</v>
      </c>
      <c r="BE153" s="7"/>
      <c r="BS153" s="133" t="s">
        <v>82</v>
      </c>
      <c r="BT153" s="133" t="s">
        <v>91</v>
      </c>
      <c r="BU153" s="133" t="s">
        <v>84</v>
      </c>
      <c r="BV153" s="133" t="s">
        <v>85</v>
      </c>
      <c r="BW153" s="133" t="s">
        <v>264</v>
      </c>
      <c r="BX153" s="133" t="s">
        <v>5</v>
      </c>
      <c r="CL153" s="133" t="s">
        <v>19</v>
      </c>
      <c r="CM153" s="133" t="s">
        <v>93</v>
      </c>
    </row>
    <row r="154" s="4" customFormat="1" ht="23.25" customHeight="1">
      <c r="A154" s="121" t="s">
        <v>87</v>
      </c>
      <c r="B154" s="72"/>
      <c r="C154" s="135"/>
      <c r="D154" s="135"/>
      <c r="E154" s="136" t="s">
        <v>260</v>
      </c>
      <c r="F154" s="136"/>
      <c r="G154" s="136"/>
      <c r="H154" s="136"/>
      <c r="I154" s="136"/>
      <c r="J154" s="135"/>
      <c r="K154" s="136" t="s">
        <v>104</v>
      </c>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7">
        <f>'D.1.1 - Architektonicko-s..._01'!J32</f>
        <v>0</v>
      </c>
      <c r="AH154" s="135"/>
      <c r="AI154" s="135"/>
      <c r="AJ154" s="135"/>
      <c r="AK154" s="135"/>
      <c r="AL154" s="135"/>
      <c r="AM154" s="135"/>
      <c r="AN154" s="137">
        <f>SUM(AG154,AT154)</f>
        <v>0</v>
      </c>
      <c r="AO154" s="135"/>
      <c r="AP154" s="135"/>
      <c r="AQ154" s="138" t="s">
        <v>105</v>
      </c>
      <c r="AR154" s="74"/>
      <c r="AS154" s="139">
        <v>0</v>
      </c>
      <c r="AT154" s="140">
        <f>ROUND(SUM(AV154:AW154),2)</f>
        <v>0</v>
      </c>
      <c r="AU154" s="141">
        <f>'D.1.1 - Architektonicko-s..._01'!P130</f>
        <v>0</v>
      </c>
      <c r="AV154" s="140">
        <f>'D.1.1 - Architektonicko-s..._01'!J35</f>
        <v>0</v>
      </c>
      <c r="AW154" s="140">
        <f>'D.1.1 - Architektonicko-s..._01'!J36</f>
        <v>0</v>
      </c>
      <c r="AX154" s="140">
        <f>'D.1.1 - Architektonicko-s..._01'!J37</f>
        <v>0</v>
      </c>
      <c r="AY154" s="140">
        <f>'D.1.1 - Architektonicko-s..._01'!J38</f>
        <v>0</v>
      </c>
      <c r="AZ154" s="140">
        <f>'D.1.1 - Architektonicko-s..._01'!F35</f>
        <v>0</v>
      </c>
      <c r="BA154" s="140">
        <f>'D.1.1 - Architektonicko-s..._01'!F36</f>
        <v>0</v>
      </c>
      <c r="BB154" s="140">
        <f>'D.1.1 - Architektonicko-s..._01'!F37</f>
        <v>0</v>
      </c>
      <c r="BC154" s="140">
        <f>'D.1.1 - Architektonicko-s..._01'!F38</f>
        <v>0</v>
      </c>
      <c r="BD154" s="142">
        <f>'D.1.1 - Architektonicko-s..._01'!F39</f>
        <v>0</v>
      </c>
      <c r="BE154" s="4"/>
      <c r="BT154" s="143" t="s">
        <v>93</v>
      </c>
      <c r="BV154" s="143" t="s">
        <v>85</v>
      </c>
      <c r="BW154" s="143" t="s">
        <v>265</v>
      </c>
      <c r="BX154" s="143" t="s">
        <v>264</v>
      </c>
      <c r="CL154" s="143" t="s">
        <v>1</v>
      </c>
    </row>
    <row r="155" s="7" customFormat="1" ht="24.75" customHeight="1">
      <c r="A155" s="7"/>
      <c r="B155" s="122"/>
      <c r="C155" s="123"/>
      <c r="D155" s="124" t="s">
        <v>266</v>
      </c>
      <c r="E155" s="124"/>
      <c r="F155" s="124"/>
      <c r="G155" s="124"/>
      <c r="H155" s="124"/>
      <c r="I155" s="125"/>
      <c r="J155" s="124" t="s">
        <v>267</v>
      </c>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34">
        <f>ROUND(SUM(AG156:AG170),2)</f>
        <v>0</v>
      </c>
      <c r="AH155" s="125"/>
      <c r="AI155" s="125"/>
      <c r="AJ155" s="125"/>
      <c r="AK155" s="125"/>
      <c r="AL155" s="125"/>
      <c r="AM155" s="125"/>
      <c r="AN155" s="126">
        <f>SUM(AG155,AT155)</f>
        <v>0</v>
      </c>
      <c r="AO155" s="125"/>
      <c r="AP155" s="125"/>
      <c r="AQ155" s="127" t="s">
        <v>90</v>
      </c>
      <c r="AR155" s="128"/>
      <c r="AS155" s="129">
        <f>ROUND(SUM(AS156:AS170),2)</f>
        <v>0</v>
      </c>
      <c r="AT155" s="130">
        <f>ROUND(SUM(AV155:AW155),2)</f>
        <v>0</v>
      </c>
      <c r="AU155" s="131">
        <f>ROUND(SUM(AU156:AU170),5)</f>
        <v>0</v>
      </c>
      <c r="AV155" s="130">
        <f>ROUND(AZ155*L29,2)</f>
        <v>0</v>
      </c>
      <c r="AW155" s="130">
        <f>ROUND(BA155*L30,2)</f>
        <v>0</v>
      </c>
      <c r="AX155" s="130">
        <f>ROUND(BB155*L29,2)</f>
        <v>0</v>
      </c>
      <c r="AY155" s="130">
        <f>ROUND(BC155*L30,2)</f>
        <v>0</v>
      </c>
      <c r="AZ155" s="130">
        <f>ROUND(SUM(AZ156:AZ170),2)</f>
        <v>0</v>
      </c>
      <c r="BA155" s="130">
        <f>ROUND(SUM(BA156:BA170),2)</f>
        <v>0</v>
      </c>
      <c r="BB155" s="130">
        <f>ROUND(SUM(BB156:BB170),2)</f>
        <v>0</v>
      </c>
      <c r="BC155" s="130">
        <f>ROUND(SUM(BC156:BC170),2)</f>
        <v>0</v>
      </c>
      <c r="BD155" s="132">
        <f>ROUND(SUM(BD156:BD170),2)</f>
        <v>0</v>
      </c>
      <c r="BE155" s="7"/>
      <c r="BS155" s="133" t="s">
        <v>82</v>
      </c>
      <c r="BT155" s="133" t="s">
        <v>91</v>
      </c>
      <c r="BU155" s="133" t="s">
        <v>84</v>
      </c>
      <c r="BV155" s="133" t="s">
        <v>85</v>
      </c>
      <c r="BW155" s="133" t="s">
        <v>268</v>
      </c>
      <c r="BX155" s="133" t="s">
        <v>5</v>
      </c>
      <c r="CL155" s="133" t="s">
        <v>19</v>
      </c>
      <c r="CM155" s="133" t="s">
        <v>93</v>
      </c>
    </row>
    <row r="156" s="4" customFormat="1" ht="16.5" customHeight="1">
      <c r="A156" s="121" t="s">
        <v>87</v>
      </c>
      <c r="B156" s="72"/>
      <c r="C156" s="135"/>
      <c r="D156" s="135"/>
      <c r="E156" s="136" t="s">
        <v>269</v>
      </c>
      <c r="F156" s="136"/>
      <c r="G156" s="136"/>
      <c r="H156" s="136"/>
      <c r="I156" s="136"/>
      <c r="J156" s="135"/>
      <c r="K156" s="136" t="s">
        <v>270</v>
      </c>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7">
        <f>'SO301 - Kanalizace areálo...'!J32</f>
        <v>0</v>
      </c>
      <c r="AH156" s="135"/>
      <c r="AI156" s="135"/>
      <c r="AJ156" s="135"/>
      <c r="AK156" s="135"/>
      <c r="AL156" s="135"/>
      <c r="AM156" s="135"/>
      <c r="AN156" s="137">
        <f>SUM(AG156,AT156)</f>
        <v>0</v>
      </c>
      <c r="AO156" s="135"/>
      <c r="AP156" s="135"/>
      <c r="AQ156" s="138" t="s">
        <v>105</v>
      </c>
      <c r="AR156" s="74"/>
      <c r="AS156" s="139">
        <v>0</v>
      </c>
      <c r="AT156" s="140">
        <f>ROUND(SUM(AV156:AW156),2)</f>
        <v>0</v>
      </c>
      <c r="AU156" s="141">
        <f>'SO301 - Kanalizace areálo...'!P125</f>
        <v>0</v>
      </c>
      <c r="AV156" s="140">
        <f>'SO301 - Kanalizace areálo...'!J35</f>
        <v>0</v>
      </c>
      <c r="AW156" s="140">
        <f>'SO301 - Kanalizace areálo...'!J36</f>
        <v>0</v>
      </c>
      <c r="AX156" s="140">
        <f>'SO301 - Kanalizace areálo...'!J37</f>
        <v>0</v>
      </c>
      <c r="AY156" s="140">
        <f>'SO301 - Kanalizace areálo...'!J38</f>
        <v>0</v>
      </c>
      <c r="AZ156" s="140">
        <f>'SO301 - Kanalizace areálo...'!F35</f>
        <v>0</v>
      </c>
      <c r="BA156" s="140">
        <f>'SO301 - Kanalizace areálo...'!F36</f>
        <v>0</v>
      </c>
      <c r="BB156" s="140">
        <f>'SO301 - Kanalizace areálo...'!F37</f>
        <v>0</v>
      </c>
      <c r="BC156" s="140">
        <f>'SO301 - Kanalizace areálo...'!F38</f>
        <v>0</v>
      </c>
      <c r="BD156" s="142">
        <f>'SO301 - Kanalizace areálo...'!F39</f>
        <v>0</v>
      </c>
      <c r="BE156" s="4"/>
      <c r="BT156" s="143" t="s">
        <v>93</v>
      </c>
      <c r="BV156" s="143" t="s">
        <v>85</v>
      </c>
      <c r="BW156" s="143" t="s">
        <v>271</v>
      </c>
      <c r="BX156" s="143" t="s">
        <v>268</v>
      </c>
      <c r="CL156" s="143" t="s">
        <v>1</v>
      </c>
    </row>
    <row r="157" s="4" customFormat="1" ht="16.5" customHeight="1">
      <c r="A157" s="121" t="s">
        <v>87</v>
      </c>
      <c r="B157" s="72"/>
      <c r="C157" s="135"/>
      <c r="D157" s="135"/>
      <c r="E157" s="136" t="s">
        <v>272</v>
      </c>
      <c r="F157" s="136"/>
      <c r="G157" s="136"/>
      <c r="H157" s="136"/>
      <c r="I157" s="136"/>
      <c r="J157" s="135"/>
      <c r="K157" s="136" t="s">
        <v>273</v>
      </c>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7">
        <f>'SO302 - Přípojka splaškov...'!J32</f>
        <v>0</v>
      </c>
      <c r="AH157" s="135"/>
      <c r="AI157" s="135"/>
      <c r="AJ157" s="135"/>
      <c r="AK157" s="135"/>
      <c r="AL157" s="135"/>
      <c r="AM157" s="135"/>
      <c r="AN157" s="137">
        <f>SUM(AG157,AT157)</f>
        <v>0</v>
      </c>
      <c r="AO157" s="135"/>
      <c r="AP157" s="135"/>
      <c r="AQ157" s="138" t="s">
        <v>105</v>
      </c>
      <c r="AR157" s="74"/>
      <c r="AS157" s="139">
        <v>0</v>
      </c>
      <c r="AT157" s="140">
        <f>ROUND(SUM(AV157:AW157),2)</f>
        <v>0</v>
      </c>
      <c r="AU157" s="141">
        <f>'SO302 - Přípojka splaškov...'!P128</f>
        <v>0</v>
      </c>
      <c r="AV157" s="140">
        <f>'SO302 - Přípojka splaškov...'!J35</f>
        <v>0</v>
      </c>
      <c r="AW157" s="140">
        <f>'SO302 - Přípojka splaškov...'!J36</f>
        <v>0</v>
      </c>
      <c r="AX157" s="140">
        <f>'SO302 - Přípojka splaškov...'!J37</f>
        <v>0</v>
      </c>
      <c r="AY157" s="140">
        <f>'SO302 - Přípojka splaškov...'!J38</f>
        <v>0</v>
      </c>
      <c r="AZ157" s="140">
        <f>'SO302 - Přípojka splaškov...'!F35</f>
        <v>0</v>
      </c>
      <c r="BA157" s="140">
        <f>'SO302 - Přípojka splaškov...'!F36</f>
        <v>0</v>
      </c>
      <c r="BB157" s="140">
        <f>'SO302 - Přípojka splaškov...'!F37</f>
        <v>0</v>
      </c>
      <c r="BC157" s="140">
        <f>'SO302 - Přípojka splaškov...'!F38</f>
        <v>0</v>
      </c>
      <c r="BD157" s="142">
        <f>'SO302 - Přípojka splaškov...'!F39</f>
        <v>0</v>
      </c>
      <c r="BE157" s="4"/>
      <c r="BT157" s="143" t="s">
        <v>93</v>
      </c>
      <c r="BV157" s="143" t="s">
        <v>85</v>
      </c>
      <c r="BW157" s="143" t="s">
        <v>274</v>
      </c>
      <c r="BX157" s="143" t="s">
        <v>268</v>
      </c>
      <c r="CL157" s="143" t="s">
        <v>1</v>
      </c>
    </row>
    <row r="158" s="4" customFormat="1" ht="16.5" customHeight="1">
      <c r="A158" s="121" t="s">
        <v>87</v>
      </c>
      <c r="B158" s="72"/>
      <c r="C158" s="135"/>
      <c r="D158" s="135"/>
      <c r="E158" s="136" t="s">
        <v>275</v>
      </c>
      <c r="F158" s="136"/>
      <c r="G158" s="136"/>
      <c r="H158" s="136"/>
      <c r="I158" s="136"/>
      <c r="J158" s="135"/>
      <c r="K158" s="136" t="s">
        <v>276</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7">
        <f>'SO303 - Kanalizace tuková...'!J32</f>
        <v>0</v>
      </c>
      <c r="AH158" s="135"/>
      <c r="AI158" s="135"/>
      <c r="AJ158" s="135"/>
      <c r="AK158" s="135"/>
      <c r="AL158" s="135"/>
      <c r="AM158" s="135"/>
      <c r="AN158" s="137">
        <f>SUM(AG158,AT158)</f>
        <v>0</v>
      </c>
      <c r="AO158" s="135"/>
      <c r="AP158" s="135"/>
      <c r="AQ158" s="138" t="s">
        <v>105</v>
      </c>
      <c r="AR158" s="74"/>
      <c r="AS158" s="139">
        <v>0</v>
      </c>
      <c r="AT158" s="140">
        <f>ROUND(SUM(AV158:AW158),2)</f>
        <v>0</v>
      </c>
      <c r="AU158" s="141">
        <f>'SO303 - Kanalizace tuková...'!P126</f>
        <v>0</v>
      </c>
      <c r="AV158" s="140">
        <f>'SO303 - Kanalizace tuková...'!J35</f>
        <v>0</v>
      </c>
      <c r="AW158" s="140">
        <f>'SO303 - Kanalizace tuková...'!J36</f>
        <v>0</v>
      </c>
      <c r="AX158" s="140">
        <f>'SO303 - Kanalizace tuková...'!J37</f>
        <v>0</v>
      </c>
      <c r="AY158" s="140">
        <f>'SO303 - Kanalizace tuková...'!J38</f>
        <v>0</v>
      </c>
      <c r="AZ158" s="140">
        <f>'SO303 - Kanalizace tuková...'!F35</f>
        <v>0</v>
      </c>
      <c r="BA158" s="140">
        <f>'SO303 - Kanalizace tuková...'!F36</f>
        <v>0</v>
      </c>
      <c r="BB158" s="140">
        <f>'SO303 - Kanalizace tuková...'!F37</f>
        <v>0</v>
      </c>
      <c r="BC158" s="140">
        <f>'SO303 - Kanalizace tuková...'!F38</f>
        <v>0</v>
      </c>
      <c r="BD158" s="142">
        <f>'SO303 - Kanalizace tuková...'!F39</f>
        <v>0</v>
      </c>
      <c r="BE158" s="4"/>
      <c r="BT158" s="143" t="s">
        <v>93</v>
      </c>
      <c r="BV158" s="143" t="s">
        <v>85</v>
      </c>
      <c r="BW158" s="143" t="s">
        <v>277</v>
      </c>
      <c r="BX158" s="143" t="s">
        <v>268</v>
      </c>
      <c r="CL158" s="143" t="s">
        <v>1</v>
      </c>
    </row>
    <row r="159" s="4" customFormat="1" ht="23.25" customHeight="1">
      <c r="A159" s="121" t="s">
        <v>87</v>
      </c>
      <c r="B159" s="72"/>
      <c r="C159" s="135"/>
      <c r="D159" s="135"/>
      <c r="E159" s="136" t="s">
        <v>278</v>
      </c>
      <c r="F159" s="136"/>
      <c r="G159" s="136"/>
      <c r="H159" s="136"/>
      <c r="I159" s="136"/>
      <c r="J159" s="135"/>
      <c r="K159" s="136" t="s">
        <v>279</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7">
        <f>'SO304 - Kanalizace zaolej...'!J32</f>
        <v>0</v>
      </c>
      <c r="AH159" s="135"/>
      <c r="AI159" s="135"/>
      <c r="AJ159" s="135"/>
      <c r="AK159" s="135"/>
      <c r="AL159" s="135"/>
      <c r="AM159" s="135"/>
      <c r="AN159" s="137">
        <f>SUM(AG159,AT159)</f>
        <v>0</v>
      </c>
      <c r="AO159" s="135"/>
      <c r="AP159" s="135"/>
      <c r="AQ159" s="138" t="s">
        <v>105</v>
      </c>
      <c r="AR159" s="74"/>
      <c r="AS159" s="139">
        <v>0</v>
      </c>
      <c r="AT159" s="140">
        <f>ROUND(SUM(AV159:AW159),2)</f>
        <v>0</v>
      </c>
      <c r="AU159" s="141">
        <f>'SO304 - Kanalizace zaolej...'!P126</f>
        <v>0</v>
      </c>
      <c r="AV159" s="140">
        <f>'SO304 - Kanalizace zaolej...'!J35</f>
        <v>0</v>
      </c>
      <c r="AW159" s="140">
        <f>'SO304 - Kanalizace zaolej...'!J36</f>
        <v>0</v>
      </c>
      <c r="AX159" s="140">
        <f>'SO304 - Kanalizace zaolej...'!J37</f>
        <v>0</v>
      </c>
      <c r="AY159" s="140">
        <f>'SO304 - Kanalizace zaolej...'!J38</f>
        <v>0</v>
      </c>
      <c r="AZ159" s="140">
        <f>'SO304 - Kanalizace zaolej...'!F35</f>
        <v>0</v>
      </c>
      <c r="BA159" s="140">
        <f>'SO304 - Kanalizace zaolej...'!F36</f>
        <v>0</v>
      </c>
      <c r="BB159" s="140">
        <f>'SO304 - Kanalizace zaolej...'!F37</f>
        <v>0</v>
      </c>
      <c r="BC159" s="140">
        <f>'SO304 - Kanalizace zaolej...'!F38</f>
        <v>0</v>
      </c>
      <c r="BD159" s="142">
        <f>'SO304 - Kanalizace zaolej...'!F39</f>
        <v>0</v>
      </c>
      <c r="BE159" s="4"/>
      <c r="BT159" s="143" t="s">
        <v>93</v>
      </c>
      <c r="BV159" s="143" t="s">
        <v>85</v>
      </c>
      <c r="BW159" s="143" t="s">
        <v>280</v>
      </c>
      <c r="BX159" s="143" t="s">
        <v>268</v>
      </c>
      <c r="CL159" s="143" t="s">
        <v>1</v>
      </c>
    </row>
    <row r="160" s="4" customFormat="1" ht="23.25" customHeight="1">
      <c r="A160" s="121" t="s">
        <v>87</v>
      </c>
      <c r="B160" s="72"/>
      <c r="C160" s="135"/>
      <c r="D160" s="135"/>
      <c r="E160" s="136" t="s">
        <v>281</v>
      </c>
      <c r="F160" s="136"/>
      <c r="G160" s="136"/>
      <c r="H160" s="136"/>
      <c r="I160" s="136"/>
      <c r="J160" s="135"/>
      <c r="K160" s="136" t="s">
        <v>282</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7">
        <f>'SO305 - Kanalizace dešťov...'!J32</f>
        <v>0</v>
      </c>
      <c r="AH160" s="135"/>
      <c r="AI160" s="135"/>
      <c r="AJ160" s="135"/>
      <c r="AK160" s="135"/>
      <c r="AL160" s="135"/>
      <c r="AM160" s="135"/>
      <c r="AN160" s="137">
        <f>SUM(AG160,AT160)</f>
        <v>0</v>
      </c>
      <c r="AO160" s="135"/>
      <c r="AP160" s="135"/>
      <c r="AQ160" s="138" t="s">
        <v>105</v>
      </c>
      <c r="AR160" s="74"/>
      <c r="AS160" s="139">
        <v>0</v>
      </c>
      <c r="AT160" s="140">
        <f>ROUND(SUM(AV160:AW160),2)</f>
        <v>0</v>
      </c>
      <c r="AU160" s="141">
        <f>'SO305 - Kanalizace dešťov...'!P126</f>
        <v>0</v>
      </c>
      <c r="AV160" s="140">
        <f>'SO305 - Kanalizace dešťov...'!J35</f>
        <v>0</v>
      </c>
      <c r="AW160" s="140">
        <f>'SO305 - Kanalizace dešťov...'!J36</f>
        <v>0</v>
      </c>
      <c r="AX160" s="140">
        <f>'SO305 - Kanalizace dešťov...'!J37</f>
        <v>0</v>
      </c>
      <c r="AY160" s="140">
        <f>'SO305 - Kanalizace dešťov...'!J38</f>
        <v>0</v>
      </c>
      <c r="AZ160" s="140">
        <f>'SO305 - Kanalizace dešťov...'!F35</f>
        <v>0</v>
      </c>
      <c r="BA160" s="140">
        <f>'SO305 - Kanalizace dešťov...'!F36</f>
        <v>0</v>
      </c>
      <c r="BB160" s="140">
        <f>'SO305 - Kanalizace dešťov...'!F37</f>
        <v>0</v>
      </c>
      <c r="BC160" s="140">
        <f>'SO305 - Kanalizace dešťov...'!F38</f>
        <v>0</v>
      </c>
      <c r="BD160" s="142">
        <f>'SO305 - Kanalizace dešťov...'!F39</f>
        <v>0</v>
      </c>
      <c r="BE160" s="4"/>
      <c r="BT160" s="143" t="s">
        <v>93</v>
      </c>
      <c r="BV160" s="143" t="s">
        <v>85</v>
      </c>
      <c r="BW160" s="143" t="s">
        <v>283</v>
      </c>
      <c r="BX160" s="143" t="s">
        <v>268</v>
      </c>
      <c r="CL160" s="143" t="s">
        <v>1</v>
      </c>
    </row>
    <row r="161" s="4" customFormat="1" ht="16.5" customHeight="1">
      <c r="A161" s="121" t="s">
        <v>87</v>
      </c>
      <c r="B161" s="72"/>
      <c r="C161" s="135"/>
      <c r="D161" s="135"/>
      <c r="E161" s="136" t="s">
        <v>284</v>
      </c>
      <c r="F161" s="136"/>
      <c r="G161" s="136"/>
      <c r="H161" s="136"/>
      <c r="I161" s="136"/>
      <c r="J161" s="135"/>
      <c r="K161" s="136" t="s">
        <v>285</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7">
        <f>'SO306 - Přípojka dešťové ...'!J32</f>
        <v>0</v>
      </c>
      <c r="AH161" s="135"/>
      <c r="AI161" s="135"/>
      <c r="AJ161" s="135"/>
      <c r="AK161" s="135"/>
      <c r="AL161" s="135"/>
      <c r="AM161" s="135"/>
      <c r="AN161" s="137">
        <f>SUM(AG161,AT161)</f>
        <v>0</v>
      </c>
      <c r="AO161" s="135"/>
      <c r="AP161" s="135"/>
      <c r="AQ161" s="138" t="s">
        <v>105</v>
      </c>
      <c r="AR161" s="74"/>
      <c r="AS161" s="139">
        <v>0</v>
      </c>
      <c r="AT161" s="140">
        <f>ROUND(SUM(AV161:AW161),2)</f>
        <v>0</v>
      </c>
      <c r="AU161" s="141">
        <f>'SO306 - Přípojka dešťové ...'!P128</f>
        <v>0</v>
      </c>
      <c r="AV161" s="140">
        <f>'SO306 - Přípojka dešťové ...'!J35</f>
        <v>0</v>
      </c>
      <c r="AW161" s="140">
        <f>'SO306 - Přípojka dešťové ...'!J36</f>
        <v>0</v>
      </c>
      <c r="AX161" s="140">
        <f>'SO306 - Přípojka dešťové ...'!J37</f>
        <v>0</v>
      </c>
      <c r="AY161" s="140">
        <f>'SO306 - Přípojka dešťové ...'!J38</f>
        <v>0</v>
      </c>
      <c r="AZ161" s="140">
        <f>'SO306 - Přípojka dešťové ...'!F35</f>
        <v>0</v>
      </c>
      <c r="BA161" s="140">
        <f>'SO306 - Přípojka dešťové ...'!F36</f>
        <v>0</v>
      </c>
      <c r="BB161" s="140">
        <f>'SO306 - Přípojka dešťové ...'!F37</f>
        <v>0</v>
      </c>
      <c r="BC161" s="140">
        <f>'SO306 - Přípojka dešťové ...'!F38</f>
        <v>0</v>
      </c>
      <c r="BD161" s="142">
        <f>'SO306 - Přípojka dešťové ...'!F39</f>
        <v>0</v>
      </c>
      <c r="BE161" s="4"/>
      <c r="BT161" s="143" t="s">
        <v>93</v>
      </c>
      <c r="BV161" s="143" t="s">
        <v>85</v>
      </c>
      <c r="BW161" s="143" t="s">
        <v>286</v>
      </c>
      <c r="BX161" s="143" t="s">
        <v>268</v>
      </c>
      <c r="CL161" s="143" t="s">
        <v>1</v>
      </c>
    </row>
    <row r="162" s="4" customFormat="1" ht="16.5" customHeight="1">
      <c r="A162" s="121" t="s">
        <v>87</v>
      </c>
      <c r="B162" s="72"/>
      <c r="C162" s="135"/>
      <c r="D162" s="135"/>
      <c r="E162" s="136" t="s">
        <v>287</v>
      </c>
      <c r="F162" s="136"/>
      <c r="G162" s="136"/>
      <c r="H162" s="136"/>
      <c r="I162" s="136"/>
      <c r="J162" s="135"/>
      <c r="K162" s="136" t="s">
        <v>288</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7">
        <f>'SO307 - Likvidace dešťový...'!J32</f>
        <v>0</v>
      </c>
      <c r="AH162" s="135"/>
      <c r="AI162" s="135"/>
      <c r="AJ162" s="135"/>
      <c r="AK162" s="135"/>
      <c r="AL162" s="135"/>
      <c r="AM162" s="135"/>
      <c r="AN162" s="137">
        <f>SUM(AG162,AT162)</f>
        <v>0</v>
      </c>
      <c r="AO162" s="135"/>
      <c r="AP162" s="135"/>
      <c r="AQ162" s="138" t="s">
        <v>105</v>
      </c>
      <c r="AR162" s="74"/>
      <c r="AS162" s="139">
        <v>0</v>
      </c>
      <c r="AT162" s="140">
        <f>ROUND(SUM(AV162:AW162),2)</f>
        <v>0</v>
      </c>
      <c r="AU162" s="141">
        <f>'SO307 - Likvidace dešťový...'!P127</f>
        <v>0</v>
      </c>
      <c r="AV162" s="140">
        <f>'SO307 - Likvidace dešťový...'!J35</f>
        <v>0</v>
      </c>
      <c r="AW162" s="140">
        <f>'SO307 - Likvidace dešťový...'!J36</f>
        <v>0</v>
      </c>
      <c r="AX162" s="140">
        <f>'SO307 - Likvidace dešťový...'!J37</f>
        <v>0</v>
      </c>
      <c r="AY162" s="140">
        <f>'SO307 - Likvidace dešťový...'!J38</f>
        <v>0</v>
      </c>
      <c r="AZ162" s="140">
        <f>'SO307 - Likvidace dešťový...'!F35</f>
        <v>0</v>
      </c>
      <c r="BA162" s="140">
        <f>'SO307 - Likvidace dešťový...'!F36</f>
        <v>0</v>
      </c>
      <c r="BB162" s="140">
        <f>'SO307 - Likvidace dešťový...'!F37</f>
        <v>0</v>
      </c>
      <c r="BC162" s="140">
        <f>'SO307 - Likvidace dešťový...'!F38</f>
        <v>0</v>
      </c>
      <c r="BD162" s="142">
        <f>'SO307 - Likvidace dešťový...'!F39</f>
        <v>0</v>
      </c>
      <c r="BE162" s="4"/>
      <c r="BT162" s="143" t="s">
        <v>93</v>
      </c>
      <c r="BV162" s="143" t="s">
        <v>85</v>
      </c>
      <c r="BW162" s="143" t="s">
        <v>289</v>
      </c>
      <c r="BX162" s="143" t="s">
        <v>268</v>
      </c>
      <c r="CL162" s="143" t="s">
        <v>1</v>
      </c>
    </row>
    <row r="163" s="4" customFormat="1" ht="16.5" customHeight="1">
      <c r="A163" s="121" t="s">
        <v>87</v>
      </c>
      <c r="B163" s="72"/>
      <c r="C163" s="135"/>
      <c r="D163" s="135"/>
      <c r="E163" s="136" t="s">
        <v>290</v>
      </c>
      <c r="F163" s="136"/>
      <c r="G163" s="136"/>
      <c r="H163" s="136"/>
      <c r="I163" s="136"/>
      <c r="J163" s="135"/>
      <c r="K163" s="136" t="s">
        <v>291</v>
      </c>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7">
        <f>'SO320 - Přípojka pitné vody'!J32</f>
        <v>0</v>
      </c>
      <c r="AH163" s="135"/>
      <c r="AI163" s="135"/>
      <c r="AJ163" s="135"/>
      <c r="AK163" s="135"/>
      <c r="AL163" s="135"/>
      <c r="AM163" s="135"/>
      <c r="AN163" s="137">
        <f>SUM(AG163,AT163)</f>
        <v>0</v>
      </c>
      <c r="AO163" s="135"/>
      <c r="AP163" s="135"/>
      <c r="AQ163" s="138" t="s">
        <v>105</v>
      </c>
      <c r="AR163" s="74"/>
      <c r="AS163" s="139">
        <v>0</v>
      </c>
      <c r="AT163" s="140">
        <f>ROUND(SUM(AV163:AW163),2)</f>
        <v>0</v>
      </c>
      <c r="AU163" s="141">
        <f>'SO320 - Přípojka pitné vody'!P125</f>
        <v>0</v>
      </c>
      <c r="AV163" s="140">
        <f>'SO320 - Přípojka pitné vody'!J35</f>
        <v>0</v>
      </c>
      <c r="AW163" s="140">
        <f>'SO320 - Přípojka pitné vody'!J36</f>
        <v>0</v>
      </c>
      <c r="AX163" s="140">
        <f>'SO320 - Přípojka pitné vody'!J37</f>
        <v>0</v>
      </c>
      <c r="AY163" s="140">
        <f>'SO320 - Přípojka pitné vody'!J38</f>
        <v>0</v>
      </c>
      <c r="AZ163" s="140">
        <f>'SO320 - Přípojka pitné vody'!F35</f>
        <v>0</v>
      </c>
      <c r="BA163" s="140">
        <f>'SO320 - Přípojka pitné vody'!F36</f>
        <v>0</v>
      </c>
      <c r="BB163" s="140">
        <f>'SO320 - Přípojka pitné vody'!F37</f>
        <v>0</v>
      </c>
      <c r="BC163" s="140">
        <f>'SO320 - Přípojka pitné vody'!F38</f>
        <v>0</v>
      </c>
      <c r="BD163" s="142">
        <f>'SO320 - Přípojka pitné vody'!F39</f>
        <v>0</v>
      </c>
      <c r="BE163" s="4"/>
      <c r="BT163" s="143" t="s">
        <v>93</v>
      </c>
      <c r="BV163" s="143" t="s">
        <v>85</v>
      </c>
      <c r="BW163" s="143" t="s">
        <v>292</v>
      </c>
      <c r="BX163" s="143" t="s">
        <v>268</v>
      </c>
      <c r="CL163" s="143" t="s">
        <v>1</v>
      </c>
    </row>
    <row r="164" s="4" customFormat="1" ht="16.5" customHeight="1">
      <c r="A164" s="121" t="s">
        <v>87</v>
      </c>
      <c r="B164" s="72"/>
      <c r="C164" s="135"/>
      <c r="D164" s="135"/>
      <c r="E164" s="136" t="s">
        <v>293</v>
      </c>
      <c r="F164" s="136"/>
      <c r="G164" s="136"/>
      <c r="H164" s="136"/>
      <c r="I164" s="136"/>
      <c r="J164" s="135"/>
      <c r="K164" s="136" t="s">
        <v>294</v>
      </c>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7">
        <f>'SO321 - Užitková voda - a...'!J32</f>
        <v>0</v>
      </c>
      <c r="AH164" s="135"/>
      <c r="AI164" s="135"/>
      <c r="AJ164" s="135"/>
      <c r="AK164" s="135"/>
      <c r="AL164" s="135"/>
      <c r="AM164" s="135"/>
      <c r="AN164" s="137">
        <f>SUM(AG164,AT164)</f>
        <v>0</v>
      </c>
      <c r="AO164" s="135"/>
      <c r="AP164" s="135"/>
      <c r="AQ164" s="138" t="s">
        <v>105</v>
      </c>
      <c r="AR164" s="74"/>
      <c r="AS164" s="139">
        <v>0</v>
      </c>
      <c r="AT164" s="140">
        <f>ROUND(SUM(AV164:AW164),2)</f>
        <v>0</v>
      </c>
      <c r="AU164" s="141">
        <f>'SO321 - Užitková voda - a...'!P125</f>
        <v>0</v>
      </c>
      <c r="AV164" s="140">
        <f>'SO321 - Užitková voda - a...'!J35</f>
        <v>0</v>
      </c>
      <c r="AW164" s="140">
        <f>'SO321 - Užitková voda - a...'!J36</f>
        <v>0</v>
      </c>
      <c r="AX164" s="140">
        <f>'SO321 - Užitková voda - a...'!J37</f>
        <v>0</v>
      </c>
      <c r="AY164" s="140">
        <f>'SO321 - Užitková voda - a...'!J38</f>
        <v>0</v>
      </c>
      <c r="AZ164" s="140">
        <f>'SO321 - Užitková voda - a...'!F35</f>
        <v>0</v>
      </c>
      <c r="BA164" s="140">
        <f>'SO321 - Užitková voda - a...'!F36</f>
        <v>0</v>
      </c>
      <c r="BB164" s="140">
        <f>'SO321 - Užitková voda - a...'!F37</f>
        <v>0</v>
      </c>
      <c r="BC164" s="140">
        <f>'SO321 - Užitková voda - a...'!F38</f>
        <v>0</v>
      </c>
      <c r="BD164" s="142">
        <f>'SO321 - Užitková voda - a...'!F39</f>
        <v>0</v>
      </c>
      <c r="BE164" s="4"/>
      <c r="BT164" s="143" t="s">
        <v>93</v>
      </c>
      <c r="BV164" s="143" t="s">
        <v>85</v>
      </c>
      <c r="BW164" s="143" t="s">
        <v>295</v>
      </c>
      <c r="BX164" s="143" t="s">
        <v>268</v>
      </c>
      <c r="CL164" s="143" t="s">
        <v>1</v>
      </c>
    </row>
    <row r="165" s="4" customFormat="1" ht="16.5" customHeight="1">
      <c r="A165" s="121" t="s">
        <v>87</v>
      </c>
      <c r="B165" s="72"/>
      <c r="C165" s="135"/>
      <c r="D165" s="135"/>
      <c r="E165" s="136" t="s">
        <v>296</v>
      </c>
      <c r="F165" s="136"/>
      <c r="G165" s="136"/>
      <c r="H165" s="136"/>
      <c r="I165" s="136"/>
      <c r="J165" s="135"/>
      <c r="K165" s="136" t="s">
        <v>297</v>
      </c>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7">
        <f>'SO403 - Areálové rozvody NN'!J32</f>
        <v>0</v>
      </c>
      <c r="AH165" s="135"/>
      <c r="AI165" s="135"/>
      <c r="AJ165" s="135"/>
      <c r="AK165" s="135"/>
      <c r="AL165" s="135"/>
      <c r="AM165" s="135"/>
      <c r="AN165" s="137">
        <f>SUM(AG165,AT165)</f>
        <v>0</v>
      </c>
      <c r="AO165" s="135"/>
      <c r="AP165" s="135"/>
      <c r="AQ165" s="138" t="s">
        <v>105</v>
      </c>
      <c r="AR165" s="74"/>
      <c r="AS165" s="139">
        <v>0</v>
      </c>
      <c r="AT165" s="140">
        <f>ROUND(SUM(AV165:AW165),2)</f>
        <v>0</v>
      </c>
      <c r="AU165" s="141">
        <f>'SO403 - Areálové rozvody NN'!P125</f>
        <v>0</v>
      </c>
      <c r="AV165" s="140">
        <f>'SO403 - Areálové rozvody NN'!J35</f>
        <v>0</v>
      </c>
      <c r="AW165" s="140">
        <f>'SO403 - Areálové rozvody NN'!J36</f>
        <v>0</v>
      </c>
      <c r="AX165" s="140">
        <f>'SO403 - Areálové rozvody NN'!J37</f>
        <v>0</v>
      </c>
      <c r="AY165" s="140">
        <f>'SO403 - Areálové rozvody NN'!J38</f>
        <v>0</v>
      </c>
      <c r="AZ165" s="140">
        <f>'SO403 - Areálové rozvody NN'!F35</f>
        <v>0</v>
      </c>
      <c r="BA165" s="140">
        <f>'SO403 - Areálové rozvody NN'!F36</f>
        <v>0</v>
      </c>
      <c r="BB165" s="140">
        <f>'SO403 - Areálové rozvody NN'!F37</f>
        <v>0</v>
      </c>
      <c r="BC165" s="140">
        <f>'SO403 - Areálové rozvody NN'!F38</f>
        <v>0</v>
      </c>
      <c r="BD165" s="142">
        <f>'SO403 - Areálové rozvody NN'!F39</f>
        <v>0</v>
      </c>
      <c r="BE165" s="4"/>
      <c r="BT165" s="143" t="s">
        <v>93</v>
      </c>
      <c r="BV165" s="143" t="s">
        <v>85</v>
      </c>
      <c r="BW165" s="143" t="s">
        <v>298</v>
      </c>
      <c r="BX165" s="143" t="s">
        <v>268</v>
      </c>
      <c r="CL165" s="143" t="s">
        <v>1</v>
      </c>
    </row>
    <row r="166" s="4" customFormat="1" ht="16.5" customHeight="1">
      <c r="A166" s="121" t="s">
        <v>87</v>
      </c>
      <c r="B166" s="72"/>
      <c r="C166" s="135"/>
      <c r="D166" s="135"/>
      <c r="E166" s="136" t="s">
        <v>299</v>
      </c>
      <c r="F166" s="136"/>
      <c r="G166" s="136"/>
      <c r="H166" s="136"/>
      <c r="I166" s="136"/>
      <c r="J166" s="135"/>
      <c r="K166" s="136" t="s">
        <v>300</v>
      </c>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7">
        <f>'SO404 - Venkovní areálové...'!J32</f>
        <v>0</v>
      </c>
      <c r="AH166" s="135"/>
      <c r="AI166" s="135"/>
      <c r="AJ166" s="135"/>
      <c r="AK166" s="135"/>
      <c r="AL166" s="135"/>
      <c r="AM166" s="135"/>
      <c r="AN166" s="137">
        <f>SUM(AG166,AT166)</f>
        <v>0</v>
      </c>
      <c r="AO166" s="135"/>
      <c r="AP166" s="135"/>
      <c r="AQ166" s="138" t="s">
        <v>105</v>
      </c>
      <c r="AR166" s="74"/>
      <c r="AS166" s="139">
        <v>0</v>
      </c>
      <c r="AT166" s="140">
        <f>ROUND(SUM(AV166:AW166),2)</f>
        <v>0</v>
      </c>
      <c r="AU166" s="141">
        <f>'SO404 - Venkovní areálové...'!P125</f>
        <v>0</v>
      </c>
      <c r="AV166" s="140">
        <f>'SO404 - Venkovní areálové...'!J35</f>
        <v>0</v>
      </c>
      <c r="AW166" s="140">
        <f>'SO404 - Venkovní areálové...'!J36</f>
        <v>0</v>
      </c>
      <c r="AX166" s="140">
        <f>'SO404 - Venkovní areálové...'!J37</f>
        <v>0</v>
      </c>
      <c r="AY166" s="140">
        <f>'SO404 - Venkovní areálové...'!J38</f>
        <v>0</v>
      </c>
      <c r="AZ166" s="140">
        <f>'SO404 - Venkovní areálové...'!F35</f>
        <v>0</v>
      </c>
      <c r="BA166" s="140">
        <f>'SO404 - Venkovní areálové...'!F36</f>
        <v>0</v>
      </c>
      <c r="BB166" s="140">
        <f>'SO404 - Venkovní areálové...'!F37</f>
        <v>0</v>
      </c>
      <c r="BC166" s="140">
        <f>'SO404 - Venkovní areálové...'!F38</f>
        <v>0</v>
      </c>
      <c r="BD166" s="142">
        <f>'SO404 - Venkovní areálové...'!F39</f>
        <v>0</v>
      </c>
      <c r="BE166" s="4"/>
      <c r="BT166" s="143" t="s">
        <v>93</v>
      </c>
      <c r="BV166" s="143" t="s">
        <v>85</v>
      </c>
      <c r="BW166" s="143" t="s">
        <v>301</v>
      </c>
      <c r="BX166" s="143" t="s">
        <v>268</v>
      </c>
      <c r="CL166" s="143" t="s">
        <v>1</v>
      </c>
    </row>
    <row r="167" s="4" customFormat="1" ht="16.5" customHeight="1">
      <c r="A167" s="121" t="s">
        <v>87</v>
      </c>
      <c r="B167" s="72"/>
      <c r="C167" s="135"/>
      <c r="D167" s="135"/>
      <c r="E167" s="136" t="s">
        <v>302</v>
      </c>
      <c r="F167" s="136"/>
      <c r="G167" s="136"/>
      <c r="H167" s="136"/>
      <c r="I167" s="136"/>
      <c r="J167" s="135"/>
      <c r="K167" s="136" t="s">
        <v>303</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7">
        <f>'SO406 - Úpravy VO'!J32</f>
        <v>0</v>
      </c>
      <c r="AH167" s="135"/>
      <c r="AI167" s="135"/>
      <c r="AJ167" s="135"/>
      <c r="AK167" s="135"/>
      <c r="AL167" s="135"/>
      <c r="AM167" s="135"/>
      <c r="AN167" s="137">
        <f>SUM(AG167,AT167)</f>
        <v>0</v>
      </c>
      <c r="AO167" s="135"/>
      <c r="AP167" s="135"/>
      <c r="AQ167" s="138" t="s">
        <v>105</v>
      </c>
      <c r="AR167" s="74"/>
      <c r="AS167" s="139">
        <v>0</v>
      </c>
      <c r="AT167" s="140">
        <f>ROUND(SUM(AV167:AW167),2)</f>
        <v>0</v>
      </c>
      <c r="AU167" s="141">
        <f>'SO406 - Úpravy VO'!P124</f>
        <v>0</v>
      </c>
      <c r="AV167" s="140">
        <f>'SO406 - Úpravy VO'!J35</f>
        <v>0</v>
      </c>
      <c r="AW167" s="140">
        <f>'SO406 - Úpravy VO'!J36</f>
        <v>0</v>
      </c>
      <c r="AX167" s="140">
        <f>'SO406 - Úpravy VO'!J37</f>
        <v>0</v>
      </c>
      <c r="AY167" s="140">
        <f>'SO406 - Úpravy VO'!J38</f>
        <v>0</v>
      </c>
      <c r="AZ167" s="140">
        <f>'SO406 - Úpravy VO'!F35</f>
        <v>0</v>
      </c>
      <c r="BA167" s="140">
        <f>'SO406 - Úpravy VO'!F36</f>
        <v>0</v>
      </c>
      <c r="BB167" s="140">
        <f>'SO406 - Úpravy VO'!F37</f>
        <v>0</v>
      </c>
      <c r="BC167" s="140">
        <f>'SO406 - Úpravy VO'!F38</f>
        <v>0</v>
      </c>
      <c r="BD167" s="142">
        <f>'SO406 - Úpravy VO'!F39</f>
        <v>0</v>
      </c>
      <c r="BE167" s="4"/>
      <c r="BT167" s="143" t="s">
        <v>93</v>
      </c>
      <c r="BV167" s="143" t="s">
        <v>85</v>
      </c>
      <c r="BW167" s="143" t="s">
        <v>304</v>
      </c>
      <c r="BX167" s="143" t="s">
        <v>268</v>
      </c>
      <c r="CL167" s="143" t="s">
        <v>1</v>
      </c>
    </row>
    <row r="168" s="4" customFormat="1" ht="16.5" customHeight="1">
      <c r="A168" s="121" t="s">
        <v>87</v>
      </c>
      <c r="B168" s="72"/>
      <c r="C168" s="135"/>
      <c r="D168" s="135"/>
      <c r="E168" s="136" t="s">
        <v>305</v>
      </c>
      <c r="F168" s="136"/>
      <c r="G168" s="136"/>
      <c r="H168" s="136"/>
      <c r="I168" s="136"/>
      <c r="J168" s="135"/>
      <c r="K168" s="136" t="s">
        <v>306</v>
      </c>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7">
        <f>'SO501 - Plynová přípojka STL'!J32</f>
        <v>0</v>
      </c>
      <c r="AH168" s="135"/>
      <c r="AI168" s="135"/>
      <c r="AJ168" s="135"/>
      <c r="AK168" s="135"/>
      <c r="AL168" s="135"/>
      <c r="AM168" s="135"/>
      <c r="AN168" s="137">
        <f>SUM(AG168,AT168)</f>
        <v>0</v>
      </c>
      <c r="AO168" s="135"/>
      <c r="AP168" s="135"/>
      <c r="AQ168" s="138" t="s">
        <v>105</v>
      </c>
      <c r="AR168" s="74"/>
      <c r="AS168" s="139">
        <v>0</v>
      </c>
      <c r="AT168" s="140">
        <f>ROUND(SUM(AV168:AW168),2)</f>
        <v>0</v>
      </c>
      <c r="AU168" s="141">
        <f>'SO501 - Plynová přípojka STL'!P129</f>
        <v>0</v>
      </c>
      <c r="AV168" s="140">
        <f>'SO501 - Plynová přípojka STL'!J35</f>
        <v>0</v>
      </c>
      <c r="AW168" s="140">
        <f>'SO501 - Plynová přípojka STL'!J36</f>
        <v>0</v>
      </c>
      <c r="AX168" s="140">
        <f>'SO501 - Plynová přípojka STL'!J37</f>
        <v>0</v>
      </c>
      <c r="AY168" s="140">
        <f>'SO501 - Plynová přípojka STL'!J38</f>
        <v>0</v>
      </c>
      <c r="AZ168" s="140">
        <f>'SO501 - Plynová přípojka STL'!F35</f>
        <v>0</v>
      </c>
      <c r="BA168" s="140">
        <f>'SO501 - Plynová přípojka STL'!F36</f>
        <v>0</v>
      </c>
      <c r="BB168" s="140">
        <f>'SO501 - Plynová přípojka STL'!F37</f>
        <v>0</v>
      </c>
      <c r="BC168" s="140">
        <f>'SO501 - Plynová přípojka STL'!F38</f>
        <v>0</v>
      </c>
      <c r="BD168" s="142">
        <f>'SO501 - Plynová přípojka STL'!F39</f>
        <v>0</v>
      </c>
      <c r="BE168" s="4"/>
      <c r="BT168" s="143" t="s">
        <v>93</v>
      </c>
      <c r="BV168" s="143" t="s">
        <v>85</v>
      </c>
      <c r="BW168" s="143" t="s">
        <v>307</v>
      </c>
      <c r="BX168" s="143" t="s">
        <v>268</v>
      </c>
      <c r="CL168" s="143" t="s">
        <v>1</v>
      </c>
    </row>
    <row r="169" s="4" customFormat="1" ht="16.5" customHeight="1">
      <c r="A169" s="121" t="s">
        <v>87</v>
      </c>
      <c r="B169" s="72"/>
      <c r="C169" s="135"/>
      <c r="D169" s="135"/>
      <c r="E169" s="136" t="s">
        <v>308</v>
      </c>
      <c r="F169" s="136"/>
      <c r="G169" s="136"/>
      <c r="H169" s="136"/>
      <c r="I169" s="136"/>
      <c r="J169" s="135"/>
      <c r="K169" s="136" t="s">
        <v>309</v>
      </c>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7">
        <f>'SO502 - Plynová přípojka NTL'!J32</f>
        <v>0</v>
      </c>
      <c r="AH169" s="135"/>
      <c r="AI169" s="135"/>
      <c r="AJ169" s="135"/>
      <c r="AK169" s="135"/>
      <c r="AL169" s="135"/>
      <c r="AM169" s="135"/>
      <c r="AN169" s="137">
        <f>SUM(AG169,AT169)</f>
        <v>0</v>
      </c>
      <c r="AO169" s="135"/>
      <c r="AP169" s="135"/>
      <c r="AQ169" s="138" t="s">
        <v>105</v>
      </c>
      <c r="AR169" s="74"/>
      <c r="AS169" s="139">
        <v>0</v>
      </c>
      <c r="AT169" s="140">
        <f>ROUND(SUM(AV169:AW169),2)</f>
        <v>0</v>
      </c>
      <c r="AU169" s="141">
        <f>'SO502 - Plynová přípojka NTL'!P127</f>
        <v>0</v>
      </c>
      <c r="AV169" s="140">
        <f>'SO502 - Plynová přípojka NTL'!J35</f>
        <v>0</v>
      </c>
      <c r="AW169" s="140">
        <f>'SO502 - Plynová přípojka NTL'!J36</f>
        <v>0</v>
      </c>
      <c r="AX169" s="140">
        <f>'SO502 - Plynová přípojka NTL'!J37</f>
        <v>0</v>
      </c>
      <c r="AY169" s="140">
        <f>'SO502 - Plynová přípojka NTL'!J38</f>
        <v>0</v>
      </c>
      <c r="AZ169" s="140">
        <f>'SO502 - Plynová přípojka NTL'!F35</f>
        <v>0</v>
      </c>
      <c r="BA169" s="140">
        <f>'SO502 - Plynová přípojka NTL'!F36</f>
        <v>0</v>
      </c>
      <c r="BB169" s="140">
        <f>'SO502 - Plynová přípojka NTL'!F37</f>
        <v>0</v>
      </c>
      <c r="BC169" s="140">
        <f>'SO502 - Plynová přípojka NTL'!F38</f>
        <v>0</v>
      </c>
      <c r="BD169" s="142">
        <f>'SO502 - Plynová přípojka NTL'!F39</f>
        <v>0</v>
      </c>
      <c r="BE169" s="4"/>
      <c r="BT169" s="143" t="s">
        <v>93</v>
      </c>
      <c r="BV169" s="143" t="s">
        <v>85</v>
      </c>
      <c r="BW169" s="143" t="s">
        <v>310</v>
      </c>
      <c r="BX169" s="143" t="s">
        <v>268</v>
      </c>
      <c r="CL169" s="143" t="s">
        <v>1</v>
      </c>
    </row>
    <row r="170" s="4" customFormat="1" ht="16.5" customHeight="1">
      <c r="A170" s="121" t="s">
        <v>87</v>
      </c>
      <c r="B170" s="72"/>
      <c r="C170" s="135"/>
      <c r="D170" s="135"/>
      <c r="E170" s="136" t="s">
        <v>311</v>
      </c>
      <c r="F170" s="136"/>
      <c r="G170" s="136"/>
      <c r="H170" s="136"/>
      <c r="I170" s="136"/>
      <c r="J170" s="135"/>
      <c r="K170" s="136" t="s">
        <v>312</v>
      </c>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7">
        <f>'SO503 - Zdroj a areálový ...'!J32</f>
        <v>0</v>
      </c>
      <c r="AH170" s="135"/>
      <c r="AI170" s="135"/>
      <c r="AJ170" s="135"/>
      <c r="AK170" s="135"/>
      <c r="AL170" s="135"/>
      <c r="AM170" s="135"/>
      <c r="AN170" s="137">
        <f>SUM(AG170,AT170)</f>
        <v>0</v>
      </c>
      <c r="AO170" s="135"/>
      <c r="AP170" s="135"/>
      <c r="AQ170" s="138" t="s">
        <v>105</v>
      </c>
      <c r="AR170" s="74"/>
      <c r="AS170" s="139">
        <v>0</v>
      </c>
      <c r="AT170" s="140">
        <f>ROUND(SUM(AV170:AW170),2)</f>
        <v>0</v>
      </c>
      <c r="AU170" s="141">
        <f>'SO503 - Zdroj a areálový ...'!P122</f>
        <v>0</v>
      </c>
      <c r="AV170" s="140">
        <f>'SO503 - Zdroj a areálový ...'!J35</f>
        <v>0</v>
      </c>
      <c r="AW170" s="140">
        <f>'SO503 - Zdroj a areálový ...'!J36</f>
        <v>0</v>
      </c>
      <c r="AX170" s="140">
        <f>'SO503 - Zdroj a areálový ...'!J37</f>
        <v>0</v>
      </c>
      <c r="AY170" s="140">
        <f>'SO503 - Zdroj a areálový ...'!J38</f>
        <v>0</v>
      </c>
      <c r="AZ170" s="140">
        <f>'SO503 - Zdroj a areálový ...'!F35</f>
        <v>0</v>
      </c>
      <c r="BA170" s="140">
        <f>'SO503 - Zdroj a areálový ...'!F36</f>
        <v>0</v>
      </c>
      <c r="BB170" s="140">
        <f>'SO503 - Zdroj a areálový ...'!F37</f>
        <v>0</v>
      </c>
      <c r="BC170" s="140">
        <f>'SO503 - Zdroj a areálový ...'!F38</f>
        <v>0</v>
      </c>
      <c r="BD170" s="142">
        <f>'SO503 - Zdroj a areálový ...'!F39</f>
        <v>0</v>
      </c>
      <c r="BE170" s="4"/>
      <c r="BT170" s="143" t="s">
        <v>93</v>
      </c>
      <c r="BV170" s="143" t="s">
        <v>85</v>
      </c>
      <c r="BW170" s="143" t="s">
        <v>313</v>
      </c>
      <c r="BX170" s="143" t="s">
        <v>268</v>
      </c>
      <c r="CL170" s="143" t="s">
        <v>1</v>
      </c>
    </row>
    <row r="171" s="7" customFormat="1" ht="24.75" customHeight="1">
      <c r="A171" s="7"/>
      <c r="B171" s="122"/>
      <c r="C171" s="123"/>
      <c r="D171" s="124" t="s">
        <v>314</v>
      </c>
      <c r="E171" s="124"/>
      <c r="F171" s="124"/>
      <c r="G171" s="124"/>
      <c r="H171" s="124"/>
      <c r="I171" s="125"/>
      <c r="J171" s="124" t="s">
        <v>315</v>
      </c>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34">
        <f>ROUND(SUM(AG172:AG173),2)</f>
        <v>0</v>
      </c>
      <c r="AH171" s="125"/>
      <c r="AI171" s="125"/>
      <c r="AJ171" s="125"/>
      <c r="AK171" s="125"/>
      <c r="AL171" s="125"/>
      <c r="AM171" s="125"/>
      <c r="AN171" s="126">
        <f>SUM(AG171,AT171)</f>
        <v>0</v>
      </c>
      <c r="AO171" s="125"/>
      <c r="AP171" s="125"/>
      <c r="AQ171" s="127" t="s">
        <v>90</v>
      </c>
      <c r="AR171" s="128"/>
      <c r="AS171" s="129">
        <f>ROUND(SUM(AS172:AS173),2)</f>
        <v>0</v>
      </c>
      <c r="AT171" s="130">
        <f>ROUND(SUM(AV171:AW171),2)</f>
        <v>0</v>
      </c>
      <c r="AU171" s="131">
        <f>ROUND(SUM(AU172:AU173),5)</f>
        <v>0</v>
      </c>
      <c r="AV171" s="130">
        <f>ROUND(AZ171*L29,2)</f>
        <v>0</v>
      </c>
      <c r="AW171" s="130">
        <f>ROUND(BA171*L30,2)</f>
        <v>0</v>
      </c>
      <c r="AX171" s="130">
        <f>ROUND(BB171*L29,2)</f>
        <v>0</v>
      </c>
      <c r="AY171" s="130">
        <f>ROUND(BC171*L30,2)</f>
        <v>0</v>
      </c>
      <c r="AZ171" s="130">
        <f>ROUND(SUM(AZ172:AZ173),2)</f>
        <v>0</v>
      </c>
      <c r="BA171" s="130">
        <f>ROUND(SUM(BA172:BA173),2)</f>
        <v>0</v>
      </c>
      <c r="BB171" s="130">
        <f>ROUND(SUM(BB172:BB173),2)</f>
        <v>0</v>
      </c>
      <c r="BC171" s="130">
        <f>ROUND(SUM(BC172:BC173),2)</f>
        <v>0</v>
      </c>
      <c r="BD171" s="132">
        <f>ROUND(SUM(BD172:BD173),2)</f>
        <v>0</v>
      </c>
      <c r="BE171" s="7"/>
      <c r="BS171" s="133" t="s">
        <v>82</v>
      </c>
      <c r="BT171" s="133" t="s">
        <v>91</v>
      </c>
      <c r="BU171" s="133" t="s">
        <v>84</v>
      </c>
      <c r="BV171" s="133" t="s">
        <v>85</v>
      </c>
      <c r="BW171" s="133" t="s">
        <v>316</v>
      </c>
      <c r="BX171" s="133" t="s">
        <v>5</v>
      </c>
      <c r="CL171" s="133" t="s">
        <v>19</v>
      </c>
      <c r="CM171" s="133" t="s">
        <v>93</v>
      </c>
    </row>
    <row r="172" s="4" customFormat="1" ht="23.25" customHeight="1">
      <c r="A172" s="121" t="s">
        <v>87</v>
      </c>
      <c r="B172" s="72"/>
      <c r="C172" s="135"/>
      <c r="D172" s="135"/>
      <c r="E172" s="136" t="s">
        <v>317</v>
      </c>
      <c r="F172" s="136"/>
      <c r="G172" s="136"/>
      <c r="H172" s="136"/>
      <c r="I172" s="136"/>
      <c r="J172" s="135"/>
      <c r="K172" s="136" t="s">
        <v>318</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7">
        <f>'SO 601.1 - Komunikace a c...'!J32</f>
        <v>0</v>
      </c>
      <c r="AH172" s="135"/>
      <c r="AI172" s="135"/>
      <c r="AJ172" s="135"/>
      <c r="AK172" s="135"/>
      <c r="AL172" s="135"/>
      <c r="AM172" s="135"/>
      <c r="AN172" s="137">
        <f>SUM(AG172,AT172)</f>
        <v>0</v>
      </c>
      <c r="AO172" s="135"/>
      <c r="AP172" s="135"/>
      <c r="AQ172" s="138" t="s">
        <v>105</v>
      </c>
      <c r="AR172" s="74"/>
      <c r="AS172" s="139">
        <v>0</v>
      </c>
      <c r="AT172" s="140">
        <f>ROUND(SUM(AV172:AW172),2)</f>
        <v>0</v>
      </c>
      <c r="AU172" s="141">
        <f>'SO 601.1 - Komunikace a c...'!P126</f>
        <v>0</v>
      </c>
      <c r="AV172" s="140">
        <f>'SO 601.1 - Komunikace a c...'!J35</f>
        <v>0</v>
      </c>
      <c r="AW172" s="140">
        <f>'SO 601.1 - Komunikace a c...'!J36</f>
        <v>0</v>
      </c>
      <c r="AX172" s="140">
        <f>'SO 601.1 - Komunikace a c...'!J37</f>
        <v>0</v>
      </c>
      <c r="AY172" s="140">
        <f>'SO 601.1 - Komunikace a c...'!J38</f>
        <v>0</v>
      </c>
      <c r="AZ172" s="140">
        <f>'SO 601.1 - Komunikace a c...'!F35</f>
        <v>0</v>
      </c>
      <c r="BA172" s="140">
        <f>'SO 601.1 - Komunikace a c...'!F36</f>
        <v>0</v>
      </c>
      <c r="BB172" s="140">
        <f>'SO 601.1 - Komunikace a c...'!F37</f>
        <v>0</v>
      </c>
      <c r="BC172" s="140">
        <f>'SO 601.1 - Komunikace a c...'!F38</f>
        <v>0</v>
      </c>
      <c r="BD172" s="142">
        <f>'SO 601.1 - Komunikace a c...'!F39</f>
        <v>0</v>
      </c>
      <c r="BE172" s="4"/>
      <c r="BT172" s="143" t="s">
        <v>93</v>
      </c>
      <c r="BV172" s="143" t="s">
        <v>85</v>
      </c>
      <c r="BW172" s="143" t="s">
        <v>319</v>
      </c>
      <c r="BX172" s="143" t="s">
        <v>316</v>
      </c>
      <c r="CL172" s="143" t="s">
        <v>1</v>
      </c>
    </row>
    <row r="173" s="4" customFormat="1" ht="23.25" customHeight="1">
      <c r="A173" s="121" t="s">
        <v>87</v>
      </c>
      <c r="B173" s="72"/>
      <c r="C173" s="135"/>
      <c r="D173" s="135"/>
      <c r="E173" s="136" t="s">
        <v>320</v>
      </c>
      <c r="F173" s="136"/>
      <c r="G173" s="136"/>
      <c r="H173" s="136"/>
      <c r="I173" s="136"/>
      <c r="J173" s="135"/>
      <c r="K173" s="136" t="s">
        <v>321</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7">
        <f>'SO 601.2 - Komunikace a c...'!J32</f>
        <v>0</v>
      </c>
      <c r="AH173" s="135"/>
      <c r="AI173" s="135"/>
      <c r="AJ173" s="135"/>
      <c r="AK173" s="135"/>
      <c r="AL173" s="135"/>
      <c r="AM173" s="135"/>
      <c r="AN173" s="137">
        <f>SUM(AG173,AT173)</f>
        <v>0</v>
      </c>
      <c r="AO173" s="135"/>
      <c r="AP173" s="135"/>
      <c r="AQ173" s="138" t="s">
        <v>105</v>
      </c>
      <c r="AR173" s="74"/>
      <c r="AS173" s="139">
        <v>0</v>
      </c>
      <c r="AT173" s="140">
        <f>ROUND(SUM(AV173:AW173),2)</f>
        <v>0</v>
      </c>
      <c r="AU173" s="141">
        <f>'SO 601.2 - Komunikace a c...'!P127</f>
        <v>0</v>
      </c>
      <c r="AV173" s="140">
        <f>'SO 601.2 - Komunikace a c...'!J35</f>
        <v>0</v>
      </c>
      <c r="AW173" s="140">
        <f>'SO 601.2 - Komunikace a c...'!J36</f>
        <v>0</v>
      </c>
      <c r="AX173" s="140">
        <f>'SO 601.2 - Komunikace a c...'!J37</f>
        <v>0</v>
      </c>
      <c r="AY173" s="140">
        <f>'SO 601.2 - Komunikace a c...'!J38</f>
        <v>0</v>
      </c>
      <c r="AZ173" s="140">
        <f>'SO 601.2 - Komunikace a c...'!F35</f>
        <v>0</v>
      </c>
      <c r="BA173" s="140">
        <f>'SO 601.2 - Komunikace a c...'!F36</f>
        <v>0</v>
      </c>
      <c r="BB173" s="140">
        <f>'SO 601.2 - Komunikace a c...'!F37</f>
        <v>0</v>
      </c>
      <c r="BC173" s="140">
        <f>'SO 601.2 - Komunikace a c...'!F38</f>
        <v>0</v>
      </c>
      <c r="BD173" s="142">
        <f>'SO 601.2 - Komunikace a c...'!F39</f>
        <v>0</v>
      </c>
      <c r="BE173" s="4"/>
      <c r="BT173" s="143" t="s">
        <v>93</v>
      </c>
      <c r="BV173" s="143" t="s">
        <v>85</v>
      </c>
      <c r="BW173" s="143" t="s">
        <v>322</v>
      </c>
      <c r="BX173" s="143" t="s">
        <v>316</v>
      </c>
      <c r="CL173" s="143" t="s">
        <v>1</v>
      </c>
    </row>
    <row r="174" s="7" customFormat="1" ht="24.75" customHeight="1">
      <c r="A174" s="7"/>
      <c r="B174" s="122"/>
      <c r="C174" s="123"/>
      <c r="D174" s="124" t="s">
        <v>323</v>
      </c>
      <c r="E174" s="124"/>
      <c r="F174" s="124"/>
      <c r="G174" s="124"/>
      <c r="H174" s="124"/>
      <c r="I174" s="125"/>
      <c r="J174" s="124" t="s">
        <v>324</v>
      </c>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34">
        <f>ROUND(SUM(AG175:AG176),2)</f>
        <v>0</v>
      </c>
      <c r="AH174" s="125"/>
      <c r="AI174" s="125"/>
      <c r="AJ174" s="125"/>
      <c r="AK174" s="125"/>
      <c r="AL174" s="125"/>
      <c r="AM174" s="125"/>
      <c r="AN174" s="126">
        <f>SUM(AG174,AT174)</f>
        <v>0</v>
      </c>
      <c r="AO174" s="125"/>
      <c r="AP174" s="125"/>
      <c r="AQ174" s="127" t="s">
        <v>90</v>
      </c>
      <c r="AR174" s="128"/>
      <c r="AS174" s="129">
        <f>ROUND(SUM(AS175:AS176),2)</f>
        <v>0</v>
      </c>
      <c r="AT174" s="130">
        <f>ROUND(SUM(AV174:AW174),2)</f>
        <v>0</v>
      </c>
      <c r="AU174" s="131">
        <f>ROUND(SUM(AU175:AU176),5)</f>
        <v>0</v>
      </c>
      <c r="AV174" s="130">
        <f>ROUND(AZ174*L29,2)</f>
        <v>0</v>
      </c>
      <c r="AW174" s="130">
        <f>ROUND(BA174*L30,2)</f>
        <v>0</v>
      </c>
      <c r="AX174" s="130">
        <f>ROUND(BB174*L29,2)</f>
        <v>0</v>
      </c>
      <c r="AY174" s="130">
        <f>ROUND(BC174*L30,2)</f>
        <v>0</v>
      </c>
      <c r="AZ174" s="130">
        <f>ROUND(SUM(AZ175:AZ176),2)</f>
        <v>0</v>
      </c>
      <c r="BA174" s="130">
        <f>ROUND(SUM(BA175:BA176),2)</f>
        <v>0</v>
      </c>
      <c r="BB174" s="130">
        <f>ROUND(SUM(BB175:BB176),2)</f>
        <v>0</v>
      </c>
      <c r="BC174" s="130">
        <f>ROUND(SUM(BC175:BC176),2)</f>
        <v>0</v>
      </c>
      <c r="BD174" s="132">
        <f>ROUND(SUM(BD175:BD176),2)</f>
        <v>0</v>
      </c>
      <c r="BE174" s="7"/>
      <c r="BS174" s="133" t="s">
        <v>82</v>
      </c>
      <c r="BT174" s="133" t="s">
        <v>91</v>
      </c>
      <c r="BU174" s="133" t="s">
        <v>84</v>
      </c>
      <c r="BV174" s="133" t="s">
        <v>85</v>
      </c>
      <c r="BW174" s="133" t="s">
        <v>325</v>
      </c>
      <c r="BX174" s="133" t="s">
        <v>5</v>
      </c>
      <c r="CL174" s="133" t="s">
        <v>19</v>
      </c>
      <c r="CM174" s="133" t="s">
        <v>93</v>
      </c>
    </row>
    <row r="175" s="4" customFormat="1" ht="23.25" customHeight="1">
      <c r="A175" s="121" t="s">
        <v>87</v>
      </c>
      <c r="B175" s="72"/>
      <c r="C175" s="135"/>
      <c r="D175" s="135"/>
      <c r="E175" s="136" t="s">
        <v>326</v>
      </c>
      <c r="F175" s="136"/>
      <c r="G175" s="136"/>
      <c r="H175" s="136"/>
      <c r="I175" s="136"/>
      <c r="J175" s="135"/>
      <c r="K175" s="136" t="s">
        <v>327</v>
      </c>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7">
        <f>'SO 602.1 - Chodníky v ul....'!J32</f>
        <v>0</v>
      </c>
      <c r="AH175" s="135"/>
      <c r="AI175" s="135"/>
      <c r="AJ175" s="135"/>
      <c r="AK175" s="135"/>
      <c r="AL175" s="135"/>
      <c r="AM175" s="135"/>
      <c r="AN175" s="137">
        <f>SUM(AG175,AT175)</f>
        <v>0</v>
      </c>
      <c r="AO175" s="135"/>
      <c r="AP175" s="135"/>
      <c r="AQ175" s="138" t="s">
        <v>105</v>
      </c>
      <c r="AR175" s="74"/>
      <c r="AS175" s="139">
        <v>0</v>
      </c>
      <c r="AT175" s="140">
        <f>ROUND(SUM(AV175:AW175),2)</f>
        <v>0</v>
      </c>
      <c r="AU175" s="141">
        <f>'SO 602.1 - Chodníky v ul....'!P126</f>
        <v>0</v>
      </c>
      <c r="AV175" s="140">
        <f>'SO 602.1 - Chodníky v ul....'!J35</f>
        <v>0</v>
      </c>
      <c r="AW175" s="140">
        <f>'SO 602.1 - Chodníky v ul....'!J36</f>
        <v>0</v>
      </c>
      <c r="AX175" s="140">
        <f>'SO 602.1 - Chodníky v ul....'!J37</f>
        <v>0</v>
      </c>
      <c r="AY175" s="140">
        <f>'SO 602.1 - Chodníky v ul....'!J38</f>
        <v>0</v>
      </c>
      <c r="AZ175" s="140">
        <f>'SO 602.1 - Chodníky v ul....'!F35</f>
        <v>0</v>
      </c>
      <c r="BA175" s="140">
        <f>'SO 602.1 - Chodníky v ul....'!F36</f>
        <v>0</v>
      </c>
      <c r="BB175" s="140">
        <f>'SO 602.1 - Chodníky v ul....'!F37</f>
        <v>0</v>
      </c>
      <c r="BC175" s="140">
        <f>'SO 602.1 - Chodníky v ul....'!F38</f>
        <v>0</v>
      </c>
      <c r="BD175" s="142">
        <f>'SO 602.1 - Chodníky v ul....'!F39</f>
        <v>0</v>
      </c>
      <c r="BE175" s="4"/>
      <c r="BT175" s="143" t="s">
        <v>93</v>
      </c>
      <c r="BV175" s="143" t="s">
        <v>85</v>
      </c>
      <c r="BW175" s="143" t="s">
        <v>328</v>
      </c>
      <c r="BX175" s="143" t="s">
        <v>325</v>
      </c>
      <c r="CL175" s="143" t="s">
        <v>1</v>
      </c>
    </row>
    <row r="176" s="4" customFormat="1" ht="23.25" customHeight="1">
      <c r="A176" s="121" t="s">
        <v>87</v>
      </c>
      <c r="B176" s="72"/>
      <c r="C176" s="135"/>
      <c r="D176" s="135"/>
      <c r="E176" s="136" t="s">
        <v>329</v>
      </c>
      <c r="F176" s="136"/>
      <c r="G176" s="136"/>
      <c r="H176" s="136"/>
      <c r="I176" s="136"/>
      <c r="J176" s="135"/>
      <c r="K176" s="136" t="s">
        <v>330</v>
      </c>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7">
        <f>'SO 602.2 - Bezpečnostní o...'!J32</f>
        <v>0</v>
      </c>
      <c r="AH176" s="135"/>
      <c r="AI176" s="135"/>
      <c r="AJ176" s="135"/>
      <c r="AK176" s="135"/>
      <c r="AL176" s="135"/>
      <c r="AM176" s="135"/>
      <c r="AN176" s="137">
        <f>SUM(AG176,AT176)</f>
        <v>0</v>
      </c>
      <c r="AO176" s="135"/>
      <c r="AP176" s="135"/>
      <c r="AQ176" s="138" t="s">
        <v>105</v>
      </c>
      <c r="AR176" s="74"/>
      <c r="AS176" s="139">
        <v>0</v>
      </c>
      <c r="AT176" s="140">
        <f>ROUND(SUM(AV176:AW176),2)</f>
        <v>0</v>
      </c>
      <c r="AU176" s="141">
        <f>'SO 602.2 - Bezpečnostní o...'!P126</f>
        <v>0</v>
      </c>
      <c r="AV176" s="140">
        <f>'SO 602.2 - Bezpečnostní o...'!J35</f>
        <v>0</v>
      </c>
      <c r="AW176" s="140">
        <f>'SO 602.2 - Bezpečnostní o...'!J36</f>
        <v>0</v>
      </c>
      <c r="AX176" s="140">
        <f>'SO 602.2 - Bezpečnostní o...'!J37</f>
        <v>0</v>
      </c>
      <c r="AY176" s="140">
        <f>'SO 602.2 - Bezpečnostní o...'!J38</f>
        <v>0</v>
      </c>
      <c r="AZ176" s="140">
        <f>'SO 602.2 - Bezpečnostní o...'!F35</f>
        <v>0</v>
      </c>
      <c r="BA176" s="140">
        <f>'SO 602.2 - Bezpečnostní o...'!F36</f>
        <v>0</v>
      </c>
      <c r="BB176" s="140">
        <f>'SO 602.2 - Bezpečnostní o...'!F37</f>
        <v>0</v>
      </c>
      <c r="BC176" s="140">
        <f>'SO 602.2 - Bezpečnostní o...'!F38</f>
        <v>0</v>
      </c>
      <c r="BD176" s="142">
        <f>'SO 602.2 - Bezpečnostní o...'!F39</f>
        <v>0</v>
      </c>
      <c r="BE176" s="4"/>
      <c r="BT176" s="143" t="s">
        <v>93</v>
      </c>
      <c r="BV176" s="143" t="s">
        <v>85</v>
      </c>
      <c r="BW176" s="143" t="s">
        <v>331</v>
      </c>
      <c r="BX176" s="143" t="s">
        <v>325</v>
      </c>
      <c r="CL176" s="143" t="s">
        <v>1</v>
      </c>
    </row>
    <row r="177" s="7" customFormat="1" ht="16.5" customHeight="1">
      <c r="A177" s="121" t="s">
        <v>87</v>
      </c>
      <c r="B177" s="122"/>
      <c r="C177" s="123"/>
      <c r="D177" s="124" t="s">
        <v>332</v>
      </c>
      <c r="E177" s="124"/>
      <c r="F177" s="124"/>
      <c r="G177" s="124"/>
      <c r="H177" s="124"/>
      <c r="I177" s="125"/>
      <c r="J177" s="124" t="s">
        <v>333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'SO 603 - Dopravní značení'!J30</f>
        <v>0</v>
      </c>
      <c r="AH177" s="125"/>
      <c r="AI177" s="125"/>
      <c r="AJ177" s="125"/>
      <c r="AK177" s="125"/>
      <c r="AL177" s="125"/>
      <c r="AM177" s="125"/>
      <c r="AN177" s="126">
        <f>SUM(AG177,AT177)</f>
        <v>0</v>
      </c>
      <c r="AO177" s="125"/>
      <c r="AP177" s="125"/>
      <c r="AQ177" s="127" t="s">
        <v>90</v>
      </c>
      <c r="AR177" s="128"/>
      <c r="AS177" s="129">
        <v>0</v>
      </c>
      <c r="AT177" s="130">
        <f>ROUND(SUM(AV177:AW177),2)</f>
        <v>0</v>
      </c>
      <c r="AU177" s="131">
        <f>'SO 603 - Dopravní značení'!P118</f>
        <v>0</v>
      </c>
      <c r="AV177" s="130">
        <f>'SO 603 - Dopravní značení'!J33</f>
        <v>0</v>
      </c>
      <c r="AW177" s="130">
        <f>'SO 603 - Dopravní značení'!J34</f>
        <v>0</v>
      </c>
      <c r="AX177" s="130">
        <f>'SO 603 - Dopravní značení'!J35</f>
        <v>0</v>
      </c>
      <c r="AY177" s="130">
        <f>'SO 603 - Dopravní značení'!J36</f>
        <v>0</v>
      </c>
      <c r="AZ177" s="130">
        <f>'SO 603 - Dopravní značení'!F33</f>
        <v>0</v>
      </c>
      <c r="BA177" s="130">
        <f>'SO 603 - Dopravní značení'!F34</f>
        <v>0</v>
      </c>
      <c r="BB177" s="130">
        <f>'SO 603 - Dopravní značení'!F35</f>
        <v>0</v>
      </c>
      <c r="BC177" s="130">
        <f>'SO 603 - Dopravní značení'!F36</f>
        <v>0</v>
      </c>
      <c r="BD177" s="132">
        <f>'SO 603 - Dopravní značení'!F37</f>
        <v>0</v>
      </c>
      <c r="BE177" s="7"/>
      <c r="BT177" s="133" t="s">
        <v>91</v>
      </c>
      <c r="BV177" s="133" t="s">
        <v>85</v>
      </c>
      <c r="BW177" s="133" t="s">
        <v>334</v>
      </c>
      <c r="BX177" s="133" t="s">
        <v>5</v>
      </c>
      <c r="CL177" s="133" t="s">
        <v>1</v>
      </c>
      <c r="CM177" s="133" t="s">
        <v>93</v>
      </c>
    </row>
    <row r="178" s="7" customFormat="1" ht="16.5" customHeight="1">
      <c r="A178" s="121" t="s">
        <v>87</v>
      </c>
      <c r="B178" s="122"/>
      <c r="C178" s="123"/>
      <c r="D178" s="124" t="s">
        <v>335</v>
      </c>
      <c r="E178" s="124"/>
      <c r="F178" s="124"/>
      <c r="G178" s="124"/>
      <c r="H178" s="124"/>
      <c r="I178" s="125"/>
      <c r="J178" s="124" t="s">
        <v>336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'SO 604 - Sadové úpravy, n...'!J30</f>
        <v>0</v>
      </c>
      <c r="AH178" s="125"/>
      <c r="AI178" s="125"/>
      <c r="AJ178" s="125"/>
      <c r="AK178" s="125"/>
      <c r="AL178" s="125"/>
      <c r="AM178" s="125"/>
      <c r="AN178" s="126">
        <f>SUM(AG178,AT178)</f>
        <v>0</v>
      </c>
      <c r="AO178" s="125"/>
      <c r="AP178" s="125"/>
      <c r="AQ178" s="127" t="s">
        <v>90</v>
      </c>
      <c r="AR178" s="128"/>
      <c r="AS178" s="129">
        <v>0</v>
      </c>
      <c r="AT178" s="130">
        <f>ROUND(SUM(AV178:AW178),2)</f>
        <v>0</v>
      </c>
      <c r="AU178" s="131">
        <f>'SO 604 - Sadové úpravy, n...'!P119</f>
        <v>0</v>
      </c>
      <c r="AV178" s="130">
        <f>'SO 604 - Sadové úpravy, n...'!J33</f>
        <v>0</v>
      </c>
      <c r="AW178" s="130">
        <f>'SO 604 - Sadové úpravy, n...'!J34</f>
        <v>0</v>
      </c>
      <c r="AX178" s="130">
        <f>'SO 604 - Sadové úpravy, n...'!J35</f>
        <v>0</v>
      </c>
      <c r="AY178" s="130">
        <f>'SO 604 - Sadové úpravy, n...'!J36</f>
        <v>0</v>
      </c>
      <c r="AZ178" s="130">
        <f>'SO 604 - Sadové úpravy, n...'!F33</f>
        <v>0</v>
      </c>
      <c r="BA178" s="130">
        <f>'SO 604 - Sadové úpravy, n...'!F34</f>
        <v>0</v>
      </c>
      <c r="BB178" s="130">
        <f>'SO 604 - Sadové úpravy, n...'!F35</f>
        <v>0</v>
      </c>
      <c r="BC178" s="130">
        <f>'SO 604 - Sadové úpravy, n...'!F36</f>
        <v>0</v>
      </c>
      <c r="BD178" s="132">
        <f>'SO 604 - Sadové úpravy, n...'!F37</f>
        <v>0</v>
      </c>
      <c r="BE178" s="7"/>
      <c r="BT178" s="133" t="s">
        <v>91</v>
      </c>
      <c r="BV178" s="133" t="s">
        <v>85</v>
      </c>
      <c r="BW178" s="133" t="s">
        <v>337</v>
      </c>
      <c r="BX178" s="133" t="s">
        <v>5</v>
      </c>
      <c r="CL178" s="133" t="s">
        <v>1</v>
      </c>
      <c r="CM178" s="133" t="s">
        <v>93</v>
      </c>
    </row>
    <row r="179" s="7" customFormat="1" ht="16.5" customHeight="1">
      <c r="A179" s="7"/>
      <c r="B179" s="122"/>
      <c r="C179" s="123"/>
      <c r="D179" s="124" t="s">
        <v>338</v>
      </c>
      <c r="E179" s="124"/>
      <c r="F179" s="124"/>
      <c r="G179" s="124"/>
      <c r="H179" s="124"/>
      <c r="I179" s="125"/>
      <c r="J179" s="124" t="s">
        <v>339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34">
        <f>ROUND(SUM(AG180:AG183),2)</f>
        <v>0</v>
      </c>
      <c r="AH179" s="125"/>
      <c r="AI179" s="125"/>
      <c r="AJ179" s="125"/>
      <c r="AK179" s="125"/>
      <c r="AL179" s="125"/>
      <c r="AM179" s="125"/>
      <c r="AN179" s="126">
        <f>SUM(AG179,AT179)</f>
        <v>0</v>
      </c>
      <c r="AO179" s="125"/>
      <c r="AP179" s="125"/>
      <c r="AQ179" s="127" t="s">
        <v>90</v>
      </c>
      <c r="AR179" s="128"/>
      <c r="AS179" s="129">
        <f>ROUND(SUM(AS180:AS183),2)</f>
        <v>0</v>
      </c>
      <c r="AT179" s="130">
        <f>ROUND(SUM(AV179:AW179),2)</f>
        <v>0</v>
      </c>
      <c r="AU179" s="131">
        <f>ROUND(SUM(AU180:AU183),5)</f>
        <v>0</v>
      </c>
      <c r="AV179" s="130">
        <f>ROUND(AZ179*L29,2)</f>
        <v>0</v>
      </c>
      <c r="AW179" s="130">
        <f>ROUND(BA179*L30,2)</f>
        <v>0</v>
      </c>
      <c r="AX179" s="130">
        <f>ROUND(BB179*L29,2)</f>
        <v>0</v>
      </c>
      <c r="AY179" s="130">
        <f>ROUND(BC179*L30,2)</f>
        <v>0</v>
      </c>
      <c r="AZ179" s="130">
        <f>ROUND(SUM(AZ180:AZ183),2)</f>
        <v>0</v>
      </c>
      <c r="BA179" s="130">
        <f>ROUND(SUM(BA180:BA183),2)</f>
        <v>0</v>
      </c>
      <c r="BB179" s="130">
        <f>ROUND(SUM(BB180:BB183),2)</f>
        <v>0</v>
      </c>
      <c r="BC179" s="130">
        <f>ROUND(SUM(BC180:BC183),2)</f>
        <v>0</v>
      </c>
      <c r="BD179" s="132">
        <f>ROUND(SUM(BD180:BD183),2)</f>
        <v>0</v>
      </c>
      <c r="BE179" s="7"/>
      <c r="BS179" s="133" t="s">
        <v>82</v>
      </c>
      <c r="BT179" s="133" t="s">
        <v>91</v>
      </c>
      <c r="BU179" s="133" t="s">
        <v>84</v>
      </c>
      <c r="BV179" s="133" t="s">
        <v>85</v>
      </c>
      <c r="BW179" s="133" t="s">
        <v>340</v>
      </c>
      <c r="BX179" s="133" t="s">
        <v>5</v>
      </c>
      <c r="CL179" s="133" t="s">
        <v>1</v>
      </c>
      <c r="CM179" s="133" t="s">
        <v>93</v>
      </c>
    </row>
    <row r="180" s="4" customFormat="1" ht="16.5" customHeight="1">
      <c r="A180" s="121" t="s">
        <v>87</v>
      </c>
      <c r="B180" s="72"/>
      <c r="C180" s="135"/>
      <c r="D180" s="135"/>
      <c r="E180" s="136" t="s">
        <v>93</v>
      </c>
      <c r="F180" s="136"/>
      <c r="G180" s="136"/>
      <c r="H180" s="136"/>
      <c r="I180" s="136"/>
      <c r="J180" s="135"/>
      <c r="K180" s="136" t="s">
        <v>341</v>
      </c>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7">
        <f>'2 - Mobiliář externí'!J32</f>
        <v>0</v>
      </c>
      <c r="AH180" s="135"/>
      <c r="AI180" s="135"/>
      <c r="AJ180" s="135"/>
      <c r="AK180" s="135"/>
      <c r="AL180" s="135"/>
      <c r="AM180" s="135"/>
      <c r="AN180" s="137">
        <f>SUM(AG180,AT180)</f>
        <v>0</v>
      </c>
      <c r="AO180" s="135"/>
      <c r="AP180" s="135"/>
      <c r="AQ180" s="138" t="s">
        <v>105</v>
      </c>
      <c r="AR180" s="74"/>
      <c r="AS180" s="139">
        <v>0</v>
      </c>
      <c r="AT180" s="140">
        <f>ROUND(SUM(AV180:AW180),2)</f>
        <v>0</v>
      </c>
      <c r="AU180" s="141">
        <f>'2 - Mobiliář externí'!P121</f>
        <v>0</v>
      </c>
      <c r="AV180" s="140">
        <f>'2 - Mobiliář externí'!J35</f>
        <v>0</v>
      </c>
      <c r="AW180" s="140">
        <f>'2 - Mobiliář externí'!J36</f>
        <v>0</v>
      </c>
      <c r="AX180" s="140">
        <f>'2 - Mobiliář externí'!J37</f>
        <v>0</v>
      </c>
      <c r="AY180" s="140">
        <f>'2 - Mobiliář externí'!J38</f>
        <v>0</v>
      </c>
      <c r="AZ180" s="140">
        <f>'2 - Mobiliář externí'!F35</f>
        <v>0</v>
      </c>
      <c r="BA180" s="140">
        <f>'2 - Mobiliář externí'!F36</f>
        <v>0</v>
      </c>
      <c r="BB180" s="140">
        <f>'2 - Mobiliář externí'!F37</f>
        <v>0</v>
      </c>
      <c r="BC180" s="140">
        <f>'2 - Mobiliář externí'!F38</f>
        <v>0</v>
      </c>
      <c r="BD180" s="142">
        <f>'2 - Mobiliář externí'!F39</f>
        <v>0</v>
      </c>
      <c r="BE180" s="4"/>
      <c r="BT180" s="143" t="s">
        <v>93</v>
      </c>
      <c r="BV180" s="143" t="s">
        <v>85</v>
      </c>
      <c r="BW180" s="143" t="s">
        <v>342</v>
      </c>
      <c r="BX180" s="143" t="s">
        <v>340</v>
      </c>
      <c r="CL180" s="143" t="s">
        <v>1</v>
      </c>
    </row>
    <row r="181" s="4" customFormat="1" ht="16.5" customHeight="1">
      <c r="A181" s="121" t="s">
        <v>87</v>
      </c>
      <c r="B181" s="72"/>
      <c r="C181" s="135"/>
      <c r="D181" s="135"/>
      <c r="E181" s="136" t="s">
        <v>112</v>
      </c>
      <c r="F181" s="136"/>
      <c r="G181" s="136"/>
      <c r="H181" s="136"/>
      <c r="I181" s="136"/>
      <c r="J181" s="135"/>
      <c r="K181" s="136" t="s">
        <v>343</v>
      </c>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7">
        <f>'3 - První vybavení'!J32</f>
        <v>0</v>
      </c>
      <c r="AH181" s="135"/>
      <c r="AI181" s="135"/>
      <c r="AJ181" s="135"/>
      <c r="AK181" s="135"/>
      <c r="AL181" s="135"/>
      <c r="AM181" s="135"/>
      <c r="AN181" s="137">
        <f>SUM(AG181,AT181)</f>
        <v>0</v>
      </c>
      <c r="AO181" s="135"/>
      <c r="AP181" s="135"/>
      <c r="AQ181" s="138" t="s">
        <v>105</v>
      </c>
      <c r="AR181" s="74"/>
      <c r="AS181" s="139">
        <v>0</v>
      </c>
      <c r="AT181" s="140">
        <f>ROUND(SUM(AV181:AW181),2)</f>
        <v>0</v>
      </c>
      <c r="AU181" s="141">
        <f>'3 - První vybavení'!P121</f>
        <v>0</v>
      </c>
      <c r="AV181" s="140">
        <f>'3 - První vybavení'!J35</f>
        <v>0</v>
      </c>
      <c r="AW181" s="140">
        <f>'3 - První vybavení'!J36</f>
        <v>0</v>
      </c>
      <c r="AX181" s="140">
        <f>'3 - První vybavení'!J37</f>
        <v>0</v>
      </c>
      <c r="AY181" s="140">
        <f>'3 - První vybavení'!J38</f>
        <v>0</v>
      </c>
      <c r="AZ181" s="140">
        <f>'3 - První vybavení'!F35</f>
        <v>0</v>
      </c>
      <c r="BA181" s="140">
        <f>'3 - První vybavení'!F36</f>
        <v>0</v>
      </c>
      <c r="BB181" s="140">
        <f>'3 - První vybavení'!F37</f>
        <v>0</v>
      </c>
      <c r="BC181" s="140">
        <f>'3 - První vybavení'!F38</f>
        <v>0</v>
      </c>
      <c r="BD181" s="142">
        <f>'3 - První vybavení'!F39</f>
        <v>0</v>
      </c>
      <c r="BE181" s="4"/>
      <c r="BT181" s="143" t="s">
        <v>93</v>
      </c>
      <c r="BV181" s="143" t="s">
        <v>85</v>
      </c>
      <c r="BW181" s="143" t="s">
        <v>344</v>
      </c>
      <c r="BX181" s="143" t="s">
        <v>340</v>
      </c>
      <c r="CL181" s="143" t="s">
        <v>1</v>
      </c>
    </row>
    <row r="182" s="4" customFormat="1" ht="16.5" customHeight="1">
      <c r="A182" s="121" t="s">
        <v>87</v>
      </c>
      <c r="B182" s="72"/>
      <c r="C182" s="135"/>
      <c r="D182" s="135"/>
      <c r="E182" s="136" t="s">
        <v>345</v>
      </c>
      <c r="F182" s="136"/>
      <c r="G182" s="136"/>
      <c r="H182" s="136"/>
      <c r="I182" s="136"/>
      <c r="J182" s="135"/>
      <c r="K182" s="136" t="s">
        <v>346</v>
      </c>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7">
        <f>'4a - Informační systém_vn...'!J32</f>
        <v>0</v>
      </c>
      <c r="AH182" s="135"/>
      <c r="AI182" s="135"/>
      <c r="AJ182" s="135"/>
      <c r="AK182" s="135"/>
      <c r="AL182" s="135"/>
      <c r="AM182" s="135"/>
      <c r="AN182" s="137">
        <f>SUM(AG182,AT182)</f>
        <v>0</v>
      </c>
      <c r="AO182" s="135"/>
      <c r="AP182" s="135"/>
      <c r="AQ182" s="138" t="s">
        <v>105</v>
      </c>
      <c r="AR182" s="74"/>
      <c r="AS182" s="139">
        <v>0</v>
      </c>
      <c r="AT182" s="140">
        <f>ROUND(SUM(AV182:AW182),2)</f>
        <v>0</v>
      </c>
      <c r="AU182" s="141">
        <f>'4a - Informační systém_vn...'!P121</f>
        <v>0</v>
      </c>
      <c r="AV182" s="140">
        <f>'4a - Informační systém_vn...'!J35</f>
        <v>0</v>
      </c>
      <c r="AW182" s="140">
        <f>'4a - Informační systém_vn...'!J36</f>
        <v>0</v>
      </c>
      <c r="AX182" s="140">
        <f>'4a - Informační systém_vn...'!J37</f>
        <v>0</v>
      </c>
      <c r="AY182" s="140">
        <f>'4a - Informační systém_vn...'!J38</f>
        <v>0</v>
      </c>
      <c r="AZ182" s="140">
        <f>'4a - Informační systém_vn...'!F35</f>
        <v>0</v>
      </c>
      <c r="BA182" s="140">
        <f>'4a - Informační systém_vn...'!F36</f>
        <v>0</v>
      </c>
      <c r="BB182" s="140">
        <f>'4a - Informační systém_vn...'!F37</f>
        <v>0</v>
      </c>
      <c r="BC182" s="140">
        <f>'4a - Informační systém_vn...'!F38</f>
        <v>0</v>
      </c>
      <c r="BD182" s="142">
        <f>'4a - Informační systém_vn...'!F39</f>
        <v>0</v>
      </c>
      <c r="BE182" s="4"/>
      <c r="BT182" s="143" t="s">
        <v>93</v>
      </c>
      <c r="BV182" s="143" t="s">
        <v>85</v>
      </c>
      <c r="BW182" s="143" t="s">
        <v>347</v>
      </c>
      <c r="BX182" s="143" t="s">
        <v>340</v>
      </c>
      <c r="CL182" s="143" t="s">
        <v>1</v>
      </c>
    </row>
    <row r="183" s="4" customFormat="1" ht="16.5" customHeight="1">
      <c r="A183" s="121" t="s">
        <v>87</v>
      </c>
      <c r="B183" s="72"/>
      <c r="C183" s="135"/>
      <c r="D183" s="135"/>
      <c r="E183" s="136" t="s">
        <v>348</v>
      </c>
      <c r="F183" s="136"/>
      <c r="G183" s="136"/>
      <c r="H183" s="136"/>
      <c r="I183" s="136"/>
      <c r="J183" s="135"/>
      <c r="K183" s="136" t="s">
        <v>349</v>
      </c>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7">
        <f>'4b - Informační systém_vn...'!J32</f>
        <v>0</v>
      </c>
      <c r="AH183" s="135"/>
      <c r="AI183" s="135"/>
      <c r="AJ183" s="135"/>
      <c r="AK183" s="135"/>
      <c r="AL183" s="135"/>
      <c r="AM183" s="135"/>
      <c r="AN183" s="137">
        <f>SUM(AG183,AT183)</f>
        <v>0</v>
      </c>
      <c r="AO183" s="135"/>
      <c r="AP183" s="135"/>
      <c r="AQ183" s="138" t="s">
        <v>105</v>
      </c>
      <c r="AR183" s="74"/>
      <c r="AS183" s="139">
        <v>0</v>
      </c>
      <c r="AT183" s="140">
        <f>ROUND(SUM(AV183:AW183),2)</f>
        <v>0</v>
      </c>
      <c r="AU183" s="141">
        <f>'4b - Informační systém_vn...'!P121</f>
        <v>0</v>
      </c>
      <c r="AV183" s="140">
        <f>'4b - Informační systém_vn...'!J35</f>
        <v>0</v>
      </c>
      <c r="AW183" s="140">
        <f>'4b - Informační systém_vn...'!J36</f>
        <v>0</v>
      </c>
      <c r="AX183" s="140">
        <f>'4b - Informační systém_vn...'!J37</f>
        <v>0</v>
      </c>
      <c r="AY183" s="140">
        <f>'4b - Informační systém_vn...'!J38</f>
        <v>0</v>
      </c>
      <c r="AZ183" s="140">
        <f>'4b - Informační systém_vn...'!F35</f>
        <v>0</v>
      </c>
      <c r="BA183" s="140">
        <f>'4b - Informační systém_vn...'!F36</f>
        <v>0</v>
      </c>
      <c r="BB183" s="140">
        <f>'4b - Informační systém_vn...'!F37</f>
        <v>0</v>
      </c>
      <c r="BC183" s="140">
        <f>'4b - Informační systém_vn...'!F38</f>
        <v>0</v>
      </c>
      <c r="BD183" s="142">
        <f>'4b - Informační systém_vn...'!F39</f>
        <v>0</v>
      </c>
      <c r="BE183" s="4"/>
      <c r="BT183" s="143" t="s">
        <v>93</v>
      </c>
      <c r="BV183" s="143" t="s">
        <v>85</v>
      </c>
      <c r="BW183" s="143" t="s">
        <v>350</v>
      </c>
      <c r="BX183" s="143" t="s">
        <v>340</v>
      </c>
      <c r="CL183" s="143" t="s">
        <v>1</v>
      </c>
    </row>
    <row r="184" s="7" customFormat="1" ht="16.5" customHeight="1">
      <c r="A184" s="7"/>
      <c r="B184" s="122"/>
      <c r="C184" s="123"/>
      <c r="D184" s="124" t="s">
        <v>351</v>
      </c>
      <c r="E184" s="124"/>
      <c r="F184" s="124"/>
      <c r="G184" s="124"/>
      <c r="H184" s="124"/>
      <c r="I184" s="125"/>
      <c r="J184" s="124" t="s">
        <v>352</v>
      </c>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34">
        <f>ROUND(AG185+AG187+AG188,2)</f>
        <v>0</v>
      </c>
      <c r="AH184" s="125"/>
      <c r="AI184" s="125"/>
      <c r="AJ184" s="125"/>
      <c r="AK184" s="125"/>
      <c r="AL184" s="125"/>
      <c r="AM184" s="125"/>
      <c r="AN184" s="126">
        <f>SUM(AG184,AT184)</f>
        <v>0</v>
      </c>
      <c r="AO184" s="125"/>
      <c r="AP184" s="125"/>
      <c r="AQ184" s="127" t="s">
        <v>90</v>
      </c>
      <c r="AR184" s="128"/>
      <c r="AS184" s="129">
        <f>ROUND(AS185+AS187+AS188,2)</f>
        <v>0</v>
      </c>
      <c r="AT184" s="130">
        <f>ROUND(SUM(AV184:AW184),2)</f>
        <v>0</v>
      </c>
      <c r="AU184" s="131">
        <f>ROUND(AU185+AU187+AU188,5)</f>
        <v>0</v>
      </c>
      <c r="AV184" s="130">
        <f>ROUND(AZ184*L29,2)</f>
        <v>0</v>
      </c>
      <c r="AW184" s="130">
        <f>ROUND(BA184*L30,2)</f>
        <v>0</v>
      </c>
      <c r="AX184" s="130">
        <f>ROUND(BB184*L29,2)</f>
        <v>0</v>
      </c>
      <c r="AY184" s="130">
        <f>ROUND(BC184*L30,2)</f>
        <v>0</v>
      </c>
      <c r="AZ184" s="130">
        <f>ROUND(AZ185+AZ187+AZ188,2)</f>
        <v>0</v>
      </c>
      <c r="BA184" s="130">
        <f>ROUND(BA185+BA187+BA188,2)</f>
        <v>0</v>
      </c>
      <c r="BB184" s="130">
        <f>ROUND(BB185+BB187+BB188,2)</f>
        <v>0</v>
      </c>
      <c r="BC184" s="130">
        <f>ROUND(BC185+BC187+BC188,2)</f>
        <v>0</v>
      </c>
      <c r="BD184" s="132">
        <f>ROUND(BD185+BD187+BD188,2)</f>
        <v>0</v>
      </c>
      <c r="BE184" s="7"/>
      <c r="BS184" s="133" t="s">
        <v>82</v>
      </c>
      <c r="BT184" s="133" t="s">
        <v>91</v>
      </c>
      <c r="BU184" s="133" t="s">
        <v>84</v>
      </c>
      <c r="BV184" s="133" t="s">
        <v>85</v>
      </c>
      <c r="BW184" s="133" t="s">
        <v>353</v>
      </c>
      <c r="BX184" s="133" t="s">
        <v>5</v>
      </c>
      <c r="CL184" s="133" t="s">
        <v>1</v>
      </c>
      <c r="CM184" s="133" t="s">
        <v>93</v>
      </c>
    </row>
    <row r="185" s="4" customFormat="1" ht="23.25" customHeight="1">
      <c r="A185" s="4"/>
      <c r="B185" s="72"/>
      <c r="C185" s="135"/>
      <c r="D185" s="135"/>
      <c r="E185" s="136" t="s">
        <v>354</v>
      </c>
      <c r="F185" s="136"/>
      <c r="G185" s="136"/>
      <c r="H185" s="136"/>
      <c r="I185" s="136"/>
      <c r="J185" s="135"/>
      <c r="K185" s="136" t="s">
        <v>355</v>
      </c>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44">
        <f>ROUND(AG186,2)</f>
        <v>0</v>
      </c>
      <c r="AH185" s="135"/>
      <c r="AI185" s="135"/>
      <c r="AJ185" s="135"/>
      <c r="AK185" s="135"/>
      <c r="AL185" s="135"/>
      <c r="AM185" s="135"/>
      <c r="AN185" s="137">
        <f>SUM(AG185,AT185)</f>
        <v>0</v>
      </c>
      <c r="AO185" s="135"/>
      <c r="AP185" s="135"/>
      <c r="AQ185" s="138" t="s">
        <v>105</v>
      </c>
      <c r="AR185" s="74"/>
      <c r="AS185" s="139">
        <f>ROUND(AS186,2)</f>
        <v>0</v>
      </c>
      <c r="AT185" s="140">
        <f>ROUND(SUM(AV185:AW185),2)</f>
        <v>0</v>
      </c>
      <c r="AU185" s="141">
        <f>ROUND(AU186,5)</f>
        <v>0</v>
      </c>
      <c r="AV185" s="140">
        <f>ROUND(AZ185*L29,2)</f>
        <v>0</v>
      </c>
      <c r="AW185" s="140">
        <f>ROUND(BA185*L30,2)</f>
        <v>0</v>
      </c>
      <c r="AX185" s="140">
        <f>ROUND(BB185*L29,2)</f>
        <v>0</v>
      </c>
      <c r="AY185" s="140">
        <f>ROUND(BC185*L30,2)</f>
        <v>0</v>
      </c>
      <c r="AZ185" s="140">
        <f>ROUND(AZ186,2)</f>
        <v>0</v>
      </c>
      <c r="BA185" s="140">
        <f>ROUND(BA186,2)</f>
        <v>0</v>
      </c>
      <c r="BB185" s="140">
        <f>ROUND(BB186,2)</f>
        <v>0</v>
      </c>
      <c r="BC185" s="140">
        <f>ROUND(BC186,2)</f>
        <v>0</v>
      </c>
      <c r="BD185" s="142">
        <f>ROUND(BD186,2)</f>
        <v>0</v>
      </c>
      <c r="BE185" s="4"/>
      <c r="BS185" s="143" t="s">
        <v>82</v>
      </c>
      <c r="BT185" s="143" t="s">
        <v>93</v>
      </c>
      <c r="BU185" s="143" t="s">
        <v>84</v>
      </c>
      <c r="BV185" s="143" t="s">
        <v>85</v>
      </c>
      <c r="BW185" s="143" t="s">
        <v>356</v>
      </c>
      <c r="BX185" s="143" t="s">
        <v>353</v>
      </c>
      <c r="CL185" s="143" t="s">
        <v>19</v>
      </c>
    </row>
    <row r="186" s="4" customFormat="1" ht="23.25" customHeight="1">
      <c r="A186" s="121" t="s">
        <v>87</v>
      </c>
      <c r="B186" s="72"/>
      <c r="C186" s="135"/>
      <c r="D186" s="135"/>
      <c r="E186" s="135"/>
      <c r="F186" s="136" t="s">
        <v>260</v>
      </c>
      <c r="G186" s="136"/>
      <c r="H186" s="136"/>
      <c r="I186" s="136"/>
      <c r="J186" s="136"/>
      <c r="K186" s="135"/>
      <c r="L186" s="136" t="s">
        <v>357</v>
      </c>
      <c r="M186" s="136"/>
      <c r="N186" s="136"/>
      <c r="O186" s="136"/>
      <c r="P186" s="136"/>
      <c r="Q186" s="136"/>
      <c r="R186" s="136"/>
      <c r="S186" s="136"/>
      <c r="T186" s="136"/>
      <c r="U186" s="136"/>
      <c r="V186" s="136"/>
      <c r="W186" s="136"/>
      <c r="X186" s="136"/>
      <c r="Y186" s="136"/>
      <c r="Z186" s="136"/>
      <c r="AA186" s="136"/>
      <c r="AB186" s="136"/>
      <c r="AC186" s="136"/>
      <c r="AD186" s="136"/>
      <c r="AE186" s="136"/>
      <c r="AF186" s="136"/>
      <c r="AG186" s="137">
        <f>'D.1.1 - Architektonicko-s..._02'!J34</f>
        <v>0</v>
      </c>
      <c r="AH186" s="135"/>
      <c r="AI186" s="135"/>
      <c r="AJ186" s="135"/>
      <c r="AK186" s="135"/>
      <c r="AL186" s="135"/>
      <c r="AM186" s="135"/>
      <c r="AN186" s="137">
        <f>SUM(AG186,AT186)</f>
        <v>0</v>
      </c>
      <c r="AO186" s="135"/>
      <c r="AP186" s="135"/>
      <c r="AQ186" s="138" t="s">
        <v>105</v>
      </c>
      <c r="AR186" s="74"/>
      <c r="AS186" s="139">
        <v>0</v>
      </c>
      <c r="AT186" s="140">
        <f>ROUND(SUM(AV186:AW186),2)</f>
        <v>0</v>
      </c>
      <c r="AU186" s="141">
        <f>'D.1.1 - Architektonicko-s..._02'!P136</f>
        <v>0</v>
      </c>
      <c r="AV186" s="140">
        <f>'D.1.1 - Architektonicko-s..._02'!J37</f>
        <v>0</v>
      </c>
      <c r="AW186" s="140">
        <f>'D.1.1 - Architektonicko-s..._02'!J38</f>
        <v>0</v>
      </c>
      <c r="AX186" s="140">
        <f>'D.1.1 - Architektonicko-s..._02'!J39</f>
        <v>0</v>
      </c>
      <c r="AY186" s="140">
        <f>'D.1.1 - Architektonicko-s..._02'!J40</f>
        <v>0</v>
      </c>
      <c r="AZ186" s="140">
        <f>'D.1.1 - Architektonicko-s..._02'!F37</f>
        <v>0</v>
      </c>
      <c r="BA186" s="140">
        <f>'D.1.1 - Architektonicko-s..._02'!F38</f>
        <v>0</v>
      </c>
      <c r="BB186" s="140">
        <f>'D.1.1 - Architektonicko-s..._02'!F39</f>
        <v>0</v>
      </c>
      <c r="BC186" s="140">
        <f>'D.1.1 - Architektonicko-s..._02'!F40</f>
        <v>0</v>
      </c>
      <c r="BD186" s="142">
        <f>'D.1.1 - Architektonicko-s..._02'!F41</f>
        <v>0</v>
      </c>
      <c r="BE186" s="4"/>
      <c r="BT186" s="143" t="s">
        <v>112</v>
      </c>
      <c r="BV186" s="143" t="s">
        <v>85</v>
      </c>
      <c r="BW186" s="143" t="s">
        <v>358</v>
      </c>
      <c r="BX186" s="143" t="s">
        <v>356</v>
      </c>
      <c r="CL186" s="143" t="s">
        <v>1</v>
      </c>
    </row>
    <row r="187" s="4" customFormat="1" ht="23.25" customHeight="1">
      <c r="A187" s="121" t="s">
        <v>87</v>
      </c>
      <c r="B187" s="72"/>
      <c r="C187" s="135"/>
      <c r="D187" s="135"/>
      <c r="E187" s="136" t="s">
        <v>359</v>
      </c>
      <c r="F187" s="136"/>
      <c r="G187" s="136"/>
      <c r="H187" s="136"/>
      <c r="I187" s="136"/>
      <c r="J187" s="135"/>
      <c r="K187" s="136" t="s">
        <v>360</v>
      </c>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7">
        <f>'SO406 - doplněk - Úpravy ...'!J32</f>
        <v>0</v>
      </c>
      <c r="AH187" s="135"/>
      <c r="AI187" s="135"/>
      <c r="AJ187" s="135"/>
      <c r="AK187" s="135"/>
      <c r="AL187" s="135"/>
      <c r="AM187" s="135"/>
      <c r="AN187" s="137">
        <f>SUM(AG187,AT187)</f>
        <v>0</v>
      </c>
      <c r="AO187" s="135"/>
      <c r="AP187" s="135"/>
      <c r="AQ187" s="138" t="s">
        <v>105</v>
      </c>
      <c r="AR187" s="74"/>
      <c r="AS187" s="139">
        <v>0</v>
      </c>
      <c r="AT187" s="140">
        <f>ROUND(SUM(AV187:AW187),2)</f>
        <v>0</v>
      </c>
      <c r="AU187" s="141">
        <f>'SO406 - doplněk - Úpravy ...'!P124</f>
        <v>0</v>
      </c>
      <c r="AV187" s="140">
        <f>'SO406 - doplněk - Úpravy ...'!J35</f>
        <v>0</v>
      </c>
      <c r="AW187" s="140">
        <f>'SO406 - doplněk - Úpravy ...'!J36</f>
        <v>0</v>
      </c>
      <c r="AX187" s="140">
        <f>'SO406 - doplněk - Úpravy ...'!J37</f>
        <v>0</v>
      </c>
      <c r="AY187" s="140">
        <f>'SO406 - doplněk - Úpravy ...'!J38</f>
        <v>0</v>
      </c>
      <c r="AZ187" s="140">
        <f>'SO406 - doplněk - Úpravy ...'!F35</f>
        <v>0</v>
      </c>
      <c r="BA187" s="140">
        <f>'SO406 - doplněk - Úpravy ...'!F36</f>
        <v>0</v>
      </c>
      <c r="BB187" s="140">
        <f>'SO406 - doplněk - Úpravy ...'!F37</f>
        <v>0</v>
      </c>
      <c r="BC187" s="140">
        <f>'SO406 - doplněk - Úpravy ...'!F38</f>
        <v>0</v>
      </c>
      <c r="BD187" s="142">
        <f>'SO406 - doplněk - Úpravy ...'!F39</f>
        <v>0</v>
      </c>
      <c r="BE187" s="4"/>
      <c r="BT187" s="143" t="s">
        <v>93</v>
      </c>
      <c r="BV187" s="143" t="s">
        <v>85</v>
      </c>
      <c r="BW187" s="143" t="s">
        <v>361</v>
      </c>
      <c r="BX187" s="143" t="s">
        <v>353</v>
      </c>
      <c r="CL187" s="143" t="s">
        <v>1</v>
      </c>
    </row>
    <row r="188" s="4" customFormat="1" ht="23.25" customHeight="1">
      <c r="A188" s="4"/>
      <c r="B188" s="72"/>
      <c r="C188" s="135"/>
      <c r="D188" s="135"/>
      <c r="E188" s="136" t="s">
        <v>323</v>
      </c>
      <c r="F188" s="136"/>
      <c r="G188" s="136"/>
      <c r="H188" s="136"/>
      <c r="I188" s="136"/>
      <c r="J188" s="135"/>
      <c r="K188" s="136" t="s">
        <v>362</v>
      </c>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44">
        <f>ROUND(AG189,2)</f>
        <v>0</v>
      </c>
      <c r="AH188" s="135"/>
      <c r="AI188" s="135"/>
      <c r="AJ188" s="135"/>
      <c r="AK188" s="135"/>
      <c r="AL188" s="135"/>
      <c r="AM188" s="135"/>
      <c r="AN188" s="137">
        <f>SUM(AG188,AT188)</f>
        <v>0</v>
      </c>
      <c r="AO188" s="135"/>
      <c r="AP188" s="135"/>
      <c r="AQ188" s="138" t="s">
        <v>105</v>
      </c>
      <c r="AR188" s="74"/>
      <c r="AS188" s="139">
        <f>ROUND(AS189,2)</f>
        <v>0</v>
      </c>
      <c r="AT188" s="140">
        <f>ROUND(SUM(AV188:AW188),2)</f>
        <v>0</v>
      </c>
      <c r="AU188" s="141">
        <f>ROUND(AU189,5)</f>
        <v>0</v>
      </c>
      <c r="AV188" s="140">
        <f>ROUND(AZ188*L29,2)</f>
        <v>0</v>
      </c>
      <c r="AW188" s="140">
        <f>ROUND(BA188*L30,2)</f>
        <v>0</v>
      </c>
      <c r="AX188" s="140">
        <f>ROUND(BB188*L29,2)</f>
        <v>0</v>
      </c>
      <c r="AY188" s="140">
        <f>ROUND(BC188*L30,2)</f>
        <v>0</v>
      </c>
      <c r="AZ188" s="140">
        <f>ROUND(AZ189,2)</f>
        <v>0</v>
      </c>
      <c r="BA188" s="140">
        <f>ROUND(BA189,2)</f>
        <v>0</v>
      </c>
      <c r="BB188" s="140">
        <f>ROUND(BB189,2)</f>
        <v>0</v>
      </c>
      <c r="BC188" s="140">
        <f>ROUND(BC189,2)</f>
        <v>0</v>
      </c>
      <c r="BD188" s="142">
        <f>ROUND(BD189,2)</f>
        <v>0</v>
      </c>
      <c r="BE188" s="4"/>
      <c r="BS188" s="143" t="s">
        <v>82</v>
      </c>
      <c r="BT188" s="143" t="s">
        <v>93</v>
      </c>
      <c r="BU188" s="143" t="s">
        <v>84</v>
      </c>
      <c r="BV188" s="143" t="s">
        <v>85</v>
      </c>
      <c r="BW188" s="143" t="s">
        <v>363</v>
      </c>
      <c r="BX188" s="143" t="s">
        <v>353</v>
      </c>
      <c r="CL188" s="143" t="s">
        <v>19</v>
      </c>
    </row>
    <row r="189" s="4" customFormat="1" ht="23.25" customHeight="1">
      <c r="A189" s="121" t="s">
        <v>87</v>
      </c>
      <c r="B189" s="72"/>
      <c r="C189" s="135"/>
      <c r="D189" s="135"/>
      <c r="E189" s="135"/>
      <c r="F189" s="136" t="s">
        <v>364</v>
      </c>
      <c r="G189" s="136"/>
      <c r="H189" s="136"/>
      <c r="I189" s="136"/>
      <c r="J189" s="136"/>
      <c r="K189" s="135"/>
      <c r="L189" s="136" t="s">
        <v>365</v>
      </c>
      <c r="M189" s="136"/>
      <c r="N189" s="136"/>
      <c r="O189" s="136"/>
      <c r="P189" s="136"/>
      <c r="Q189" s="136"/>
      <c r="R189" s="136"/>
      <c r="S189" s="136"/>
      <c r="T189" s="136"/>
      <c r="U189" s="136"/>
      <c r="V189" s="136"/>
      <c r="W189" s="136"/>
      <c r="X189" s="136"/>
      <c r="Y189" s="136"/>
      <c r="Z189" s="136"/>
      <c r="AA189" s="136"/>
      <c r="AB189" s="136"/>
      <c r="AC189" s="136"/>
      <c r="AD189" s="136"/>
      <c r="AE189" s="136"/>
      <c r="AF189" s="136"/>
      <c r="AG189" s="137">
        <f>'SO 602.4 - Chodníky v ul....'!J34</f>
        <v>0</v>
      </c>
      <c r="AH189" s="135"/>
      <c r="AI189" s="135"/>
      <c r="AJ189" s="135"/>
      <c r="AK189" s="135"/>
      <c r="AL189" s="135"/>
      <c r="AM189" s="135"/>
      <c r="AN189" s="137">
        <f>SUM(AG189,AT189)</f>
        <v>0</v>
      </c>
      <c r="AO189" s="135"/>
      <c r="AP189" s="135"/>
      <c r="AQ189" s="138" t="s">
        <v>105</v>
      </c>
      <c r="AR189" s="74"/>
      <c r="AS189" s="145">
        <v>0</v>
      </c>
      <c r="AT189" s="146">
        <f>ROUND(SUM(AV189:AW189),2)</f>
        <v>0</v>
      </c>
      <c r="AU189" s="147">
        <f>'SO 602.4 - Chodníky v ul....'!P131</f>
        <v>0</v>
      </c>
      <c r="AV189" s="146">
        <f>'SO 602.4 - Chodníky v ul....'!J37</f>
        <v>0</v>
      </c>
      <c r="AW189" s="146">
        <f>'SO 602.4 - Chodníky v ul....'!J38</f>
        <v>0</v>
      </c>
      <c r="AX189" s="146">
        <f>'SO 602.4 - Chodníky v ul....'!J39</f>
        <v>0</v>
      </c>
      <c r="AY189" s="146">
        <f>'SO 602.4 - Chodníky v ul....'!J40</f>
        <v>0</v>
      </c>
      <c r="AZ189" s="146">
        <f>'SO 602.4 - Chodníky v ul....'!F37</f>
        <v>0</v>
      </c>
      <c r="BA189" s="146">
        <f>'SO 602.4 - Chodníky v ul....'!F38</f>
        <v>0</v>
      </c>
      <c r="BB189" s="146">
        <f>'SO 602.4 - Chodníky v ul....'!F39</f>
        <v>0</v>
      </c>
      <c r="BC189" s="146">
        <f>'SO 602.4 - Chodníky v ul....'!F40</f>
        <v>0</v>
      </c>
      <c r="BD189" s="148">
        <f>'SO 602.4 - Chodníky v ul....'!F41</f>
        <v>0</v>
      </c>
      <c r="BE189" s="4"/>
      <c r="BT189" s="143" t="s">
        <v>112</v>
      </c>
      <c r="BV189" s="143" t="s">
        <v>85</v>
      </c>
      <c r="BW189" s="143" t="s">
        <v>366</v>
      </c>
      <c r="BX189" s="143" t="s">
        <v>363</v>
      </c>
      <c r="CL189" s="143" t="s">
        <v>1</v>
      </c>
    </row>
    <row r="190" s="2" customFormat="1" ht="30" customHeight="1">
      <c r="A190" s="40"/>
      <c r="B190" s="41"/>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6"/>
      <c r="AS190" s="40"/>
      <c r="AT190" s="40"/>
      <c r="AU190" s="40"/>
      <c r="AV190" s="40"/>
      <c r="AW190" s="40"/>
      <c r="AX190" s="40"/>
      <c r="AY190" s="40"/>
      <c r="AZ190" s="40"/>
      <c r="BA190" s="40"/>
      <c r="BB190" s="40"/>
      <c r="BC190" s="40"/>
      <c r="BD190" s="40"/>
      <c r="BE190" s="40"/>
    </row>
    <row r="191" s="2" customFormat="1" ht="6.96" customHeight="1">
      <c r="A191" s="40"/>
      <c r="B191" s="68"/>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46"/>
      <c r="AS191" s="40"/>
      <c r="AT191" s="40"/>
      <c r="AU191" s="40"/>
      <c r="AV191" s="40"/>
      <c r="AW191" s="40"/>
      <c r="AX191" s="40"/>
      <c r="AY191" s="40"/>
      <c r="AZ191" s="40"/>
      <c r="BA191" s="40"/>
      <c r="BB191" s="40"/>
      <c r="BC191" s="40"/>
      <c r="BD191" s="40"/>
      <c r="BE191" s="40"/>
    </row>
  </sheetData>
  <sheetProtection sheet="1" formatColumns="0" formatRows="0" objects="1" scenarios="1" spinCount="100000" saltValue="AkRTnC1+YcsZ/akJ43icigSlx0A0E5rRwcFjYOeLiWf3MkqPlfcRjBfjmofcAqyX/Wwh3K44F+ezahHrrON0Lw==" hashValue="qiuMxynU7rA/t4L8F83h26ymYnfsmZo1JtevxUjgM4LMt5TLSbJP+NCkjXXtTujZCEFnMtYzNsGe4BSmEIcDHQ==" algorithmName="SHA-512" password="CC35"/>
  <mergeCells count="418">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101:AP101"/>
    <mergeCell ref="AG101:AM101"/>
    <mergeCell ref="AG102:AM102"/>
    <mergeCell ref="AN102:AP102"/>
    <mergeCell ref="AN103:AP103"/>
    <mergeCell ref="AG103:AM103"/>
    <mergeCell ref="AN104:AP104"/>
    <mergeCell ref="AG104:AM104"/>
    <mergeCell ref="AN105:AP105"/>
    <mergeCell ref="AG105:AM105"/>
    <mergeCell ref="AG106:AM106"/>
    <mergeCell ref="AN106:AP106"/>
    <mergeCell ref="AN107:AP107"/>
    <mergeCell ref="AG107:AM107"/>
    <mergeCell ref="AG108:AM108"/>
    <mergeCell ref="AN108:AP108"/>
    <mergeCell ref="AG109:AM109"/>
    <mergeCell ref="AN109:AP109"/>
    <mergeCell ref="AG110:AM110"/>
    <mergeCell ref="AN110:AP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N117:AP117"/>
    <mergeCell ref="AG117:AM117"/>
    <mergeCell ref="AG118:AM118"/>
    <mergeCell ref="AN118:AP118"/>
    <mergeCell ref="AG119:AM119"/>
    <mergeCell ref="AN119:AP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AN126:AP126"/>
    <mergeCell ref="AG126:AM126"/>
    <mergeCell ref="AG127:AM127"/>
    <mergeCell ref="AN127:AP127"/>
    <mergeCell ref="AN128:AP128"/>
    <mergeCell ref="AG128:AM128"/>
    <mergeCell ref="AG129:AM129"/>
    <mergeCell ref="AN129:AP129"/>
    <mergeCell ref="AG130:AM130"/>
    <mergeCell ref="AN130:AP130"/>
    <mergeCell ref="AG131:AM131"/>
    <mergeCell ref="AN131:AP131"/>
    <mergeCell ref="AN132:AP132"/>
    <mergeCell ref="AG132:AM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G139:AM139"/>
    <mergeCell ref="AN139:AP139"/>
    <mergeCell ref="AG140:AM140"/>
    <mergeCell ref="AN140:AP140"/>
    <mergeCell ref="AG141:AM141"/>
    <mergeCell ref="AN141:AP141"/>
    <mergeCell ref="AN142:AP142"/>
    <mergeCell ref="AG142:AM142"/>
    <mergeCell ref="AN143:AP143"/>
    <mergeCell ref="AG143:AM143"/>
    <mergeCell ref="AN144:AP144"/>
    <mergeCell ref="AG144:AM144"/>
    <mergeCell ref="AG145:AM145"/>
    <mergeCell ref="AN145:AP145"/>
    <mergeCell ref="AN146:AP146"/>
    <mergeCell ref="AG146:AM146"/>
    <mergeCell ref="AG147:AM147"/>
    <mergeCell ref="AN147:AP147"/>
    <mergeCell ref="AN148:AP148"/>
    <mergeCell ref="AG148:AM148"/>
    <mergeCell ref="AN149:AP149"/>
    <mergeCell ref="AG149:AM149"/>
    <mergeCell ref="AG150:AM150"/>
    <mergeCell ref="AN150:AP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N157:AP157"/>
    <mergeCell ref="AG157:AM157"/>
    <mergeCell ref="AG158:AM158"/>
    <mergeCell ref="AN158:AP158"/>
    <mergeCell ref="AG159:AM159"/>
    <mergeCell ref="AN159:AP159"/>
    <mergeCell ref="AN160:AP160"/>
    <mergeCell ref="AG160:AM160"/>
    <mergeCell ref="AN161:AP161"/>
    <mergeCell ref="AG161:AM161"/>
    <mergeCell ref="AN162:AP162"/>
    <mergeCell ref="AG162:AM162"/>
    <mergeCell ref="AN163:AP163"/>
    <mergeCell ref="AG163:AM163"/>
    <mergeCell ref="AN164:AP164"/>
    <mergeCell ref="AG164:AM164"/>
    <mergeCell ref="AN165:AP165"/>
    <mergeCell ref="AG165:AM165"/>
    <mergeCell ref="AN166:AP166"/>
    <mergeCell ref="AG166:AM166"/>
    <mergeCell ref="AN167:AP167"/>
    <mergeCell ref="AG167:AM167"/>
    <mergeCell ref="AG168:AM168"/>
    <mergeCell ref="AN168:AP168"/>
    <mergeCell ref="AN169:AP169"/>
    <mergeCell ref="AG169:AM169"/>
    <mergeCell ref="AG170:AM170"/>
    <mergeCell ref="AN170:AP170"/>
    <mergeCell ref="AG171:AM171"/>
    <mergeCell ref="AN171:AP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AN181:AP181"/>
    <mergeCell ref="AG181:AM181"/>
    <mergeCell ref="AG182:AM182"/>
    <mergeCell ref="AN182:AP182"/>
    <mergeCell ref="AN183:AP183"/>
    <mergeCell ref="AG183:AM183"/>
    <mergeCell ref="AN184:AP184"/>
    <mergeCell ref="AG184:AM184"/>
    <mergeCell ref="AN185:AP185"/>
    <mergeCell ref="AG185:AM185"/>
    <mergeCell ref="AN186:AP186"/>
    <mergeCell ref="AG186:AM186"/>
    <mergeCell ref="AN187:AP187"/>
    <mergeCell ref="AG187:AM187"/>
    <mergeCell ref="AN188:AP188"/>
    <mergeCell ref="AG188:AM188"/>
    <mergeCell ref="AN189:AP189"/>
    <mergeCell ref="AG189:AM189"/>
    <mergeCell ref="L85:AO85"/>
    <mergeCell ref="C92:G92"/>
    <mergeCell ref="I92:AF92"/>
    <mergeCell ref="D95:H95"/>
    <mergeCell ref="J95:AF95"/>
    <mergeCell ref="J96:AF96"/>
    <mergeCell ref="D96:H96"/>
    <mergeCell ref="J97:AF97"/>
    <mergeCell ref="D97:H97"/>
    <mergeCell ref="J98:AF98"/>
    <mergeCell ref="D98:H98"/>
    <mergeCell ref="K99:AF99"/>
    <mergeCell ref="E99:I99"/>
    <mergeCell ref="K100:AF100"/>
    <mergeCell ref="E100:I100"/>
    <mergeCell ref="F101:J101"/>
    <mergeCell ref="L101:AF101"/>
    <mergeCell ref="L102:AF102"/>
    <mergeCell ref="F102:J102"/>
    <mergeCell ref="F103:J103"/>
    <mergeCell ref="L103:AF103"/>
    <mergeCell ref="L104:AF104"/>
    <mergeCell ref="F104:J104"/>
    <mergeCell ref="AM87:AN87"/>
    <mergeCell ref="AM89:AP89"/>
    <mergeCell ref="AS89:AT91"/>
    <mergeCell ref="AM90:AP90"/>
    <mergeCell ref="AG92:AM92"/>
    <mergeCell ref="AN92:AP92"/>
    <mergeCell ref="AG95:AM95"/>
    <mergeCell ref="AN95:AP95"/>
    <mergeCell ref="AG96:AM96"/>
    <mergeCell ref="AN96:AP96"/>
    <mergeCell ref="AN97:AP97"/>
    <mergeCell ref="AG97:AM97"/>
    <mergeCell ref="AG98:AM98"/>
    <mergeCell ref="AN98:AP98"/>
    <mergeCell ref="AN99:AP99"/>
    <mergeCell ref="AG99:AM99"/>
    <mergeCell ref="AN100:AP100"/>
    <mergeCell ref="AG100:AM100"/>
    <mergeCell ref="AG94:AM94"/>
    <mergeCell ref="AN94:AP94"/>
    <mergeCell ref="M105:AF105"/>
    <mergeCell ref="M106:AF106"/>
    <mergeCell ref="M107:AF107"/>
    <mergeCell ref="M108:AF108"/>
    <mergeCell ref="M109:AF109"/>
    <mergeCell ref="M110:AF110"/>
    <mergeCell ref="M111:AF111"/>
    <mergeCell ref="M112:AF112"/>
    <mergeCell ref="M113:AF113"/>
    <mergeCell ref="M114:AF114"/>
    <mergeCell ref="M115:AF115"/>
    <mergeCell ref="M116:AF116"/>
    <mergeCell ref="M117:AF117"/>
    <mergeCell ref="M118:AF118"/>
    <mergeCell ref="M119:AF119"/>
    <mergeCell ref="M120:AF120"/>
    <mergeCell ref="M121:AF121"/>
    <mergeCell ref="M122:AF122"/>
    <mergeCell ref="M123:AF123"/>
    <mergeCell ref="M124:AF124"/>
    <mergeCell ref="M125:AF125"/>
    <mergeCell ref="M126:AF126"/>
    <mergeCell ref="M127:AF127"/>
    <mergeCell ref="M128:AF128"/>
    <mergeCell ref="M129:AF129"/>
    <mergeCell ref="M130:AF130"/>
    <mergeCell ref="M131:AF131"/>
    <mergeCell ref="M132:AF132"/>
    <mergeCell ref="M133:AF133"/>
    <mergeCell ref="M134:AF134"/>
    <mergeCell ref="M135:AF135"/>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M136:AF136"/>
    <mergeCell ref="M137:AF137"/>
    <mergeCell ref="M138:AF138"/>
    <mergeCell ref="L139:AF139"/>
    <mergeCell ref="L140:AF140"/>
    <mergeCell ref="L141:AF141"/>
    <mergeCell ref="L142:AF142"/>
    <mergeCell ref="L143:AF143"/>
    <mergeCell ref="K144:AF144"/>
    <mergeCell ref="L145:AF145"/>
    <mergeCell ref="L146:AF146"/>
    <mergeCell ref="L147:AF147"/>
    <mergeCell ref="L148:AF148"/>
    <mergeCell ref="L149:AF149"/>
    <mergeCell ref="J150:AF150"/>
    <mergeCell ref="K151:AF151"/>
    <mergeCell ref="K152:AF152"/>
    <mergeCell ref="J153:AF153"/>
    <mergeCell ref="K154:AF154"/>
    <mergeCell ref="J155:AF155"/>
    <mergeCell ref="G136:K136"/>
    <mergeCell ref="G137:K137"/>
    <mergeCell ref="G138:K138"/>
    <mergeCell ref="F139:J139"/>
    <mergeCell ref="F140:J140"/>
    <mergeCell ref="F141:J141"/>
    <mergeCell ref="F142:J142"/>
    <mergeCell ref="F143:J143"/>
    <mergeCell ref="E144:I144"/>
    <mergeCell ref="F145:J145"/>
    <mergeCell ref="F146:J146"/>
    <mergeCell ref="F147:J147"/>
    <mergeCell ref="F148:J148"/>
    <mergeCell ref="F149:J149"/>
    <mergeCell ref="D150:H150"/>
    <mergeCell ref="E151:I151"/>
    <mergeCell ref="E152:I152"/>
    <mergeCell ref="D153:H153"/>
    <mergeCell ref="E154:I154"/>
    <mergeCell ref="D155:H155"/>
    <mergeCell ref="K156:AF156"/>
    <mergeCell ref="K157:AF157"/>
    <mergeCell ref="K158:AF158"/>
    <mergeCell ref="K159:AF159"/>
    <mergeCell ref="K160:AF160"/>
    <mergeCell ref="K161:AF161"/>
    <mergeCell ref="K162:AF162"/>
    <mergeCell ref="K163:AF163"/>
    <mergeCell ref="K164:AF164"/>
    <mergeCell ref="K165:AF165"/>
    <mergeCell ref="K166:AF166"/>
    <mergeCell ref="K167:AF167"/>
    <mergeCell ref="K168:AF168"/>
    <mergeCell ref="K169:AF169"/>
    <mergeCell ref="K170:AF170"/>
    <mergeCell ref="J171:AF171"/>
    <mergeCell ref="K172:AF172"/>
    <mergeCell ref="K173:AF173"/>
    <mergeCell ref="J174:AF174"/>
    <mergeCell ref="K175:AF175"/>
    <mergeCell ref="K176:AF176"/>
    <mergeCell ref="J177:AF177"/>
    <mergeCell ref="J178:AF178"/>
    <mergeCell ref="J179:AF179"/>
    <mergeCell ref="K180:AF180"/>
    <mergeCell ref="K181:AF181"/>
    <mergeCell ref="K182:AF182"/>
    <mergeCell ref="K183:AF183"/>
    <mergeCell ref="J184:AF184"/>
    <mergeCell ref="K185:AF185"/>
    <mergeCell ref="L186:AF186"/>
    <mergeCell ref="K187:AF187"/>
    <mergeCell ref="K188:AF188"/>
    <mergeCell ref="L189:AF189"/>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E169:I169"/>
    <mergeCell ref="E170:I170"/>
    <mergeCell ref="D171:H171"/>
    <mergeCell ref="E172:I172"/>
    <mergeCell ref="E173:I173"/>
    <mergeCell ref="D174:H174"/>
    <mergeCell ref="E175:I175"/>
    <mergeCell ref="E176:I176"/>
    <mergeCell ref="D177:H177"/>
    <mergeCell ref="D178:H178"/>
    <mergeCell ref="D179:H179"/>
    <mergeCell ref="E180:I180"/>
    <mergeCell ref="E181:I181"/>
    <mergeCell ref="E182:I182"/>
    <mergeCell ref="E183:I183"/>
    <mergeCell ref="D184:H184"/>
    <mergeCell ref="E185:I185"/>
    <mergeCell ref="F186:J186"/>
    <mergeCell ref="E187:I187"/>
    <mergeCell ref="E188:I188"/>
    <mergeCell ref="F189:J189"/>
  </mergeCells>
  <hyperlinks>
    <hyperlink ref="A95" location="'VON - Vedlejší a ostatní ...'!C2" display="/"/>
    <hyperlink ref="A96" location="'SO 101 - Dokončení demolic'!C2" display="/"/>
    <hyperlink ref="A97" location="'SO 103 - HTÚ'!C2" display="/"/>
    <hyperlink ref="A99" location="'D.1.1-2 - Architektonicko...'!C2" display="/"/>
    <hyperlink ref="A101" location="'1.04 - Zdravotně technick...'!C2" display="/"/>
    <hyperlink ref="A102" location="'1.05 - Plynová zařízení'!C2" display="/"/>
    <hyperlink ref="A103" location="'1.06 - Ústřední vytápění'!C2" display="/"/>
    <hyperlink ref="A105" location="'0 - Ostatní náklady'!C2" display="/"/>
    <hyperlink ref="A106" location="'1 - Zařízení č.1.2'!C2" display="/"/>
    <hyperlink ref="A107" location="'4 - Zařízení č.1.1'!C2" display="/"/>
    <hyperlink ref="A108" location="'5 - Zařízení č.1.3'!C2" display="/"/>
    <hyperlink ref="A109" location="'6 - Zařízení č.2'!C2" display="/"/>
    <hyperlink ref="A110" location="'8 - Zařízení č.4'!C2" display="/"/>
    <hyperlink ref="A111" location="'7 - Zařízení č.3'!C2" display="/"/>
    <hyperlink ref="A112" location="'9 - Zařízení č.5'!C2" display="/"/>
    <hyperlink ref="A113" location="'10 - Zařízení č.6'!C2" display="/"/>
    <hyperlink ref="A114" location="'11 - Zařízení č.7'!C2" display="/"/>
    <hyperlink ref="A115" location="'12 - Zařízení č.8'!C2" display="/"/>
    <hyperlink ref="A116" location="'13 - Zařízení č.10'!C2" display="/"/>
    <hyperlink ref="A117" location="'14 - Zařízení č.11'!C2" display="/"/>
    <hyperlink ref="A118" location="'15 - Zařízení č.12'!C2" display="/"/>
    <hyperlink ref="A119" location="'16 - Zařízení č.13'!C2" display="/"/>
    <hyperlink ref="A120" location="'17 - Zařízení č.14'!C2" display="/"/>
    <hyperlink ref="A121" location="'18 - Zařízení č.15'!C2" display="/"/>
    <hyperlink ref="A122" location="'19 - Zařízení č.16a'!C2" display="/"/>
    <hyperlink ref="A123" location="'20 - Zařízení č.16b'!C2" display="/"/>
    <hyperlink ref="A124" location="'21 - Zařízení č.17'!C2" display="/"/>
    <hyperlink ref="A125" location="'22 - Zařízení č.18'!C2" display="/"/>
    <hyperlink ref="A126" location="'33 - Zařízení č.19, 20'!C2" display="/"/>
    <hyperlink ref="A127" location="'23 - Zařízení č.30'!C2" display="/"/>
    <hyperlink ref="A128" location="'24 - Zařízení č.31'!C2" display="/"/>
    <hyperlink ref="A129" location="'25 - Zařízení č.32'!C2" display="/"/>
    <hyperlink ref="A130" location="'26 - Zařízení č.33'!C2" display="/"/>
    <hyperlink ref="A131" location="'27 - Zařízení č.34'!C2" display="/"/>
    <hyperlink ref="A132" location="'28 - Zařízení č.35'!C2" display="/"/>
    <hyperlink ref="A133" location="'29 - Zařízení č.36'!C2" display="/"/>
    <hyperlink ref="A134" location="'30 - Zařízení č.37'!C2" display="/"/>
    <hyperlink ref="A135" location="'31 - Zařízení č.38'!C2" display="/"/>
    <hyperlink ref="A136" location="'32 - Zařízení č.39'!C2" display="/"/>
    <hyperlink ref="A137" location="'34 - Zařízení č.21'!C2" display="/"/>
    <hyperlink ref="A138" location="'35 - Zařízení č.22'!C2" display="/"/>
    <hyperlink ref="A139" location="'1.09 - Měření  a regulace'!C2" display="/"/>
    <hyperlink ref="A140" location="'1.10 - Silnoproudé rozvod...'!C2" display="/"/>
    <hyperlink ref="A141" location="'1.14 - Slaboproudé rozvody'!C2" display="/"/>
    <hyperlink ref="A142" location="'1.18 - Elektronická požár...'!C2" display="/"/>
    <hyperlink ref="A143" location="'1.22 - Evakuační rozhlas'!C2" display="/"/>
    <hyperlink ref="A145" location="'2.00 - Výtahy'!C2" display="/"/>
    <hyperlink ref="A146" location="'2.12 - Rozvody medicináln...'!C2" display="/"/>
    <hyperlink ref="A147" location="'2.20 - Náhradní zdroj ele...'!C2" display="/"/>
    <hyperlink ref="A148" location="'2.21 - Technologie trafos...'!C2" display="/"/>
    <hyperlink ref="A149" location="'2.30 - Zdravotnická techn...'!C2" display="/"/>
    <hyperlink ref="A151" location="'D.1.1a - Základové konstr...'!C2" display="/"/>
    <hyperlink ref="A152" location="'D.1.1 - Architektonicko-s...'!C2" display="/"/>
    <hyperlink ref="A154" location="'D.1.1 - Architektonicko-s..._01'!C2" display="/"/>
    <hyperlink ref="A156" location="'SO301 - Kanalizace areálo...'!C2" display="/"/>
    <hyperlink ref="A157" location="'SO302 - Přípojka splaškov...'!C2" display="/"/>
    <hyperlink ref="A158" location="'SO303 - Kanalizace tuková...'!C2" display="/"/>
    <hyperlink ref="A159" location="'SO304 - Kanalizace zaolej...'!C2" display="/"/>
    <hyperlink ref="A160" location="'SO305 - Kanalizace dešťov...'!C2" display="/"/>
    <hyperlink ref="A161" location="'SO306 - Přípojka dešťové ...'!C2" display="/"/>
    <hyperlink ref="A162" location="'SO307 - Likvidace dešťový...'!C2" display="/"/>
    <hyperlink ref="A163" location="'SO320 - Přípojka pitné vody'!C2" display="/"/>
    <hyperlink ref="A164" location="'SO321 - Užitková voda - a...'!C2" display="/"/>
    <hyperlink ref="A165" location="'SO403 - Areálové rozvody NN'!C2" display="/"/>
    <hyperlink ref="A166" location="'SO404 - Venkovní areálové...'!C2" display="/"/>
    <hyperlink ref="A167" location="'SO406 - Úpravy VO'!C2" display="/"/>
    <hyperlink ref="A168" location="'SO501 - Plynová přípojka STL'!C2" display="/"/>
    <hyperlink ref="A169" location="'SO502 - Plynová přípojka NTL'!C2" display="/"/>
    <hyperlink ref="A170" location="'SO503 - Zdroj a areálový ...'!C2" display="/"/>
    <hyperlink ref="A172" location="'SO 601.1 - Komunikace a c...'!C2" display="/"/>
    <hyperlink ref="A173" location="'SO 601.2 - Komunikace a c...'!C2" display="/"/>
    <hyperlink ref="A175" location="'SO 602.1 - Chodníky v ul....'!C2" display="/"/>
    <hyperlink ref="A176" location="'SO 602.2 - Bezpečnostní o...'!C2" display="/"/>
    <hyperlink ref="A177" location="'SO 603 - Dopravní značení'!C2" display="/"/>
    <hyperlink ref="A178" location="'SO 604 - Sadové úpravy, n...'!C2" display="/"/>
    <hyperlink ref="A180" location="'2 - Mobiliář externí'!C2" display="/"/>
    <hyperlink ref="A181" location="'3 - První vybavení'!C2" display="/"/>
    <hyperlink ref="A182" location="'4a - Informační systém_vn...'!C2" display="/"/>
    <hyperlink ref="A183" location="'4b - Informační systém_vn...'!C2" display="/"/>
    <hyperlink ref="A186" location="'D.1.1 - Architektonicko-s..._02'!C2" display="/"/>
    <hyperlink ref="A187" location="'SO406 - doplněk - Úpravy ...'!C2" display="/"/>
    <hyperlink ref="A189" location="'SO 602.4 - Chodníky v ul....'!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369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ROUND((SUM(BE124:BE158)),  2)</f>
        <v>0</v>
      </c>
      <c r="G33" s="40"/>
      <c r="H33" s="40"/>
      <c r="I33" s="174">
        <v>0.20999999999999999</v>
      </c>
      <c r="J33" s="173">
        <f>ROUND(((SUM(BE124:BE158))*I33),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ROUND((SUM(BF124:BF158)),  2)</f>
        <v>0</v>
      </c>
      <c r="G34" s="40"/>
      <c r="H34" s="40"/>
      <c r="I34" s="174">
        <v>0.14999999999999999</v>
      </c>
      <c r="J34" s="173">
        <f>ROUND(((SUM(BF124:BF158))*I34),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ROUND((SUM(BG124:BG158)),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ROUND((SUM(BH124:BH158)),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ROUND((SUM(BI124:BI158)),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1. 6. 2020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375</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376</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377</v>
      </c>
      <c r="E99" s="214"/>
      <c r="F99" s="214"/>
      <c r="G99" s="214"/>
      <c r="H99" s="214"/>
      <c r="I99" s="215"/>
      <c r="J99" s="216">
        <f>J135</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378</v>
      </c>
      <c r="E100" s="214"/>
      <c r="F100" s="214"/>
      <c r="G100" s="214"/>
      <c r="H100" s="214"/>
      <c r="I100" s="215"/>
      <c r="J100" s="216">
        <f>J138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379</v>
      </c>
      <c r="E101" s="214"/>
      <c r="F101" s="214"/>
      <c r="G101" s="214"/>
      <c r="H101" s="214"/>
      <c r="I101" s="215"/>
      <c r="J101" s="216">
        <f>J143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380</v>
      </c>
      <c r="E102" s="214"/>
      <c r="F102" s="214"/>
      <c r="G102" s="214"/>
      <c r="H102" s="214"/>
      <c r="I102" s="215"/>
      <c r="J102" s="216">
        <f>J148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381</v>
      </c>
      <c r="E103" s="214"/>
      <c r="F103" s="214"/>
      <c r="G103" s="214"/>
      <c r="H103" s="214"/>
      <c r="I103" s="215"/>
      <c r="J103" s="216">
        <f>J153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382</v>
      </c>
      <c r="E104" s="214"/>
      <c r="F104" s="214"/>
      <c r="G104" s="214"/>
      <c r="H104" s="214"/>
      <c r="I104" s="215"/>
      <c r="J104" s="216">
        <f>J156</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368</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VON - Vedlejší a ostatní náklady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Moravská Třebová</v>
      </c>
      <c r="G118" s="42"/>
      <c r="H118" s="42"/>
      <c r="I118" s="159" t="s">
        <v>24</v>
      </c>
      <c r="J118" s="81" t="str">
        <f>IF(J12="","",J12)</f>
        <v>1. 6. 2020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E15</f>
        <v>Pardubický kraj</v>
      </c>
      <c r="G120" s="42"/>
      <c r="H120" s="42"/>
      <c r="I120" s="159" t="s">
        <v>36</v>
      </c>
      <c r="J120" s="38" t="str">
        <f>E21</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f>
        <v>0</v>
      </c>
      <c r="Q124" s="106"/>
      <c r="R124" s="228">
        <f>R125</f>
        <v>0</v>
      </c>
      <c r="S124" s="106"/>
      <c r="T124" s="229">
        <f>T125</f>
        <v>0</v>
      </c>
      <c r="U124" s="40"/>
      <c r="V124" s="40"/>
      <c r="W124" s="40"/>
      <c r="X124" s="40"/>
      <c r="Y124" s="40"/>
      <c r="Z124" s="40"/>
      <c r="AA124" s="40"/>
      <c r="AB124" s="40"/>
      <c r="AC124" s="40"/>
      <c r="AD124" s="40"/>
      <c r="AE124" s="40"/>
      <c r="AT124" s="18" t="s">
        <v>82</v>
      </c>
      <c r="AU124" s="18" t="s">
        <v>374</v>
      </c>
      <c r="BK124" s="230">
        <f>BK125</f>
        <v>0</v>
      </c>
    </row>
    <row r="125" s="12" customFormat="1" ht="25.92" customHeight="1">
      <c r="A125" s="12"/>
      <c r="B125" s="231"/>
      <c r="C125" s="232"/>
      <c r="D125" s="233" t="s">
        <v>82</v>
      </c>
      <c r="E125" s="234" t="s">
        <v>396</v>
      </c>
      <c r="F125" s="234" t="s">
        <v>396</v>
      </c>
      <c r="G125" s="232"/>
      <c r="H125" s="232"/>
      <c r="I125" s="235"/>
      <c r="J125" s="236">
        <f>BK125</f>
        <v>0</v>
      </c>
      <c r="K125" s="232"/>
      <c r="L125" s="237"/>
      <c r="M125" s="238"/>
      <c r="N125" s="239"/>
      <c r="O125" s="239"/>
      <c r="P125" s="240">
        <f>P126+P135+P138+P143+P148+P153+P156</f>
        <v>0</v>
      </c>
      <c r="Q125" s="239"/>
      <c r="R125" s="240">
        <f>R126+R135+R138+R143+R148+R153+R156</f>
        <v>0</v>
      </c>
      <c r="S125" s="239"/>
      <c r="T125" s="241">
        <f>T126+T135+T138+T143+T148+T153+T156</f>
        <v>0</v>
      </c>
      <c r="U125" s="12"/>
      <c r="V125" s="12"/>
      <c r="W125" s="12"/>
      <c r="X125" s="12"/>
      <c r="Y125" s="12"/>
      <c r="Z125" s="12"/>
      <c r="AA125" s="12"/>
      <c r="AB125" s="12"/>
      <c r="AC125" s="12"/>
      <c r="AD125" s="12"/>
      <c r="AE125" s="12"/>
      <c r="AR125" s="242" t="s">
        <v>130</v>
      </c>
      <c r="AT125" s="243" t="s">
        <v>82</v>
      </c>
      <c r="AU125" s="243" t="s">
        <v>83</v>
      </c>
      <c r="AY125" s="242" t="s">
        <v>397</v>
      </c>
      <c r="BK125" s="244">
        <f>BK126+BK135+BK138+BK143+BK148+BK153+BK156</f>
        <v>0</v>
      </c>
    </row>
    <row r="126" s="12" customFormat="1" ht="22.8" customHeight="1">
      <c r="A126" s="12"/>
      <c r="B126" s="231"/>
      <c r="C126" s="232"/>
      <c r="D126" s="233" t="s">
        <v>82</v>
      </c>
      <c r="E126" s="245" t="s">
        <v>398</v>
      </c>
      <c r="F126" s="245" t="s">
        <v>399</v>
      </c>
      <c r="G126" s="232"/>
      <c r="H126" s="232"/>
      <c r="I126" s="235"/>
      <c r="J126" s="24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130</v>
      </c>
      <c r="AT126" s="243" t="s">
        <v>82</v>
      </c>
      <c r="AU126" s="243" t="s">
        <v>91</v>
      </c>
      <c r="AY126" s="242" t="s">
        <v>397</v>
      </c>
      <c r="BK126" s="244">
        <f>SUM(BK127:BK134)</f>
        <v>0</v>
      </c>
    </row>
    <row r="127" s="2" customFormat="1" ht="16.5" customHeight="1">
      <c r="A127" s="40"/>
      <c r="B127" s="41"/>
      <c r="C127" s="247" t="s">
        <v>91</v>
      </c>
      <c r="D127" s="247" t="s">
        <v>400</v>
      </c>
      <c r="E127" s="248" t="s">
        <v>401</v>
      </c>
      <c r="F127" s="249" t="s">
        <v>402</v>
      </c>
      <c r="G127" s="250" t="s">
        <v>403</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405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93</v>
      </c>
    </row>
    <row r="129" s="2" customFormat="1" ht="16.5" customHeight="1">
      <c r="A129" s="40"/>
      <c r="B129" s="41"/>
      <c r="C129" s="247" t="s">
        <v>93</v>
      </c>
      <c r="D129" s="247" t="s">
        <v>400</v>
      </c>
      <c r="E129" s="248" t="s">
        <v>406</v>
      </c>
      <c r="F129" s="249" t="s">
        <v>407</v>
      </c>
      <c r="G129" s="250" t="s">
        <v>403</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c r="A130" s="40"/>
      <c r="B130" s="41"/>
      <c r="C130" s="42"/>
      <c r="D130" s="261" t="s">
        <v>404</v>
      </c>
      <c r="E130" s="42"/>
      <c r="F130" s="262" t="s">
        <v>408</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93</v>
      </c>
    </row>
    <row r="131" s="2" customFormat="1" ht="16.5" customHeight="1">
      <c r="A131" s="40"/>
      <c r="B131" s="41"/>
      <c r="C131" s="247" t="s">
        <v>112</v>
      </c>
      <c r="D131" s="247" t="s">
        <v>400</v>
      </c>
      <c r="E131" s="248" t="s">
        <v>409</v>
      </c>
      <c r="F131" s="249" t="s">
        <v>410</v>
      </c>
      <c r="G131" s="250" t="s">
        <v>403</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c r="A132" s="40"/>
      <c r="B132" s="41"/>
      <c r="C132" s="42"/>
      <c r="D132" s="261" t="s">
        <v>404</v>
      </c>
      <c r="E132" s="42"/>
      <c r="F132" s="262" t="s">
        <v>411</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93</v>
      </c>
    </row>
    <row r="133" s="2" customFormat="1" ht="16.5" customHeight="1">
      <c r="A133" s="40"/>
      <c r="B133" s="41"/>
      <c r="C133" s="247" t="s">
        <v>124</v>
      </c>
      <c r="D133" s="247" t="s">
        <v>400</v>
      </c>
      <c r="E133" s="248" t="s">
        <v>412</v>
      </c>
      <c r="F133" s="249" t="s">
        <v>413</v>
      </c>
      <c r="G133" s="250" t="s">
        <v>403</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c r="A134" s="40"/>
      <c r="B134" s="41"/>
      <c r="C134" s="42"/>
      <c r="D134" s="261" t="s">
        <v>404</v>
      </c>
      <c r="E134" s="42"/>
      <c r="F134" s="262" t="s">
        <v>414</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93</v>
      </c>
    </row>
    <row r="135" s="12" customFormat="1" ht="22.8" customHeight="1">
      <c r="A135" s="12"/>
      <c r="B135" s="231"/>
      <c r="C135" s="232"/>
      <c r="D135" s="233" t="s">
        <v>82</v>
      </c>
      <c r="E135" s="245" t="s">
        <v>415</v>
      </c>
      <c r="F135" s="245" t="s">
        <v>416</v>
      </c>
      <c r="G135" s="232"/>
      <c r="H135" s="232"/>
      <c r="I135" s="235"/>
      <c r="J135" s="246">
        <f>BK135</f>
        <v>0</v>
      </c>
      <c r="K135" s="232"/>
      <c r="L135" s="237"/>
      <c r="M135" s="238"/>
      <c r="N135" s="239"/>
      <c r="O135" s="239"/>
      <c r="P135" s="240">
        <f>SUM(P136:P137)</f>
        <v>0</v>
      </c>
      <c r="Q135" s="239"/>
      <c r="R135" s="240">
        <f>SUM(R136:R137)</f>
        <v>0</v>
      </c>
      <c r="S135" s="239"/>
      <c r="T135" s="241">
        <f>SUM(T136:T137)</f>
        <v>0</v>
      </c>
      <c r="U135" s="12"/>
      <c r="V135" s="12"/>
      <c r="W135" s="12"/>
      <c r="X135" s="12"/>
      <c r="Y135" s="12"/>
      <c r="Z135" s="12"/>
      <c r="AA135" s="12"/>
      <c r="AB135" s="12"/>
      <c r="AC135" s="12"/>
      <c r="AD135" s="12"/>
      <c r="AE135" s="12"/>
      <c r="AR135" s="242" t="s">
        <v>130</v>
      </c>
      <c r="AT135" s="243" t="s">
        <v>82</v>
      </c>
      <c r="AU135" s="243" t="s">
        <v>91</v>
      </c>
      <c r="AY135" s="242" t="s">
        <v>397</v>
      </c>
      <c r="BK135" s="244">
        <f>SUM(BK136:BK137)</f>
        <v>0</v>
      </c>
    </row>
    <row r="136" s="2" customFormat="1" ht="16.5" customHeight="1">
      <c r="A136" s="40"/>
      <c r="B136" s="41"/>
      <c r="C136" s="247" t="s">
        <v>130</v>
      </c>
      <c r="D136" s="247" t="s">
        <v>400</v>
      </c>
      <c r="E136" s="248" t="s">
        <v>417</v>
      </c>
      <c r="F136" s="249" t="s">
        <v>416</v>
      </c>
      <c r="G136" s="250" t="s">
        <v>403</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145</v>
      </c>
    </row>
    <row r="137" s="2" customFormat="1">
      <c r="A137" s="40"/>
      <c r="B137" s="41"/>
      <c r="C137" s="42"/>
      <c r="D137" s="261" t="s">
        <v>404</v>
      </c>
      <c r="E137" s="42"/>
      <c r="F137" s="262" t="s">
        <v>418</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93</v>
      </c>
    </row>
    <row r="138" s="12" customFormat="1" ht="22.8" customHeight="1">
      <c r="A138" s="12"/>
      <c r="B138" s="231"/>
      <c r="C138" s="232"/>
      <c r="D138" s="233" t="s">
        <v>82</v>
      </c>
      <c r="E138" s="245" t="s">
        <v>419</v>
      </c>
      <c r="F138" s="245" t="s">
        <v>420</v>
      </c>
      <c r="G138" s="232"/>
      <c r="H138" s="232"/>
      <c r="I138" s="235"/>
      <c r="J138" s="246">
        <f>BK138</f>
        <v>0</v>
      </c>
      <c r="K138" s="232"/>
      <c r="L138" s="237"/>
      <c r="M138" s="238"/>
      <c r="N138" s="239"/>
      <c r="O138" s="239"/>
      <c r="P138" s="240">
        <f>SUM(P139:P142)</f>
        <v>0</v>
      </c>
      <c r="Q138" s="239"/>
      <c r="R138" s="240">
        <f>SUM(R139:R142)</f>
        <v>0</v>
      </c>
      <c r="S138" s="239"/>
      <c r="T138" s="241">
        <f>SUM(T139:T142)</f>
        <v>0</v>
      </c>
      <c r="U138" s="12"/>
      <c r="V138" s="12"/>
      <c r="W138" s="12"/>
      <c r="X138" s="12"/>
      <c r="Y138" s="12"/>
      <c r="Z138" s="12"/>
      <c r="AA138" s="12"/>
      <c r="AB138" s="12"/>
      <c r="AC138" s="12"/>
      <c r="AD138" s="12"/>
      <c r="AE138" s="12"/>
      <c r="AR138" s="242" t="s">
        <v>130</v>
      </c>
      <c r="AT138" s="243" t="s">
        <v>82</v>
      </c>
      <c r="AU138" s="243" t="s">
        <v>91</v>
      </c>
      <c r="AY138" s="242" t="s">
        <v>397</v>
      </c>
      <c r="BK138" s="244">
        <f>SUM(BK139:BK142)</f>
        <v>0</v>
      </c>
    </row>
    <row r="139" s="2" customFormat="1" ht="16.5" customHeight="1">
      <c r="A139" s="40"/>
      <c r="B139" s="41"/>
      <c r="C139" s="247" t="s">
        <v>133</v>
      </c>
      <c r="D139" s="247" t="s">
        <v>400</v>
      </c>
      <c r="E139" s="248" t="s">
        <v>421</v>
      </c>
      <c r="F139" s="249" t="s">
        <v>420</v>
      </c>
      <c r="G139" s="250" t="s">
        <v>403</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151</v>
      </c>
    </row>
    <row r="140" s="2" customFormat="1">
      <c r="A140" s="40"/>
      <c r="B140" s="41"/>
      <c r="C140" s="42"/>
      <c r="D140" s="261" t="s">
        <v>404</v>
      </c>
      <c r="E140" s="42"/>
      <c r="F140" s="262" t="s">
        <v>422</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93</v>
      </c>
    </row>
    <row r="141" s="2" customFormat="1" ht="16.5" customHeight="1">
      <c r="A141" s="40"/>
      <c r="B141" s="41"/>
      <c r="C141" s="247" t="s">
        <v>139</v>
      </c>
      <c r="D141" s="247" t="s">
        <v>400</v>
      </c>
      <c r="E141" s="248" t="s">
        <v>423</v>
      </c>
      <c r="F141" s="249" t="s">
        <v>424</v>
      </c>
      <c r="G141" s="250" t="s">
        <v>403</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157</v>
      </c>
    </row>
    <row r="142" s="2" customFormat="1">
      <c r="A142" s="40"/>
      <c r="B142" s="41"/>
      <c r="C142" s="42"/>
      <c r="D142" s="261" t="s">
        <v>404</v>
      </c>
      <c r="E142" s="42"/>
      <c r="F142" s="262" t="s">
        <v>425</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93</v>
      </c>
    </row>
    <row r="143" s="12" customFormat="1" ht="22.8" customHeight="1">
      <c r="A143" s="12"/>
      <c r="B143" s="231"/>
      <c r="C143" s="232"/>
      <c r="D143" s="233" t="s">
        <v>82</v>
      </c>
      <c r="E143" s="245" t="s">
        <v>426</v>
      </c>
      <c r="F143" s="245" t="s">
        <v>427</v>
      </c>
      <c r="G143" s="232"/>
      <c r="H143" s="232"/>
      <c r="I143" s="235"/>
      <c r="J143" s="246">
        <f>BK143</f>
        <v>0</v>
      </c>
      <c r="K143" s="232"/>
      <c r="L143" s="237"/>
      <c r="M143" s="238"/>
      <c r="N143" s="239"/>
      <c r="O143" s="239"/>
      <c r="P143" s="240">
        <f>SUM(P144:P147)</f>
        <v>0</v>
      </c>
      <c r="Q143" s="239"/>
      <c r="R143" s="240">
        <f>SUM(R144:R147)</f>
        <v>0</v>
      </c>
      <c r="S143" s="239"/>
      <c r="T143" s="241">
        <f>SUM(T144:T147)</f>
        <v>0</v>
      </c>
      <c r="U143" s="12"/>
      <c r="V143" s="12"/>
      <c r="W143" s="12"/>
      <c r="X143" s="12"/>
      <c r="Y143" s="12"/>
      <c r="Z143" s="12"/>
      <c r="AA143" s="12"/>
      <c r="AB143" s="12"/>
      <c r="AC143" s="12"/>
      <c r="AD143" s="12"/>
      <c r="AE143" s="12"/>
      <c r="AR143" s="242" t="s">
        <v>130</v>
      </c>
      <c r="AT143" s="243" t="s">
        <v>82</v>
      </c>
      <c r="AU143" s="243" t="s">
        <v>91</v>
      </c>
      <c r="AY143" s="242" t="s">
        <v>397</v>
      </c>
      <c r="BK143" s="244">
        <f>SUM(BK144:BK147)</f>
        <v>0</v>
      </c>
    </row>
    <row r="144" s="2" customFormat="1" ht="16.5" customHeight="1">
      <c r="A144" s="40"/>
      <c r="B144" s="41"/>
      <c r="C144" s="247" t="s">
        <v>136</v>
      </c>
      <c r="D144" s="247" t="s">
        <v>400</v>
      </c>
      <c r="E144" s="248" t="s">
        <v>428</v>
      </c>
      <c r="F144" s="249" t="s">
        <v>429</v>
      </c>
      <c r="G144" s="250" t="s">
        <v>403</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162</v>
      </c>
    </row>
    <row r="145" s="2" customFormat="1">
      <c r="A145" s="40"/>
      <c r="B145" s="41"/>
      <c r="C145" s="42"/>
      <c r="D145" s="261" t="s">
        <v>404</v>
      </c>
      <c r="E145" s="42"/>
      <c r="F145" s="262" t="s">
        <v>430</v>
      </c>
      <c r="G145" s="42"/>
      <c r="H145" s="42"/>
      <c r="I145" s="157"/>
      <c r="J145" s="42"/>
      <c r="K145" s="42"/>
      <c r="L145" s="46"/>
      <c r="M145" s="263"/>
      <c r="N145" s="264"/>
      <c r="O145" s="93"/>
      <c r="P145" s="93"/>
      <c r="Q145" s="93"/>
      <c r="R145" s="93"/>
      <c r="S145" s="93"/>
      <c r="T145" s="94"/>
      <c r="U145" s="40"/>
      <c r="V145" s="40"/>
      <c r="W145" s="40"/>
      <c r="X145" s="40"/>
      <c r="Y145" s="40"/>
      <c r="Z145" s="40"/>
      <c r="AA145" s="40"/>
      <c r="AB145" s="40"/>
      <c r="AC145" s="40"/>
      <c r="AD145" s="40"/>
      <c r="AE145" s="40"/>
      <c r="AT145" s="18" t="s">
        <v>404</v>
      </c>
      <c r="AU145" s="18" t="s">
        <v>93</v>
      </c>
    </row>
    <row r="146" s="2" customFormat="1" ht="16.5" customHeight="1">
      <c r="A146" s="40"/>
      <c r="B146" s="41"/>
      <c r="C146" s="247" t="s">
        <v>142</v>
      </c>
      <c r="D146" s="247" t="s">
        <v>400</v>
      </c>
      <c r="E146" s="248" t="s">
        <v>431</v>
      </c>
      <c r="F146" s="249" t="s">
        <v>432</v>
      </c>
      <c r="G146" s="250" t="s">
        <v>403</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168</v>
      </c>
    </row>
    <row r="147" s="2" customFormat="1">
      <c r="A147" s="40"/>
      <c r="B147" s="41"/>
      <c r="C147" s="42"/>
      <c r="D147" s="261" t="s">
        <v>404</v>
      </c>
      <c r="E147" s="42"/>
      <c r="F147" s="262" t="s">
        <v>433</v>
      </c>
      <c r="G147" s="42"/>
      <c r="H147" s="42"/>
      <c r="I147" s="157"/>
      <c r="J147" s="42"/>
      <c r="K147" s="42"/>
      <c r="L147" s="46"/>
      <c r="M147" s="263"/>
      <c r="N147" s="264"/>
      <c r="O147" s="93"/>
      <c r="P147" s="93"/>
      <c r="Q147" s="93"/>
      <c r="R147" s="93"/>
      <c r="S147" s="93"/>
      <c r="T147" s="94"/>
      <c r="U147" s="40"/>
      <c r="V147" s="40"/>
      <c r="W147" s="40"/>
      <c r="X147" s="40"/>
      <c r="Y147" s="40"/>
      <c r="Z147" s="40"/>
      <c r="AA147" s="40"/>
      <c r="AB147" s="40"/>
      <c r="AC147" s="40"/>
      <c r="AD147" s="40"/>
      <c r="AE147" s="40"/>
      <c r="AT147" s="18" t="s">
        <v>404</v>
      </c>
      <c r="AU147" s="18" t="s">
        <v>93</v>
      </c>
    </row>
    <row r="148" s="12" customFormat="1" ht="22.8" customHeight="1">
      <c r="A148" s="12"/>
      <c r="B148" s="231"/>
      <c r="C148" s="232"/>
      <c r="D148" s="233" t="s">
        <v>82</v>
      </c>
      <c r="E148" s="245" t="s">
        <v>434</v>
      </c>
      <c r="F148" s="245" t="s">
        <v>435</v>
      </c>
      <c r="G148" s="232"/>
      <c r="H148" s="232"/>
      <c r="I148" s="235"/>
      <c r="J148" s="246">
        <f>BK148</f>
        <v>0</v>
      </c>
      <c r="K148" s="232"/>
      <c r="L148" s="237"/>
      <c r="M148" s="238"/>
      <c r="N148" s="239"/>
      <c r="O148" s="239"/>
      <c r="P148" s="240">
        <f>SUM(P149:P152)</f>
        <v>0</v>
      </c>
      <c r="Q148" s="239"/>
      <c r="R148" s="240">
        <f>SUM(R149:R152)</f>
        <v>0</v>
      </c>
      <c r="S148" s="239"/>
      <c r="T148" s="241">
        <f>SUM(T149:T152)</f>
        <v>0</v>
      </c>
      <c r="U148" s="12"/>
      <c r="V148" s="12"/>
      <c r="W148" s="12"/>
      <c r="X148" s="12"/>
      <c r="Y148" s="12"/>
      <c r="Z148" s="12"/>
      <c r="AA148" s="12"/>
      <c r="AB148" s="12"/>
      <c r="AC148" s="12"/>
      <c r="AD148" s="12"/>
      <c r="AE148" s="12"/>
      <c r="AR148" s="242" t="s">
        <v>130</v>
      </c>
      <c r="AT148" s="243" t="s">
        <v>82</v>
      </c>
      <c r="AU148" s="243" t="s">
        <v>91</v>
      </c>
      <c r="AY148" s="242" t="s">
        <v>397</v>
      </c>
      <c r="BK148" s="244">
        <f>SUM(BK149:BK152)</f>
        <v>0</v>
      </c>
    </row>
    <row r="149" s="2" customFormat="1" ht="16.5" customHeight="1">
      <c r="A149" s="40"/>
      <c r="B149" s="41"/>
      <c r="C149" s="247" t="s">
        <v>145</v>
      </c>
      <c r="D149" s="247" t="s">
        <v>400</v>
      </c>
      <c r="E149" s="248" t="s">
        <v>436</v>
      </c>
      <c r="F149" s="249" t="s">
        <v>437</v>
      </c>
      <c r="G149" s="250" t="s">
        <v>403</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174</v>
      </c>
    </row>
    <row r="150" s="2" customFormat="1">
      <c r="A150" s="40"/>
      <c r="B150" s="41"/>
      <c r="C150" s="42"/>
      <c r="D150" s="261" t="s">
        <v>404</v>
      </c>
      <c r="E150" s="42"/>
      <c r="F150" s="262" t="s">
        <v>438</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93</v>
      </c>
    </row>
    <row r="151" s="2" customFormat="1" ht="16.5" customHeight="1">
      <c r="A151" s="40"/>
      <c r="B151" s="41"/>
      <c r="C151" s="247" t="s">
        <v>148</v>
      </c>
      <c r="D151" s="247" t="s">
        <v>400</v>
      </c>
      <c r="E151" s="248" t="s">
        <v>439</v>
      </c>
      <c r="F151" s="249" t="s">
        <v>440</v>
      </c>
      <c r="G151" s="250" t="s">
        <v>403</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179</v>
      </c>
    </row>
    <row r="152" s="2" customFormat="1">
      <c r="A152" s="40"/>
      <c r="B152" s="41"/>
      <c r="C152" s="42"/>
      <c r="D152" s="261" t="s">
        <v>404</v>
      </c>
      <c r="E152" s="42"/>
      <c r="F152" s="262" t="s">
        <v>441</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404</v>
      </c>
      <c r="AU152" s="18" t="s">
        <v>93</v>
      </c>
    </row>
    <row r="153" s="12" customFormat="1" ht="22.8" customHeight="1">
      <c r="A153" s="12"/>
      <c r="B153" s="231"/>
      <c r="C153" s="232"/>
      <c r="D153" s="233" t="s">
        <v>82</v>
      </c>
      <c r="E153" s="245" t="s">
        <v>442</v>
      </c>
      <c r="F153" s="245" t="s">
        <v>443</v>
      </c>
      <c r="G153" s="232"/>
      <c r="H153" s="232"/>
      <c r="I153" s="235"/>
      <c r="J153" s="246">
        <f>BK153</f>
        <v>0</v>
      </c>
      <c r="K153" s="232"/>
      <c r="L153" s="237"/>
      <c r="M153" s="238"/>
      <c r="N153" s="239"/>
      <c r="O153" s="239"/>
      <c r="P153" s="240">
        <f>SUM(P154:P155)</f>
        <v>0</v>
      </c>
      <c r="Q153" s="239"/>
      <c r="R153" s="240">
        <f>SUM(R154:R155)</f>
        <v>0</v>
      </c>
      <c r="S153" s="239"/>
      <c r="T153" s="241">
        <f>SUM(T154:T155)</f>
        <v>0</v>
      </c>
      <c r="U153" s="12"/>
      <c r="V153" s="12"/>
      <c r="W153" s="12"/>
      <c r="X153" s="12"/>
      <c r="Y153" s="12"/>
      <c r="Z153" s="12"/>
      <c r="AA153" s="12"/>
      <c r="AB153" s="12"/>
      <c r="AC153" s="12"/>
      <c r="AD153" s="12"/>
      <c r="AE153" s="12"/>
      <c r="AR153" s="242" t="s">
        <v>130</v>
      </c>
      <c r="AT153" s="243" t="s">
        <v>82</v>
      </c>
      <c r="AU153" s="243" t="s">
        <v>91</v>
      </c>
      <c r="AY153" s="242" t="s">
        <v>397</v>
      </c>
      <c r="BK153" s="244">
        <f>SUM(BK154:BK155)</f>
        <v>0</v>
      </c>
    </row>
    <row r="154" s="2" customFormat="1" ht="21.75" customHeight="1">
      <c r="A154" s="40"/>
      <c r="B154" s="41"/>
      <c r="C154" s="247" t="s">
        <v>154</v>
      </c>
      <c r="D154" s="247" t="s">
        <v>400</v>
      </c>
      <c r="E154" s="248" t="s">
        <v>444</v>
      </c>
      <c r="F154" s="249" t="s">
        <v>445</v>
      </c>
      <c r="G154" s="250" t="s">
        <v>403</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446</v>
      </c>
    </row>
    <row r="155" s="2" customFormat="1">
      <c r="A155" s="40"/>
      <c r="B155" s="41"/>
      <c r="C155" s="42"/>
      <c r="D155" s="261" t="s">
        <v>404</v>
      </c>
      <c r="E155" s="42"/>
      <c r="F155" s="262" t="s">
        <v>447</v>
      </c>
      <c r="G155" s="42"/>
      <c r="H155" s="42"/>
      <c r="I155" s="157"/>
      <c r="J155" s="42"/>
      <c r="K155" s="42"/>
      <c r="L155" s="46"/>
      <c r="M155" s="263"/>
      <c r="N155" s="264"/>
      <c r="O155" s="93"/>
      <c r="P155" s="93"/>
      <c r="Q155" s="93"/>
      <c r="R155" s="93"/>
      <c r="S155" s="93"/>
      <c r="T155" s="94"/>
      <c r="U155" s="40"/>
      <c r="V155" s="40"/>
      <c r="W155" s="40"/>
      <c r="X155" s="40"/>
      <c r="Y155" s="40"/>
      <c r="Z155" s="40"/>
      <c r="AA155" s="40"/>
      <c r="AB155" s="40"/>
      <c r="AC155" s="40"/>
      <c r="AD155" s="40"/>
      <c r="AE155" s="40"/>
      <c r="AT155" s="18" t="s">
        <v>404</v>
      </c>
      <c r="AU155" s="18" t="s">
        <v>93</v>
      </c>
    </row>
    <row r="156" s="12" customFormat="1" ht="22.8" customHeight="1">
      <c r="A156" s="12"/>
      <c r="B156" s="231"/>
      <c r="C156" s="232"/>
      <c r="D156" s="233" t="s">
        <v>82</v>
      </c>
      <c r="E156" s="245" t="s">
        <v>448</v>
      </c>
      <c r="F156" s="245" t="s">
        <v>123</v>
      </c>
      <c r="G156" s="232"/>
      <c r="H156" s="232"/>
      <c r="I156" s="235"/>
      <c r="J156" s="246">
        <f>BK156</f>
        <v>0</v>
      </c>
      <c r="K156" s="232"/>
      <c r="L156" s="237"/>
      <c r="M156" s="238"/>
      <c r="N156" s="239"/>
      <c r="O156" s="239"/>
      <c r="P156" s="240">
        <f>SUM(P157:P158)</f>
        <v>0</v>
      </c>
      <c r="Q156" s="239"/>
      <c r="R156" s="240">
        <f>SUM(R157:R158)</f>
        <v>0</v>
      </c>
      <c r="S156" s="239"/>
      <c r="T156" s="241">
        <f>SUM(T157:T158)</f>
        <v>0</v>
      </c>
      <c r="U156" s="12"/>
      <c r="V156" s="12"/>
      <c r="W156" s="12"/>
      <c r="X156" s="12"/>
      <c r="Y156" s="12"/>
      <c r="Z156" s="12"/>
      <c r="AA156" s="12"/>
      <c r="AB156" s="12"/>
      <c r="AC156" s="12"/>
      <c r="AD156" s="12"/>
      <c r="AE156" s="12"/>
      <c r="AR156" s="242" t="s">
        <v>130</v>
      </c>
      <c r="AT156" s="243" t="s">
        <v>82</v>
      </c>
      <c r="AU156" s="243" t="s">
        <v>91</v>
      </c>
      <c r="AY156" s="242" t="s">
        <v>397</v>
      </c>
      <c r="BK156" s="244">
        <f>SUM(BK157:BK158)</f>
        <v>0</v>
      </c>
    </row>
    <row r="157" s="2" customFormat="1" ht="16.5" customHeight="1">
      <c r="A157" s="40"/>
      <c r="B157" s="41"/>
      <c r="C157" s="247" t="s">
        <v>151</v>
      </c>
      <c r="D157" s="247" t="s">
        <v>400</v>
      </c>
      <c r="E157" s="248" t="s">
        <v>449</v>
      </c>
      <c r="F157" s="249" t="s">
        <v>123</v>
      </c>
      <c r="G157" s="250" t="s">
        <v>403</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188</v>
      </c>
    </row>
    <row r="158" s="2" customFormat="1">
      <c r="A158" s="40"/>
      <c r="B158" s="41"/>
      <c r="C158" s="42"/>
      <c r="D158" s="261" t="s">
        <v>404</v>
      </c>
      <c r="E158" s="42"/>
      <c r="F158" s="262" t="s">
        <v>450</v>
      </c>
      <c r="G158" s="42"/>
      <c r="H158" s="42"/>
      <c r="I158" s="157"/>
      <c r="J158" s="42"/>
      <c r="K158" s="42"/>
      <c r="L158" s="46"/>
      <c r="M158" s="265"/>
      <c r="N158" s="266"/>
      <c r="O158" s="267"/>
      <c r="P158" s="267"/>
      <c r="Q158" s="267"/>
      <c r="R158" s="267"/>
      <c r="S158" s="267"/>
      <c r="T158" s="268"/>
      <c r="U158" s="40"/>
      <c r="V158" s="40"/>
      <c r="W158" s="40"/>
      <c r="X158" s="40"/>
      <c r="Y158" s="40"/>
      <c r="Z158" s="40"/>
      <c r="AA158" s="40"/>
      <c r="AB158" s="40"/>
      <c r="AC158" s="40"/>
      <c r="AD158" s="40"/>
      <c r="AE158" s="40"/>
      <c r="AT158" s="18" t="s">
        <v>404</v>
      </c>
      <c r="AU158" s="18" t="s">
        <v>93</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MuorRfJQcnp5JgawGFX5crDWkbr1Syg7jXQCxIEQ0N/ReaRjiUT12XIDprg18I5vtWrGyeK0oBLWI2VarRVwYQ==" hashValue="KuBjMfDFgu7e3FwebHiICEJGBESyO1joxjsbeKuId4DSPDii+hpHI96XJ9He3YsHOsQrHi+zyfzSXL3OCh2oyQ==" algorithmName="SHA-512" password="CC35"/>
  <autoFilter ref="C123:K15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451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ROUND(J120,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ROUND((SUM(BE120:BE164)),  2)</f>
        <v>0</v>
      </c>
      <c r="G33" s="40"/>
      <c r="H33" s="40"/>
      <c r="I33" s="174">
        <v>0.20999999999999999</v>
      </c>
      <c r="J33" s="173">
        <f>ROUND(((SUM(BE120:BE164))*I33),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ROUND((SUM(BF120:BF164)),  2)</f>
        <v>0</v>
      </c>
      <c r="G34" s="40"/>
      <c r="H34" s="40"/>
      <c r="I34" s="174">
        <v>0.14999999999999999</v>
      </c>
      <c r="J34" s="173">
        <f>ROUND(((SUM(BF120:BF164))*I34),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ROUND((SUM(BG120:BG164)),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ROUND((SUM(BH120:BH164)),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ROUND((SUM(BI120:BI164)),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101 - Dokončení demolic</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1. 6. 2020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J120</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J121</f>
        <v>0</v>
      </c>
      <c r="K97" s="206"/>
      <c r="L97" s="211"/>
      <c r="S97" s="9"/>
      <c r="T97" s="9"/>
      <c r="U97" s="9"/>
      <c r="V97" s="9"/>
      <c r="W97" s="9"/>
      <c r="X97" s="9"/>
      <c r="Y97" s="9"/>
      <c r="Z97" s="9"/>
      <c r="AA97" s="9"/>
      <c r="AB97" s="9"/>
      <c r="AC97" s="9"/>
      <c r="AD97" s="9"/>
      <c r="AE97" s="9"/>
    </row>
    <row r="98" s="10" customFormat="1" ht="19.92" customHeight="1">
      <c r="A98" s="10"/>
      <c r="B98" s="212"/>
      <c r="C98" s="135"/>
      <c r="D98" s="213" t="s">
        <v>453</v>
      </c>
      <c r="E98" s="214"/>
      <c r="F98" s="214"/>
      <c r="G98" s="214"/>
      <c r="H98" s="214"/>
      <c r="I98" s="215"/>
      <c r="J98" s="216">
        <f>J122</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454</v>
      </c>
      <c r="E99" s="214"/>
      <c r="F99" s="214"/>
      <c r="G99" s="214"/>
      <c r="H99" s="214"/>
      <c r="I99" s="215"/>
      <c r="J99" s="216">
        <f>J131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455</v>
      </c>
      <c r="E100" s="214"/>
      <c r="F100" s="214"/>
      <c r="G100" s="214"/>
      <c r="H100" s="214"/>
      <c r="I100" s="215"/>
      <c r="J100" s="216">
        <f>J157</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383</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23.25" customHeight="1">
      <c r="A110" s="40"/>
      <c r="B110" s="41"/>
      <c r="C110" s="42"/>
      <c r="D110" s="42"/>
      <c r="E110" s="199" t="str">
        <f>E7</f>
        <v>NNP Moravská Třebová, výstavba nového objektu nemocnice a výjezdové základny ZZS PAK</v>
      </c>
      <c r="F110" s="33"/>
      <c r="G110" s="33"/>
      <c r="H110" s="33"/>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368</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E9</f>
        <v>SO 101 - Dokončení demolic</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F12</f>
        <v>Moravská Třebová</v>
      </c>
      <c r="G114" s="42"/>
      <c r="H114" s="42"/>
      <c r="I114" s="159" t="s">
        <v>24</v>
      </c>
      <c r="J114" s="81" t="str">
        <f>IF(J12="","",J12)</f>
        <v>1. 6. 2020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E15</f>
        <v>Pardubický kraj</v>
      </c>
      <c r="G116" s="42"/>
      <c r="H116" s="42"/>
      <c r="I116" s="159" t="s">
        <v>36</v>
      </c>
      <c r="J116" s="38" t="str">
        <f>E21</f>
        <v>SIEBERT + TALAŠ, spol. s r.o.</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IF(E18="","",E18)</f>
        <v>Vyplň údaj</v>
      </c>
      <c r="G117" s="42"/>
      <c r="H117" s="42"/>
      <c r="I117" s="159" t="s">
        <v>39</v>
      </c>
      <c r="J117" s="38" t="str">
        <f>E24</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384</v>
      </c>
      <c r="D119" s="221" t="s">
        <v>68</v>
      </c>
      <c r="E119" s="221" t="s">
        <v>64</v>
      </c>
      <c r="F119" s="221" t="s">
        <v>65</v>
      </c>
      <c r="G119" s="221" t="s">
        <v>385</v>
      </c>
      <c r="H119" s="221" t="s">
        <v>386</v>
      </c>
      <c r="I119" s="222" t="s">
        <v>387</v>
      </c>
      <c r="J119" s="223" t="s">
        <v>372</v>
      </c>
      <c r="K119" s="224" t="s">
        <v>388</v>
      </c>
      <c r="L119" s="225"/>
      <c r="M119" s="102" t="s">
        <v>1</v>
      </c>
      <c r="N119" s="103" t="s">
        <v>47</v>
      </c>
      <c r="O119" s="103" t="s">
        <v>389</v>
      </c>
      <c r="P119" s="103" t="s">
        <v>390</v>
      </c>
      <c r="Q119" s="103" t="s">
        <v>391</v>
      </c>
      <c r="R119" s="103" t="s">
        <v>392</v>
      </c>
      <c r="S119" s="103" t="s">
        <v>393</v>
      </c>
      <c r="T119" s="104" t="s">
        <v>394</v>
      </c>
      <c r="U119" s="218"/>
      <c r="V119" s="218"/>
      <c r="W119" s="218"/>
      <c r="X119" s="218"/>
      <c r="Y119" s="218"/>
      <c r="Z119" s="218"/>
      <c r="AA119" s="218"/>
      <c r="AB119" s="218"/>
      <c r="AC119" s="218"/>
      <c r="AD119" s="218"/>
      <c r="AE119" s="218"/>
    </row>
    <row r="120" s="2" customFormat="1" ht="22.8" customHeight="1">
      <c r="A120" s="40"/>
      <c r="B120" s="41"/>
      <c r="C120" s="109" t="s">
        <v>395</v>
      </c>
      <c r="D120" s="42"/>
      <c r="E120" s="42"/>
      <c r="F120" s="42"/>
      <c r="G120" s="42"/>
      <c r="H120" s="42"/>
      <c r="I120" s="157"/>
      <c r="J120" s="226">
        <f>BK120</f>
        <v>0</v>
      </c>
      <c r="K120" s="42"/>
      <c r="L120" s="46"/>
      <c r="M120" s="105"/>
      <c r="N120" s="227"/>
      <c r="O120" s="106"/>
      <c r="P120" s="228">
        <f>P121</f>
        <v>0</v>
      </c>
      <c r="Q120" s="106"/>
      <c r="R120" s="228">
        <f>R121</f>
        <v>0</v>
      </c>
      <c r="S120" s="106"/>
      <c r="T120" s="229">
        <f>T121</f>
        <v>0</v>
      </c>
      <c r="U120" s="40"/>
      <c r="V120" s="40"/>
      <c r="W120" s="40"/>
      <c r="X120" s="40"/>
      <c r="Y120" s="40"/>
      <c r="Z120" s="40"/>
      <c r="AA120" s="40"/>
      <c r="AB120" s="40"/>
      <c r="AC120" s="40"/>
      <c r="AD120" s="40"/>
      <c r="AE120" s="40"/>
      <c r="AT120" s="18" t="s">
        <v>82</v>
      </c>
      <c r="AU120" s="18" t="s">
        <v>374</v>
      </c>
      <c r="BK120" s="230">
        <f>BK121</f>
        <v>0</v>
      </c>
    </row>
    <row r="121" s="12" customFormat="1" ht="25.92" customHeight="1">
      <c r="A121" s="12"/>
      <c r="B121" s="231"/>
      <c r="C121" s="232"/>
      <c r="D121" s="233" t="s">
        <v>82</v>
      </c>
      <c r="E121" s="234" t="s">
        <v>456</v>
      </c>
      <c r="F121" s="234" t="s">
        <v>457</v>
      </c>
      <c r="G121" s="232"/>
      <c r="H121" s="232"/>
      <c r="I121" s="235"/>
      <c r="J121" s="236">
        <f>BK121</f>
        <v>0</v>
      </c>
      <c r="K121" s="232"/>
      <c r="L121" s="237"/>
      <c r="M121" s="238"/>
      <c r="N121" s="239"/>
      <c r="O121" s="239"/>
      <c r="P121" s="240">
        <f>P122+P131+P157</f>
        <v>0</v>
      </c>
      <c r="Q121" s="239"/>
      <c r="R121" s="240">
        <f>R122+R131+R157</f>
        <v>0</v>
      </c>
      <c r="S121" s="239"/>
      <c r="T121" s="241">
        <f>T122+T131+T157</f>
        <v>0</v>
      </c>
      <c r="U121" s="12"/>
      <c r="V121" s="12"/>
      <c r="W121" s="12"/>
      <c r="X121" s="12"/>
      <c r="Y121" s="12"/>
      <c r="Z121" s="12"/>
      <c r="AA121" s="12"/>
      <c r="AB121" s="12"/>
      <c r="AC121" s="12"/>
      <c r="AD121" s="12"/>
      <c r="AE121" s="12"/>
      <c r="AR121" s="242" t="s">
        <v>91</v>
      </c>
      <c r="AT121" s="243" t="s">
        <v>82</v>
      </c>
      <c r="AU121" s="243" t="s">
        <v>83</v>
      </c>
      <c r="AY121" s="242" t="s">
        <v>397</v>
      </c>
      <c r="BK121" s="244">
        <f>BK122+BK131+BK157</f>
        <v>0</v>
      </c>
    </row>
    <row r="122" s="12" customFormat="1" ht="22.8" customHeight="1">
      <c r="A122" s="12"/>
      <c r="B122" s="231"/>
      <c r="C122" s="232"/>
      <c r="D122" s="233" t="s">
        <v>82</v>
      </c>
      <c r="E122" s="245" t="s">
        <v>91</v>
      </c>
      <c r="F122" s="245" t="s">
        <v>458</v>
      </c>
      <c r="G122" s="232"/>
      <c r="H122" s="232"/>
      <c r="I122" s="235"/>
      <c r="J122" s="246">
        <f>BK122</f>
        <v>0</v>
      </c>
      <c r="K122" s="232"/>
      <c r="L122" s="237"/>
      <c r="M122" s="238"/>
      <c r="N122" s="239"/>
      <c r="O122" s="239"/>
      <c r="P122" s="240">
        <f>SUM(P123:P130)</f>
        <v>0</v>
      </c>
      <c r="Q122" s="239"/>
      <c r="R122" s="240">
        <f>SUM(R123:R130)</f>
        <v>0</v>
      </c>
      <c r="S122" s="239"/>
      <c r="T122" s="241">
        <f>SUM(T123:T130)</f>
        <v>0</v>
      </c>
      <c r="U122" s="12"/>
      <c r="V122" s="12"/>
      <c r="W122" s="12"/>
      <c r="X122" s="12"/>
      <c r="Y122" s="12"/>
      <c r="Z122" s="12"/>
      <c r="AA122" s="12"/>
      <c r="AB122" s="12"/>
      <c r="AC122" s="12"/>
      <c r="AD122" s="12"/>
      <c r="AE122" s="12"/>
      <c r="AR122" s="242" t="s">
        <v>91</v>
      </c>
      <c r="AT122" s="243" t="s">
        <v>82</v>
      </c>
      <c r="AU122" s="243" t="s">
        <v>91</v>
      </c>
      <c r="AY122" s="242" t="s">
        <v>397</v>
      </c>
      <c r="BK122" s="244">
        <f>SUM(BK123:BK130)</f>
        <v>0</v>
      </c>
    </row>
    <row r="123" s="2" customFormat="1" ht="16.5" customHeight="1">
      <c r="A123" s="40"/>
      <c r="B123" s="41"/>
      <c r="C123" s="247" t="s">
        <v>91</v>
      </c>
      <c r="D123" s="247" t="s">
        <v>400</v>
      </c>
      <c r="E123" s="248" t="s">
        <v>459</v>
      </c>
      <c r="F123" s="249" t="s">
        <v>460</v>
      </c>
      <c r="G123" s="250" t="s">
        <v>461</v>
      </c>
      <c r="H123" s="251">
        <v>90</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124</v>
      </c>
      <c r="AT123" s="259" t="s">
        <v>400</v>
      </c>
      <c r="AU123" s="259" t="s">
        <v>93</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124</v>
      </c>
      <c r="BM123" s="259" t="s">
        <v>93</v>
      </c>
    </row>
    <row r="124" s="2" customFormat="1" ht="21.75" customHeight="1">
      <c r="A124" s="40"/>
      <c r="B124" s="41"/>
      <c r="C124" s="247" t="s">
        <v>93</v>
      </c>
      <c r="D124" s="247" t="s">
        <v>400</v>
      </c>
      <c r="E124" s="248" t="s">
        <v>462</v>
      </c>
      <c r="F124" s="249" t="s">
        <v>463</v>
      </c>
      <c r="G124" s="250" t="s">
        <v>464</v>
      </c>
      <c r="H124" s="251">
        <v>5</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400</v>
      </c>
      <c r="AU124" s="259" t="s">
        <v>93</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124</v>
      </c>
    </row>
    <row r="125" s="13" customFormat="1">
      <c r="A125" s="13"/>
      <c r="B125" s="269"/>
      <c r="C125" s="270"/>
      <c r="D125" s="261" t="s">
        <v>465</v>
      </c>
      <c r="E125" s="271" t="s">
        <v>1</v>
      </c>
      <c r="F125" s="272" t="s">
        <v>466</v>
      </c>
      <c r="G125" s="270"/>
      <c r="H125" s="273">
        <v>5</v>
      </c>
      <c r="I125" s="274"/>
      <c r="J125" s="270"/>
      <c r="K125" s="270"/>
      <c r="L125" s="275"/>
      <c r="M125" s="276"/>
      <c r="N125" s="277"/>
      <c r="O125" s="277"/>
      <c r="P125" s="277"/>
      <c r="Q125" s="277"/>
      <c r="R125" s="277"/>
      <c r="S125" s="277"/>
      <c r="T125" s="278"/>
      <c r="U125" s="13"/>
      <c r="V125" s="13"/>
      <c r="W125" s="13"/>
      <c r="X125" s="13"/>
      <c r="Y125" s="13"/>
      <c r="Z125" s="13"/>
      <c r="AA125" s="13"/>
      <c r="AB125" s="13"/>
      <c r="AC125" s="13"/>
      <c r="AD125" s="13"/>
      <c r="AE125" s="13"/>
      <c r="AT125" s="279" t="s">
        <v>465</v>
      </c>
      <c r="AU125" s="279" t="s">
        <v>93</v>
      </c>
      <c r="AV125" s="13" t="s">
        <v>93</v>
      </c>
      <c r="AW125" s="13" t="s">
        <v>38</v>
      </c>
      <c r="AX125" s="13" t="s">
        <v>83</v>
      </c>
      <c r="AY125" s="279" t="s">
        <v>397</v>
      </c>
    </row>
    <row r="126" s="14" customFormat="1">
      <c r="A126" s="14"/>
      <c r="B126" s="280"/>
      <c r="C126" s="281"/>
      <c r="D126" s="261" t="s">
        <v>465</v>
      </c>
      <c r="E126" s="282" t="s">
        <v>1</v>
      </c>
      <c r="F126" s="283" t="s">
        <v>467</v>
      </c>
      <c r="G126" s="281"/>
      <c r="H126" s="284">
        <v>5</v>
      </c>
      <c r="I126" s="285"/>
      <c r="J126" s="281"/>
      <c r="K126" s="281"/>
      <c r="L126" s="286"/>
      <c r="M126" s="287"/>
      <c r="N126" s="288"/>
      <c r="O126" s="288"/>
      <c r="P126" s="288"/>
      <c r="Q126" s="288"/>
      <c r="R126" s="288"/>
      <c r="S126" s="288"/>
      <c r="T126" s="289"/>
      <c r="U126" s="14"/>
      <c r="V126" s="14"/>
      <c r="W126" s="14"/>
      <c r="X126" s="14"/>
      <c r="Y126" s="14"/>
      <c r="Z126" s="14"/>
      <c r="AA126" s="14"/>
      <c r="AB126" s="14"/>
      <c r="AC126" s="14"/>
      <c r="AD126" s="14"/>
      <c r="AE126" s="14"/>
      <c r="AT126" s="290" t="s">
        <v>465</v>
      </c>
      <c r="AU126" s="290" t="s">
        <v>93</v>
      </c>
      <c r="AV126" s="14" t="s">
        <v>124</v>
      </c>
      <c r="AW126" s="14" t="s">
        <v>38</v>
      </c>
      <c r="AX126" s="14" t="s">
        <v>91</v>
      </c>
      <c r="AY126" s="290" t="s">
        <v>397</v>
      </c>
    </row>
    <row r="127" s="2" customFormat="1" ht="21.75" customHeight="1">
      <c r="A127" s="40"/>
      <c r="B127" s="41"/>
      <c r="C127" s="247" t="s">
        <v>112</v>
      </c>
      <c r="D127" s="247" t="s">
        <v>400</v>
      </c>
      <c r="E127" s="248" t="s">
        <v>468</v>
      </c>
      <c r="F127" s="249" t="s">
        <v>469</v>
      </c>
      <c r="G127" s="250" t="s">
        <v>464</v>
      </c>
      <c r="H127" s="251">
        <v>12.68</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133</v>
      </c>
    </row>
    <row r="128" s="13" customFormat="1">
      <c r="A128" s="13"/>
      <c r="B128" s="269"/>
      <c r="C128" s="270"/>
      <c r="D128" s="261" t="s">
        <v>465</v>
      </c>
      <c r="E128" s="271" t="s">
        <v>1</v>
      </c>
      <c r="F128" s="272" t="s">
        <v>466</v>
      </c>
      <c r="G128" s="270"/>
      <c r="H128" s="273">
        <v>5</v>
      </c>
      <c r="I128" s="274"/>
      <c r="J128" s="270"/>
      <c r="K128" s="270"/>
      <c r="L128" s="275"/>
      <c r="M128" s="276"/>
      <c r="N128" s="277"/>
      <c r="O128" s="277"/>
      <c r="P128" s="277"/>
      <c r="Q128" s="277"/>
      <c r="R128" s="277"/>
      <c r="S128" s="277"/>
      <c r="T128" s="278"/>
      <c r="U128" s="13"/>
      <c r="V128" s="13"/>
      <c r="W128" s="13"/>
      <c r="X128" s="13"/>
      <c r="Y128" s="13"/>
      <c r="Z128" s="13"/>
      <c r="AA128" s="13"/>
      <c r="AB128" s="13"/>
      <c r="AC128" s="13"/>
      <c r="AD128" s="13"/>
      <c r="AE128" s="13"/>
      <c r="AT128" s="279" t="s">
        <v>465</v>
      </c>
      <c r="AU128" s="279" t="s">
        <v>93</v>
      </c>
      <c r="AV128" s="13" t="s">
        <v>93</v>
      </c>
      <c r="AW128" s="13" t="s">
        <v>38</v>
      </c>
      <c r="AX128" s="13" t="s">
        <v>83</v>
      </c>
      <c r="AY128" s="279" t="s">
        <v>397</v>
      </c>
    </row>
    <row r="129" s="13" customFormat="1">
      <c r="A129" s="13"/>
      <c r="B129" s="269"/>
      <c r="C129" s="270"/>
      <c r="D129" s="261" t="s">
        <v>465</v>
      </c>
      <c r="E129" s="271" t="s">
        <v>1</v>
      </c>
      <c r="F129" s="272" t="s">
        <v>470</v>
      </c>
      <c r="G129" s="270"/>
      <c r="H129" s="273">
        <v>7.6799999999999997</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12.68</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12" customFormat="1" ht="22.8" customHeight="1">
      <c r="A131" s="12"/>
      <c r="B131" s="231"/>
      <c r="C131" s="232"/>
      <c r="D131" s="233" t="s">
        <v>82</v>
      </c>
      <c r="E131" s="245" t="s">
        <v>142</v>
      </c>
      <c r="F131" s="245" t="s">
        <v>471</v>
      </c>
      <c r="G131" s="232"/>
      <c r="H131" s="232"/>
      <c r="I131" s="235"/>
      <c r="J131" s="246">
        <f>BK131</f>
        <v>0</v>
      </c>
      <c r="K131" s="232"/>
      <c r="L131" s="237"/>
      <c r="M131" s="238"/>
      <c r="N131" s="239"/>
      <c r="O131" s="239"/>
      <c r="P131" s="240">
        <f>SUM(P132:P156)</f>
        <v>0</v>
      </c>
      <c r="Q131" s="239"/>
      <c r="R131" s="240">
        <f>SUM(R132:R156)</f>
        <v>0</v>
      </c>
      <c r="S131" s="239"/>
      <c r="T131" s="241">
        <f>SUM(T132:T156)</f>
        <v>0</v>
      </c>
      <c r="U131" s="12"/>
      <c r="V131" s="12"/>
      <c r="W131" s="12"/>
      <c r="X131" s="12"/>
      <c r="Y131" s="12"/>
      <c r="Z131" s="12"/>
      <c r="AA131" s="12"/>
      <c r="AB131" s="12"/>
      <c r="AC131" s="12"/>
      <c r="AD131" s="12"/>
      <c r="AE131" s="12"/>
      <c r="AR131" s="242" t="s">
        <v>91</v>
      </c>
      <c r="AT131" s="243" t="s">
        <v>82</v>
      </c>
      <c r="AU131" s="243" t="s">
        <v>91</v>
      </c>
      <c r="AY131" s="242" t="s">
        <v>397</v>
      </c>
      <c r="BK131" s="244">
        <f>SUM(BK132:BK156)</f>
        <v>0</v>
      </c>
    </row>
    <row r="132" s="2" customFormat="1" ht="16.5" customHeight="1">
      <c r="A132" s="40"/>
      <c r="B132" s="41"/>
      <c r="C132" s="247" t="s">
        <v>124</v>
      </c>
      <c r="D132" s="247" t="s">
        <v>400</v>
      </c>
      <c r="E132" s="248" t="s">
        <v>472</v>
      </c>
      <c r="F132" s="249" t="s">
        <v>473</v>
      </c>
      <c r="G132" s="250" t="s">
        <v>464</v>
      </c>
      <c r="H132" s="251">
        <v>12.68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13" customFormat="1">
      <c r="A133" s="13"/>
      <c r="B133" s="269"/>
      <c r="C133" s="270"/>
      <c r="D133" s="261" t="s">
        <v>465</v>
      </c>
      <c r="E133" s="271" t="s">
        <v>1</v>
      </c>
      <c r="F133" s="272" t="s">
        <v>474</v>
      </c>
      <c r="G133" s="270"/>
      <c r="H133" s="273">
        <v>1.024</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3" customFormat="1">
      <c r="A134" s="13"/>
      <c r="B134" s="269"/>
      <c r="C134" s="270"/>
      <c r="D134" s="261" t="s">
        <v>465</v>
      </c>
      <c r="E134" s="271" t="s">
        <v>1</v>
      </c>
      <c r="F134" s="272" t="s">
        <v>475</v>
      </c>
      <c r="G134" s="270"/>
      <c r="H134" s="273">
        <v>6.6559999999999997</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5" customFormat="1">
      <c r="A135" s="15"/>
      <c r="B135" s="291"/>
      <c r="C135" s="292"/>
      <c r="D135" s="261" t="s">
        <v>465</v>
      </c>
      <c r="E135" s="293" t="s">
        <v>1</v>
      </c>
      <c r="F135" s="294" t="s">
        <v>476</v>
      </c>
      <c r="G135" s="292"/>
      <c r="H135" s="295">
        <v>7.6799999999999997</v>
      </c>
      <c r="I135" s="296"/>
      <c r="J135" s="292"/>
      <c r="K135" s="292"/>
      <c r="L135" s="297"/>
      <c r="M135" s="298"/>
      <c r="N135" s="299"/>
      <c r="O135" s="299"/>
      <c r="P135" s="299"/>
      <c r="Q135" s="299"/>
      <c r="R135" s="299"/>
      <c r="S135" s="299"/>
      <c r="T135" s="300"/>
      <c r="U135" s="15"/>
      <c r="V135" s="15"/>
      <c r="W135" s="15"/>
      <c r="X135" s="15"/>
      <c r="Y135" s="15"/>
      <c r="Z135" s="15"/>
      <c r="AA135" s="15"/>
      <c r="AB135" s="15"/>
      <c r="AC135" s="15"/>
      <c r="AD135" s="15"/>
      <c r="AE135" s="15"/>
      <c r="AT135" s="301" t="s">
        <v>465</v>
      </c>
      <c r="AU135" s="301" t="s">
        <v>93</v>
      </c>
      <c r="AV135" s="15" t="s">
        <v>112</v>
      </c>
      <c r="AW135" s="15" t="s">
        <v>38</v>
      </c>
      <c r="AX135" s="15" t="s">
        <v>83</v>
      </c>
      <c r="AY135" s="301" t="s">
        <v>397</v>
      </c>
    </row>
    <row r="136" s="13" customFormat="1">
      <c r="A136" s="13"/>
      <c r="B136" s="269"/>
      <c r="C136" s="270"/>
      <c r="D136" s="261" t="s">
        <v>465</v>
      </c>
      <c r="E136" s="271" t="s">
        <v>1</v>
      </c>
      <c r="F136" s="272" t="s">
        <v>477</v>
      </c>
      <c r="G136" s="270"/>
      <c r="H136" s="273">
        <v>5</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12.68</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21.75" customHeight="1">
      <c r="A138" s="40"/>
      <c r="B138" s="41"/>
      <c r="C138" s="247" t="s">
        <v>130</v>
      </c>
      <c r="D138" s="247" t="s">
        <v>400</v>
      </c>
      <c r="E138" s="248" t="s">
        <v>478</v>
      </c>
      <c r="F138" s="249" t="s">
        <v>479</v>
      </c>
      <c r="G138" s="250" t="s">
        <v>464</v>
      </c>
      <c r="H138" s="251">
        <v>58.880000000000003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145</v>
      </c>
    </row>
    <row r="139" s="13" customFormat="1">
      <c r="A139" s="13"/>
      <c r="B139" s="269"/>
      <c r="C139" s="270"/>
      <c r="D139" s="261" t="s">
        <v>465</v>
      </c>
      <c r="E139" s="271" t="s">
        <v>1</v>
      </c>
      <c r="F139" s="272" t="s">
        <v>480</v>
      </c>
      <c r="G139" s="270"/>
      <c r="H139" s="273">
        <v>58.880000000000003</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58.880000000000003</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16.5" customHeight="1">
      <c r="A141" s="40"/>
      <c r="B141" s="41"/>
      <c r="C141" s="247" t="s">
        <v>133</v>
      </c>
      <c r="D141" s="247" t="s">
        <v>400</v>
      </c>
      <c r="E141" s="248" t="s">
        <v>481</v>
      </c>
      <c r="F141" s="249" t="s">
        <v>482</v>
      </c>
      <c r="G141" s="250" t="s">
        <v>464</v>
      </c>
      <c r="H141" s="251">
        <v>16.649999999999999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483</v>
      </c>
    </row>
    <row r="142" s="13" customFormat="1">
      <c r="A142" s="13"/>
      <c r="B142" s="269"/>
      <c r="C142" s="270"/>
      <c r="D142" s="261" t="s">
        <v>465</v>
      </c>
      <c r="E142" s="271" t="s">
        <v>1</v>
      </c>
      <c r="F142" s="272" t="s">
        <v>484</v>
      </c>
      <c r="G142" s="270"/>
      <c r="H142" s="273">
        <v>16.649999999999999</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16.649999999999999</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21.75" customHeight="1">
      <c r="A144" s="40"/>
      <c r="B144" s="41"/>
      <c r="C144" s="247" t="s">
        <v>139</v>
      </c>
      <c r="D144" s="247" t="s">
        <v>400</v>
      </c>
      <c r="E144" s="248" t="s">
        <v>485</v>
      </c>
      <c r="F144" s="249" t="s">
        <v>486</v>
      </c>
      <c r="G144" s="250" t="s">
        <v>464</v>
      </c>
      <c r="H144" s="251">
        <v>34.729999999999997</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487</v>
      </c>
      <c r="G145" s="270"/>
      <c r="H145" s="273">
        <v>10.24</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488</v>
      </c>
      <c r="G146" s="270"/>
      <c r="H146" s="273">
        <v>1.74</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489</v>
      </c>
      <c r="G147" s="270"/>
      <c r="H147" s="273">
        <v>4.1600000000000001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490</v>
      </c>
      <c r="G148" s="270"/>
      <c r="H148" s="273">
        <v>13.09</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5" customFormat="1">
      <c r="A149" s="15"/>
      <c r="B149" s="291"/>
      <c r="C149" s="292"/>
      <c r="D149" s="261" t="s">
        <v>465</v>
      </c>
      <c r="E149" s="293" t="s">
        <v>1</v>
      </c>
      <c r="F149" s="294" t="s">
        <v>476</v>
      </c>
      <c r="G149" s="292"/>
      <c r="H149" s="295">
        <v>29.23</v>
      </c>
      <c r="I149" s="296"/>
      <c r="J149" s="292"/>
      <c r="K149" s="292"/>
      <c r="L149" s="297"/>
      <c r="M149" s="298"/>
      <c r="N149" s="299"/>
      <c r="O149" s="299"/>
      <c r="P149" s="299"/>
      <c r="Q149" s="299"/>
      <c r="R149" s="299"/>
      <c r="S149" s="299"/>
      <c r="T149" s="300"/>
      <c r="U149" s="15"/>
      <c r="V149" s="15"/>
      <c r="W149" s="15"/>
      <c r="X149" s="15"/>
      <c r="Y149" s="15"/>
      <c r="Z149" s="15"/>
      <c r="AA149" s="15"/>
      <c r="AB149" s="15"/>
      <c r="AC149" s="15"/>
      <c r="AD149" s="15"/>
      <c r="AE149" s="15"/>
      <c r="AT149" s="301" t="s">
        <v>465</v>
      </c>
      <c r="AU149" s="301" t="s">
        <v>93</v>
      </c>
      <c r="AV149" s="15" t="s">
        <v>112</v>
      </c>
      <c r="AW149" s="15" t="s">
        <v>38</v>
      </c>
      <c r="AX149" s="15" t="s">
        <v>83</v>
      </c>
      <c r="AY149" s="301" t="s">
        <v>397</v>
      </c>
    </row>
    <row r="150" s="13" customFormat="1">
      <c r="A150" s="13"/>
      <c r="B150" s="269"/>
      <c r="C150" s="270"/>
      <c r="D150" s="261" t="s">
        <v>465</v>
      </c>
      <c r="E150" s="271" t="s">
        <v>1</v>
      </c>
      <c r="F150" s="272" t="s">
        <v>491</v>
      </c>
      <c r="G150" s="270"/>
      <c r="H150" s="273">
        <v>5.5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34.730000000000004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21.75" customHeight="1">
      <c r="A152" s="40"/>
      <c r="B152" s="41"/>
      <c r="C152" s="247" t="s">
        <v>136</v>
      </c>
      <c r="D152" s="247" t="s">
        <v>400</v>
      </c>
      <c r="E152" s="248" t="s">
        <v>492</v>
      </c>
      <c r="F152" s="249" t="s">
        <v>493</v>
      </c>
      <c r="G152" s="250" t="s">
        <v>461</v>
      </c>
      <c r="H152" s="251">
        <v>14.5</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13" customFormat="1">
      <c r="A153" s="13"/>
      <c r="B153" s="269"/>
      <c r="C153" s="270"/>
      <c r="D153" s="261" t="s">
        <v>465</v>
      </c>
      <c r="E153" s="271" t="s">
        <v>1</v>
      </c>
      <c r="F153" s="272" t="s">
        <v>494</v>
      </c>
      <c r="G153" s="270"/>
      <c r="H153" s="273">
        <v>14.5</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14.5</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16.5" customHeight="1">
      <c r="A155" s="40"/>
      <c r="B155" s="41"/>
      <c r="C155" s="247" t="s">
        <v>142</v>
      </c>
      <c r="D155" s="247" t="s">
        <v>400</v>
      </c>
      <c r="E155" s="248" t="s">
        <v>495</v>
      </c>
      <c r="F155" s="249" t="s">
        <v>496</v>
      </c>
      <c r="G155" s="250" t="s">
        <v>403</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162</v>
      </c>
    </row>
    <row r="156" s="2" customFormat="1">
      <c r="A156" s="40"/>
      <c r="B156" s="41"/>
      <c r="C156" s="42"/>
      <c r="D156" s="261" t="s">
        <v>404</v>
      </c>
      <c r="E156" s="42"/>
      <c r="F156" s="262" t="s">
        <v>497</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404</v>
      </c>
      <c r="AU156" s="18" t="s">
        <v>93</v>
      </c>
    </row>
    <row r="157" s="12" customFormat="1" ht="22.8" customHeight="1">
      <c r="A157" s="12"/>
      <c r="B157" s="231"/>
      <c r="C157" s="232"/>
      <c r="D157" s="233" t="s">
        <v>82</v>
      </c>
      <c r="E157" s="245" t="s">
        <v>498</v>
      </c>
      <c r="F157" s="245" t="s">
        <v>499</v>
      </c>
      <c r="G157" s="232"/>
      <c r="H157" s="232"/>
      <c r="I157" s="235"/>
      <c r="J157" s="246">
        <f>BK157</f>
        <v>0</v>
      </c>
      <c r="K157" s="232"/>
      <c r="L157" s="237"/>
      <c r="M157" s="238"/>
      <c r="N157" s="239"/>
      <c r="O157" s="239"/>
      <c r="P157" s="240">
        <f>SUM(P158:P164)</f>
        <v>0</v>
      </c>
      <c r="Q157" s="239"/>
      <c r="R157" s="240">
        <f>SUM(R158:R164)</f>
        <v>0</v>
      </c>
      <c r="S157" s="239"/>
      <c r="T157" s="241">
        <f>SUM(T158:T164)</f>
        <v>0</v>
      </c>
      <c r="U157" s="12"/>
      <c r="V157" s="12"/>
      <c r="W157" s="12"/>
      <c r="X157" s="12"/>
      <c r="Y157" s="12"/>
      <c r="Z157" s="12"/>
      <c r="AA157" s="12"/>
      <c r="AB157" s="12"/>
      <c r="AC157" s="12"/>
      <c r="AD157" s="12"/>
      <c r="AE157" s="12"/>
      <c r="AR157" s="242" t="s">
        <v>91</v>
      </c>
      <c r="AT157" s="243" t="s">
        <v>82</v>
      </c>
      <c r="AU157" s="243" t="s">
        <v>91</v>
      </c>
      <c r="AY157" s="242" t="s">
        <v>397</v>
      </c>
      <c r="BK157" s="244">
        <f>SUM(BK158:BK164)</f>
        <v>0</v>
      </c>
    </row>
    <row r="158" s="2" customFormat="1" ht="21.75" customHeight="1">
      <c r="A158" s="40"/>
      <c r="B158" s="41"/>
      <c r="C158" s="247" t="s">
        <v>145</v>
      </c>
      <c r="D158" s="247" t="s">
        <v>400</v>
      </c>
      <c r="E158" s="248" t="s">
        <v>500</v>
      </c>
      <c r="F158" s="249" t="s">
        <v>501</v>
      </c>
      <c r="G158" s="250" t="s">
        <v>502</v>
      </c>
      <c r="H158" s="251">
        <v>238.25399999999999</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168</v>
      </c>
    </row>
    <row r="159" s="2" customFormat="1">
      <c r="A159" s="40"/>
      <c r="B159" s="41"/>
      <c r="C159" s="42"/>
      <c r="D159" s="261" t="s">
        <v>404</v>
      </c>
      <c r="E159" s="42"/>
      <c r="F159" s="262" t="s">
        <v>503</v>
      </c>
      <c r="G159" s="42"/>
      <c r="H159" s="42"/>
      <c r="I159" s="157"/>
      <c r="J159" s="42"/>
      <c r="K159" s="42"/>
      <c r="L159" s="46"/>
      <c r="M159" s="263"/>
      <c r="N159" s="264"/>
      <c r="O159" s="93"/>
      <c r="P159" s="93"/>
      <c r="Q159" s="93"/>
      <c r="R159" s="93"/>
      <c r="S159" s="93"/>
      <c r="T159" s="94"/>
      <c r="U159" s="40"/>
      <c r="V159" s="40"/>
      <c r="W159" s="40"/>
      <c r="X159" s="40"/>
      <c r="Y159" s="40"/>
      <c r="Z159" s="40"/>
      <c r="AA159" s="40"/>
      <c r="AB159" s="40"/>
      <c r="AC159" s="40"/>
      <c r="AD159" s="40"/>
      <c r="AE159" s="40"/>
      <c r="AT159" s="18" t="s">
        <v>404</v>
      </c>
      <c r="AU159" s="18" t="s">
        <v>93</v>
      </c>
    </row>
    <row r="160" s="2" customFormat="1" ht="21.75" customHeight="1">
      <c r="A160" s="40"/>
      <c r="B160" s="41"/>
      <c r="C160" s="247" t="s">
        <v>148</v>
      </c>
      <c r="D160" s="247" t="s">
        <v>400</v>
      </c>
      <c r="E160" s="248" t="s">
        <v>504</v>
      </c>
      <c r="F160" s="249" t="s">
        <v>505</v>
      </c>
      <c r="G160" s="250" t="s">
        <v>502</v>
      </c>
      <c r="H160" s="251">
        <v>238.25399999999999</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2" customFormat="1" ht="21.75" customHeight="1">
      <c r="A161" s="40"/>
      <c r="B161" s="41"/>
      <c r="C161" s="247" t="s">
        <v>151</v>
      </c>
      <c r="D161" s="247" t="s">
        <v>400</v>
      </c>
      <c r="E161" s="248" t="s">
        <v>506</v>
      </c>
      <c r="F161" s="249" t="s">
        <v>507</v>
      </c>
      <c r="G161" s="250" t="s">
        <v>502</v>
      </c>
      <c r="H161" s="251">
        <v>4765.0799999999999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465</v>
      </c>
      <c r="E162" s="271" t="s">
        <v>1</v>
      </c>
      <c r="F162" s="272" t="s">
        <v>508</v>
      </c>
      <c r="G162" s="270"/>
      <c r="H162" s="273">
        <v>4765.0799999999999</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4765.0799999999999</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16.5" customHeight="1">
      <c r="A164" s="40"/>
      <c r="B164" s="41"/>
      <c r="C164" s="247" t="s">
        <v>154</v>
      </c>
      <c r="D164" s="247" t="s">
        <v>400</v>
      </c>
      <c r="E164" s="248" t="s">
        <v>509</v>
      </c>
      <c r="F164" s="249" t="s">
        <v>510</v>
      </c>
      <c r="G164" s="250" t="s">
        <v>502</v>
      </c>
      <c r="H164" s="251">
        <v>238.25399999999999</v>
      </c>
      <c r="I164" s="252"/>
      <c r="J164" s="253">
        <f>ROUND(I164*H164,2)</f>
        <v>0</v>
      </c>
      <c r="K164" s="254"/>
      <c r="L164" s="46"/>
      <c r="M164" s="302" t="s">
        <v>1</v>
      </c>
      <c r="N164" s="303" t="s">
        <v>48</v>
      </c>
      <c r="O164" s="267"/>
      <c r="P164" s="304">
        <f>O164*H164</f>
        <v>0</v>
      </c>
      <c r="Q164" s="304">
        <v>0</v>
      </c>
      <c r="R164" s="304">
        <f>Q164*H164</f>
        <v>0</v>
      </c>
      <c r="S164" s="304">
        <v>0</v>
      </c>
      <c r="T164" s="305">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Kr4Y+nBIeRe/snnWiMd5lY7hkHIWyZqBoRRnJWC92/5/VO8Y8PmPA2vnlhGolPA7M7C/hHkfZeVFqAXYudJ8YA==" hashValue="4k4qXMH8ABcdVjMXZPilyLhXvk1tXenXeGnWYU3MW4uyzvBWQB14qZmpRmNtbllmv0rUHm1Mp+SyLVjAWqnyGw==" algorithmName="SHA-512" password="CC35"/>
  <autoFilter ref="C119:K164"/>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511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ROUND((SUM(BE119:BE165)),  2)</f>
        <v>0</v>
      </c>
      <c r="G33" s="40"/>
      <c r="H33" s="40"/>
      <c r="I33" s="174">
        <v>0.20999999999999999</v>
      </c>
      <c r="J33" s="173">
        <f>ROUND(((SUM(BE119:BE165))*I33),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ROUND((SUM(BF119:BF165)),  2)</f>
        <v>0</v>
      </c>
      <c r="G34" s="40"/>
      <c r="H34" s="40"/>
      <c r="I34" s="174">
        <v>0.14999999999999999</v>
      </c>
      <c r="J34" s="173">
        <f>ROUND(((SUM(BF119:BF165))*I34),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ROUND((SUM(BG119:BG165)),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ROUND((SUM(BH119:BH165)),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ROUND((SUM(BI119:BI165)),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103 - HTÚ</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1. 6. 2020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J119</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J120</f>
        <v>0</v>
      </c>
      <c r="K97" s="206"/>
      <c r="L97" s="211"/>
      <c r="S97" s="9"/>
      <c r="T97" s="9"/>
      <c r="U97" s="9"/>
      <c r="V97" s="9"/>
      <c r="W97" s="9"/>
      <c r="X97" s="9"/>
      <c r="Y97" s="9"/>
      <c r="Z97" s="9"/>
      <c r="AA97" s="9"/>
      <c r="AB97" s="9"/>
      <c r="AC97" s="9"/>
      <c r="AD97" s="9"/>
      <c r="AE97" s="9"/>
    </row>
    <row r="98" s="10" customFormat="1" ht="19.92" customHeight="1">
      <c r="A98" s="10"/>
      <c r="B98" s="212"/>
      <c r="C98" s="135"/>
      <c r="D98" s="213" t="s">
        <v>453</v>
      </c>
      <c r="E98" s="214"/>
      <c r="F98" s="214"/>
      <c r="G98" s="214"/>
      <c r="H98" s="214"/>
      <c r="I98" s="215"/>
      <c r="J98" s="216">
        <f>J121</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512</v>
      </c>
      <c r="E99" s="214"/>
      <c r="F99" s="214"/>
      <c r="G99" s="214"/>
      <c r="H99" s="214"/>
      <c r="I99" s="215"/>
      <c r="J99" s="216">
        <f>J161</f>
        <v>0</v>
      </c>
      <c r="K99" s="135"/>
      <c r="L99" s="21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368</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SO 103 - HTÚ</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v>
      </c>
      <c r="D113" s="42"/>
      <c r="E113" s="42"/>
      <c r="F113" s="28" t="str">
        <f>F12</f>
        <v>Moravská Třebová</v>
      </c>
      <c r="G113" s="42"/>
      <c r="H113" s="42"/>
      <c r="I113" s="159" t="s">
        <v>24</v>
      </c>
      <c r="J113" s="81" t="str">
        <f>IF(J12="","",J12)</f>
        <v>1. 6. 2020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30</v>
      </c>
      <c r="D115" s="42"/>
      <c r="E115" s="42"/>
      <c r="F115" s="28" t="str">
        <f>E15</f>
        <v>Pardubický kraj</v>
      </c>
      <c r="G115" s="42"/>
      <c r="H115" s="42"/>
      <c r="I115" s="159" t="s">
        <v>36</v>
      </c>
      <c r="J115" s="38" t="str">
        <f>E21</f>
        <v>SIEBERT + TALAŠ, spol. s r.o.</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34</v>
      </c>
      <c r="D116" s="42"/>
      <c r="E116" s="42"/>
      <c r="F116" s="28" t="str">
        <f>IF(E18="","",E18)</f>
        <v>Vyplň údaj</v>
      </c>
      <c r="G116" s="42"/>
      <c r="H116" s="42"/>
      <c r="I116" s="159" t="s">
        <v>39</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11" customFormat="1" ht="29.28" customHeight="1">
      <c r="A118" s="218"/>
      <c r="B118" s="219"/>
      <c r="C118" s="220" t="s">
        <v>384</v>
      </c>
      <c r="D118" s="221" t="s">
        <v>68</v>
      </c>
      <c r="E118" s="221" t="s">
        <v>64</v>
      </c>
      <c r="F118" s="221" t="s">
        <v>65</v>
      </c>
      <c r="G118" s="221" t="s">
        <v>385</v>
      </c>
      <c r="H118" s="221" t="s">
        <v>386</v>
      </c>
      <c r="I118" s="222" t="s">
        <v>387</v>
      </c>
      <c r="J118" s="223" t="s">
        <v>372</v>
      </c>
      <c r="K118" s="224" t="s">
        <v>388</v>
      </c>
      <c r="L118" s="225"/>
      <c r="M118" s="102" t="s">
        <v>1</v>
      </c>
      <c r="N118" s="103" t="s">
        <v>47</v>
      </c>
      <c r="O118" s="103" t="s">
        <v>389</v>
      </c>
      <c r="P118" s="103" t="s">
        <v>390</v>
      </c>
      <c r="Q118" s="103" t="s">
        <v>391</v>
      </c>
      <c r="R118" s="103" t="s">
        <v>392</v>
      </c>
      <c r="S118" s="103" t="s">
        <v>393</v>
      </c>
      <c r="T118" s="104" t="s">
        <v>394</v>
      </c>
      <c r="U118" s="218"/>
      <c r="V118" s="218"/>
      <c r="W118" s="218"/>
      <c r="X118" s="218"/>
      <c r="Y118" s="218"/>
      <c r="Z118" s="218"/>
      <c r="AA118" s="218"/>
      <c r="AB118" s="218"/>
      <c r="AC118" s="218"/>
      <c r="AD118" s="218"/>
      <c r="AE118" s="218"/>
    </row>
    <row r="119" s="2" customFormat="1" ht="22.8" customHeight="1">
      <c r="A119" s="40"/>
      <c r="B119" s="41"/>
      <c r="C119" s="109" t="s">
        <v>395</v>
      </c>
      <c r="D119" s="42"/>
      <c r="E119" s="42"/>
      <c r="F119" s="42"/>
      <c r="G119" s="42"/>
      <c r="H119" s="42"/>
      <c r="I119" s="157"/>
      <c r="J119" s="226">
        <f>BK119</f>
        <v>0</v>
      </c>
      <c r="K119" s="42"/>
      <c r="L119" s="46"/>
      <c r="M119" s="105"/>
      <c r="N119" s="227"/>
      <c r="O119" s="106"/>
      <c r="P119" s="228">
        <f>P120</f>
        <v>0</v>
      </c>
      <c r="Q119" s="106"/>
      <c r="R119" s="228">
        <f>R120</f>
        <v>0</v>
      </c>
      <c r="S119" s="106"/>
      <c r="T119" s="229">
        <f>T120</f>
        <v>0</v>
      </c>
      <c r="U119" s="40"/>
      <c r="V119" s="40"/>
      <c r="W119" s="40"/>
      <c r="X119" s="40"/>
      <c r="Y119" s="40"/>
      <c r="Z119" s="40"/>
      <c r="AA119" s="40"/>
      <c r="AB119" s="40"/>
      <c r="AC119" s="40"/>
      <c r="AD119" s="40"/>
      <c r="AE119" s="40"/>
      <c r="AT119" s="18" t="s">
        <v>82</v>
      </c>
      <c r="AU119" s="18" t="s">
        <v>374</v>
      </c>
      <c r="BK119" s="230">
        <f>BK120</f>
        <v>0</v>
      </c>
    </row>
    <row r="120" s="12" customFormat="1" ht="25.92" customHeight="1">
      <c r="A120" s="12"/>
      <c r="B120" s="231"/>
      <c r="C120" s="232"/>
      <c r="D120" s="233" t="s">
        <v>82</v>
      </c>
      <c r="E120" s="234" t="s">
        <v>456</v>
      </c>
      <c r="F120" s="234" t="s">
        <v>457</v>
      </c>
      <c r="G120" s="232"/>
      <c r="H120" s="232"/>
      <c r="I120" s="235"/>
      <c r="J120" s="236">
        <f>BK120</f>
        <v>0</v>
      </c>
      <c r="K120" s="232"/>
      <c r="L120" s="237"/>
      <c r="M120" s="238"/>
      <c r="N120" s="239"/>
      <c r="O120" s="239"/>
      <c r="P120" s="240">
        <f>P121+P161</f>
        <v>0</v>
      </c>
      <c r="Q120" s="239"/>
      <c r="R120" s="240">
        <f>R121+R161</f>
        <v>0</v>
      </c>
      <c r="S120" s="239"/>
      <c r="T120" s="241">
        <f>T121+T161</f>
        <v>0</v>
      </c>
      <c r="U120" s="12"/>
      <c r="V120" s="12"/>
      <c r="W120" s="12"/>
      <c r="X120" s="12"/>
      <c r="Y120" s="12"/>
      <c r="Z120" s="12"/>
      <c r="AA120" s="12"/>
      <c r="AB120" s="12"/>
      <c r="AC120" s="12"/>
      <c r="AD120" s="12"/>
      <c r="AE120" s="12"/>
      <c r="AR120" s="242" t="s">
        <v>91</v>
      </c>
      <c r="AT120" s="243" t="s">
        <v>82</v>
      </c>
      <c r="AU120" s="243" t="s">
        <v>83</v>
      </c>
      <c r="AY120" s="242" t="s">
        <v>397</v>
      </c>
      <c r="BK120" s="244">
        <f>BK121+BK161</f>
        <v>0</v>
      </c>
    </row>
    <row r="121" s="12" customFormat="1" ht="22.8" customHeight="1">
      <c r="A121" s="12"/>
      <c r="B121" s="231"/>
      <c r="C121" s="232"/>
      <c r="D121" s="233" t="s">
        <v>82</v>
      </c>
      <c r="E121" s="245" t="s">
        <v>91</v>
      </c>
      <c r="F121" s="245" t="s">
        <v>458</v>
      </c>
      <c r="G121" s="232"/>
      <c r="H121" s="232"/>
      <c r="I121" s="235"/>
      <c r="J121" s="246">
        <f>BK121</f>
        <v>0</v>
      </c>
      <c r="K121" s="232"/>
      <c r="L121" s="237"/>
      <c r="M121" s="238"/>
      <c r="N121" s="239"/>
      <c r="O121" s="239"/>
      <c r="P121" s="240">
        <f>SUM(P122:P160)</f>
        <v>0</v>
      </c>
      <c r="Q121" s="239"/>
      <c r="R121" s="240">
        <f>SUM(R122:R160)</f>
        <v>0</v>
      </c>
      <c r="S121" s="239"/>
      <c r="T121" s="241">
        <f>SUM(T122:T160)</f>
        <v>0</v>
      </c>
      <c r="U121" s="12"/>
      <c r="V121" s="12"/>
      <c r="W121" s="12"/>
      <c r="X121" s="12"/>
      <c r="Y121" s="12"/>
      <c r="Z121" s="12"/>
      <c r="AA121" s="12"/>
      <c r="AB121" s="12"/>
      <c r="AC121" s="12"/>
      <c r="AD121" s="12"/>
      <c r="AE121" s="12"/>
      <c r="AR121" s="242" t="s">
        <v>91</v>
      </c>
      <c r="AT121" s="243" t="s">
        <v>82</v>
      </c>
      <c r="AU121" s="243" t="s">
        <v>91</v>
      </c>
      <c r="AY121" s="242" t="s">
        <v>397</v>
      </c>
      <c r="BK121" s="244">
        <f>SUM(BK122:BK160)</f>
        <v>0</v>
      </c>
    </row>
    <row r="122" s="2" customFormat="1" ht="21.75" customHeight="1">
      <c r="A122" s="40"/>
      <c r="B122" s="41"/>
      <c r="C122" s="247" t="s">
        <v>91</v>
      </c>
      <c r="D122" s="247" t="s">
        <v>400</v>
      </c>
      <c r="E122" s="248" t="s">
        <v>462</v>
      </c>
      <c r="F122" s="249" t="s">
        <v>463</v>
      </c>
      <c r="G122" s="250" t="s">
        <v>464</v>
      </c>
      <c r="H122" s="251">
        <v>175</v>
      </c>
      <c r="I122" s="252"/>
      <c r="J122" s="253">
        <f>ROUND(I122*H122,2)</f>
        <v>0</v>
      </c>
      <c r="K122" s="254"/>
      <c r="L122" s="46"/>
      <c r="M122" s="255" t="s">
        <v>1</v>
      </c>
      <c r="N122" s="256" t="s">
        <v>48</v>
      </c>
      <c r="O122" s="93"/>
      <c r="P122" s="257">
        <f>O122*H122</f>
        <v>0</v>
      </c>
      <c r="Q122" s="257">
        <v>0</v>
      </c>
      <c r="R122" s="257">
        <f>Q122*H122</f>
        <v>0</v>
      </c>
      <c r="S122" s="257">
        <v>0</v>
      </c>
      <c r="T122" s="258">
        <f>S122*H122</f>
        <v>0</v>
      </c>
      <c r="U122" s="40"/>
      <c r="V122" s="40"/>
      <c r="W122" s="40"/>
      <c r="X122" s="40"/>
      <c r="Y122" s="40"/>
      <c r="Z122" s="40"/>
      <c r="AA122" s="40"/>
      <c r="AB122" s="40"/>
      <c r="AC122" s="40"/>
      <c r="AD122" s="40"/>
      <c r="AE122" s="40"/>
      <c r="AR122" s="259" t="s">
        <v>124</v>
      </c>
      <c r="AT122" s="259" t="s">
        <v>400</v>
      </c>
      <c r="AU122" s="259" t="s">
        <v>93</v>
      </c>
      <c r="AY122" s="18" t="s">
        <v>397</v>
      </c>
      <c r="BE122" s="260">
        <f>IF(N122="základní",J122,0)</f>
        <v>0</v>
      </c>
      <c r="BF122" s="260">
        <f>IF(N122="snížená",J122,0)</f>
        <v>0</v>
      </c>
      <c r="BG122" s="260">
        <f>IF(N122="zákl. přenesená",J122,0)</f>
        <v>0</v>
      </c>
      <c r="BH122" s="260">
        <f>IF(N122="sníž. přenesená",J122,0)</f>
        <v>0</v>
      </c>
      <c r="BI122" s="260">
        <f>IF(N122="nulová",J122,0)</f>
        <v>0</v>
      </c>
      <c r="BJ122" s="18" t="s">
        <v>91</v>
      </c>
      <c r="BK122" s="260">
        <f>ROUND(I122*H122,2)</f>
        <v>0</v>
      </c>
      <c r="BL122" s="18" t="s">
        <v>124</v>
      </c>
      <c r="BM122" s="259" t="s">
        <v>93</v>
      </c>
    </row>
    <row r="123" s="13" customFormat="1">
      <c r="A123" s="13"/>
      <c r="B123" s="269"/>
      <c r="C123" s="270"/>
      <c r="D123" s="261" t="s">
        <v>465</v>
      </c>
      <c r="E123" s="271" t="s">
        <v>1</v>
      </c>
      <c r="F123" s="272" t="s">
        <v>513</v>
      </c>
      <c r="G123" s="270"/>
      <c r="H123" s="273">
        <v>175</v>
      </c>
      <c r="I123" s="274"/>
      <c r="J123" s="270"/>
      <c r="K123" s="270"/>
      <c r="L123" s="275"/>
      <c r="M123" s="276"/>
      <c r="N123" s="277"/>
      <c r="O123" s="277"/>
      <c r="P123" s="277"/>
      <c r="Q123" s="277"/>
      <c r="R123" s="277"/>
      <c r="S123" s="277"/>
      <c r="T123" s="278"/>
      <c r="U123" s="13"/>
      <c r="V123" s="13"/>
      <c r="W123" s="13"/>
      <c r="X123" s="13"/>
      <c r="Y123" s="13"/>
      <c r="Z123" s="13"/>
      <c r="AA123" s="13"/>
      <c r="AB123" s="13"/>
      <c r="AC123" s="13"/>
      <c r="AD123" s="13"/>
      <c r="AE123" s="13"/>
      <c r="AT123" s="279" t="s">
        <v>465</v>
      </c>
      <c r="AU123" s="279" t="s">
        <v>93</v>
      </c>
      <c r="AV123" s="13" t="s">
        <v>93</v>
      </c>
      <c r="AW123" s="13" t="s">
        <v>38</v>
      </c>
      <c r="AX123" s="13" t="s">
        <v>83</v>
      </c>
      <c r="AY123" s="279" t="s">
        <v>397</v>
      </c>
    </row>
    <row r="124" s="14" customFormat="1">
      <c r="A124" s="14"/>
      <c r="B124" s="280"/>
      <c r="C124" s="281"/>
      <c r="D124" s="261" t="s">
        <v>465</v>
      </c>
      <c r="E124" s="282" t="s">
        <v>1</v>
      </c>
      <c r="F124" s="283" t="s">
        <v>467</v>
      </c>
      <c r="G124" s="281"/>
      <c r="H124" s="284">
        <v>175</v>
      </c>
      <c r="I124" s="285"/>
      <c r="J124" s="281"/>
      <c r="K124" s="281"/>
      <c r="L124" s="286"/>
      <c r="M124" s="287"/>
      <c r="N124" s="288"/>
      <c r="O124" s="288"/>
      <c r="P124" s="288"/>
      <c r="Q124" s="288"/>
      <c r="R124" s="288"/>
      <c r="S124" s="288"/>
      <c r="T124" s="289"/>
      <c r="U124" s="14"/>
      <c r="V124" s="14"/>
      <c r="W124" s="14"/>
      <c r="X124" s="14"/>
      <c r="Y124" s="14"/>
      <c r="Z124" s="14"/>
      <c r="AA124" s="14"/>
      <c r="AB124" s="14"/>
      <c r="AC124" s="14"/>
      <c r="AD124" s="14"/>
      <c r="AE124" s="14"/>
      <c r="AT124" s="290" t="s">
        <v>465</v>
      </c>
      <c r="AU124" s="290" t="s">
        <v>93</v>
      </c>
      <c r="AV124" s="14" t="s">
        <v>124</v>
      </c>
      <c r="AW124" s="14" t="s">
        <v>38</v>
      </c>
      <c r="AX124" s="14" t="s">
        <v>91</v>
      </c>
      <c r="AY124" s="290" t="s">
        <v>397</v>
      </c>
    </row>
    <row r="125" s="2" customFormat="1" ht="21.75" customHeight="1">
      <c r="A125" s="40"/>
      <c r="B125" s="41"/>
      <c r="C125" s="247" t="s">
        <v>93</v>
      </c>
      <c r="D125" s="247" t="s">
        <v>400</v>
      </c>
      <c r="E125" s="248" t="s">
        <v>514</v>
      </c>
      <c r="F125" s="249" t="s">
        <v>515</v>
      </c>
      <c r="G125" s="250" t="s">
        <v>464</v>
      </c>
      <c r="H125" s="251">
        <v>3627.8000000000002</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400</v>
      </c>
      <c r="AU125" s="259" t="s">
        <v>93</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124</v>
      </c>
    </row>
    <row r="126" s="13" customFormat="1">
      <c r="A126" s="13"/>
      <c r="B126" s="269"/>
      <c r="C126" s="270"/>
      <c r="D126" s="261" t="s">
        <v>465</v>
      </c>
      <c r="E126" s="271" t="s">
        <v>1</v>
      </c>
      <c r="F126" s="272" t="s">
        <v>516</v>
      </c>
      <c r="G126" s="270"/>
      <c r="H126" s="273">
        <v>3627.8000000000002</v>
      </c>
      <c r="I126" s="274"/>
      <c r="J126" s="270"/>
      <c r="K126" s="270"/>
      <c r="L126" s="275"/>
      <c r="M126" s="276"/>
      <c r="N126" s="277"/>
      <c r="O126" s="277"/>
      <c r="P126" s="277"/>
      <c r="Q126" s="277"/>
      <c r="R126" s="277"/>
      <c r="S126" s="277"/>
      <c r="T126" s="278"/>
      <c r="U126" s="13"/>
      <c r="V126" s="13"/>
      <c r="W126" s="13"/>
      <c r="X126" s="13"/>
      <c r="Y126" s="13"/>
      <c r="Z126" s="13"/>
      <c r="AA126" s="13"/>
      <c r="AB126" s="13"/>
      <c r="AC126" s="13"/>
      <c r="AD126" s="13"/>
      <c r="AE126" s="13"/>
      <c r="AT126" s="279" t="s">
        <v>465</v>
      </c>
      <c r="AU126" s="279" t="s">
        <v>93</v>
      </c>
      <c r="AV126" s="13" t="s">
        <v>93</v>
      </c>
      <c r="AW126" s="13" t="s">
        <v>38</v>
      </c>
      <c r="AX126" s="13" t="s">
        <v>83</v>
      </c>
      <c r="AY126" s="279" t="s">
        <v>397</v>
      </c>
    </row>
    <row r="127" s="16" customFormat="1">
      <c r="A127" s="16"/>
      <c r="B127" s="306"/>
      <c r="C127" s="307"/>
      <c r="D127" s="261" t="s">
        <v>465</v>
      </c>
      <c r="E127" s="308" t="s">
        <v>1</v>
      </c>
      <c r="F127" s="309" t="s">
        <v>517</v>
      </c>
      <c r="G127" s="307"/>
      <c r="H127" s="308" t="s">
        <v>1</v>
      </c>
      <c r="I127" s="310"/>
      <c r="J127" s="307"/>
      <c r="K127" s="307"/>
      <c r="L127" s="311"/>
      <c r="M127" s="312"/>
      <c r="N127" s="313"/>
      <c r="O127" s="313"/>
      <c r="P127" s="313"/>
      <c r="Q127" s="313"/>
      <c r="R127" s="313"/>
      <c r="S127" s="313"/>
      <c r="T127" s="314"/>
      <c r="U127" s="16"/>
      <c r="V127" s="16"/>
      <c r="W127" s="16"/>
      <c r="X127" s="16"/>
      <c r="Y127" s="16"/>
      <c r="Z127" s="16"/>
      <c r="AA127" s="16"/>
      <c r="AB127" s="16"/>
      <c r="AC127" s="16"/>
      <c r="AD127" s="16"/>
      <c r="AE127" s="16"/>
      <c r="AT127" s="315" t="s">
        <v>465</v>
      </c>
      <c r="AU127" s="315" t="s">
        <v>93</v>
      </c>
      <c r="AV127" s="16" t="s">
        <v>91</v>
      </c>
      <c r="AW127" s="16" t="s">
        <v>38</v>
      </c>
      <c r="AX127" s="16" t="s">
        <v>83</v>
      </c>
      <c r="AY127" s="315" t="s">
        <v>397</v>
      </c>
    </row>
    <row r="128" s="14" customFormat="1">
      <c r="A128" s="14"/>
      <c r="B128" s="280"/>
      <c r="C128" s="281"/>
      <c r="D128" s="261" t="s">
        <v>465</v>
      </c>
      <c r="E128" s="282" t="s">
        <v>1</v>
      </c>
      <c r="F128" s="283" t="s">
        <v>467</v>
      </c>
      <c r="G128" s="281"/>
      <c r="H128" s="284">
        <v>3627.8000000000002</v>
      </c>
      <c r="I128" s="285"/>
      <c r="J128" s="281"/>
      <c r="K128" s="281"/>
      <c r="L128" s="286"/>
      <c r="M128" s="287"/>
      <c r="N128" s="288"/>
      <c r="O128" s="288"/>
      <c r="P128" s="288"/>
      <c r="Q128" s="288"/>
      <c r="R128" s="288"/>
      <c r="S128" s="288"/>
      <c r="T128" s="289"/>
      <c r="U128" s="14"/>
      <c r="V128" s="14"/>
      <c r="W128" s="14"/>
      <c r="X128" s="14"/>
      <c r="Y128" s="14"/>
      <c r="Z128" s="14"/>
      <c r="AA128" s="14"/>
      <c r="AB128" s="14"/>
      <c r="AC128" s="14"/>
      <c r="AD128" s="14"/>
      <c r="AE128" s="14"/>
      <c r="AT128" s="290" t="s">
        <v>465</v>
      </c>
      <c r="AU128" s="290" t="s">
        <v>93</v>
      </c>
      <c r="AV128" s="14" t="s">
        <v>124</v>
      </c>
      <c r="AW128" s="14" t="s">
        <v>38</v>
      </c>
      <c r="AX128" s="14" t="s">
        <v>91</v>
      </c>
      <c r="AY128" s="290" t="s">
        <v>397</v>
      </c>
    </row>
    <row r="129" s="2" customFormat="1" ht="21.75" customHeight="1">
      <c r="A129" s="40"/>
      <c r="B129" s="41"/>
      <c r="C129" s="247" t="s">
        <v>112</v>
      </c>
      <c r="D129" s="247" t="s">
        <v>400</v>
      </c>
      <c r="E129" s="248" t="s">
        <v>518</v>
      </c>
      <c r="F129" s="249" t="s">
        <v>519</v>
      </c>
      <c r="G129" s="250" t="s">
        <v>464</v>
      </c>
      <c r="H129" s="251">
        <v>2535.1999999999998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13" customFormat="1">
      <c r="A130" s="13"/>
      <c r="B130" s="269"/>
      <c r="C130" s="270"/>
      <c r="D130" s="261" t="s">
        <v>465</v>
      </c>
      <c r="E130" s="271" t="s">
        <v>1</v>
      </c>
      <c r="F130" s="272" t="s">
        <v>520</v>
      </c>
      <c r="G130" s="270"/>
      <c r="H130" s="273">
        <v>2535.1999999999998</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6" customFormat="1">
      <c r="A131" s="16"/>
      <c r="B131" s="306"/>
      <c r="C131" s="307"/>
      <c r="D131" s="261" t="s">
        <v>465</v>
      </c>
      <c r="E131" s="308" t="s">
        <v>1</v>
      </c>
      <c r="F131" s="309" t="s">
        <v>517</v>
      </c>
      <c r="G131" s="307"/>
      <c r="H131" s="308" t="s">
        <v>1</v>
      </c>
      <c r="I131" s="310"/>
      <c r="J131" s="307"/>
      <c r="K131" s="307"/>
      <c r="L131" s="311"/>
      <c r="M131" s="312"/>
      <c r="N131" s="313"/>
      <c r="O131" s="313"/>
      <c r="P131" s="313"/>
      <c r="Q131" s="313"/>
      <c r="R131" s="313"/>
      <c r="S131" s="313"/>
      <c r="T131" s="314"/>
      <c r="U131" s="16"/>
      <c r="V131" s="16"/>
      <c r="W131" s="16"/>
      <c r="X131" s="16"/>
      <c r="Y131" s="16"/>
      <c r="Z131" s="16"/>
      <c r="AA131" s="16"/>
      <c r="AB131" s="16"/>
      <c r="AC131" s="16"/>
      <c r="AD131" s="16"/>
      <c r="AE131" s="16"/>
      <c r="AT131" s="315" t="s">
        <v>465</v>
      </c>
      <c r="AU131" s="315" t="s">
        <v>93</v>
      </c>
      <c r="AV131" s="16" t="s">
        <v>91</v>
      </c>
      <c r="AW131" s="16" t="s">
        <v>38</v>
      </c>
      <c r="AX131" s="16" t="s">
        <v>83</v>
      </c>
      <c r="AY131" s="315" t="s">
        <v>397</v>
      </c>
    </row>
    <row r="132" s="14" customFormat="1">
      <c r="A132" s="14"/>
      <c r="B132" s="280"/>
      <c r="C132" s="281"/>
      <c r="D132" s="261" t="s">
        <v>465</v>
      </c>
      <c r="E132" s="282" t="s">
        <v>1</v>
      </c>
      <c r="F132" s="283" t="s">
        <v>467</v>
      </c>
      <c r="G132" s="281"/>
      <c r="H132" s="284">
        <v>2535.1999999999998</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124</v>
      </c>
      <c r="D133" s="247" t="s">
        <v>400</v>
      </c>
      <c r="E133" s="248" t="s">
        <v>521</v>
      </c>
      <c r="F133" s="249" t="s">
        <v>522</v>
      </c>
      <c r="G133" s="250" t="s">
        <v>464</v>
      </c>
      <c r="H133" s="251">
        <v>2364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13" customFormat="1">
      <c r="A134" s="13"/>
      <c r="B134" s="269"/>
      <c r="C134" s="270"/>
      <c r="D134" s="261" t="s">
        <v>465</v>
      </c>
      <c r="E134" s="271" t="s">
        <v>1</v>
      </c>
      <c r="F134" s="272" t="s">
        <v>523</v>
      </c>
      <c r="G134" s="270"/>
      <c r="H134" s="273">
        <v>2364</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2364</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21.75" customHeight="1">
      <c r="A136" s="40"/>
      <c r="B136" s="41"/>
      <c r="C136" s="247" t="s">
        <v>130</v>
      </c>
      <c r="D136" s="247" t="s">
        <v>400</v>
      </c>
      <c r="E136" s="248" t="s">
        <v>524</v>
      </c>
      <c r="F136" s="249" t="s">
        <v>525</v>
      </c>
      <c r="G136" s="250" t="s">
        <v>464</v>
      </c>
      <c r="H136" s="251">
        <v>3340.8000000000002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145</v>
      </c>
    </row>
    <row r="137" s="2" customFormat="1">
      <c r="A137" s="40"/>
      <c r="B137" s="41"/>
      <c r="C137" s="42"/>
      <c r="D137" s="261" t="s">
        <v>404</v>
      </c>
      <c r="E137" s="42"/>
      <c r="F137" s="262" t="s">
        <v>526</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93</v>
      </c>
    </row>
    <row r="138" s="13" customFormat="1">
      <c r="A138" s="13"/>
      <c r="B138" s="269"/>
      <c r="C138" s="270"/>
      <c r="D138" s="261" t="s">
        <v>465</v>
      </c>
      <c r="E138" s="271" t="s">
        <v>1</v>
      </c>
      <c r="F138" s="272" t="s">
        <v>527</v>
      </c>
      <c r="G138" s="270"/>
      <c r="H138" s="273">
        <v>3340.8000000000002</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3340.8000000000002</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21.75" customHeight="1">
      <c r="A140" s="40"/>
      <c r="B140" s="41"/>
      <c r="C140" s="247" t="s">
        <v>133</v>
      </c>
      <c r="D140" s="247" t="s">
        <v>400</v>
      </c>
      <c r="E140" s="248" t="s">
        <v>528</v>
      </c>
      <c r="F140" s="249" t="s">
        <v>529</v>
      </c>
      <c r="G140" s="250" t="s">
        <v>464</v>
      </c>
      <c r="H140" s="251">
        <v>2227.1999999999998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c r="A141" s="40"/>
      <c r="B141" s="41"/>
      <c r="C141" s="42"/>
      <c r="D141" s="261" t="s">
        <v>404</v>
      </c>
      <c r="E141" s="42"/>
      <c r="F141" s="262" t="s">
        <v>526</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404</v>
      </c>
      <c r="AU141" s="18" t="s">
        <v>93</v>
      </c>
    </row>
    <row r="142" s="13" customFormat="1">
      <c r="A142" s="13"/>
      <c r="B142" s="269"/>
      <c r="C142" s="270"/>
      <c r="D142" s="261" t="s">
        <v>465</v>
      </c>
      <c r="E142" s="271" t="s">
        <v>1</v>
      </c>
      <c r="F142" s="272" t="s">
        <v>530</v>
      </c>
      <c r="G142" s="270"/>
      <c r="H142" s="273">
        <v>2227.1999999999998</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2227.1999999999998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21.75" customHeight="1">
      <c r="A144" s="40"/>
      <c r="B144" s="41"/>
      <c r="C144" s="247" t="s">
        <v>139</v>
      </c>
      <c r="D144" s="247" t="s">
        <v>400</v>
      </c>
      <c r="E144" s="248" t="s">
        <v>531</v>
      </c>
      <c r="F144" s="249" t="s">
        <v>532</v>
      </c>
      <c r="G144" s="250" t="s">
        <v>464</v>
      </c>
      <c r="H144" s="251">
        <v>2364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157</v>
      </c>
    </row>
    <row r="145" s="13" customFormat="1">
      <c r="A145" s="13"/>
      <c r="B145" s="269"/>
      <c r="C145" s="270"/>
      <c r="D145" s="261" t="s">
        <v>465</v>
      </c>
      <c r="E145" s="271" t="s">
        <v>1</v>
      </c>
      <c r="F145" s="272" t="s">
        <v>533</v>
      </c>
      <c r="G145" s="270"/>
      <c r="H145" s="273">
        <v>2364</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4" customFormat="1">
      <c r="A146" s="14"/>
      <c r="B146" s="280"/>
      <c r="C146" s="281"/>
      <c r="D146" s="261" t="s">
        <v>465</v>
      </c>
      <c r="E146" s="282" t="s">
        <v>1</v>
      </c>
      <c r="F146" s="283" t="s">
        <v>467</v>
      </c>
      <c r="G146" s="281"/>
      <c r="H146" s="284">
        <v>2364</v>
      </c>
      <c r="I146" s="285"/>
      <c r="J146" s="281"/>
      <c r="K146" s="281"/>
      <c r="L146" s="286"/>
      <c r="M146" s="287"/>
      <c r="N146" s="288"/>
      <c r="O146" s="288"/>
      <c r="P146" s="288"/>
      <c r="Q146" s="288"/>
      <c r="R146" s="288"/>
      <c r="S146" s="288"/>
      <c r="T146" s="289"/>
      <c r="U146" s="14"/>
      <c r="V146" s="14"/>
      <c r="W146" s="14"/>
      <c r="X146" s="14"/>
      <c r="Y146" s="14"/>
      <c r="Z146" s="14"/>
      <c r="AA146" s="14"/>
      <c r="AB146" s="14"/>
      <c r="AC146" s="14"/>
      <c r="AD146" s="14"/>
      <c r="AE146" s="14"/>
      <c r="AT146" s="290" t="s">
        <v>465</v>
      </c>
      <c r="AU146" s="290" t="s">
        <v>93</v>
      </c>
      <c r="AV146" s="14" t="s">
        <v>124</v>
      </c>
      <c r="AW146" s="14" t="s">
        <v>38</v>
      </c>
      <c r="AX146" s="14" t="s">
        <v>91</v>
      </c>
      <c r="AY146" s="290" t="s">
        <v>397</v>
      </c>
    </row>
    <row r="147" s="2" customFormat="1" ht="16.5" customHeight="1">
      <c r="A147" s="40"/>
      <c r="B147" s="41"/>
      <c r="C147" s="316" t="s">
        <v>136</v>
      </c>
      <c r="D147" s="316" t="s">
        <v>534</v>
      </c>
      <c r="E147" s="317" t="s">
        <v>535</v>
      </c>
      <c r="F147" s="318" t="s">
        <v>536</v>
      </c>
      <c r="G147" s="319" t="s">
        <v>464</v>
      </c>
      <c r="H147" s="320">
        <v>1594</v>
      </c>
      <c r="I147" s="321"/>
      <c r="J147" s="322">
        <f>ROUND(I147*H147,2)</f>
        <v>0</v>
      </c>
      <c r="K147" s="323"/>
      <c r="L147" s="324"/>
      <c r="M147" s="325" t="s">
        <v>1</v>
      </c>
      <c r="N147" s="32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136</v>
      </c>
      <c r="AT147" s="259" t="s">
        <v>534</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162</v>
      </c>
    </row>
    <row r="148" s="2" customFormat="1">
      <c r="A148" s="40"/>
      <c r="B148" s="41"/>
      <c r="C148" s="42"/>
      <c r="D148" s="261" t="s">
        <v>404</v>
      </c>
      <c r="E148" s="42"/>
      <c r="F148" s="262" t="s">
        <v>537</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93</v>
      </c>
    </row>
    <row r="149" s="13" customFormat="1">
      <c r="A149" s="13"/>
      <c r="B149" s="269"/>
      <c r="C149" s="270"/>
      <c r="D149" s="261" t="s">
        <v>465</v>
      </c>
      <c r="E149" s="271" t="s">
        <v>1</v>
      </c>
      <c r="F149" s="272" t="s">
        <v>538</v>
      </c>
      <c r="G149" s="270"/>
      <c r="H149" s="273">
        <v>1594</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4" customFormat="1">
      <c r="A150" s="14"/>
      <c r="B150" s="280"/>
      <c r="C150" s="281"/>
      <c r="D150" s="261" t="s">
        <v>465</v>
      </c>
      <c r="E150" s="282" t="s">
        <v>1</v>
      </c>
      <c r="F150" s="283" t="s">
        <v>467</v>
      </c>
      <c r="G150" s="281"/>
      <c r="H150" s="284">
        <v>1594</v>
      </c>
      <c r="I150" s="285"/>
      <c r="J150" s="281"/>
      <c r="K150" s="281"/>
      <c r="L150" s="286"/>
      <c r="M150" s="287"/>
      <c r="N150" s="288"/>
      <c r="O150" s="288"/>
      <c r="P150" s="288"/>
      <c r="Q150" s="288"/>
      <c r="R150" s="288"/>
      <c r="S150" s="288"/>
      <c r="T150" s="289"/>
      <c r="U150" s="14"/>
      <c r="V150" s="14"/>
      <c r="W150" s="14"/>
      <c r="X150" s="14"/>
      <c r="Y150" s="14"/>
      <c r="Z150" s="14"/>
      <c r="AA150" s="14"/>
      <c r="AB150" s="14"/>
      <c r="AC150" s="14"/>
      <c r="AD150" s="14"/>
      <c r="AE150" s="14"/>
      <c r="AT150" s="290" t="s">
        <v>465</v>
      </c>
      <c r="AU150" s="290" t="s">
        <v>93</v>
      </c>
      <c r="AV150" s="14" t="s">
        <v>124</v>
      </c>
      <c r="AW150" s="14" t="s">
        <v>38</v>
      </c>
      <c r="AX150" s="14" t="s">
        <v>91</v>
      </c>
      <c r="AY150" s="290" t="s">
        <v>397</v>
      </c>
    </row>
    <row r="151" s="2" customFormat="1" ht="21.75" customHeight="1">
      <c r="A151" s="40"/>
      <c r="B151" s="41"/>
      <c r="C151" s="247" t="s">
        <v>142</v>
      </c>
      <c r="D151" s="247" t="s">
        <v>400</v>
      </c>
      <c r="E151" s="248" t="s">
        <v>539</v>
      </c>
      <c r="F151" s="249" t="s">
        <v>540</v>
      </c>
      <c r="G151" s="250" t="s">
        <v>502</v>
      </c>
      <c r="H151" s="251">
        <v>10022.4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168</v>
      </c>
    </row>
    <row r="152" s="13" customFormat="1">
      <c r="A152" s="13"/>
      <c r="B152" s="269"/>
      <c r="C152" s="270"/>
      <c r="D152" s="261" t="s">
        <v>465</v>
      </c>
      <c r="E152" s="271" t="s">
        <v>1</v>
      </c>
      <c r="F152" s="272" t="s">
        <v>541</v>
      </c>
      <c r="G152" s="270"/>
      <c r="H152" s="273">
        <v>10022.4</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10022.4</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16.5" customHeight="1">
      <c r="A154" s="40"/>
      <c r="B154" s="41"/>
      <c r="C154" s="247" t="s">
        <v>145</v>
      </c>
      <c r="D154" s="247" t="s">
        <v>400</v>
      </c>
      <c r="E154" s="248" t="s">
        <v>542</v>
      </c>
      <c r="F154" s="249" t="s">
        <v>543</v>
      </c>
      <c r="G154" s="250" t="s">
        <v>464</v>
      </c>
      <c r="H154" s="251">
        <v>5568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174</v>
      </c>
    </row>
    <row r="155" s="2" customFormat="1" ht="21.75" customHeight="1">
      <c r="A155" s="40"/>
      <c r="B155" s="41"/>
      <c r="C155" s="247" t="s">
        <v>148</v>
      </c>
      <c r="D155" s="247" t="s">
        <v>400</v>
      </c>
      <c r="E155" s="248" t="s">
        <v>544</v>
      </c>
      <c r="F155" s="249" t="s">
        <v>545</v>
      </c>
      <c r="G155" s="250" t="s">
        <v>546</v>
      </c>
      <c r="H155" s="251">
        <v>8260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179</v>
      </c>
    </row>
    <row r="156" s="13" customFormat="1">
      <c r="A156" s="13"/>
      <c r="B156" s="269"/>
      <c r="C156" s="270"/>
      <c r="D156" s="261" t="s">
        <v>465</v>
      </c>
      <c r="E156" s="271" t="s">
        <v>1</v>
      </c>
      <c r="F156" s="272" t="s">
        <v>547</v>
      </c>
      <c r="G156" s="270"/>
      <c r="H156" s="273">
        <v>8260</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8260</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16.5" customHeight="1">
      <c r="A158" s="40"/>
      <c r="B158" s="41"/>
      <c r="C158" s="247" t="s">
        <v>151</v>
      </c>
      <c r="D158" s="247" t="s">
        <v>400</v>
      </c>
      <c r="E158" s="248" t="s">
        <v>548</v>
      </c>
      <c r="F158" s="249" t="s">
        <v>549</v>
      </c>
      <c r="G158" s="250" t="s">
        <v>464</v>
      </c>
      <c r="H158" s="251">
        <v>2364</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188</v>
      </c>
    </row>
    <row r="159" s="13" customFormat="1">
      <c r="A159" s="13"/>
      <c r="B159" s="269"/>
      <c r="C159" s="270"/>
      <c r="D159" s="261" t="s">
        <v>465</v>
      </c>
      <c r="E159" s="271" t="s">
        <v>1</v>
      </c>
      <c r="F159" s="272" t="s">
        <v>523</v>
      </c>
      <c r="G159" s="270"/>
      <c r="H159" s="273">
        <v>2364</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2364</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12" customFormat="1" ht="22.8" customHeight="1">
      <c r="A161" s="12"/>
      <c r="B161" s="231"/>
      <c r="C161" s="232"/>
      <c r="D161" s="233" t="s">
        <v>82</v>
      </c>
      <c r="E161" s="245" t="s">
        <v>130</v>
      </c>
      <c r="F161" s="245" t="s">
        <v>550</v>
      </c>
      <c r="G161" s="232"/>
      <c r="H161" s="232"/>
      <c r="I161" s="235"/>
      <c r="J161" s="246">
        <f>BK161</f>
        <v>0</v>
      </c>
      <c r="K161" s="232"/>
      <c r="L161" s="237"/>
      <c r="M161" s="238"/>
      <c r="N161" s="239"/>
      <c r="O161" s="239"/>
      <c r="P161" s="240">
        <f>SUM(P162:P165)</f>
        <v>0</v>
      </c>
      <c r="Q161" s="239"/>
      <c r="R161" s="240">
        <f>SUM(R162:R165)</f>
        <v>0</v>
      </c>
      <c r="S161" s="239"/>
      <c r="T161" s="241">
        <f>SUM(T162:T165)</f>
        <v>0</v>
      </c>
      <c r="U161" s="12"/>
      <c r="V161" s="12"/>
      <c r="W161" s="12"/>
      <c r="X161" s="12"/>
      <c r="Y161" s="12"/>
      <c r="Z161" s="12"/>
      <c r="AA161" s="12"/>
      <c r="AB161" s="12"/>
      <c r="AC161" s="12"/>
      <c r="AD161" s="12"/>
      <c r="AE161" s="12"/>
      <c r="AR161" s="242" t="s">
        <v>91</v>
      </c>
      <c r="AT161" s="243" t="s">
        <v>82</v>
      </c>
      <c r="AU161" s="243" t="s">
        <v>91</v>
      </c>
      <c r="AY161" s="242" t="s">
        <v>397</v>
      </c>
      <c r="BK161" s="244">
        <f>SUM(BK162:BK165)</f>
        <v>0</v>
      </c>
    </row>
    <row r="162" s="2" customFormat="1" ht="33" customHeight="1">
      <c r="A162" s="40"/>
      <c r="B162" s="41"/>
      <c r="C162" s="247" t="s">
        <v>154</v>
      </c>
      <c r="D162" s="247" t="s">
        <v>400</v>
      </c>
      <c r="E162" s="248" t="s">
        <v>551</v>
      </c>
      <c r="F162" s="249" t="s">
        <v>552</v>
      </c>
      <c r="G162" s="250" t="s">
        <v>546</v>
      </c>
      <c r="H162" s="251">
        <v>8260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194</v>
      </c>
    </row>
    <row r="163" s="13" customFormat="1">
      <c r="A163" s="13"/>
      <c r="B163" s="269"/>
      <c r="C163" s="270"/>
      <c r="D163" s="261" t="s">
        <v>465</v>
      </c>
      <c r="E163" s="271" t="s">
        <v>1</v>
      </c>
      <c r="F163" s="272" t="s">
        <v>547</v>
      </c>
      <c r="G163" s="270"/>
      <c r="H163" s="273">
        <v>8260</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8260</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16.5" customHeight="1">
      <c r="A165" s="40"/>
      <c r="B165" s="41"/>
      <c r="C165" s="316" t="s">
        <v>157</v>
      </c>
      <c r="D165" s="316" t="s">
        <v>534</v>
      </c>
      <c r="E165" s="317" t="s">
        <v>553</v>
      </c>
      <c r="F165" s="318" t="s">
        <v>554</v>
      </c>
      <c r="G165" s="319" t="s">
        <v>502</v>
      </c>
      <c r="H165" s="320">
        <v>117.622</v>
      </c>
      <c r="I165" s="321"/>
      <c r="J165" s="322">
        <f>ROUND(I165*H165,2)</f>
        <v>0</v>
      </c>
      <c r="K165" s="323"/>
      <c r="L165" s="324"/>
      <c r="M165" s="327" t="s">
        <v>1</v>
      </c>
      <c r="N165" s="328" t="s">
        <v>48</v>
      </c>
      <c r="O165" s="267"/>
      <c r="P165" s="304">
        <f>O165*H165</f>
        <v>0</v>
      </c>
      <c r="Q165" s="304">
        <v>0</v>
      </c>
      <c r="R165" s="304">
        <f>Q165*H165</f>
        <v>0</v>
      </c>
      <c r="S165" s="304">
        <v>0</v>
      </c>
      <c r="T165" s="305">
        <f>S165*H165</f>
        <v>0</v>
      </c>
      <c r="U165" s="40"/>
      <c r="V165" s="40"/>
      <c r="W165" s="40"/>
      <c r="X165" s="40"/>
      <c r="Y165" s="40"/>
      <c r="Z165" s="40"/>
      <c r="AA165" s="40"/>
      <c r="AB165" s="40"/>
      <c r="AC165" s="40"/>
      <c r="AD165" s="40"/>
      <c r="AE165" s="40"/>
      <c r="AR165" s="259" t="s">
        <v>136</v>
      </c>
      <c r="AT165" s="259" t="s">
        <v>534</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200</v>
      </c>
    </row>
    <row r="166" s="2" customFormat="1" ht="6.96" customHeight="1">
      <c r="A166" s="40"/>
      <c r="B166" s="68"/>
      <c r="C166" s="69"/>
      <c r="D166" s="69"/>
      <c r="E166" s="69"/>
      <c r="F166" s="69"/>
      <c r="G166" s="69"/>
      <c r="H166" s="69"/>
      <c r="I166" s="195"/>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6Z7tw6ki8UvVk500LF88etBXl5fDfT2HPeH6t9NtSiM6F5+wq+ca3Usr48OP7rfCQXNv8cXQUAu8UMY28TPOKQ==" hashValue="XAyAq0AirnTM59zjVwFrs9fi7ViU2ko4EBo1kXXc41E/0NO/WhwGuedAJMB1+kL+JDZNFl8QMN7bFin4sscC8g==" algorithmName="SHA-512" password="CC35"/>
  <autoFilter ref="C118:K16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555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557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ROUND(J151,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ROUND((SUM(BE151:BE2912)),  2)</f>
        <v>0</v>
      </c>
      <c r="G35" s="40"/>
      <c r="H35" s="40"/>
      <c r="I35" s="174">
        <v>0.20999999999999999</v>
      </c>
      <c r="J35" s="173">
        <f>ROUND(((SUM(BE151:BE2912))*I35),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ROUND((SUM(BF151:BF2912)),  2)</f>
        <v>0</v>
      </c>
      <c r="G36" s="40"/>
      <c r="H36" s="40"/>
      <c r="I36" s="174">
        <v>0.14999999999999999</v>
      </c>
      <c r="J36" s="173">
        <f>ROUND(((SUM(BF151:BF2912))*I36),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ROUND((SUM(BG151:BG2912)),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ROUND((SUM(BH151:BH2912)),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ROUND((SUM(BI151:BI2912)),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555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J151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J152</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J153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J165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559</v>
      </c>
      <c r="E102" s="214"/>
      <c r="F102" s="214"/>
      <c r="G102" s="214"/>
      <c r="H102" s="214"/>
      <c r="I102" s="215"/>
      <c r="J102" s="216">
        <f>J208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560</v>
      </c>
      <c r="E103" s="214"/>
      <c r="F103" s="214"/>
      <c r="G103" s="214"/>
      <c r="H103" s="214"/>
      <c r="I103" s="215"/>
      <c r="J103" s="216">
        <f>J373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561</v>
      </c>
      <c r="E104" s="214"/>
      <c r="F104" s="214"/>
      <c r="G104" s="214"/>
      <c r="H104" s="214"/>
      <c r="I104" s="215"/>
      <c r="J104" s="216">
        <f>J645</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454</v>
      </c>
      <c r="E105" s="214"/>
      <c r="F105" s="214"/>
      <c r="G105" s="214"/>
      <c r="H105" s="214"/>
      <c r="I105" s="215"/>
      <c r="J105" s="216">
        <f>J820</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562</v>
      </c>
      <c r="E106" s="214"/>
      <c r="F106" s="214"/>
      <c r="G106" s="214"/>
      <c r="H106" s="214"/>
      <c r="I106" s="215"/>
      <c r="J106" s="216">
        <f>J883</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563</v>
      </c>
      <c r="E107" s="208"/>
      <c r="F107" s="208"/>
      <c r="G107" s="208"/>
      <c r="H107" s="208"/>
      <c r="I107" s="209"/>
      <c r="J107" s="210">
        <f>J886</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564</v>
      </c>
      <c r="E108" s="214"/>
      <c r="F108" s="214"/>
      <c r="G108" s="214"/>
      <c r="H108" s="214"/>
      <c r="I108" s="215"/>
      <c r="J108" s="216">
        <f>J887</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565</v>
      </c>
      <c r="E109" s="214"/>
      <c r="F109" s="214"/>
      <c r="G109" s="214"/>
      <c r="H109" s="214"/>
      <c r="I109" s="215"/>
      <c r="J109" s="216">
        <f>J944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566</v>
      </c>
      <c r="E110" s="214"/>
      <c r="F110" s="214"/>
      <c r="G110" s="214"/>
      <c r="H110" s="214"/>
      <c r="I110" s="215"/>
      <c r="J110" s="216">
        <f>J1022</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567</v>
      </c>
      <c r="E111" s="214"/>
      <c r="F111" s="214"/>
      <c r="G111" s="214"/>
      <c r="H111" s="214"/>
      <c r="I111" s="215"/>
      <c r="J111" s="216">
        <f>J1118</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568</v>
      </c>
      <c r="E112" s="214"/>
      <c r="F112" s="214"/>
      <c r="G112" s="214"/>
      <c r="H112" s="214"/>
      <c r="I112" s="215"/>
      <c r="J112" s="216">
        <f>J1132</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569</v>
      </c>
      <c r="E113" s="214"/>
      <c r="F113" s="214"/>
      <c r="G113" s="214"/>
      <c r="H113" s="214"/>
      <c r="I113" s="215"/>
      <c r="J113" s="216">
        <f>J1246</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570</v>
      </c>
      <c r="E114" s="214"/>
      <c r="F114" s="214"/>
      <c r="G114" s="214"/>
      <c r="H114" s="214"/>
      <c r="I114" s="215"/>
      <c r="J114" s="216">
        <f>J1276</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571</v>
      </c>
      <c r="E115" s="214"/>
      <c r="F115" s="214"/>
      <c r="G115" s="214"/>
      <c r="H115" s="214"/>
      <c r="I115" s="215"/>
      <c r="J115" s="216">
        <f>J2232</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572</v>
      </c>
      <c r="E116" s="214"/>
      <c r="F116" s="214"/>
      <c r="G116" s="214"/>
      <c r="H116" s="214"/>
      <c r="I116" s="215"/>
      <c r="J116" s="216">
        <f>J2356</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573</v>
      </c>
      <c r="E117" s="214"/>
      <c r="F117" s="214"/>
      <c r="G117" s="214"/>
      <c r="H117" s="214"/>
      <c r="I117" s="215"/>
      <c r="J117" s="216">
        <f>J2400</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574</v>
      </c>
      <c r="E118" s="214"/>
      <c r="F118" s="214"/>
      <c r="G118" s="214"/>
      <c r="H118" s="214"/>
      <c r="I118" s="215"/>
      <c r="J118" s="216">
        <f>J2523</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575</v>
      </c>
      <c r="E119" s="214"/>
      <c r="F119" s="214"/>
      <c r="G119" s="214"/>
      <c r="H119" s="214"/>
      <c r="I119" s="215"/>
      <c r="J119" s="216">
        <f>J2539</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576</v>
      </c>
      <c r="E120" s="214"/>
      <c r="F120" s="214"/>
      <c r="G120" s="214"/>
      <c r="H120" s="214"/>
      <c r="I120" s="215"/>
      <c r="J120" s="216">
        <f>J2566</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577</v>
      </c>
      <c r="E121" s="214"/>
      <c r="F121" s="214"/>
      <c r="G121" s="214"/>
      <c r="H121" s="214"/>
      <c r="I121" s="215"/>
      <c r="J121" s="216">
        <f>J2598</f>
        <v>0</v>
      </c>
      <c r="K121" s="135"/>
      <c r="L121" s="217"/>
      <c r="S121" s="10"/>
      <c r="T121" s="10"/>
      <c r="U121" s="10"/>
      <c r="V121" s="10"/>
      <c r="W121" s="10"/>
      <c r="X121" s="10"/>
      <c r="Y121" s="10"/>
      <c r="Z121" s="10"/>
      <c r="AA121" s="10"/>
      <c r="AB121" s="10"/>
      <c r="AC121" s="10"/>
      <c r="AD121" s="10"/>
      <c r="AE121" s="10"/>
    </row>
    <row r="122" s="9" customFormat="1" ht="24.96" customHeight="1">
      <c r="A122" s="9"/>
      <c r="B122" s="205"/>
      <c r="C122" s="206"/>
      <c r="D122" s="207" t="s">
        <v>578</v>
      </c>
      <c r="E122" s="208"/>
      <c r="F122" s="208"/>
      <c r="G122" s="208"/>
      <c r="H122" s="208"/>
      <c r="I122" s="209"/>
      <c r="J122" s="210">
        <f>J2607</f>
        <v>0</v>
      </c>
      <c r="K122" s="206"/>
      <c r="L122" s="211"/>
      <c r="S122" s="9"/>
      <c r="T122" s="9"/>
      <c r="U122" s="9"/>
      <c r="V122" s="9"/>
      <c r="W122" s="9"/>
      <c r="X122" s="9"/>
      <c r="Y122" s="9"/>
      <c r="Z122" s="9"/>
      <c r="AA122" s="9"/>
      <c r="AB122" s="9"/>
      <c r="AC122" s="9"/>
      <c r="AD122" s="9"/>
      <c r="AE122" s="9"/>
    </row>
    <row r="123" s="10" customFormat="1" ht="19.92" customHeight="1">
      <c r="A123" s="10"/>
      <c r="B123" s="212"/>
      <c r="C123" s="135"/>
      <c r="D123" s="213" t="s">
        <v>579</v>
      </c>
      <c r="E123" s="214"/>
      <c r="F123" s="214"/>
      <c r="G123" s="214"/>
      <c r="H123" s="214"/>
      <c r="I123" s="215"/>
      <c r="J123" s="216">
        <f>J2616</f>
        <v>0</v>
      </c>
      <c r="K123" s="135"/>
      <c r="L123" s="217"/>
      <c r="S123" s="10"/>
      <c r="T123" s="10"/>
      <c r="U123" s="10"/>
      <c r="V123" s="10"/>
      <c r="W123" s="10"/>
      <c r="X123" s="10"/>
      <c r="Y123" s="10"/>
      <c r="Z123" s="10"/>
      <c r="AA123" s="10"/>
      <c r="AB123" s="10"/>
      <c r="AC123" s="10"/>
      <c r="AD123" s="10"/>
      <c r="AE123" s="10"/>
    </row>
    <row r="124" s="9" customFormat="1" ht="24.96" customHeight="1">
      <c r="A124" s="9"/>
      <c r="B124" s="205"/>
      <c r="C124" s="206"/>
      <c r="D124" s="207" t="s">
        <v>580</v>
      </c>
      <c r="E124" s="208"/>
      <c r="F124" s="208"/>
      <c r="G124" s="208"/>
      <c r="H124" s="208"/>
      <c r="I124" s="209"/>
      <c r="J124" s="210">
        <f>J2617</f>
        <v>0</v>
      </c>
      <c r="K124" s="206"/>
      <c r="L124" s="211"/>
      <c r="S124" s="9"/>
      <c r="T124" s="9"/>
      <c r="U124" s="9"/>
      <c r="V124" s="9"/>
      <c r="W124" s="9"/>
      <c r="X124" s="9"/>
      <c r="Y124" s="9"/>
      <c r="Z124" s="9"/>
      <c r="AA124" s="9"/>
      <c r="AB124" s="9"/>
      <c r="AC124" s="9"/>
      <c r="AD124" s="9"/>
      <c r="AE124" s="9"/>
    </row>
    <row r="125" s="10" customFormat="1" ht="19.92" customHeight="1">
      <c r="A125" s="10"/>
      <c r="B125" s="212"/>
      <c r="C125" s="135"/>
      <c r="D125" s="213" t="s">
        <v>581</v>
      </c>
      <c r="E125" s="214"/>
      <c r="F125" s="214"/>
      <c r="G125" s="214"/>
      <c r="H125" s="214"/>
      <c r="I125" s="215"/>
      <c r="J125" s="216">
        <f>J2618</f>
        <v>0</v>
      </c>
      <c r="K125" s="135"/>
      <c r="L125" s="217"/>
      <c r="S125" s="10"/>
      <c r="T125" s="10"/>
      <c r="U125" s="10"/>
      <c r="V125" s="10"/>
      <c r="W125" s="10"/>
      <c r="X125" s="10"/>
      <c r="Y125" s="10"/>
      <c r="Z125" s="10"/>
      <c r="AA125" s="10"/>
      <c r="AB125" s="10"/>
      <c r="AC125" s="10"/>
      <c r="AD125" s="10"/>
      <c r="AE125" s="10"/>
    </row>
    <row r="126" s="10" customFormat="1" ht="19.92" customHeight="1">
      <c r="A126" s="10"/>
      <c r="B126" s="212"/>
      <c r="C126" s="135"/>
      <c r="D126" s="213" t="s">
        <v>582</v>
      </c>
      <c r="E126" s="214"/>
      <c r="F126" s="214"/>
      <c r="G126" s="214"/>
      <c r="H126" s="214"/>
      <c r="I126" s="215"/>
      <c r="J126" s="216">
        <f>J2689</f>
        <v>0</v>
      </c>
      <c r="K126" s="135"/>
      <c r="L126" s="217"/>
      <c r="S126" s="10"/>
      <c r="T126" s="10"/>
      <c r="U126" s="10"/>
      <c r="V126" s="10"/>
      <c r="W126" s="10"/>
      <c r="X126" s="10"/>
      <c r="Y126" s="10"/>
      <c r="Z126" s="10"/>
      <c r="AA126" s="10"/>
      <c r="AB126" s="10"/>
      <c r="AC126" s="10"/>
      <c r="AD126" s="10"/>
      <c r="AE126" s="10"/>
    </row>
    <row r="127" s="10" customFormat="1" ht="19.92" customHeight="1">
      <c r="A127" s="10"/>
      <c r="B127" s="212"/>
      <c r="C127" s="135"/>
      <c r="D127" s="213" t="s">
        <v>583</v>
      </c>
      <c r="E127" s="214"/>
      <c r="F127" s="214"/>
      <c r="G127" s="214"/>
      <c r="H127" s="214"/>
      <c r="I127" s="215"/>
      <c r="J127" s="216">
        <f>J2699</f>
        <v>0</v>
      </c>
      <c r="K127" s="135"/>
      <c r="L127" s="217"/>
      <c r="S127" s="10"/>
      <c r="T127" s="10"/>
      <c r="U127" s="10"/>
      <c r="V127" s="10"/>
      <c r="W127" s="10"/>
      <c r="X127" s="10"/>
      <c r="Y127" s="10"/>
      <c r="Z127" s="10"/>
      <c r="AA127" s="10"/>
      <c r="AB127" s="10"/>
      <c r="AC127" s="10"/>
      <c r="AD127" s="10"/>
      <c r="AE127" s="10"/>
    </row>
    <row r="128" s="10" customFormat="1" ht="19.92" customHeight="1">
      <c r="A128" s="10"/>
      <c r="B128" s="212"/>
      <c r="C128" s="135"/>
      <c r="D128" s="213" t="s">
        <v>584</v>
      </c>
      <c r="E128" s="214"/>
      <c r="F128" s="214"/>
      <c r="G128" s="214"/>
      <c r="H128" s="214"/>
      <c r="I128" s="215"/>
      <c r="J128" s="216">
        <f>J2716</f>
        <v>0</v>
      </c>
      <c r="K128" s="135"/>
      <c r="L128" s="217"/>
      <c r="S128" s="10"/>
      <c r="T128" s="10"/>
      <c r="U128" s="10"/>
      <c r="V128" s="10"/>
      <c r="W128" s="10"/>
      <c r="X128" s="10"/>
      <c r="Y128" s="10"/>
      <c r="Z128" s="10"/>
      <c r="AA128" s="10"/>
      <c r="AB128" s="10"/>
      <c r="AC128" s="10"/>
      <c r="AD128" s="10"/>
      <c r="AE128" s="10"/>
    </row>
    <row r="129" s="10" customFormat="1" ht="19.92" customHeight="1">
      <c r="A129" s="10"/>
      <c r="B129" s="212"/>
      <c r="C129" s="135"/>
      <c r="D129" s="213" t="s">
        <v>585</v>
      </c>
      <c r="E129" s="214"/>
      <c r="F129" s="214"/>
      <c r="G129" s="214"/>
      <c r="H129" s="214"/>
      <c r="I129" s="215"/>
      <c r="J129" s="216">
        <f>J2729</f>
        <v>0</v>
      </c>
      <c r="K129" s="135"/>
      <c r="L129" s="217"/>
      <c r="S129" s="10"/>
      <c r="T129" s="10"/>
      <c r="U129" s="10"/>
      <c r="V129" s="10"/>
      <c r="W129" s="10"/>
      <c r="X129" s="10"/>
      <c r="Y129" s="10"/>
      <c r="Z129" s="10"/>
      <c r="AA129" s="10"/>
      <c r="AB129" s="10"/>
      <c r="AC129" s="10"/>
      <c r="AD129" s="10"/>
      <c r="AE129" s="10"/>
    </row>
    <row r="130" s="2" customFormat="1" ht="21.84"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68"/>
      <c r="C131" s="69"/>
      <c r="D131" s="69"/>
      <c r="E131" s="69"/>
      <c r="F131" s="69"/>
      <c r="G131" s="69"/>
      <c r="H131" s="69"/>
      <c r="I131" s="195"/>
      <c r="J131" s="69"/>
      <c r="K131" s="69"/>
      <c r="L131" s="65"/>
      <c r="S131" s="40"/>
      <c r="T131" s="40"/>
      <c r="U131" s="40"/>
      <c r="V131" s="40"/>
      <c r="W131" s="40"/>
      <c r="X131" s="40"/>
      <c r="Y131" s="40"/>
      <c r="Z131" s="40"/>
      <c r="AA131" s="40"/>
      <c r="AB131" s="40"/>
      <c r="AC131" s="40"/>
      <c r="AD131" s="40"/>
      <c r="AE131" s="40"/>
    </row>
    <row r="135" s="2" customFormat="1" ht="6.96" customHeight="1">
      <c r="A135" s="40"/>
      <c r="B135" s="70"/>
      <c r="C135" s="71"/>
      <c r="D135" s="71"/>
      <c r="E135" s="71"/>
      <c r="F135" s="71"/>
      <c r="G135" s="71"/>
      <c r="H135" s="71"/>
      <c r="I135" s="198"/>
      <c r="J135" s="71"/>
      <c r="K135" s="71"/>
      <c r="L135" s="65"/>
      <c r="S135" s="40"/>
      <c r="T135" s="40"/>
      <c r="U135" s="40"/>
      <c r="V135" s="40"/>
      <c r="W135" s="40"/>
      <c r="X135" s="40"/>
      <c r="Y135" s="40"/>
      <c r="Z135" s="40"/>
      <c r="AA135" s="40"/>
      <c r="AB135" s="40"/>
      <c r="AC135" s="40"/>
      <c r="AD135" s="40"/>
      <c r="AE135" s="40"/>
    </row>
    <row r="136" s="2" customFormat="1" ht="24.96" customHeight="1">
      <c r="A136" s="40"/>
      <c r="B136" s="41"/>
      <c r="C136" s="24" t="s">
        <v>383</v>
      </c>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2" customHeight="1">
      <c r="A138" s="40"/>
      <c r="B138" s="41"/>
      <c r="C138" s="33" t="s">
        <v>16</v>
      </c>
      <c r="D138" s="42"/>
      <c r="E138" s="42"/>
      <c r="F138" s="42"/>
      <c r="G138" s="42"/>
      <c r="H138" s="42"/>
      <c r="I138" s="157"/>
      <c r="J138" s="42"/>
      <c r="K138" s="42"/>
      <c r="L138" s="65"/>
      <c r="S138" s="40"/>
      <c r="T138" s="40"/>
      <c r="U138" s="40"/>
      <c r="V138" s="40"/>
      <c r="W138" s="40"/>
      <c r="X138" s="40"/>
      <c r="Y138" s="40"/>
      <c r="Z138" s="40"/>
      <c r="AA138" s="40"/>
      <c r="AB138" s="40"/>
      <c r="AC138" s="40"/>
      <c r="AD138" s="40"/>
      <c r="AE138" s="40"/>
    </row>
    <row r="139" s="2" customFormat="1" ht="23.25" customHeight="1">
      <c r="A139" s="40"/>
      <c r="B139" s="41"/>
      <c r="C139" s="42"/>
      <c r="D139" s="42"/>
      <c r="E139" s="199" t="str">
        <f>E7</f>
        <v>NNP Moravská Třebová, výstavba nového objektu nemocnice a výjezdové základny ZZS PAK</v>
      </c>
      <c r="F139" s="33"/>
      <c r="G139" s="33"/>
      <c r="H139" s="33"/>
      <c r="I139" s="157"/>
      <c r="J139" s="42"/>
      <c r="K139" s="42"/>
      <c r="L139" s="65"/>
      <c r="S139" s="40"/>
      <c r="T139" s="40"/>
      <c r="U139" s="40"/>
      <c r="V139" s="40"/>
      <c r="W139" s="40"/>
      <c r="X139" s="40"/>
      <c r="Y139" s="40"/>
      <c r="Z139" s="40"/>
      <c r="AA139" s="40"/>
      <c r="AB139" s="40"/>
      <c r="AC139" s="40"/>
      <c r="AD139" s="40"/>
      <c r="AE139" s="40"/>
    </row>
    <row r="140" s="1" customFormat="1" ht="12" customHeight="1">
      <c r="B140" s="22"/>
      <c r="C140" s="33" t="s">
        <v>368</v>
      </c>
      <c r="D140" s="23"/>
      <c r="E140" s="23"/>
      <c r="F140" s="23"/>
      <c r="G140" s="23"/>
      <c r="H140" s="23"/>
      <c r="I140" s="149"/>
      <c r="J140" s="23"/>
      <c r="K140" s="23"/>
      <c r="L140" s="21"/>
    </row>
    <row r="141" s="2" customFormat="1" ht="16.5" customHeight="1">
      <c r="A141" s="40"/>
      <c r="B141" s="41"/>
      <c r="C141" s="42"/>
      <c r="D141" s="42"/>
      <c r="E141" s="199" t="s">
        <v>555</v>
      </c>
      <c r="F141" s="42"/>
      <c r="G141" s="42"/>
      <c r="H141" s="42"/>
      <c r="I141" s="157"/>
      <c r="J141" s="42"/>
      <c r="K141" s="42"/>
      <c r="L141" s="65"/>
      <c r="S141" s="40"/>
      <c r="T141" s="40"/>
      <c r="U141" s="40"/>
      <c r="V141" s="40"/>
      <c r="W141" s="40"/>
      <c r="X141" s="40"/>
      <c r="Y141" s="40"/>
      <c r="Z141" s="40"/>
      <c r="AA141" s="40"/>
      <c r="AB141" s="40"/>
      <c r="AC141" s="40"/>
      <c r="AD141" s="40"/>
      <c r="AE141" s="40"/>
    </row>
    <row r="142" s="2" customFormat="1" ht="12" customHeight="1">
      <c r="A142" s="40"/>
      <c r="B142" s="41"/>
      <c r="C142" s="33" t="s">
        <v>556</v>
      </c>
      <c r="D142" s="42"/>
      <c r="E142" s="42"/>
      <c r="F142" s="42"/>
      <c r="G142" s="42"/>
      <c r="H142" s="42"/>
      <c r="I142" s="157"/>
      <c r="J142" s="42"/>
      <c r="K142" s="42"/>
      <c r="L142" s="65"/>
      <c r="S142" s="40"/>
      <c r="T142" s="40"/>
      <c r="U142" s="40"/>
      <c r="V142" s="40"/>
      <c r="W142" s="40"/>
      <c r="X142" s="40"/>
      <c r="Y142" s="40"/>
      <c r="Z142" s="40"/>
      <c r="AA142" s="40"/>
      <c r="AB142" s="40"/>
      <c r="AC142" s="40"/>
      <c r="AD142" s="40"/>
      <c r="AE142" s="40"/>
    </row>
    <row r="143" s="2" customFormat="1" ht="16.5" customHeight="1">
      <c r="A143" s="40"/>
      <c r="B143" s="41"/>
      <c r="C143" s="42"/>
      <c r="D143" s="42"/>
      <c r="E143" s="78" t="str">
        <f>E11</f>
        <v>D.1.1-2 - Architektonicko-stavební a stavebně konstrukční řešení</v>
      </c>
      <c r="F143" s="42"/>
      <c r="G143" s="42"/>
      <c r="H143" s="42"/>
      <c r="I143" s="157"/>
      <c r="J143" s="42"/>
      <c r="K143" s="42"/>
      <c r="L143" s="65"/>
      <c r="S143" s="40"/>
      <c r="T143" s="40"/>
      <c r="U143" s="40"/>
      <c r="V143" s="40"/>
      <c r="W143" s="40"/>
      <c r="X143" s="40"/>
      <c r="Y143" s="40"/>
      <c r="Z143" s="40"/>
      <c r="AA143" s="40"/>
      <c r="AB143" s="40"/>
      <c r="AC143" s="40"/>
      <c r="AD143" s="40"/>
      <c r="AE143" s="40"/>
    </row>
    <row r="144" s="2" customFormat="1" ht="6.96" customHeight="1">
      <c r="A144" s="40"/>
      <c r="B144" s="41"/>
      <c r="C144" s="42"/>
      <c r="D144" s="42"/>
      <c r="E144" s="42"/>
      <c r="F144" s="42"/>
      <c r="G144" s="42"/>
      <c r="H144" s="42"/>
      <c r="I144" s="157"/>
      <c r="J144" s="42"/>
      <c r="K144" s="42"/>
      <c r="L144" s="65"/>
      <c r="S144" s="40"/>
      <c r="T144" s="40"/>
      <c r="U144" s="40"/>
      <c r="V144" s="40"/>
      <c r="W144" s="40"/>
      <c r="X144" s="40"/>
      <c r="Y144" s="40"/>
      <c r="Z144" s="40"/>
      <c r="AA144" s="40"/>
      <c r="AB144" s="40"/>
      <c r="AC144" s="40"/>
      <c r="AD144" s="40"/>
      <c r="AE144" s="40"/>
    </row>
    <row r="145" s="2" customFormat="1" ht="12" customHeight="1">
      <c r="A145" s="40"/>
      <c r="B145" s="41"/>
      <c r="C145" s="33" t="s">
        <v>22</v>
      </c>
      <c r="D145" s="42"/>
      <c r="E145" s="42"/>
      <c r="F145" s="28" t="str">
        <f>F14</f>
        <v>Moravská Třebová</v>
      </c>
      <c r="G145" s="42"/>
      <c r="H145" s="42"/>
      <c r="I145" s="159" t="s">
        <v>24</v>
      </c>
      <c r="J145" s="81" t="str">
        <f>IF(J14="","",J14)</f>
        <v>1. 6. 2020</v>
      </c>
      <c r="K145" s="42"/>
      <c r="L145" s="65"/>
      <c r="S145" s="40"/>
      <c r="T145" s="40"/>
      <c r="U145" s="40"/>
      <c r="V145" s="40"/>
      <c r="W145" s="40"/>
      <c r="X145" s="40"/>
      <c r="Y145" s="40"/>
      <c r="Z145" s="40"/>
      <c r="AA145" s="40"/>
      <c r="AB145" s="40"/>
      <c r="AC145" s="40"/>
      <c r="AD145" s="40"/>
      <c r="AE145" s="40"/>
    </row>
    <row r="146" s="2" customFormat="1" ht="6.96" customHeight="1">
      <c r="A146" s="40"/>
      <c r="B146" s="41"/>
      <c r="C146" s="42"/>
      <c r="D146" s="42"/>
      <c r="E146" s="42"/>
      <c r="F146" s="42"/>
      <c r="G146" s="42"/>
      <c r="H146" s="42"/>
      <c r="I146" s="157"/>
      <c r="J146" s="42"/>
      <c r="K146" s="42"/>
      <c r="L146" s="65"/>
      <c r="S146" s="40"/>
      <c r="T146" s="40"/>
      <c r="U146" s="40"/>
      <c r="V146" s="40"/>
      <c r="W146" s="40"/>
      <c r="X146" s="40"/>
      <c r="Y146" s="40"/>
      <c r="Z146" s="40"/>
      <c r="AA146" s="40"/>
      <c r="AB146" s="40"/>
      <c r="AC146" s="40"/>
      <c r="AD146" s="40"/>
      <c r="AE146" s="40"/>
    </row>
    <row r="147" s="2" customFormat="1" ht="25.65" customHeight="1">
      <c r="A147" s="40"/>
      <c r="B147" s="41"/>
      <c r="C147" s="33" t="s">
        <v>30</v>
      </c>
      <c r="D147" s="42"/>
      <c r="E147" s="42"/>
      <c r="F147" s="28" t="str">
        <f>E17</f>
        <v>Pardubický kraj</v>
      </c>
      <c r="G147" s="42"/>
      <c r="H147" s="42"/>
      <c r="I147" s="159" t="s">
        <v>36</v>
      </c>
      <c r="J147" s="38" t="str">
        <f>E23</f>
        <v>SIEBERT + TALAŠ, spol. s r.o.</v>
      </c>
      <c r="K147" s="42"/>
      <c r="L147" s="65"/>
      <c r="S147" s="40"/>
      <c r="T147" s="40"/>
      <c r="U147" s="40"/>
      <c r="V147" s="40"/>
      <c r="W147" s="40"/>
      <c r="X147" s="40"/>
      <c r="Y147" s="40"/>
      <c r="Z147" s="40"/>
      <c r="AA147" s="40"/>
      <c r="AB147" s="40"/>
      <c r="AC147" s="40"/>
      <c r="AD147" s="40"/>
      <c r="AE147" s="40"/>
    </row>
    <row r="148" s="2" customFormat="1" ht="15.15" customHeight="1">
      <c r="A148" s="40"/>
      <c r="B148" s="41"/>
      <c r="C148" s="33" t="s">
        <v>34</v>
      </c>
      <c r="D148" s="42"/>
      <c r="E148" s="42"/>
      <c r="F148" s="28" t="str">
        <f>IF(E20="","",E20)</f>
        <v>Vyplň údaj</v>
      </c>
      <c r="G148" s="42"/>
      <c r="H148" s="42"/>
      <c r="I148" s="159" t="s">
        <v>39</v>
      </c>
      <c r="J148" s="38" t="str">
        <f>E26</f>
        <v xml:space="preserve"> </v>
      </c>
      <c r="K148" s="42"/>
      <c r="L148" s="65"/>
      <c r="S148" s="40"/>
      <c r="T148" s="40"/>
      <c r="U148" s="40"/>
      <c r="V148" s="40"/>
      <c r="W148" s="40"/>
      <c r="X148" s="40"/>
      <c r="Y148" s="40"/>
      <c r="Z148" s="40"/>
      <c r="AA148" s="40"/>
      <c r="AB148" s="40"/>
      <c r="AC148" s="40"/>
      <c r="AD148" s="40"/>
      <c r="AE148" s="40"/>
    </row>
    <row r="149" s="2" customFormat="1" ht="10.32" customHeight="1">
      <c r="A149" s="40"/>
      <c r="B149" s="41"/>
      <c r="C149" s="42"/>
      <c r="D149" s="42"/>
      <c r="E149" s="42"/>
      <c r="F149" s="42"/>
      <c r="G149" s="42"/>
      <c r="H149" s="42"/>
      <c r="I149" s="157"/>
      <c r="J149" s="42"/>
      <c r="K149" s="42"/>
      <c r="L149" s="65"/>
      <c r="S149" s="40"/>
      <c r="T149" s="40"/>
      <c r="U149" s="40"/>
      <c r="V149" s="40"/>
      <c r="W149" s="40"/>
      <c r="X149" s="40"/>
      <c r="Y149" s="40"/>
      <c r="Z149" s="40"/>
      <c r="AA149" s="40"/>
      <c r="AB149" s="40"/>
      <c r="AC149" s="40"/>
      <c r="AD149" s="40"/>
      <c r="AE149" s="40"/>
    </row>
    <row r="150" s="11" customFormat="1" ht="29.28" customHeight="1">
      <c r="A150" s="218"/>
      <c r="B150" s="219"/>
      <c r="C150" s="220" t="s">
        <v>384</v>
      </c>
      <c r="D150" s="221" t="s">
        <v>68</v>
      </c>
      <c r="E150" s="221" t="s">
        <v>64</v>
      </c>
      <c r="F150" s="221" t="s">
        <v>65</v>
      </c>
      <c r="G150" s="221" t="s">
        <v>385</v>
      </c>
      <c r="H150" s="221" t="s">
        <v>386</v>
      </c>
      <c r="I150" s="222" t="s">
        <v>387</v>
      </c>
      <c r="J150" s="223" t="s">
        <v>372</v>
      </c>
      <c r="K150" s="224" t="s">
        <v>388</v>
      </c>
      <c r="L150" s="225"/>
      <c r="M150" s="102" t="s">
        <v>1</v>
      </c>
      <c r="N150" s="103" t="s">
        <v>47</v>
      </c>
      <c r="O150" s="103" t="s">
        <v>389</v>
      </c>
      <c r="P150" s="103" t="s">
        <v>390</v>
      </c>
      <c r="Q150" s="103" t="s">
        <v>391</v>
      </c>
      <c r="R150" s="103" t="s">
        <v>392</v>
      </c>
      <c r="S150" s="103" t="s">
        <v>393</v>
      </c>
      <c r="T150" s="104" t="s">
        <v>394</v>
      </c>
      <c r="U150" s="218"/>
      <c r="V150" s="218"/>
      <c r="W150" s="218"/>
      <c r="X150" s="218"/>
      <c r="Y150" s="218"/>
      <c r="Z150" s="218"/>
      <c r="AA150" s="218"/>
      <c r="AB150" s="218"/>
      <c r="AC150" s="218"/>
      <c r="AD150" s="218"/>
      <c r="AE150" s="218"/>
    </row>
    <row r="151" s="2" customFormat="1" ht="22.8" customHeight="1">
      <c r="A151" s="40"/>
      <c r="B151" s="41"/>
      <c r="C151" s="109" t="s">
        <v>395</v>
      </c>
      <c r="D151" s="42"/>
      <c r="E151" s="42"/>
      <c r="F151" s="42"/>
      <c r="G151" s="42"/>
      <c r="H151" s="42"/>
      <c r="I151" s="157"/>
      <c r="J151" s="226">
        <f>BK151</f>
        <v>0</v>
      </c>
      <c r="K151" s="42"/>
      <c r="L151" s="46"/>
      <c r="M151" s="105"/>
      <c r="N151" s="227"/>
      <c r="O151" s="106"/>
      <c r="P151" s="228">
        <f>P152+P886+P2607+P2617</f>
        <v>0</v>
      </c>
      <c r="Q151" s="106"/>
      <c r="R151" s="228">
        <f>R152+R886+R2607+R2617</f>
        <v>6499.851785410001</v>
      </c>
      <c r="S151" s="106"/>
      <c r="T151" s="229">
        <f>T152+T886+T2607+T2617</f>
        <v>0</v>
      </c>
      <c r="U151" s="40"/>
      <c r="V151" s="40"/>
      <c r="W151" s="40"/>
      <c r="X151" s="40"/>
      <c r="Y151" s="40"/>
      <c r="Z151" s="40"/>
      <c r="AA151" s="40"/>
      <c r="AB151" s="40"/>
      <c r="AC151" s="40"/>
      <c r="AD151" s="40"/>
      <c r="AE151" s="40"/>
      <c r="AT151" s="18" t="s">
        <v>82</v>
      </c>
      <c r="AU151" s="18" t="s">
        <v>374</v>
      </c>
      <c r="BK151" s="230">
        <f>BK152+BK886+BK2607+BK2617</f>
        <v>0</v>
      </c>
    </row>
    <row r="152" s="12" customFormat="1" ht="25.92" customHeight="1">
      <c r="A152" s="12"/>
      <c r="B152" s="231"/>
      <c r="C152" s="232"/>
      <c r="D152" s="233" t="s">
        <v>82</v>
      </c>
      <c r="E152" s="234" t="s">
        <v>456</v>
      </c>
      <c r="F152" s="234" t="s">
        <v>457</v>
      </c>
      <c r="G152" s="232"/>
      <c r="H152" s="232"/>
      <c r="I152" s="235"/>
      <c r="J152" s="236">
        <f>BK152</f>
        <v>0</v>
      </c>
      <c r="K152" s="232"/>
      <c r="L152" s="237"/>
      <c r="M152" s="238"/>
      <c r="N152" s="239"/>
      <c r="O152" s="239"/>
      <c r="P152" s="240">
        <f>P153+P165+P208+P373+P645+P820+P883</f>
        <v>0</v>
      </c>
      <c r="Q152" s="239"/>
      <c r="R152" s="240">
        <f>R153+R165+R208+R373+R645+R820+R883</f>
        <v>5574.7040899600006</v>
      </c>
      <c r="S152" s="239"/>
      <c r="T152" s="241">
        <f>T153+T165+T208+T373+T645+T820+T883</f>
        <v>0</v>
      </c>
      <c r="U152" s="12"/>
      <c r="V152" s="12"/>
      <c r="W152" s="12"/>
      <c r="X152" s="12"/>
      <c r="Y152" s="12"/>
      <c r="Z152" s="12"/>
      <c r="AA152" s="12"/>
      <c r="AB152" s="12"/>
      <c r="AC152" s="12"/>
      <c r="AD152" s="12"/>
      <c r="AE152" s="12"/>
      <c r="AR152" s="242" t="s">
        <v>91</v>
      </c>
      <c r="AT152" s="243" t="s">
        <v>82</v>
      </c>
      <c r="AU152" s="243" t="s">
        <v>83</v>
      </c>
      <c r="AY152" s="242" t="s">
        <v>397</v>
      </c>
      <c r="BK152" s="244">
        <f>BK153+BK165+BK208+BK373+BK645+BK820+BK883</f>
        <v>0</v>
      </c>
    </row>
    <row r="153" s="12" customFormat="1" ht="22.8" customHeight="1">
      <c r="A153" s="12"/>
      <c r="B153" s="231"/>
      <c r="C153" s="232"/>
      <c r="D153" s="233" t="s">
        <v>82</v>
      </c>
      <c r="E153" s="245" t="s">
        <v>91</v>
      </c>
      <c r="F153" s="245" t="s">
        <v>458</v>
      </c>
      <c r="G153" s="232"/>
      <c r="H153" s="232"/>
      <c r="I153" s="235"/>
      <c r="J153" s="246">
        <f>BK153</f>
        <v>0</v>
      </c>
      <c r="K153" s="232"/>
      <c r="L153" s="237"/>
      <c r="M153" s="238"/>
      <c r="N153" s="239"/>
      <c r="O153" s="239"/>
      <c r="P153" s="240">
        <f>SUM(P154:P164)</f>
        <v>0</v>
      </c>
      <c r="Q153" s="239"/>
      <c r="R153" s="240">
        <f>SUM(R154:R164)</f>
        <v>0</v>
      </c>
      <c r="S153" s="239"/>
      <c r="T153" s="241">
        <f>SUM(T154:T164)</f>
        <v>0</v>
      </c>
      <c r="U153" s="12"/>
      <c r="V153" s="12"/>
      <c r="W153" s="12"/>
      <c r="X153" s="12"/>
      <c r="Y153" s="12"/>
      <c r="Z153" s="12"/>
      <c r="AA153" s="12"/>
      <c r="AB153" s="12"/>
      <c r="AC153" s="12"/>
      <c r="AD153" s="12"/>
      <c r="AE153" s="12"/>
      <c r="AR153" s="242" t="s">
        <v>91</v>
      </c>
      <c r="AT153" s="243" t="s">
        <v>82</v>
      </c>
      <c r="AU153" s="243" t="s">
        <v>91</v>
      </c>
      <c r="AY153" s="242" t="s">
        <v>397</v>
      </c>
      <c r="BK153" s="244">
        <f>SUM(BK154:BK164)</f>
        <v>0</v>
      </c>
    </row>
    <row r="154" s="2" customFormat="1" ht="21.75" customHeight="1">
      <c r="A154" s="40"/>
      <c r="B154" s="41"/>
      <c r="C154" s="247" t="s">
        <v>91</v>
      </c>
      <c r="D154" s="247" t="s">
        <v>400</v>
      </c>
      <c r="E154" s="248" t="s">
        <v>586</v>
      </c>
      <c r="F154" s="249" t="s">
        <v>587</v>
      </c>
      <c r="G154" s="250" t="s">
        <v>464</v>
      </c>
      <c r="H154" s="251">
        <v>334.125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93</v>
      </c>
    </row>
    <row r="155" s="16" customFormat="1">
      <c r="A155" s="16"/>
      <c r="B155" s="306"/>
      <c r="C155" s="307"/>
      <c r="D155" s="261" t="s">
        <v>465</v>
      </c>
      <c r="E155" s="308" t="s">
        <v>1</v>
      </c>
      <c r="F155" s="309" t="s">
        <v>588</v>
      </c>
      <c r="G155" s="307"/>
      <c r="H155" s="308" t="s">
        <v>1</v>
      </c>
      <c r="I155" s="310"/>
      <c r="J155" s="307"/>
      <c r="K155" s="307"/>
      <c r="L155" s="311"/>
      <c r="M155" s="312"/>
      <c r="N155" s="313"/>
      <c r="O155" s="313"/>
      <c r="P155" s="313"/>
      <c r="Q155" s="313"/>
      <c r="R155" s="313"/>
      <c r="S155" s="313"/>
      <c r="T155" s="314"/>
      <c r="U155" s="16"/>
      <c r="V155" s="16"/>
      <c r="W155" s="16"/>
      <c r="X155" s="16"/>
      <c r="Y155" s="16"/>
      <c r="Z155" s="16"/>
      <c r="AA155" s="16"/>
      <c r="AB155" s="16"/>
      <c r="AC155" s="16"/>
      <c r="AD155" s="16"/>
      <c r="AE155" s="16"/>
      <c r="AT155" s="315" t="s">
        <v>465</v>
      </c>
      <c r="AU155" s="315" t="s">
        <v>93</v>
      </c>
      <c r="AV155" s="16" t="s">
        <v>91</v>
      </c>
      <c r="AW155" s="16" t="s">
        <v>38</v>
      </c>
      <c r="AX155" s="16" t="s">
        <v>83</v>
      </c>
      <c r="AY155" s="315" t="s">
        <v>397</v>
      </c>
    </row>
    <row r="156" s="13" customFormat="1">
      <c r="A156" s="13"/>
      <c r="B156" s="269"/>
      <c r="C156" s="270"/>
      <c r="D156" s="261" t="s">
        <v>465</v>
      </c>
      <c r="E156" s="271" t="s">
        <v>1</v>
      </c>
      <c r="F156" s="272" t="s">
        <v>589</v>
      </c>
      <c r="G156" s="270"/>
      <c r="H156" s="273">
        <v>334.125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334.125</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21.75" customHeight="1">
      <c r="A158" s="40"/>
      <c r="B158" s="41"/>
      <c r="C158" s="316" t="s">
        <v>93</v>
      </c>
      <c r="D158" s="316" t="s">
        <v>534</v>
      </c>
      <c r="E158" s="317" t="s">
        <v>590</v>
      </c>
      <c r="F158" s="318" t="s">
        <v>591</v>
      </c>
      <c r="G158" s="319" t="s">
        <v>502</v>
      </c>
      <c r="H158" s="320">
        <v>601.42499999999995</v>
      </c>
      <c r="I158" s="321"/>
      <c r="J158" s="322">
        <f>ROUND(I158*H158,2)</f>
        <v>0</v>
      </c>
      <c r="K158" s="323"/>
      <c r="L158" s="324"/>
      <c r="M158" s="325" t="s">
        <v>1</v>
      </c>
      <c r="N158" s="32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136</v>
      </c>
      <c r="AT158" s="259" t="s">
        <v>534</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124</v>
      </c>
    </row>
    <row r="159" s="13" customFormat="1">
      <c r="A159" s="13"/>
      <c r="B159" s="269"/>
      <c r="C159" s="270"/>
      <c r="D159" s="261" t="s">
        <v>465</v>
      </c>
      <c r="E159" s="271" t="s">
        <v>1</v>
      </c>
      <c r="F159" s="272" t="s">
        <v>592</v>
      </c>
      <c r="G159" s="270"/>
      <c r="H159" s="273">
        <v>601.42499999999995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601.42499999999995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247" t="s">
        <v>112</v>
      </c>
      <c r="D161" s="247" t="s">
        <v>400</v>
      </c>
      <c r="E161" s="248" t="s">
        <v>544</v>
      </c>
      <c r="F161" s="249" t="s">
        <v>545</v>
      </c>
      <c r="G161" s="250" t="s">
        <v>546</v>
      </c>
      <c r="H161" s="251">
        <v>4641.6499999999996</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133</v>
      </c>
    </row>
    <row r="162" s="16" customFormat="1">
      <c r="A162" s="16"/>
      <c r="B162" s="306"/>
      <c r="C162" s="307"/>
      <c r="D162" s="261" t="s">
        <v>465</v>
      </c>
      <c r="E162" s="308" t="s">
        <v>1</v>
      </c>
      <c r="F162" s="309" t="s">
        <v>588</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465</v>
      </c>
      <c r="AU162" s="315" t="s">
        <v>93</v>
      </c>
      <c r="AV162" s="16" t="s">
        <v>91</v>
      </c>
      <c r="AW162" s="16" t="s">
        <v>38</v>
      </c>
      <c r="AX162" s="16" t="s">
        <v>83</v>
      </c>
      <c r="AY162" s="315" t="s">
        <v>397</v>
      </c>
    </row>
    <row r="163" s="13" customFormat="1">
      <c r="A163" s="13"/>
      <c r="B163" s="269"/>
      <c r="C163" s="270"/>
      <c r="D163" s="261" t="s">
        <v>465</v>
      </c>
      <c r="E163" s="271" t="s">
        <v>1</v>
      </c>
      <c r="F163" s="272" t="s">
        <v>593</v>
      </c>
      <c r="G163" s="270"/>
      <c r="H163" s="273">
        <v>4641.6499999999996</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4641.6499999999996</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12" customFormat="1" ht="22.8" customHeight="1">
      <c r="A165" s="12"/>
      <c r="B165" s="231"/>
      <c r="C165" s="232"/>
      <c r="D165" s="233" t="s">
        <v>82</v>
      </c>
      <c r="E165" s="245" t="s">
        <v>93</v>
      </c>
      <c r="F165" s="245" t="s">
        <v>594</v>
      </c>
      <c r="G165" s="232"/>
      <c r="H165" s="232"/>
      <c r="I165" s="235"/>
      <c r="J165" s="246">
        <f>BK165</f>
        <v>0</v>
      </c>
      <c r="K165" s="232"/>
      <c r="L165" s="237"/>
      <c r="M165" s="238"/>
      <c r="N165" s="239"/>
      <c r="O165" s="239"/>
      <c r="P165" s="240">
        <f>SUM(P166:P207)</f>
        <v>0</v>
      </c>
      <c r="Q165" s="239"/>
      <c r="R165" s="240">
        <f>SUM(R166:R207)</f>
        <v>210.37079982</v>
      </c>
      <c r="S165" s="239"/>
      <c r="T165" s="241">
        <f>SUM(T166:T207)</f>
        <v>0</v>
      </c>
      <c r="U165" s="12"/>
      <c r="V165" s="12"/>
      <c r="W165" s="12"/>
      <c r="X165" s="12"/>
      <c r="Y165" s="12"/>
      <c r="Z165" s="12"/>
      <c r="AA165" s="12"/>
      <c r="AB165" s="12"/>
      <c r="AC165" s="12"/>
      <c r="AD165" s="12"/>
      <c r="AE165" s="12"/>
      <c r="AR165" s="242" t="s">
        <v>91</v>
      </c>
      <c r="AT165" s="243" t="s">
        <v>82</v>
      </c>
      <c r="AU165" s="243" t="s">
        <v>91</v>
      </c>
      <c r="AY165" s="242" t="s">
        <v>397</v>
      </c>
      <c r="BK165" s="244">
        <f>SUM(BK166:BK207)</f>
        <v>0</v>
      </c>
    </row>
    <row r="166" s="2" customFormat="1" ht="16.5" customHeight="1">
      <c r="A166" s="40"/>
      <c r="B166" s="41"/>
      <c r="C166" s="247" t="s">
        <v>124</v>
      </c>
      <c r="D166" s="247" t="s">
        <v>400</v>
      </c>
      <c r="E166" s="248" t="s">
        <v>595</v>
      </c>
      <c r="F166" s="249" t="s">
        <v>596</v>
      </c>
      <c r="G166" s="250" t="s">
        <v>464</v>
      </c>
      <c r="H166" s="251">
        <v>2074.9549999999999</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597</v>
      </c>
    </row>
    <row r="167" s="16" customFormat="1">
      <c r="A167" s="16"/>
      <c r="B167" s="306"/>
      <c r="C167" s="307"/>
      <c r="D167" s="261" t="s">
        <v>465</v>
      </c>
      <c r="E167" s="308" t="s">
        <v>1</v>
      </c>
      <c r="F167" s="309" t="s">
        <v>598</v>
      </c>
      <c r="G167" s="307"/>
      <c r="H167" s="308" t="s">
        <v>1</v>
      </c>
      <c r="I167" s="310"/>
      <c r="J167" s="307"/>
      <c r="K167" s="307"/>
      <c r="L167" s="311"/>
      <c r="M167" s="312"/>
      <c r="N167" s="313"/>
      <c r="O167" s="313"/>
      <c r="P167" s="313"/>
      <c r="Q167" s="313"/>
      <c r="R167" s="313"/>
      <c r="S167" s="313"/>
      <c r="T167" s="314"/>
      <c r="U167" s="16"/>
      <c r="V167" s="16"/>
      <c r="W167" s="16"/>
      <c r="X167" s="16"/>
      <c r="Y167" s="16"/>
      <c r="Z167" s="16"/>
      <c r="AA167" s="16"/>
      <c r="AB167" s="16"/>
      <c r="AC167" s="16"/>
      <c r="AD167" s="16"/>
      <c r="AE167" s="16"/>
      <c r="AT167" s="315" t="s">
        <v>465</v>
      </c>
      <c r="AU167" s="315" t="s">
        <v>93</v>
      </c>
      <c r="AV167" s="16" t="s">
        <v>91</v>
      </c>
      <c r="AW167" s="16" t="s">
        <v>38</v>
      </c>
      <c r="AX167" s="16" t="s">
        <v>83</v>
      </c>
      <c r="AY167" s="315" t="s">
        <v>397</v>
      </c>
    </row>
    <row r="168" s="16" customFormat="1">
      <c r="A168" s="16"/>
      <c r="B168" s="306"/>
      <c r="C168" s="307"/>
      <c r="D168" s="261" t="s">
        <v>465</v>
      </c>
      <c r="E168" s="308" t="s">
        <v>1</v>
      </c>
      <c r="F168" s="309" t="s">
        <v>599</v>
      </c>
      <c r="G168" s="307"/>
      <c r="H168" s="308" t="s">
        <v>1</v>
      </c>
      <c r="I168" s="310"/>
      <c r="J168" s="307"/>
      <c r="K168" s="307"/>
      <c r="L168" s="311"/>
      <c r="M168" s="312"/>
      <c r="N168" s="313"/>
      <c r="O168" s="313"/>
      <c r="P168" s="313"/>
      <c r="Q168" s="313"/>
      <c r="R168" s="313"/>
      <c r="S168" s="313"/>
      <c r="T168" s="314"/>
      <c r="U168" s="16"/>
      <c r="V168" s="16"/>
      <c r="W168" s="16"/>
      <c r="X168" s="16"/>
      <c r="Y168" s="16"/>
      <c r="Z168" s="16"/>
      <c r="AA168" s="16"/>
      <c r="AB168" s="16"/>
      <c r="AC168" s="16"/>
      <c r="AD168" s="16"/>
      <c r="AE168" s="16"/>
      <c r="AT168" s="315" t="s">
        <v>465</v>
      </c>
      <c r="AU168" s="315" t="s">
        <v>93</v>
      </c>
      <c r="AV168" s="16" t="s">
        <v>91</v>
      </c>
      <c r="AW168" s="16" t="s">
        <v>38</v>
      </c>
      <c r="AX168" s="16" t="s">
        <v>83</v>
      </c>
      <c r="AY168" s="315" t="s">
        <v>397</v>
      </c>
    </row>
    <row r="169" s="13" customFormat="1">
      <c r="A169" s="13"/>
      <c r="B169" s="269"/>
      <c r="C169" s="270"/>
      <c r="D169" s="261" t="s">
        <v>465</v>
      </c>
      <c r="E169" s="271" t="s">
        <v>1</v>
      </c>
      <c r="F169" s="272" t="s">
        <v>600</v>
      </c>
      <c r="G169" s="270"/>
      <c r="H169" s="273">
        <v>1980.366</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601</v>
      </c>
      <c r="G170" s="270"/>
      <c r="H170" s="273">
        <v>84.948999999999998</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5" customFormat="1">
      <c r="A171" s="15"/>
      <c r="B171" s="291"/>
      <c r="C171" s="292"/>
      <c r="D171" s="261" t="s">
        <v>465</v>
      </c>
      <c r="E171" s="293" t="s">
        <v>1</v>
      </c>
      <c r="F171" s="294" t="s">
        <v>476</v>
      </c>
      <c r="G171" s="292"/>
      <c r="H171" s="295">
        <v>2065.3150000000001</v>
      </c>
      <c r="I171" s="296"/>
      <c r="J171" s="292"/>
      <c r="K171" s="292"/>
      <c r="L171" s="297"/>
      <c r="M171" s="298"/>
      <c r="N171" s="299"/>
      <c r="O171" s="299"/>
      <c r="P171" s="299"/>
      <c r="Q171" s="299"/>
      <c r="R171" s="299"/>
      <c r="S171" s="299"/>
      <c r="T171" s="300"/>
      <c r="U171" s="15"/>
      <c r="V171" s="15"/>
      <c r="W171" s="15"/>
      <c r="X171" s="15"/>
      <c r="Y171" s="15"/>
      <c r="Z171" s="15"/>
      <c r="AA171" s="15"/>
      <c r="AB171" s="15"/>
      <c r="AC171" s="15"/>
      <c r="AD171" s="15"/>
      <c r="AE171" s="15"/>
      <c r="AT171" s="301" t="s">
        <v>465</v>
      </c>
      <c r="AU171" s="301" t="s">
        <v>93</v>
      </c>
      <c r="AV171" s="15" t="s">
        <v>112</v>
      </c>
      <c r="AW171" s="15" t="s">
        <v>38</v>
      </c>
      <c r="AX171" s="15" t="s">
        <v>83</v>
      </c>
      <c r="AY171" s="301" t="s">
        <v>397</v>
      </c>
    </row>
    <row r="172" s="13" customFormat="1">
      <c r="A172" s="13"/>
      <c r="B172" s="269"/>
      <c r="C172" s="270"/>
      <c r="D172" s="261" t="s">
        <v>465</v>
      </c>
      <c r="E172" s="271" t="s">
        <v>1</v>
      </c>
      <c r="F172" s="272" t="s">
        <v>602</v>
      </c>
      <c r="G172" s="270"/>
      <c r="H172" s="273">
        <v>9.6400000000000006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2074.9549999999999</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16.5" customHeight="1">
      <c r="A174" s="40"/>
      <c r="B174" s="41"/>
      <c r="C174" s="247" t="s">
        <v>130</v>
      </c>
      <c r="D174" s="247" t="s">
        <v>400</v>
      </c>
      <c r="E174" s="248" t="s">
        <v>603</v>
      </c>
      <c r="F174" s="249" t="s">
        <v>604</v>
      </c>
      <c r="G174" s="250" t="s">
        <v>546</v>
      </c>
      <c r="H174" s="251">
        <v>215.37000000000001</v>
      </c>
      <c r="I174" s="252"/>
      <c r="J174" s="253">
        <f>ROUND(I174*H174,2)</f>
        <v>0</v>
      </c>
      <c r="K174" s="254"/>
      <c r="L174" s="46"/>
      <c r="M174" s="255" t="s">
        <v>1</v>
      </c>
      <c r="N174" s="256" t="s">
        <v>48</v>
      </c>
      <c r="O174" s="93"/>
      <c r="P174" s="257">
        <f>O174*H174</f>
        <v>0</v>
      </c>
      <c r="Q174" s="257">
        <v>0.00247</v>
      </c>
      <c r="R174" s="257">
        <f>Q174*H174</f>
        <v>0.53196390000000005</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145</v>
      </c>
    </row>
    <row r="175" s="16" customFormat="1">
      <c r="A175" s="16"/>
      <c r="B175" s="306"/>
      <c r="C175" s="307"/>
      <c r="D175" s="261" t="s">
        <v>465</v>
      </c>
      <c r="E175" s="308" t="s">
        <v>1</v>
      </c>
      <c r="F175" s="309" t="s">
        <v>588</v>
      </c>
      <c r="G175" s="307"/>
      <c r="H175" s="308" t="s">
        <v>1</v>
      </c>
      <c r="I175" s="310"/>
      <c r="J175" s="307"/>
      <c r="K175" s="307"/>
      <c r="L175" s="311"/>
      <c r="M175" s="312"/>
      <c r="N175" s="313"/>
      <c r="O175" s="313"/>
      <c r="P175" s="313"/>
      <c r="Q175" s="313"/>
      <c r="R175" s="313"/>
      <c r="S175" s="313"/>
      <c r="T175" s="314"/>
      <c r="U175" s="16"/>
      <c r="V175" s="16"/>
      <c r="W175" s="16"/>
      <c r="X175" s="16"/>
      <c r="Y175" s="16"/>
      <c r="Z175" s="16"/>
      <c r="AA175" s="16"/>
      <c r="AB175" s="16"/>
      <c r="AC175" s="16"/>
      <c r="AD175" s="16"/>
      <c r="AE175" s="16"/>
      <c r="AT175" s="315" t="s">
        <v>465</v>
      </c>
      <c r="AU175" s="315" t="s">
        <v>93</v>
      </c>
      <c r="AV175" s="16" t="s">
        <v>91</v>
      </c>
      <c r="AW175" s="16" t="s">
        <v>38</v>
      </c>
      <c r="AX175" s="16" t="s">
        <v>83</v>
      </c>
      <c r="AY175" s="315" t="s">
        <v>397</v>
      </c>
    </row>
    <row r="176" s="13" customFormat="1">
      <c r="A176" s="13"/>
      <c r="B176" s="269"/>
      <c r="C176" s="270"/>
      <c r="D176" s="261" t="s">
        <v>465</v>
      </c>
      <c r="E176" s="271" t="s">
        <v>1</v>
      </c>
      <c r="F176" s="272" t="s">
        <v>605</v>
      </c>
      <c r="G176" s="270"/>
      <c r="H176" s="273">
        <v>115.45</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3" customFormat="1">
      <c r="A177" s="13"/>
      <c r="B177" s="269"/>
      <c r="C177" s="270"/>
      <c r="D177" s="261" t="s">
        <v>465</v>
      </c>
      <c r="E177" s="271" t="s">
        <v>1</v>
      </c>
      <c r="F177" s="272" t="s">
        <v>606</v>
      </c>
      <c r="G177" s="270"/>
      <c r="H177" s="273">
        <v>25.52</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607</v>
      </c>
      <c r="G178" s="270"/>
      <c r="H178" s="273">
        <v>74.400000000000006</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215.37000000000001</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16.5" customHeight="1">
      <c r="A180" s="40"/>
      <c r="B180" s="41"/>
      <c r="C180" s="247" t="s">
        <v>133</v>
      </c>
      <c r="D180" s="247" t="s">
        <v>400</v>
      </c>
      <c r="E180" s="248" t="s">
        <v>608</v>
      </c>
      <c r="F180" s="249" t="s">
        <v>609</v>
      </c>
      <c r="G180" s="250" t="s">
        <v>546</v>
      </c>
      <c r="H180" s="251">
        <v>215.37000000000001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151</v>
      </c>
    </row>
    <row r="181" s="2" customFormat="1" ht="16.5" customHeight="1">
      <c r="A181" s="40"/>
      <c r="B181" s="41"/>
      <c r="C181" s="247" t="s">
        <v>139</v>
      </c>
      <c r="D181" s="247" t="s">
        <v>400</v>
      </c>
      <c r="E181" s="248" t="s">
        <v>610</v>
      </c>
      <c r="F181" s="249" t="s">
        <v>611</v>
      </c>
      <c r="G181" s="250" t="s">
        <v>502</v>
      </c>
      <c r="H181" s="251">
        <v>193.75200000000001</v>
      </c>
      <c r="I181" s="252"/>
      <c r="J181" s="253">
        <f>ROUND(I181*H181,2)</f>
        <v>0</v>
      </c>
      <c r="K181" s="254"/>
      <c r="L181" s="46"/>
      <c r="M181" s="255" t="s">
        <v>1</v>
      </c>
      <c r="N181" s="256" t="s">
        <v>48</v>
      </c>
      <c r="O181" s="93"/>
      <c r="P181" s="257">
        <f>O181*H181</f>
        <v>0</v>
      </c>
      <c r="Q181" s="257">
        <v>1.0382199999999999</v>
      </c>
      <c r="R181" s="257">
        <f>Q181*H181</f>
        <v>201.15720143999999</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612</v>
      </c>
    </row>
    <row r="182" s="2" customFormat="1">
      <c r="A182" s="40"/>
      <c r="B182" s="41"/>
      <c r="C182" s="42"/>
      <c r="D182" s="261" t="s">
        <v>404</v>
      </c>
      <c r="E182" s="42"/>
      <c r="F182" s="262" t="s">
        <v>613</v>
      </c>
      <c r="G182" s="42"/>
      <c r="H182" s="42"/>
      <c r="I182" s="157"/>
      <c r="J182" s="42"/>
      <c r="K182" s="42"/>
      <c r="L182" s="46"/>
      <c r="M182" s="263"/>
      <c r="N182" s="264"/>
      <c r="O182" s="93"/>
      <c r="P182" s="93"/>
      <c r="Q182" s="93"/>
      <c r="R182" s="93"/>
      <c r="S182" s="93"/>
      <c r="T182" s="94"/>
      <c r="U182" s="40"/>
      <c r="V182" s="40"/>
      <c r="W182" s="40"/>
      <c r="X182" s="40"/>
      <c r="Y182" s="40"/>
      <c r="Z182" s="40"/>
      <c r="AA182" s="40"/>
      <c r="AB182" s="40"/>
      <c r="AC182" s="40"/>
      <c r="AD182" s="40"/>
      <c r="AE182" s="40"/>
      <c r="AT182" s="18" t="s">
        <v>404</v>
      </c>
      <c r="AU182" s="18" t="s">
        <v>93</v>
      </c>
    </row>
    <row r="183" s="16" customFormat="1">
      <c r="A183" s="16"/>
      <c r="B183" s="306"/>
      <c r="C183" s="307"/>
      <c r="D183" s="261" t="s">
        <v>465</v>
      </c>
      <c r="E183" s="308" t="s">
        <v>1</v>
      </c>
      <c r="F183" s="309" t="s">
        <v>614</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465</v>
      </c>
      <c r="AU183" s="315" t="s">
        <v>93</v>
      </c>
      <c r="AV183" s="16" t="s">
        <v>91</v>
      </c>
      <c r="AW183" s="16" t="s">
        <v>38</v>
      </c>
      <c r="AX183" s="16" t="s">
        <v>83</v>
      </c>
      <c r="AY183" s="315" t="s">
        <v>397</v>
      </c>
    </row>
    <row r="184" s="13" customFormat="1">
      <c r="A184" s="13"/>
      <c r="B184" s="269"/>
      <c r="C184" s="270"/>
      <c r="D184" s="261" t="s">
        <v>465</v>
      </c>
      <c r="E184" s="271" t="s">
        <v>1</v>
      </c>
      <c r="F184" s="272" t="s">
        <v>615</v>
      </c>
      <c r="G184" s="270"/>
      <c r="H184" s="273">
        <v>176.142</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5" customFormat="1">
      <c r="A185" s="15"/>
      <c r="B185" s="291"/>
      <c r="C185" s="292"/>
      <c r="D185" s="261" t="s">
        <v>465</v>
      </c>
      <c r="E185" s="293" t="s">
        <v>1</v>
      </c>
      <c r="F185" s="294" t="s">
        <v>476</v>
      </c>
      <c r="G185" s="292"/>
      <c r="H185" s="295">
        <v>176.142</v>
      </c>
      <c r="I185" s="296"/>
      <c r="J185" s="292"/>
      <c r="K185" s="292"/>
      <c r="L185" s="297"/>
      <c r="M185" s="298"/>
      <c r="N185" s="299"/>
      <c r="O185" s="299"/>
      <c r="P185" s="299"/>
      <c r="Q185" s="299"/>
      <c r="R185" s="299"/>
      <c r="S185" s="299"/>
      <c r="T185" s="300"/>
      <c r="U185" s="15"/>
      <c r="V185" s="15"/>
      <c r="W185" s="15"/>
      <c r="X185" s="15"/>
      <c r="Y185" s="15"/>
      <c r="Z185" s="15"/>
      <c r="AA185" s="15"/>
      <c r="AB185" s="15"/>
      <c r="AC185" s="15"/>
      <c r="AD185" s="15"/>
      <c r="AE185" s="15"/>
      <c r="AT185" s="301" t="s">
        <v>465</v>
      </c>
      <c r="AU185" s="301" t="s">
        <v>93</v>
      </c>
      <c r="AV185" s="15" t="s">
        <v>112</v>
      </c>
      <c r="AW185" s="15" t="s">
        <v>38</v>
      </c>
      <c r="AX185" s="15" t="s">
        <v>83</v>
      </c>
      <c r="AY185" s="301" t="s">
        <v>397</v>
      </c>
    </row>
    <row r="186" s="13" customFormat="1">
      <c r="A186" s="13"/>
      <c r="B186" s="269"/>
      <c r="C186" s="270"/>
      <c r="D186" s="261" t="s">
        <v>465</v>
      </c>
      <c r="E186" s="271" t="s">
        <v>1</v>
      </c>
      <c r="F186" s="272" t="s">
        <v>616</v>
      </c>
      <c r="G186" s="270"/>
      <c r="H186" s="273">
        <v>17.609999999999999</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193.75200000000001</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16.5" customHeight="1">
      <c r="A188" s="40"/>
      <c r="B188" s="41"/>
      <c r="C188" s="247" t="s">
        <v>136</v>
      </c>
      <c r="D188" s="247" t="s">
        <v>400</v>
      </c>
      <c r="E188" s="248" t="s">
        <v>617</v>
      </c>
      <c r="F188" s="249" t="s">
        <v>618</v>
      </c>
      <c r="G188" s="250" t="s">
        <v>464</v>
      </c>
      <c r="H188" s="251">
        <v>102.628</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619</v>
      </c>
    </row>
    <row r="189" s="16" customFormat="1">
      <c r="A189" s="16"/>
      <c r="B189" s="306"/>
      <c r="C189" s="307"/>
      <c r="D189" s="261" t="s">
        <v>465</v>
      </c>
      <c r="E189" s="308" t="s">
        <v>1</v>
      </c>
      <c r="F189" s="309" t="s">
        <v>598</v>
      </c>
      <c r="G189" s="307"/>
      <c r="H189" s="308" t="s">
        <v>1</v>
      </c>
      <c r="I189" s="310"/>
      <c r="J189" s="307"/>
      <c r="K189" s="307"/>
      <c r="L189" s="311"/>
      <c r="M189" s="312"/>
      <c r="N189" s="313"/>
      <c r="O189" s="313"/>
      <c r="P189" s="313"/>
      <c r="Q189" s="313"/>
      <c r="R189" s="313"/>
      <c r="S189" s="313"/>
      <c r="T189" s="314"/>
      <c r="U189" s="16"/>
      <c r="V189" s="16"/>
      <c r="W189" s="16"/>
      <c r="X189" s="16"/>
      <c r="Y189" s="16"/>
      <c r="Z189" s="16"/>
      <c r="AA189" s="16"/>
      <c r="AB189" s="16"/>
      <c r="AC189" s="16"/>
      <c r="AD189" s="16"/>
      <c r="AE189" s="16"/>
      <c r="AT189" s="315" t="s">
        <v>465</v>
      </c>
      <c r="AU189" s="315" t="s">
        <v>93</v>
      </c>
      <c r="AV189" s="16" t="s">
        <v>91</v>
      </c>
      <c r="AW189" s="16" t="s">
        <v>38</v>
      </c>
      <c r="AX189" s="16" t="s">
        <v>83</v>
      </c>
      <c r="AY189" s="315" t="s">
        <v>397</v>
      </c>
    </row>
    <row r="190" s="13" customFormat="1">
      <c r="A190" s="13"/>
      <c r="B190" s="269"/>
      <c r="C190" s="270"/>
      <c r="D190" s="261" t="s">
        <v>465</v>
      </c>
      <c r="E190" s="271" t="s">
        <v>1</v>
      </c>
      <c r="F190" s="272" t="s">
        <v>620</v>
      </c>
      <c r="G190" s="270"/>
      <c r="H190" s="273">
        <v>21.199999999999999</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621</v>
      </c>
      <c r="G191" s="270"/>
      <c r="H191" s="273">
        <v>21.199999999999999</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622</v>
      </c>
      <c r="G192" s="270"/>
      <c r="H192" s="273">
        <v>60.228000000000002</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102.628</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16.5" customHeight="1">
      <c r="A194" s="40"/>
      <c r="B194" s="41"/>
      <c r="C194" s="247" t="s">
        <v>142</v>
      </c>
      <c r="D194" s="247" t="s">
        <v>400</v>
      </c>
      <c r="E194" s="248" t="s">
        <v>623</v>
      </c>
      <c r="F194" s="249" t="s">
        <v>624</v>
      </c>
      <c r="G194" s="250" t="s">
        <v>546</v>
      </c>
      <c r="H194" s="251">
        <v>124.11</v>
      </c>
      <c r="I194" s="252"/>
      <c r="J194" s="253">
        <f>ROUND(I194*H194,2)</f>
        <v>0</v>
      </c>
      <c r="K194" s="254"/>
      <c r="L194" s="46"/>
      <c r="M194" s="255" t="s">
        <v>1</v>
      </c>
      <c r="N194" s="256" t="s">
        <v>48</v>
      </c>
      <c r="O194" s="93"/>
      <c r="P194" s="257">
        <f>O194*H194</f>
        <v>0</v>
      </c>
      <c r="Q194" s="257">
        <v>0.0026900000000000001</v>
      </c>
      <c r="R194" s="257">
        <f>Q194*H194</f>
        <v>0.33385590000000004</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625</v>
      </c>
    </row>
    <row r="195" s="16" customFormat="1">
      <c r="A195" s="16"/>
      <c r="B195" s="306"/>
      <c r="C195" s="307"/>
      <c r="D195" s="261" t="s">
        <v>465</v>
      </c>
      <c r="E195" s="308" t="s">
        <v>1</v>
      </c>
      <c r="F195" s="309" t="s">
        <v>598</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465</v>
      </c>
      <c r="AU195" s="315" t="s">
        <v>93</v>
      </c>
      <c r="AV195" s="16" t="s">
        <v>91</v>
      </c>
      <c r="AW195" s="16" t="s">
        <v>38</v>
      </c>
      <c r="AX195" s="16" t="s">
        <v>83</v>
      </c>
      <c r="AY195" s="315" t="s">
        <v>397</v>
      </c>
    </row>
    <row r="196" s="13" customFormat="1">
      <c r="A196" s="13"/>
      <c r="B196" s="269"/>
      <c r="C196" s="270"/>
      <c r="D196" s="261" t="s">
        <v>465</v>
      </c>
      <c r="E196" s="271" t="s">
        <v>1</v>
      </c>
      <c r="F196" s="272" t="s">
        <v>626</v>
      </c>
      <c r="G196" s="270"/>
      <c r="H196" s="273">
        <v>26.074999999999999</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3" customFormat="1">
      <c r="A197" s="13"/>
      <c r="B197" s="269"/>
      <c r="C197" s="270"/>
      <c r="D197" s="261" t="s">
        <v>465</v>
      </c>
      <c r="E197" s="271" t="s">
        <v>1</v>
      </c>
      <c r="F197" s="272" t="s">
        <v>627</v>
      </c>
      <c r="G197" s="270"/>
      <c r="H197" s="273">
        <v>26.074999999999999</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3" customFormat="1">
      <c r="A198" s="13"/>
      <c r="B198" s="269"/>
      <c r="C198" s="270"/>
      <c r="D198" s="261" t="s">
        <v>465</v>
      </c>
      <c r="E198" s="271" t="s">
        <v>1</v>
      </c>
      <c r="F198" s="272" t="s">
        <v>628</v>
      </c>
      <c r="G198" s="270"/>
      <c r="H198" s="273">
        <v>71.959999999999994</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124.11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16.5" customHeight="1">
      <c r="A200" s="40"/>
      <c r="B200" s="41"/>
      <c r="C200" s="247" t="s">
        <v>145</v>
      </c>
      <c r="D200" s="247" t="s">
        <v>400</v>
      </c>
      <c r="E200" s="248" t="s">
        <v>629</v>
      </c>
      <c r="F200" s="249" t="s">
        <v>630</v>
      </c>
      <c r="G200" s="250" t="s">
        <v>546</v>
      </c>
      <c r="H200" s="251">
        <v>124.11</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631</v>
      </c>
    </row>
    <row r="201" s="2" customFormat="1" ht="16.5" customHeight="1">
      <c r="A201" s="40"/>
      <c r="B201" s="41"/>
      <c r="C201" s="247" t="s">
        <v>148</v>
      </c>
      <c r="D201" s="247" t="s">
        <v>400</v>
      </c>
      <c r="E201" s="248" t="s">
        <v>632</v>
      </c>
      <c r="F201" s="249" t="s">
        <v>633</v>
      </c>
      <c r="G201" s="250" t="s">
        <v>502</v>
      </c>
      <c r="H201" s="251">
        <v>7.8739999999999997</v>
      </c>
      <c r="I201" s="252"/>
      <c r="J201" s="253">
        <f>ROUND(I201*H201,2)</f>
        <v>0</v>
      </c>
      <c r="K201" s="254"/>
      <c r="L201" s="46"/>
      <c r="M201" s="255" t="s">
        <v>1</v>
      </c>
      <c r="N201" s="256" t="s">
        <v>48</v>
      </c>
      <c r="O201" s="93"/>
      <c r="P201" s="257">
        <f>O201*H201</f>
        <v>0</v>
      </c>
      <c r="Q201" s="257">
        <v>1.0601700000000001</v>
      </c>
      <c r="R201" s="257">
        <f>Q201*H201</f>
        <v>8.3477785799999999</v>
      </c>
      <c r="S201" s="257">
        <v>0</v>
      </c>
      <c r="T201" s="258">
        <f>S201*H201</f>
        <v>0</v>
      </c>
      <c r="U201" s="40"/>
      <c r="V201" s="40"/>
      <c r="W201" s="40"/>
      <c r="X201" s="40"/>
      <c r="Y201" s="40"/>
      <c r="Z201" s="40"/>
      <c r="AA201" s="40"/>
      <c r="AB201" s="40"/>
      <c r="AC201" s="40"/>
      <c r="AD201" s="40"/>
      <c r="AE201" s="40"/>
      <c r="AR201" s="259" t="s">
        <v>124</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634</v>
      </c>
    </row>
    <row r="202" s="2" customFormat="1">
      <c r="A202" s="40"/>
      <c r="B202" s="41"/>
      <c r="C202" s="42"/>
      <c r="D202" s="261" t="s">
        <v>404</v>
      </c>
      <c r="E202" s="42"/>
      <c r="F202" s="262" t="s">
        <v>613</v>
      </c>
      <c r="G202" s="42"/>
      <c r="H202" s="42"/>
      <c r="I202" s="157"/>
      <c r="J202" s="42"/>
      <c r="K202" s="42"/>
      <c r="L202" s="46"/>
      <c r="M202" s="263"/>
      <c r="N202" s="264"/>
      <c r="O202" s="93"/>
      <c r="P202" s="93"/>
      <c r="Q202" s="93"/>
      <c r="R202" s="93"/>
      <c r="S202" s="93"/>
      <c r="T202" s="94"/>
      <c r="U202" s="40"/>
      <c r="V202" s="40"/>
      <c r="W202" s="40"/>
      <c r="X202" s="40"/>
      <c r="Y202" s="40"/>
      <c r="Z202" s="40"/>
      <c r="AA202" s="40"/>
      <c r="AB202" s="40"/>
      <c r="AC202" s="40"/>
      <c r="AD202" s="40"/>
      <c r="AE202" s="40"/>
      <c r="AT202" s="18" t="s">
        <v>404</v>
      </c>
      <c r="AU202" s="18" t="s">
        <v>93</v>
      </c>
    </row>
    <row r="203" s="16" customFormat="1">
      <c r="A203" s="16"/>
      <c r="B203" s="306"/>
      <c r="C203" s="307"/>
      <c r="D203" s="261" t="s">
        <v>465</v>
      </c>
      <c r="E203" s="308" t="s">
        <v>1</v>
      </c>
      <c r="F203" s="309" t="s">
        <v>635</v>
      </c>
      <c r="G203" s="307"/>
      <c r="H203" s="308" t="s">
        <v>1</v>
      </c>
      <c r="I203" s="310"/>
      <c r="J203" s="307"/>
      <c r="K203" s="307"/>
      <c r="L203" s="311"/>
      <c r="M203" s="312"/>
      <c r="N203" s="313"/>
      <c r="O203" s="313"/>
      <c r="P203" s="313"/>
      <c r="Q203" s="313"/>
      <c r="R203" s="313"/>
      <c r="S203" s="313"/>
      <c r="T203" s="314"/>
      <c r="U203" s="16"/>
      <c r="V203" s="16"/>
      <c r="W203" s="16"/>
      <c r="X203" s="16"/>
      <c r="Y203" s="16"/>
      <c r="Z203" s="16"/>
      <c r="AA203" s="16"/>
      <c r="AB203" s="16"/>
      <c r="AC203" s="16"/>
      <c r="AD203" s="16"/>
      <c r="AE203" s="16"/>
      <c r="AT203" s="315" t="s">
        <v>465</v>
      </c>
      <c r="AU203" s="315" t="s">
        <v>93</v>
      </c>
      <c r="AV203" s="16" t="s">
        <v>91</v>
      </c>
      <c r="AW203" s="16" t="s">
        <v>38</v>
      </c>
      <c r="AX203" s="16" t="s">
        <v>83</v>
      </c>
      <c r="AY203" s="315" t="s">
        <v>397</v>
      </c>
    </row>
    <row r="204" s="13" customFormat="1">
      <c r="A204" s="13"/>
      <c r="B204" s="269"/>
      <c r="C204" s="270"/>
      <c r="D204" s="261" t="s">
        <v>465</v>
      </c>
      <c r="E204" s="271" t="s">
        <v>1</v>
      </c>
      <c r="F204" s="272" t="s">
        <v>636</v>
      </c>
      <c r="G204" s="270"/>
      <c r="H204" s="273">
        <v>6.5620000000000003</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5" customFormat="1">
      <c r="A205" s="15"/>
      <c r="B205" s="291"/>
      <c r="C205" s="292"/>
      <c r="D205" s="261" t="s">
        <v>465</v>
      </c>
      <c r="E205" s="293" t="s">
        <v>1</v>
      </c>
      <c r="F205" s="294" t="s">
        <v>476</v>
      </c>
      <c r="G205" s="292"/>
      <c r="H205" s="295">
        <v>6.5620000000000003</v>
      </c>
      <c r="I205" s="296"/>
      <c r="J205" s="292"/>
      <c r="K205" s="292"/>
      <c r="L205" s="297"/>
      <c r="M205" s="298"/>
      <c r="N205" s="299"/>
      <c r="O205" s="299"/>
      <c r="P205" s="299"/>
      <c r="Q205" s="299"/>
      <c r="R205" s="299"/>
      <c r="S205" s="299"/>
      <c r="T205" s="300"/>
      <c r="U205" s="15"/>
      <c r="V205" s="15"/>
      <c r="W205" s="15"/>
      <c r="X205" s="15"/>
      <c r="Y205" s="15"/>
      <c r="Z205" s="15"/>
      <c r="AA205" s="15"/>
      <c r="AB205" s="15"/>
      <c r="AC205" s="15"/>
      <c r="AD205" s="15"/>
      <c r="AE205" s="15"/>
      <c r="AT205" s="301" t="s">
        <v>465</v>
      </c>
      <c r="AU205" s="301" t="s">
        <v>93</v>
      </c>
      <c r="AV205" s="15" t="s">
        <v>112</v>
      </c>
      <c r="AW205" s="15" t="s">
        <v>38</v>
      </c>
      <c r="AX205" s="15" t="s">
        <v>83</v>
      </c>
      <c r="AY205" s="301" t="s">
        <v>397</v>
      </c>
    </row>
    <row r="206" s="13" customFormat="1">
      <c r="A206" s="13"/>
      <c r="B206" s="269"/>
      <c r="C206" s="270"/>
      <c r="D206" s="261" t="s">
        <v>465</v>
      </c>
      <c r="E206" s="271" t="s">
        <v>1</v>
      </c>
      <c r="F206" s="272" t="s">
        <v>637</v>
      </c>
      <c r="G206" s="270"/>
      <c r="H206" s="273">
        <v>1.3120000000000001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4" customFormat="1">
      <c r="A207" s="14"/>
      <c r="B207" s="280"/>
      <c r="C207" s="281"/>
      <c r="D207" s="261" t="s">
        <v>465</v>
      </c>
      <c r="E207" s="282" t="s">
        <v>1</v>
      </c>
      <c r="F207" s="283" t="s">
        <v>467</v>
      </c>
      <c r="G207" s="281"/>
      <c r="H207" s="284">
        <v>7.8739999999999997</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465</v>
      </c>
      <c r="AU207" s="290" t="s">
        <v>93</v>
      </c>
      <c r="AV207" s="14" t="s">
        <v>124</v>
      </c>
      <c r="AW207" s="14" t="s">
        <v>38</v>
      </c>
      <c r="AX207" s="14" t="s">
        <v>91</v>
      </c>
      <c r="AY207" s="290" t="s">
        <v>397</v>
      </c>
    </row>
    <row r="208" s="12" customFormat="1" ht="22.8" customHeight="1">
      <c r="A208" s="12"/>
      <c r="B208" s="231"/>
      <c r="C208" s="232"/>
      <c r="D208" s="233" t="s">
        <v>82</v>
      </c>
      <c r="E208" s="245" t="s">
        <v>112</v>
      </c>
      <c r="F208" s="245" t="s">
        <v>638</v>
      </c>
      <c r="G208" s="232"/>
      <c r="H208" s="232"/>
      <c r="I208" s="235"/>
      <c r="J208" s="246">
        <f>BK208</f>
        <v>0</v>
      </c>
      <c r="K208" s="232"/>
      <c r="L208" s="237"/>
      <c r="M208" s="238"/>
      <c r="N208" s="239"/>
      <c r="O208" s="239"/>
      <c r="P208" s="240">
        <f>SUM(P209:P372)</f>
        <v>0</v>
      </c>
      <c r="Q208" s="239"/>
      <c r="R208" s="240">
        <f>SUM(R209:R372)</f>
        <v>1591.69721903</v>
      </c>
      <c r="S208" s="239"/>
      <c r="T208" s="241">
        <f>SUM(T209:T372)</f>
        <v>0</v>
      </c>
      <c r="U208" s="12"/>
      <c r="V208" s="12"/>
      <c r="W208" s="12"/>
      <c r="X208" s="12"/>
      <c r="Y208" s="12"/>
      <c r="Z208" s="12"/>
      <c r="AA208" s="12"/>
      <c r="AB208" s="12"/>
      <c r="AC208" s="12"/>
      <c r="AD208" s="12"/>
      <c r="AE208" s="12"/>
      <c r="AR208" s="242" t="s">
        <v>91</v>
      </c>
      <c r="AT208" s="243" t="s">
        <v>82</v>
      </c>
      <c r="AU208" s="243" t="s">
        <v>91</v>
      </c>
      <c r="AY208" s="242" t="s">
        <v>397</v>
      </c>
      <c r="BK208" s="244">
        <f>SUM(BK209:BK372)</f>
        <v>0</v>
      </c>
    </row>
    <row r="209" s="2" customFormat="1" ht="33" customHeight="1">
      <c r="A209" s="40"/>
      <c r="B209" s="41"/>
      <c r="C209" s="247" t="s">
        <v>151</v>
      </c>
      <c r="D209" s="247" t="s">
        <v>400</v>
      </c>
      <c r="E209" s="248" t="s">
        <v>639</v>
      </c>
      <c r="F209" s="249" t="s">
        <v>640</v>
      </c>
      <c r="G209" s="250" t="s">
        <v>546</v>
      </c>
      <c r="H209" s="251">
        <v>4360.277</v>
      </c>
      <c r="I209" s="252"/>
      <c r="J209" s="253">
        <f>ROUND(I209*H209,2)</f>
        <v>0</v>
      </c>
      <c r="K209" s="254"/>
      <c r="L209" s="46"/>
      <c r="M209" s="255" t="s">
        <v>1</v>
      </c>
      <c r="N209" s="256" t="s">
        <v>48</v>
      </c>
      <c r="O209" s="93"/>
      <c r="P209" s="257">
        <f>O209*H209</f>
        <v>0</v>
      </c>
      <c r="Q209" s="257">
        <v>0.23374</v>
      </c>
      <c r="R209" s="257">
        <f>Q209*H209</f>
        <v>1019.17114598</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188</v>
      </c>
    </row>
    <row r="210" s="2" customFormat="1">
      <c r="A210" s="40"/>
      <c r="B210" s="41"/>
      <c r="C210" s="42"/>
      <c r="D210" s="261" t="s">
        <v>404</v>
      </c>
      <c r="E210" s="42"/>
      <c r="F210" s="262" t="s">
        <v>641</v>
      </c>
      <c r="G210" s="42"/>
      <c r="H210" s="42"/>
      <c r="I210" s="157"/>
      <c r="J210" s="42"/>
      <c r="K210" s="42"/>
      <c r="L210" s="46"/>
      <c r="M210" s="263"/>
      <c r="N210" s="264"/>
      <c r="O210" s="93"/>
      <c r="P210" s="93"/>
      <c r="Q210" s="93"/>
      <c r="R210" s="93"/>
      <c r="S210" s="93"/>
      <c r="T210" s="94"/>
      <c r="U210" s="40"/>
      <c r="V210" s="40"/>
      <c r="W210" s="40"/>
      <c r="X210" s="40"/>
      <c r="Y210" s="40"/>
      <c r="Z210" s="40"/>
      <c r="AA210" s="40"/>
      <c r="AB210" s="40"/>
      <c r="AC210" s="40"/>
      <c r="AD210" s="40"/>
      <c r="AE210" s="40"/>
      <c r="AT210" s="18" t="s">
        <v>404</v>
      </c>
      <c r="AU210" s="18" t="s">
        <v>93</v>
      </c>
    </row>
    <row r="211" s="16" customFormat="1">
      <c r="A211" s="16"/>
      <c r="B211" s="306"/>
      <c r="C211" s="307"/>
      <c r="D211" s="261" t="s">
        <v>465</v>
      </c>
      <c r="E211" s="308" t="s">
        <v>1</v>
      </c>
      <c r="F211" s="309" t="s">
        <v>642</v>
      </c>
      <c r="G211" s="307"/>
      <c r="H211" s="308" t="s">
        <v>1</v>
      </c>
      <c r="I211" s="310"/>
      <c r="J211" s="307"/>
      <c r="K211" s="307"/>
      <c r="L211" s="311"/>
      <c r="M211" s="312"/>
      <c r="N211" s="313"/>
      <c r="O211" s="313"/>
      <c r="P211" s="313"/>
      <c r="Q211" s="313"/>
      <c r="R211" s="313"/>
      <c r="S211" s="313"/>
      <c r="T211" s="314"/>
      <c r="U211" s="16"/>
      <c r="V211" s="16"/>
      <c r="W211" s="16"/>
      <c r="X211" s="16"/>
      <c r="Y211" s="16"/>
      <c r="Z211" s="16"/>
      <c r="AA211" s="16"/>
      <c r="AB211" s="16"/>
      <c r="AC211" s="16"/>
      <c r="AD211" s="16"/>
      <c r="AE211" s="16"/>
      <c r="AT211" s="315" t="s">
        <v>465</v>
      </c>
      <c r="AU211" s="315" t="s">
        <v>93</v>
      </c>
      <c r="AV211" s="16" t="s">
        <v>91</v>
      </c>
      <c r="AW211" s="16" t="s">
        <v>38</v>
      </c>
      <c r="AX211" s="16" t="s">
        <v>83</v>
      </c>
      <c r="AY211" s="315" t="s">
        <v>397</v>
      </c>
    </row>
    <row r="212" s="13" customFormat="1">
      <c r="A212" s="13"/>
      <c r="B212" s="269"/>
      <c r="C212" s="270"/>
      <c r="D212" s="261" t="s">
        <v>465</v>
      </c>
      <c r="E212" s="271" t="s">
        <v>1</v>
      </c>
      <c r="F212" s="272" t="s">
        <v>643</v>
      </c>
      <c r="G212" s="270"/>
      <c r="H212" s="273">
        <v>4360.277</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4" customFormat="1">
      <c r="A213" s="14"/>
      <c r="B213" s="280"/>
      <c r="C213" s="281"/>
      <c r="D213" s="261" t="s">
        <v>465</v>
      </c>
      <c r="E213" s="282" t="s">
        <v>1</v>
      </c>
      <c r="F213" s="283" t="s">
        <v>467</v>
      </c>
      <c r="G213" s="281"/>
      <c r="H213" s="284">
        <v>4360.277</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465</v>
      </c>
      <c r="AU213" s="290" t="s">
        <v>93</v>
      </c>
      <c r="AV213" s="14" t="s">
        <v>124</v>
      </c>
      <c r="AW213" s="14" t="s">
        <v>38</v>
      </c>
      <c r="AX213" s="14" t="s">
        <v>91</v>
      </c>
      <c r="AY213" s="290" t="s">
        <v>397</v>
      </c>
    </row>
    <row r="214" s="2" customFormat="1" ht="33" customHeight="1">
      <c r="A214" s="40"/>
      <c r="B214" s="41"/>
      <c r="C214" s="247" t="s">
        <v>154</v>
      </c>
      <c r="D214" s="247" t="s">
        <v>400</v>
      </c>
      <c r="E214" s="248" t="s">
        <v>644</v>
      </c>
      <c r="F214" s="249" t="s">
        <v>645</v>
      </c>
      <c r="G214" s="250" t="s">
        <v>546</v>
      </c>
      <c r="H214" s="251">
        <v>295</v>
      </c>
      <c r="I214" s="252"/>
      <c r="J214" s="253">
        <f>ROUND(I214*H214,2)</f>
        <v>0</v>
      </c>
      <c r="K214" s="254"/>
      <c r="L214" s="46"/>
      <c r="M214" s="255" t="s">
        <v>1</v>
      </c>
      <c r="N214" s="256" t="s">
        <v>48</v>
      </c>
      <c r="O214" s="93"/>
      <c r="P214" s="257">
        <f>O214*H214</f>
        <v>0</v>
      </c>
      <c r="Q214" s="257">
        <v>0.23715</v>
      </c>
      <c r="R214" s="257">
        <f>Q214*H214</f>
        <v>69.959249999999997</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194</v>
      </c>
    </row>
    <row r="215" s="2" customFormat="1">
      <c r="A215" s="40"/>
      <c r="B215" s="41"/>
      <c r="C215" s="42"/>
      <c r="D215" s="261" t="s">
        <v>404</v>
      </c>
      <c r="E215" s="42"/>
      <c r="F215" s="262" t="s">
        <v>641</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404</v>
      </c>
      <c r="AU215" s="18" t="s">
        <v>93</v>
      </c>
    </row>
    <row r="216" s="16" customFormat="1">
      <c r="A216" s="16"/>
      <c r="B216" s="306"/>
      <c r="C216" s="307"/>
      <c r="D216" s="261" t="s">
        <v>465</v>
      </c>
      <c r="E216" s="308" t="s">
        <v>1</v>
      </c>
      <c r="F216" s="309" t="s">
        <v>646</v>
      </c>
      <c r="G216" s="307"/>
      <c r="H216" s="308" t="s">
        <v>1</v>
      </c>
      <c r="I216" s="310"/>
      <c r="J216" s="307"/>
      <c r="K216" s="307"/>
      <c r="L216" s="311"/>
      <c r="M216" s="312"/>
      <c r="N216" s="313"/>
      <c r="O216" s="313"/>
      <c r="P216" s="313"/>
      <c r="Q216" s="313"/>
      <c r="R216" s="313"/>
      <c r="S216" s="313"/>
      <c r="T216" s="314"/>
      <c r="U216" s="16"/>
      <c r="V216" s="16"/>
      <c r="W216" s="16"/>
      <c r="X216" s="16"/>
      <c r="Y216" s="16"/>
      <c r="Z216" s="16"/>
      <c r="AA216" s="16"/>
      <c r="AB216" s="16"/>
      <c r="AC216" s="16"/>
      <c r="AD216" s="16"/>
      <c r="AE216" s="16"/>
      <c r="AT216" s="315" t="s">
        <v>465</v>
      </c>
      <c r="AU216" s="315" t="s">
        <v>93</v>
      </c>
      <c r="AV216" s="16" t="s">
        <v>91</v>
      </c>
      <c r="AW216" s="16" t="s">
        <v>38</v>
      </c>
      <c r="AX216" s="16" t="s">
        <v>83</v>
      </c>
      <c r="AY216" s="315" t="s">
        <v>397</v>
      </c>
    </row>
    <row r="217" s="13" customFormat="1">
      <c r="A217" s="13"/>
      <c r="B217" s="269"/>
      <c r="C217" s="270"/>
      <c r="D217" s="261" t="s">
        <v>465</v>
      </c>
      <c r="E217" s="271" t="s">
        <v>1</v>
      </c>
      <c r="F217" s="272" t="s">
        <v>647</v>
      </c>
      <c r="G217" s="270"/>
      <c r="H217" s="273">
        <v>295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295</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2" customFormat="1" ht="33" customHeight="1">
      <c r="A219" s="40"/>
      <c r="B219" s="41"/>
      <c r="C219" s="247" t="s">
        <v>157</v>
      </c>
      <c r="D219" s="247" t="s">
        <v>400</v>
      </c>
      <c r="E219" s="248" t="s">
        <v>644</v>
      </c>
      <c r="F219" s="249" t="s">
        <v>645</v>
      </c>
      <c r="G219" s="250" t="s">
        <v>546</v>
      </c>
      <c r="H219" s="251">
        <v>149.75800000000001</v>
      </c>
      <c r="I219" s="252"/>
      <c r="J219" s="253">
        <f>ROUND(I219*H219,2)</f>
        <v>0</v>
      </c>
      <c r="K219" s="254"/>
      <c r="L219" s="46"/>
      <c r="M219" s="255" t="s">
        <v>1</v>
      </c>
      <c r="N219" s="256" t="s">
        <v>48</v>
      </c>
      <c r="O219" s="93"/>
      <c r="P219" s="257">
        <f>O219*H219</f>
        <v>0</v>
      </c>
      <c r="Q219" s="257">
        <v>0.23715</v>
      </c>
      <c r="R219" s="257">
        <f>Q219*H219</f>
        <v>35.515109700000004</v>
      </c>
      <c r="S219" s="257">
        <v>0</v>
      </c>
      <c r="T219" s="258">
        <f>S219*H219</f>
        <v>0</v>
      </c>
      <c r="U219" s="40"/>
      <c r="V219" s="40"/>
      <c r="W219" s="40"/>
      <c r="X219" s="40"/>
      <c r="Y219" s="40"/>
      <c r="Z219" s="40"/>
      <c r="AA219" s="40"/>
      <c r="AB219" s="40"/>
      <c r="AC219" s="40"/>
      <c r="AD219" s="40"/>
      <c r="AE219" s="40"/>
      <c r="AR219" s="259" t="s">
        <v>124</v>
      </c>
      <c r="AT219" s="259" t="s">
        <v>400</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200</v>
      </c>
    </row>
    <row r="220" s="2" customFormat="1">
      <c r="A220" s="40"/>
      <c r="B220" s="41"/>
      <c r="C220" s="42"/>
      <c r="D220" s="261" t="s">
        <v>404</v>
      </c>
      <c r="E220" s="42"/>
      <c r="F220" s="262" t="s">
        <v>641</v>
      </c>
      <c r="G220" s="42"/>
      <c r="H220" s="42"/>
      <c r="I220" s="157"/>
      <c r="J220" s="42"/>
      <c r="K220" s="42"/>
      <c r="L220" s="46"/>
      <c r="M220" s="263"/>
      <c r="N220" s="264"/>
      <c r="O220" s="93"/>
      <c r="P220" s="93"/>
      <c r="Q220" s="93"/>
      <c r="R220" s="93"/>
      <c r="S220" s="93"/>
      <c r="T220" s="94"/>
      <c r="U220" s="40"/>
      <c r="V220" s="40"/>
      <c r="W220" s="40"/>
      <c r="X220" s="40"/>
      <c r="Y220" s="40"/>
      <c r="Z220" s="40"/>
      <c r="AA220" s="40"/>
      <c r="AB220" s="40"/>
      <c r="AC220" s="40"/>
      <c r="AD220" s="40"/>
      <c r="AE220" s="40"/>
      <c r="AT220" s="18" t="s">
        <v>404</v>
      </c>
      <c r="AU220" s="18" t="s">
        <v>93</v>
      </c>
    </row>
    <row r="221" s="16" customFormat="1">
      <c r="A221" s="16"/>
      <c r="B221" s="306"/>
      <c r="C221" s="307"/>
      <c r="D221" s="261" t="s">
        <v>465</v>
      </c>
      <c r="E221" s="308" t="s">
        <v>1</v>
      </c>
      <c r="F221" s="309" t="s">
        <v>642</v>
      </c>
      <c r="G221" s="307"/>
      <c r="H221" s="308" t="s">
        <v>1</v>
      </c>
      <c r="I221" s="310"/>
      <c r="J221" s="307"/>
      <c r="K221" s="307"/>
      <c r="L221" s="311"/>
      <c r="M221" s="312"/>
      <c r="N221" s="313"/>
      <c r="O221" s="313"/>
      <c r="P221" s="313"/>
      <c r="Q221" s="313"/>
      <c r="R221" s="313"/>
      <c r="S221" s="313"/>
      <c r="T221" s="314"/>
      <c r="U221" s="16"/>
      <c r="V221" s="16"/>
      <c r="W221" s="16"/>
      <c r="X221" s="16"/>
      <c r="Y221" s="16"/>
      <c r="Z221" s="16"/>
      <c r="AA221" s="16"/>
      <c r="AB221" s="16"/>
      <c r="AC221" s="16"/>
      <c r="AD221" s="16"/>
      <c r="AE221" s="16"/>
      <c r="AT221" s="315" t="s">
        <v>465</v>
      </c>
      <c r="AU221" s="315" t="s">
        <v>93</v>
      </c>
      <c r="AV221" s="16" t="s">
        <v>91</v>
      </c>
      <c r="AW221" s="16" t="s">
        <v>38</v>
      </c>
      <c r="AX221" s="16" t="s">
        <v>83</v>
      </c>
      <c r="AY221" s="315" t="s">
        <v>397</v>
      </c>
    </row>
    <row r="222" s="13" customFormat="1">
      <c r="A222" s="13"/>
      <c r="B222" s="269"/>
      <c r="C222" s="270"/>
      <c r="D222" s="261" t="s">
        <v>465</v>
      </c>
      <c r="E222" s="271" t="s">
        <v>1</v>
      </c>
      <c r="F222" s="272" t="s">
        <v>648</v>
      </c>
      <c r="G222" s="270"/>
      <c r="H222" s="273">
        <v>149.75800000000001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149.75800000000001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21.75" customHeight="1">
      <c r="A224" s="40"/>
      <c r="B224" s="41"/>
      <c r="C224" s="247" t="s">
        <v>8</v>
      </c>
      <c r="D224" s="247" t="s">
        <v>400</v>
      </c>
      <c r="E224" s="248" t="s">
        <v>649</v>
      </c>
      <c r="F224" s="249" t="s">
        <v>650</v>
      </c>
      <c r="G224" s="250" t="s">
        <v>546</v>
      </c>
      <c r="H224" s="251">
        <v>2270.5349999999999</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206</v>
      </c>
    </row>
    <row r="225" s="16" customFormat="1">
      <c r="A225" s="16"/>
      <c r="B225" s="306"/>
      <c r="C225" s="307"/>
      <c r="D225" s="261" t="s">
        <v>465</v>
      </c>
      <c r="E225" s="308" t="s">
        <v>1</v>
      </c>
      <c r="F225" s="309" t="s">
        <v>642</v>
      </c>
      <c r="G225" s="307"/>
      <c r="H225" s="308" t="s">
        <v>1</v>
      </c>
      <c r="I225" s="310"/>
      <c r="J225" s="307"/>
      <c r="K225" s="307"/>
      <c r="L225" s="311"/>
      <c r="M225" s="312"/>
      <c r="N225" s="313"/>
      <c r="O225" s="313"/>
      <c r="P225" s="313"/>
      <c r="Q225" s="313"/>
      <c r="R225" s="313"/>
      <c r="S225" s="313"/>
      <c r="T225" s="314"/>
      <c r="U225" s="16"/>
      <c r="V225" s="16"/>
      <c r="W225" s="16"/>
      <c r="X225" s="16"/>
      <c r="Y225" s="16"/>
      <c r="Z225" s="16"/>
      <c r="AA225" s="16"/>
      <c r="AB225" s="16"/>
      <c r="AC225" s="16"/>
      <c r="AD225" s="16"/>
      <c r="AE225" s="16"/>
      <c r="AT225" s="315" t="s">
        <v>465</v>
      </c>
      <c r="AU225" s="315" t="s">
        <v>93</v>
      </c>
      <c r="AV225" s="16" t="s">
        <v>91</v>
      </c>
      <c r="AW225" s="16" t="s">
        <v>38</v>
      </c>
      <c r="AX225" s="16" t="s">
        <v>83</v>
      </c>
      <c r="AY225" s="315" t="s">
        <v>397</v>
      </c>
    </row>
    <row r="226" s="16" customFormat="1">
      <c r="A226" s="16"/>
      <c r="B226" s="306"/>
      <c r="C226" s="307"/>
      <c r="D226" s="261" t="s">
        <v>465</v>
      </c>
      <c r="E226" s="308" t="s">
        <v>1</v>
      </c>
      <c r="F226" s="309" t="s">
        <v>651</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465</v>
      </c>
      <c r="AU226" s="315" t="s">
        <v>93</v>
      </c>
      <c r="AV226" s="16" t="s">
        <v>91</v>
      </c>
      <c r="AW226" s="16" t="s">
        <v>38</v>
      </c>
      <c r="AX226" s="16" t="s">
        <v>83</v>
      </c>
      <c r="AY226" s="315" t="s">
        <v>397</v>
      </c>
    </row>
    <row r="227" s="13" customFormat="1">
      <c r="A227" s="13"/>
      <c r="B227" s="269"/>
      <c r="C227" s="270"/>
      <c r="D227" s="261" t="s">
        <v>465</v>
      </c>
      <c r="E227" s="271" t="s">
        <v>1</v>
      </c>
      <c r="F227" s="272" t="s">
        <v>652</v>
      </c>
      <c r="G227" s="270"/>
      <c r="H227" s="273">
        <v>2843.665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3" customFormat="1">
      <c r="A228" s="13"/>
      <c r="B228" s="269"/>
      <c r="C228" s="270"/>
      <c r="D228" s="261" t="s">
        <v>465</v>
      </c>
      <c r="E228" s="271" t="s">
        <v>1</v>
      </c>
      <c r="F228" s="272" t="s">
        <v>653</v>
      </c>
      <c r="G228" s="270"/>
      <c r="H228" s="273">
        <v>-573.13</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2270.5349999999999</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21.75" customHeight="1">
      <c r="A230" s="40"/>
      <c r="B230" s="41"/>
      <c r="C230" s="247" t="s">
        <v>162</v>
      </c>
      <c r="D230" s="247" t="s">
        <v>400</v>
      </c>
      <c r="E230" s="248" t="s">
        <v>654</v>
      </c>
      <c r="F230" s="249" t="s">
        <v>655</v>
      </c>
      <c r="G230" s="250" t="s">
        <v>656</v>
      </c>
      <c r="H230" s="251">
        <v>105</v>
      </c>
      <c r="I230" s="252"/>
      <c r="J230" s="253">
        <f>ROUND(I230*H230,2)</f>
        <v>0</v>
      </c>
      <c r="K230" s="254"/>
      <c r="L230" s="46"/>
      <c r="M230" s="255" t="s">
        <v>1</v>
      </c>
      <c r="N230" s="256" t="s">
        <v>48</v>
      </c>
      <c r="O230" s="93"/>
      <c r="P230" s="257">
        <f>O230*H230</f>
        <v>0</v>
      </c>
      <c r="Q230" s="257">
        <v>0.017590000000000001</v>
      </c>
      <c r="R230" s="257">
        <f>Q230*H230</f>
        <v>1.8469500000000001</v>
      </c>
      <c r="S230" s="257">
        <v>0</v>
      </c>
      <c r="T230" s="258">
        <f>S230*H230</f>
        <v>0</v>
      </c>
      <c r="U230" s="40"/>
      <c r="V230" s="40"/>
      <c r="W230" s="40"/>
      <c r="X230" s="40"/>
      <c r="Y230" s="40"/>
      <c r="Z230" s="40"/>
      <c r="AA230" s="40"/>
      <c r="AB230" s="40"/>
      <c r="AC230" s="40"/>
      <c r="AD230" s="40"/>
      <c r="AE230" s="40"/>
      <c r="AR230" s="259" t="s">
        <v>124</v>
      </c>
      <c r="AT230" s="259" t="s">
        <v>400</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212</v>
      </c>
    </row>
    <row r="231" s="2" customFormat="1" ht="21.75" customHeight="1">
      <c r="A231" s="40"/>
      <c r="B231" s="41"/>
      <c r="C231" s="247" t="s">
        <v>165</v>
      </c>
      <c r="D231" s="247" t="s">
        <v>400</v>
      </c>
      <c r="E231" s="248" t="s">
        <v>657</v>
      </c>
      <c r="F231" s="249" t="s">
        <v>658</v>
      </c>
      <c r="G231" s="250" t="s">
        <v>656</v>
      </c>
      <c r="H231" s="251">
        <v>93</v>
      </c>
      <c r="I231" s="252"/>
      <c r="J231" s="253">
        <f>ROUND(I231*H231,2)</f>
        <v>0</v>
      </c>
      <c r="K231" s="254"/>
      <c r="L231" s="46"/>
      <c r="M231" s="255" t="s">
        <v>1</v>
      </c>
      <c r="N231" s="256" t="s">
        <v>48</v>
      </c>
      <c r="O231" s="93"/>
      <c r="P231" s="257">
        <f>O231*H231</f>
        <v>0</v>
      </c>
      <c r="Q231" s="257">
        <v>0.019619999999999999</v>
      </c>
      <c r="R231" s="257">
        <f>Q231*H231</f>
        <v>1.82466</v>
      </c>
      <c r="S231" s="257">
        <v>0</v>
      </c>
      <c r="T231" s="258">
        <f>S231*H231</f>
        <v>0</v>
      </c>
      <c r="U231" s="40"/>
      <c r="V231" s="40"/>
      <c r="W231" s="40"/>
      <c r="X231" s="40"/>
      <c r="Y231" s="40"/>
      <c r="Z231" s="40"/>
      <c r="AA231" s="40"/>
      <c r="AB231" s="40"/>
      <c r="AC231" s="40"/>
      <c r="AD231" s="40"/>
      <c r="AE231" s="40"/>
      <c r="AR231" s="259" t="s">
        <v>124</v>
      </c>
      <c r="AT231" s="259" t="s">
        <v>400</v>
      </c>
      <c r="AU231" s="259" t="s">
        <v>93</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215</v>
      </c>
    </row>
    <row r="232" s="2" customFormat="1" ht="21.75" customHeight="1">
      <c r="A232" s="40"/>
      <c r="B232" s="41"/>
      <c r="C232" s="247" t="s">
        <v>168</v>
      </c>
      <c r="D232" s="247" t="s">
        <v>400</v>
      </c>
      <c r="E232" s="248" t="s">
        <v>659</v>
      </c>
      <c r="F232" s="249" t="s">
        <v>660</v>
      </c>
      <c r="G232" s="250" t="s">
        <v>656</v>
      </c>
      <c r="H232" s="251">
        <v>126</v>
      </c>
      <c r="I232" s="252"/>
      <c r="J232" s="253">
        <f>ROUND(I232*H232,2)</f>
        <v>0</v>
      </c>
      <c r="K232" s="254"/>
      <c r="L232" s="46"/>
      <c r="M232" s="255" t="s">
        <v>1</v>
      </c>
      <c r="N232" s="256" t="s">
        <v>48</v>
      </c>
      <c r="O232" s="93"/>
      <c r="P232" s="257">
        <f>O232*H232</f>
        <v>0</v>
      </c>
      <c r="Q232" s="257">
        <v>0.02836</v>
      </c>
      <c r="R232" s="257">
        <f>Q232*H232</f>
        <v>3.5733600000000001</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661</v>
      </c>
    </row>
    <row r="233" s="2" customFormat="1" ht="21.75" customHeight="1">
      <c r="A233" s="40"/>
      <c r="B233" s="41"/>
      <c r="C233" s="247" t="s">
        <v>171</v>
      </c>
      <c r="D233" s="247" t="s">
        <v>400</v>
      </c>
      <c r="E233" s="248" t="s">
        <v>662</v>
      </c>
      <c r="F233" s="249" t="s">
        <v>663</v>
      </c>
      <c r="G233" s="250" t="s">
        <v>656</v>
      </c>
      <c r="H233" s="251">
        <v>240</v>
      </c>
      <c r="I233" s="252"/>
      <c r="J233" s="253">
        <f>ROUND(I233*H233,2)</f>
        <v>0</v>
      </c>
      <c r="K233" s="254"/>
      <c r="L233" s="46"/>
      <c r="M233" s="255" t="s">
        <v>1</v>
      </c>
      <c r="N233" s="256" t="s">
        <v>48</v>
      </c>
      <c r="O233" s="93"/>
      <c r="P233" s="257">
        <f>O233*H233</f>
        <v>0</v>
      </c>
      <c r="Q233" s="257">
        <v>0.034520000000000002</v>
      </c>
      <c r="R233" s="257">
        <f>Q233*H233</f>
        <v>8.2848000000000006</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664</v>
      </c>
    </row>
    <row r="234" s="2" customFormat="1" ht="21.75" customHeight="1">
      <c r="A234" s="40"/>
      <c r="B234" s="41"/>
      <c r="C234" s="247" t="s">
        <v>174</v>
      </c>
      <c r="D234" s="247" t="s">
        <v>400</v>
      </c>
      <c r="E234" s="248" t="s">
        <v>665</v>
      </c>
      <c r="F234" s="249" t="s">
        <v>666</v>
      </c>
      <c r="G234" s="250" t="s">
        <v>656</v>
      </c>
      <c r="H234" s="251">
        <v>150</v>
      </c>
      <c r="I234" s="252"/>
      <c r="J234" s="253">
        <f>ROUND(I234*H234,2)</f>
        <v>0</v>
      </c>
      <c r="K234" s="254"/>
      <c r="L234" s="46"/>
      <c r="M234" s="255" t="s">
        <v>1</v>
      </c>
      <c r="N234" s="256" t="s">
        <v>48</v>
      </c>
      <c r="O234" s="93"/>
      <c r="P234" s="257">
        <f>O234*H234</f>
        <v>0</v>
      </c>
      <c r="Q234" s="257">
        <v>0.041689999999999998</v>
      </c>
      <c r="R234" s="257">
        <f>Q234*H234</f>
        <v>6.2534999999999998</v>
      </c>
      <c r="S234" s="257">
        <v>0</v>
      </c>
      <c r="T234" s="258">
        <f>S234*H234</f>
        <v>0</v>
      </c>
      <c r="U234" s="40"/>
      <c r="V234" s="40"/>
      <c r="W234" s="40"/>
      <c r="X234" s="40"/>
      <c r="Y234" s="40"/>
      <c r="Z234" s="40"/>
      <c r="AA234" s="40"/>
      <c r="AB234" s="40"/>
      <c r="AC234" s="40"/>
      <c r="AD234" s="40"/>
      <c r="AE234" s="40"/>
      <c r="AR234" s="259" t="s">
        <v>124</v>
      </c>
      <c r="AT234" s="259" t="s">
        <v>400</v>
      </c>
      <c r="AU234" s="259" t="s">
        <v>93</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667</v>
      </c>
    </row>
    <row r="235" s="2" customFormat="1" ht="21.75" customHeight="1">
      <c r="A235" s="40"/>
      <c r="B235" s="41"/>
      <c r="C235" s="247" t="s">
        <v>7</v>
      </c>
      <c r="D235" s="247" t="s">
        <v>400</v>
      </c>
      <c r="E235" s="248" t="s">
        <v>668</v>
      </c>
      <c r="F235" s="249" t="s">
        <v>669</v>
      </c>
      <c r="G235" s="250" t="s">
        <v>656</v>
      </c>
      <c r="H235" s="251">
        <v>1</v>
      </c>
      <c r="I235" s="252"/>
      <c r="J235" s="253">
        <f>ROUND(I235*H235,2)</f>
        <v>0</v>
      </c>
      <c r="K235" s="254"/>
      <c r="L235" s="46"/>
      <c r="M235" s="255" t="s">
        <v>1</v>
      </c>
      <c r="N235" s="256" t="s">
        <v>48</v>
      </c>
      <c r="O235" s="93"/>
      <c r="P235" s="257">
        <f>O235*H235</f>
        <v>0</v>
      </c>
      <c r="Q235" s="257">
        <v>0.068260000000000001</v>
      </c>
      <c r="R235" s="257">
        <f>Q235*H235</f>
        <v>0.068260000000000001</v>
      </c>
      <c r="S235" s="257">
        <v>0</v>
      </c>
      <c r="T235" s="258">
        <f>S235*H235</f>
        <v>0</v>
      </c>
      <c r="U235" s="40"/>
      <c r="V235" s="40"/>
      <c r="W235" s="40"/>
      <c r="X235" s="40"/>
      <c r="Y235" s="40"/>
      <c r="Z235" s="40"/>
      <c r="AA235" s="40"/>
      <c r="AB235" s="40"/>
      <c r="AC235" s="40"/>
      <c r="AD235" s="40"/>
      <c r="AE235" s="40"/>
      <c r="AR235" s="259" t="s">
        <v>124</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670</v>
      </c>
    </row>
    <row r="236" s="2" customFormat="1" ht="21.75" customHeight="1">
      <c r="A236" s="40"/>
      <c r="B236" s="41"/>
      <c r="C236" s="247" t="s">
        <v>179</v>
      </c>
      <c r="D236" s="247" t="s">
        <v>400</v>
      </c>
      <c r="E236" s="248" t="s">
        <v>671</v>
      </c>
      <c r="F236" s="249" t="s">
        <v>672</v>
      </c>
      <c r="G236" s="250" t="s">
        <v>656</v>
      </c>
      <c r="H236" s="251">
        <v>2</v>
      </c>
      <c r="I236" s="252"/>
      <c r="J236" s="253">
        <f>ROUND(I236*H236,2)</f>
        <v>0</v>
      </c>
      <c r="K236" s="254"/>
      <c r="L236" s="46"/>
      <c r="M236" s="255" t="s">
        <v>1</v>
      </c>
      <c r="N236" s="256" t="s">
        <v>48</v>
      </c>
      <c r="O236" s="93"/>
      <c r="P236" s="257">
        <f>O236*H236</f>
        <v>0</v>
      </c>
      <c r="Q236" s="257">
        <v>0.091259999999999994</v>
      </c>
      <c r="R236" s="257">
        <f>Q236*H236</f>
        <v>0.18251999999999999</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673</v>
      </c>
    </row>
    <row r="237" s="2" customFormat="1" ht="21.75" customHeight="1">
      <c r="A237" s="40"/>
      <c r="B237" s="41"/>
      <c r="C237" s="247" t="s">
        <v>185</v>
      </c>
      <c r="D237" s="247" t="s">
        <v>400</v>
      </c>
      <c r="E237" s="248" t="s">
        <v>674</v>
      </c>
      <c r="F237" s="249" t="s">
        <v>675</v>
      </c>
      <c r="G237" s="250" t="s">
        <v>656</v>
      </c>
      <c r="H237" s="251">
        <v>26</v>
      </c>
      <c r="I237" s="252"/>
      <c r="J237" s="253">
        <f>ROUND(I237*H237,2)</f>
        <v>0</v>
      </c>
      <c r="K237" s="254"/>
      <c r="L237" s="46"/>
      <c r="M237" s="255" t="s">
        <v>1</v>
      </c>
      <c r="N237" s="256" t="s">
        <v>48</v>
      </c>
      <c r="O237" s="93"/>
      <c r="P237" s="257">
        <f>O237*H237</f>
        <v>0</v>
      </c>
      <c r="Q237" s="257">
        <v>0.10433000000000001</v>
      </c>
      <c r="R237" s="257">
        <f>Q237*H237</f>
        <v>2.71258</v>
      </c>
      <c r="S237" s="257">
        <v>0</v>
      </c>
      <c r="T237" s="258">
        <f>S237*H237</f>
        <v>0</v>
      </c>
      <c r="U237" s="40"/>
      <c r="V237" s="40"/>
      <c r="W237" s="40"/>
      <c r="X237" s="40"/>
      <c r="Y237" s="40"/>
      <c r="Z237" s="40"/>
      <c r="AA237" s="40"/>
      <c r="AB237" s="40"/>
      <c r="AC237" s="40"/>
      <c r="AD237" s="40"/>
      <c r="AE237" s="40"/>
      <c r="AR237" s="259" t="s">
        <v>124</v>
      </c>
      <c r="AT237" s="259" t="s">
        <v>400</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676</v>
      </c>
    </row>
    <row r="238" s="2" customFormat="1" ht="21.75" customHeight="1">
      <c r="A238" s="40"/>
      <c r="B238" s="41"/>
      <c r="C238" s="247" t="s">
        <v>188</v>
      </c>
      <c r="D238" s="247" t="s">
        <v>400</v>
      </c>
      <c r="E238" s="248" t="s">
        <v>677</v>
      </c>
      <c r="F238" s="249" t="s">
        <v>678</v>
      </c>
      <c r="G238" s="250" t="s">
        <v>656</v>
      </c>
      <c r="H238" s="251">
        <v>2</v>
      </c>
      <c r="I238" s="252"/>
      <c r="J238" s="253">
        <f>ROUND(I238*H238,2)</f>
        <v>0</v>
      </c>
      <c r="K238" s="254"/>
      <c r="L238" s="46"/>
      <c r="M238" s="255" t="s">
        <v>1</v>
      </c>
      <c r="N238" s="256" t="s">
        <v>48</v>
      </c>
      <c r="O238" s="93"/>
      <c r="P238" s="257">
        <f>O238*H238</f>
        <v>0</v>
      </c>
      <c r="Q238" s="257">
        <v>0.11733</v>
      </c>
      <c r="R238" s="257">
        <f>Q238*H238</f>
        <v>0.23466000000000001</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679</v>
      </c>
    </row>
    <row r="239" s="2" customFormat="1" ht="21.75" customHeight="1">
      <c r="A239" s="40"/>
      <c r="B239" s="41"/>
      <c r="C239" s="247" t="s">
        <v>191</v>
      </c>
      <c r="D239" s="247" t="s">
        <v>400</v>
      </c>
      <c r="E239" s="248" t="s">
        <v>680</v>
      </c>
      <c r="F239" s="249" t="s">
        <v>681</v>
      </c>
      <c r="G239" s="250" t="s">
        <v>656</v>
      </c>
      <c r="H239" s="251">
        <v>1</v>
      </c>
      <c r="I239" s="252"/>
      <c r="J239" s="253">
        <f>ROUND(I239*H239,2)</f>
        <v>0</v>
      </c>
      <c r="K239" s="254"/>
      <c r="L239" s="46"/>
      <c r="M239" s="255" t="s">
        <v>1</v>
      </c>
      <c r="N239" s="256" t="s">
        <v>48</v>
      </c>
      <c r="O239" s="93"/>
      <c r="P239" s="257">
        <f>O239*H239</f>
        <v>0</v>
      </c>
      <c r="Q239" s="257">
        <v>0.19649</v>
      </c>
      <c r="R239" s="257">
        <f>Q239*H239</f>
        <v>0.19649</v>
      </c>
      <c r="S239" s="257">
        <v>0</v>
      </c>
      <c r="T239" s="258">
        <f>S239*H239</f>
        <v>0</v>
      </c>
      <c r="U239" s="40"/>
      <c r="V239" s="40"/>
      <c r="W239" s="40"/>
      <c r="X239" s="40"/>
      <c r="Y239" s="40"/>
      <c r="Z239" s="40"/>
      <c r="AA239" s="40"/>
      <c r="AB239" s="40"/>
      <c r="AC239" s="40"/>
      <c r="AD239" s="40"/>
      <c r="AE239" s="40"/>
      <c r="AR239" s="259" t="s">
        <v>124</v>
      </c>
      <c r="AT239" s="259" t="s">
        <v>400</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682</v>
      </c>
    </row>
    <row r="240" s="2" customFormat="1" ht="21.75" customHeight="1">
      <c r="A240" s="40"/>
      <c r="B240" s="41"/>
      <c r="C240" s="247" t="s">
        <v>194</v>
      </c>
      <c r="D240" s="247" t="s">
        <v>400</v>
      </c>
      <c r="E240" s="248" t="s">
        <v>683</v>
      </c>
      <c r="F240" s="249" t="s">
        <v>684</v>
      </c>
      <c r="G240" s="250" t="s">
        <v>502</v>
      </c>
      <c r="H240" s="251">
        <v>0.68100000000000005</v>
      </c>
      <c r="I240" s="252"/>
      <c r="J240" s="253">
        <f>ROUND(I240*H240,2)</f>
        <v>0</v>
      </c>
      <c r="K240" s="254"/>
      <c r="L240" s="46"/>
      <c r="M240" s="255" t="s">
        <v>1</v>
      </c>
      <c r="N240" s="256" t="s">
        <v>48</v>
      </c>
      <c r="O240" s="93"/>
      <c r="P240" s="257">
        <f>O240*H240</f>
        <v>0</v>
      </c>
      <c r="Q240" s="257">
        <v>1.0900000000000001</v>
      </c>
      <c r="R240" s="257">
        <f>Q240*H240</f>
        <v>0.74229000000000012</v>
      </c>
      <c r="S240" s="257">
        <v>0</v>
      </c>
      <c r="T240" s="258">
        <f>S240*H240</f>
        <v>0</v>
      </c>
      <c r="U240" s="40"/>
      <c r="V240" s="40"/>
      <c r="W240" s="40"/>
      <c r="X240" s="40"/>
      <c r="Y240" s="40"/>
      <c r="Z240" s="40"/>
      <c r="AA240" s="40"/>
      <c r="AB240" s="40"/>
      <c r="AC240" s="40"/>
      <c r="AD240" s="40"/>
      <c r="AE240" s="40"/>
      <c r="AR240" s="259" t="s">
        <v>124</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685</v>
      </c>
    </row>
    <row r="241" s="16" customFormat="1">
      <c r="A241" s="16"/>
      <c r="B241" s="306"/>
      <c r="C241" s="307"/>
      <c r="D241" s="261" t="s">
        <v>465</v>
      </c>
      <c r="E241" s="308" t="s">
        <v>1</v>
      </c>
      <c r="F241" s="309" t="s">
        <v>686</v>
      </c>
      <c r="G241" s="307"/>
      <c r="H241" s="308" t="s">
        <v>1</v>
      </c>
      <c r="I241" s="310"/>
      <c r="J241" s="307"/>
      <c r="K241" s="307"/>
      <c r="L241" s="311"/>
      <c r="M241" s="312"/>
      <c r="N241" s="313"/>
      <c r="O241" s="313"/>
      <c r="P241" s="313"/>
      <c r="Q241" s="313"/>
      <c r="R241" s="313"/>
      <c r="S241" s="313"/>
      <c r="T241" s="314"/>
      <c r="U241" s="16"/>
      <c r="V241" s="16"/>
      <c r="W241" s="16"/>
      <c r="X241" s="16"/>
      <c r="Y241" s="16"/>
      <c r="Z241" s="16"/>
      <c r="AA241" s="16"/>
      <c r="AB241" s="16"/>
      <c r="AC241" s="16"/>
      <c r="AD241" s="16"/>
      <c r="AE241" s="16"/>
      <c r="AT241" s="315" t="s">
        <v>465</v>
      </c>
      <c r="AU241" s="315" t="s">
        <v>93</v>
      </c>
      <c r="AV241" s="16" t="s">
        <v>91</v>
      </c>
      <c r="AW241" s="16" t="s">
        <v>38</v>
      </c>
      <c r="AX241" s="16" t="s">
        <v>83</v>
      </c>
      <c r="AY241" s="315" t="s">
        <v>397</v>
      </c>
    </row>
    <row r="242" s="13" customFormat="1">
      <c r="A242" s="13"/>
      <c r="B242" s="269"/>
      <c r="C242" s="270"/>
      <c r="D242" s="261" t="s">
        <v>465</v>
      </c>
      <c r="E242" s="271" t="s">
        <v>1</v>
      </c>
      <c r="F242" s="272" t="s">
        <v>687</v>
      </c>
      <c r="G242" s="270"/>
      <c r="H242" s="273">
        <v>0.59099999999999997</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5" customFormat="1">
      <c r="A243" s="15"/>
      <c r="B243" s="291"/>
      <c r="C243" s="292"/>
      <c r="D243" s="261" t="s">
        <v>465</v>
      </c>
      <c r="E243" s="293" t="s">
        <v>1</v>
      </c>
      <c r="F243" s="294" t="s">
        <v>476</v>
      </c>
      <c r="G243" s="292"/>
      <c r="H243" s="295">
        <v>0.59099999999999997</v>
      </c>
      <c r="I243" s="296"/>
      <c r="J243" s="292"/>
      <c r="K243" s="292"/>
      <c r="L243" s="297"/>
      <c r="M243" s="298"/>
      <c r="N243" s="299"/>
      <c r="O243" s="299"/>
      <c r="P243" s="299"/>
      <c r="Q243" s="299"/>
      <c r="R243" s="299"/>
      <c r="S243" s="299"/>
      <c r="T243" s="300"/>
      <c r="U243" s="15"/>
      <c r="V243" s="15"/>
      <c r="W243" s="15"/>
      <c r="X243" s="15"/>
      <c r="Y243" s="15"/>
      <c r="Z243" s="15"/>
      <c r="AA243" s="15"/>
      <c r="AB243" s="15"/>
      <c r="AC243" s="15"/>
      <c r="AD243" s="15"/>
      <c r="AE243" s="15"/>
      <c r="AT243" s="301" t="s">
        <v>465</v>
      </c>
      <c r="AU243" s="301" t="s">
        <v>93</v>
      </c>
      <c r="AV243" s="15" t="s">
        <v>112</v>
      </c>
      <c r="AW243" s="15" t="s">
        <v>38</v>
      </c>
      <c r="AX243" s="15" t="s">
        <v>83</v>
      </c>
      <c r="AY243" s="301" t="s">
        <v>397</v>
      </c>
    </row>
    <row r="244" s="13" customFormat="1">
      <c r="A244" s="13"/>
      <c r="B244" s="269"/>
      <c r="C244" s="270"/>
      <c r="D244" s="261" t="s">
        <v>465</v>
      </c>
      <c r="E244" s="271" t="s">
        <v>1</v>
      </c>
      <c r="F244" s="272" t="s">
        <v>688</v>
      </c>
      <c r="G244" s="270"/>
      <c r="H244" s="273">
        <v>0.089999999999999997</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465</v>
      </c>
      <c r="AU244" s="279" t="s">
        <v>93</v>
      </c>
      <c r="AV244" s="13" t="s">
        <v>93</v>
      </c>
      <c r="AW244" s="13" t="s">
        <v>38</v>
      </c>
      <c r="AX244" s="13" t="s">
        <v>83</v>
      </c>
      <c r="AY244" s="279" t="s">
        <v>397</v>
      </c>
    </row>
    <row r="245" s="14" customFormat="1">
      <c r="A245" s="14"/>
      <c r="B245" s="280"/>
      <c r="C245" s="281"/>
      <c r="D245" s="261" t="s">
        <v>465</v>
      </c>
      <c r="E245" s="282" t="s">
        <v>1</v>
      </c>
      <c r="F245" s="283" t="s">
        <v>467</v>
      </c>
      <c r="G245" s="281"/>
      <c r="H245" s="284">
        <v>0.68100000000000005</v>
      </c>
      <c r="I245" s="285"/>
      <c r="J245" s="281"/>
      <c r="K245" s="281"/>
      <c r="L245" s="286"/>
      <c r="M245" s="287"/>
      <c r="N245" s="288"/>
      <c r="O245" s="288"/>
      <c r="P245" s="288"/>
      <c r="Q245" s="288"/>
      <c r="R245" s="288"/>
      <c r="S245" s="288"/>
      <c r="T245" s="289"/>
      <c r="U245" s="14"/>
      <c r="V245" s="14"/>
      <c r="W245" s="14"/>
      <c r="X245" s="14"/>
      <c r="Y245" s="14"/>
      <c r="Z245" s="14"/>
      <c r="AA245" s="14"/>
      <c r="AB245" s="14"/>
      <c r="AC245" s="14"/>
      <c r="AD245" s="14"/>
      <c r="AE245" s="14"/>
      <c r="AT245" s="290" t="s">
        <v>465</v>
      </c>
      <c r="AU245" s="290" t="s">
        <v>93</v>
      </c>
      <c r="AV245" s="14" t="s">
        <v>124</v>
      </c>
      <c r="AW245" s="14" t="s">
        <v>38</v>
      </c>
      <c r="AX245" s="14" t="s">
        <v>91</v>
      </c>
      <c r="AY245" s="290" t="s">
        <v>397</v>
      </c>
    </row>
    <row r="246" s="2" customFormat="1" ht="16.5" customHeight="1">
      <c r="A246" s="40"/>
      <c r="B246" s="41"/>
      <c r="C246" s="247" t="s">
        <v>197</v>
      </c>
      <c r="D246" s="247" t="s">
        <v>400</v>
      </c>
      <c r="E246" s="248" t="s">
        <v>689</v>
      </c>
      <c r="F246" s="249" t="s">
        <v>690</v>
      </c>
      <c r="G246" s="250" t="s">
        <v>464</v>
      </c>
      <c r="H246" s="251">
        <v>43.881</v>
      </c>
      <c r="I246" s="252"/>
      <c r="J246" s="253">
        <f>ROUND(I246*H246,2)</f>
        <v>0</v>
      </c>
      <c r="K246" s="254"/>
      <c r="L246" s="46"/>
      <c r="M246" s="255" t="s">
        <v>1</v>
      </c>
      <c r="N246" s="256" t="s">
        <v>48</v>
      </c>
      <c r="O246" s="93"/>
      <c r="P246" s="257">
        <f>O246*H246</f>
        <v>0</v>
      </c>
      <c r="Q246" s="257">
        <v>2.45329</v>
      </c>
      <c r="R246" s="257">
        <f>Q246*H246</f>
        <v>107.65281849</v>
      </c>
      <c r="S246" s="257">
        <v>0</v>
      </c>
      <c r="T246" s="258">
        <f>S246*H246</f>
        <v>0</v>
      </c>
      <c r="U246" s="40"/>
      <c r="V246" s="40"/>
      <c r="W246" s="40"/>
      <c r="X246" s="40"/>
      <c r="Y246" s="40"/>
      <c r="Z246" s="40"/>
      <c r="AA246" s="40"/>
      <c r="AB246" s="40"/>
      <c r="AC246" s="40"/>
      <c r="AD246" s="40"/>
      <c r="AE246" s="40"/>
      <c r="AR246" s="259" t="s">
        <v>124</v>
      </c>
      <c r="AT246" s="259" t="s">
        <v>400</v>
      </c>
      <c r="AU246" s="259" t="s">
        <v>93</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691</v>
      </c>
    </row>
    <row r="247" s="16" customFormat="1">
      <c r="A247" s="16"/>
      <c r="B247" s="306"/>
      <c r="C247" s="307"/>
      <c r="D247" s="261" t="s">
        <v>465</v>
      </c>
      <c r="E247" s="308" t="s">
        <v>1</v>
      </c>
      <c r="F247" s="309" t="s">
        <v>692</v>
      </c>
      <c r="G247" s="307"/>
      <c r="H247" s="308" t="s">
        <v>1</v>
      </c>
      <c r="I247" s="310"/>
      <c r="J247" s="307"/>
      <c r="K247" s="307"/>
      <c r="L247" s="311"/>
      <c r="M247" s="312"/>
      <c r="N247" s="313"/>
      <c r="O247" s="313"/>
      <c r="P247" s="313"/>
      <c r="Q247" s="313"/>
      <c r="R247" s="313"/>
      <c r="S247" s="313"/>
      <c r="T247" s="314"/>
      <c r="U247" s="16"/>
      <c r="V247" s="16"/>
      <c r="W247" s="16"/>
      <c r="X247" s="16"/>
      <c r="Y247" s="16"/>
      <c r="Z247" s="16"/>
      <c r="AA247" s="16"/>
      <c r="AB247" s="16"/>
      <c r="AC247" s="16"/>
      <c r="AD247" s="16"/>
      <c r="AE247" s="16"/>
      <c r="AT247" s="315" t="s">
        <v>465</v>
      </c>
      <c r="AU247" s="315" t="s">
        <v>93</v>
      </c>
      <c r="AV247" s="16" t="s">
        <v>91</v>
      </c>
      <c r="AW247" s="16" t="s">
        <v>38</v>
      </c>
      <c r="AX247" s="16" t="s">
        <v>83</v>
      </c>
      <c r="AY247" s="315" t="s">
        <v>397</v>
      </c>
    </row>
    <row r="248" s="13" customFormat="1">
      <c r="A248" s="13"/>
      <c r="B248" s="269"/>
      <c r="C248" s="270"/>
      <c r="D248" s="261" t="s">
        <v>465</v>
      </c>
      <c r="E248" s="271" t="s">
        <v>1</v>
      </c>
      <c r="F248" s="272" t="s">
        <v>693</v>
      </c>
      <c r="G248" s="270"/>
      <c r="H248" s="273">
        <v>4.069</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3" customFormat="1">
      <c r="A249" s="13"/>
      <c r="B249" s="269"/>
      <c r="C249" s="270"/>
      <c r="D249" s="261" t="s">
        <v>465</v>
      </c>
      <c r="E249" s="271" t="s">
        <v>1</v>
      </c>
      <c r="F249" s="272" t="s">
        <v>694</v>
      </c>
      <c r="G249" s="270"/>
      <c r="H249" s="273">
        <v>3.052</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5" customFormat="1">
      <c r="A250" s="15"/>
      <c r="B250" s="291"/>
      <c r="C250" s="292"/>
      <c r="D250" s="261" t="s">
        <v>465</v>
      </c>
      <c r="E250" s="293" t="s">
        <v>1</v>
      </c>
      <c r="F250" s="294" t="s">
        <v>476</v>
      </c>
      <c r="G250" s="292"/>
      <c r="H250" s="295">
        <v>7.1210000000000004</v>
      </c>
      <c r="I250" s="296"/>
      <c r="J250" s="292"/>
      <c r="K250" s="292"/>
      <c r="L250" s="297"/>
      <c r="M250" s="298"/>
      <c r="N250" s="299"/>
      <c r="O250" s="299"/>
      <c r="P250" s="299"/>
      <c r="Q250" s="299"/>
      <c r="R250" s="299"/>
      <c r="S250" s="299"/>
      <c r="T250" s="300"/>
      <c r="U250" s="15"/>
      <c r="V250" s="15"/>
      <c r="W250" s="15"/>
      <c r="X250" s="15"/>
      <c r="Y250" s="15"/>
      <c r="Z250" s="15"/>
      <c r="AA250" s="15"/>
      <c r="AB250" s="15"/>
      <c r="AC250" s="15"/>
      <c r="AD250" s="15"/>
      <c r="AE250" s="15"/>
      <c r="AT250" s="301" t="s">
        <v>465</v>
      </c>
      <c r="AU250" s="301" t="s">
        <v>93</v>
      </c>
      <c r="AV250" s="15" t="s">
        <v>112</v>
      </c>
      <c r="AW250" s="15" t="s">
        <v>38</v>
      </c>
      <c r="AX250" s="15" t="s">
        <v>83</v>
      </c>
      <c r="AY250" s="301" t="s">
        <v>397</v>
      </c>
    </row>
    <row r="251" s="13" customFormat="1">
      <c r="A251" s="13"/>
      <c r="B251" s="269"/>
      <c r="C251" s="270"/>
      <c r="D251" s="261" t="s">
        <v>465</v>
      </c>
      <c r="E251" s="271" t="s">
        <v>1</v>
      </c>
      <c r="F251" s="272" t="s">
        <v>695</v>
      </c>
      <c r="G251" s="270"/>
      <c r="H251" s="273">
        <v>4.8600000000000003</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3" customFormat="1">
      <c r="A252" s="13"/>
      <c r="B252" s="269"/>
      <c r="C252" s="270"/>
      <c r="D252" s="261" t="s">
        <v>465</v>
      </c>
      <c r="E252" s="271" t="s">
        <v>1</v>
      </c>
      <c r="F252" s="272" t="s">
        <v>696</v>
      </c>
      <c r="G252" s="270"/>
      <c r="H252" s="273">
        <v>1.964</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3" customFormat="1">
      <c r="A253" s="13"/>
      <c r="B253" s="269"/>
      <c r="C253" s="270"/>
      <c r="D253" s="261" t="s">
        <v>465</v>
      </c>
      <c r="E253" s="271" t="s">
        <v>1</v>
      </c>
      <c r="F253" s="272" t="s">
        <v>697</v>
      </c>
      <c r="G253" s="270"/>
      <c r="H253" s="273">
        <v>0.60799999999999998</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3" customFormat="1">
      <c r="A254" s="13"/>
      <c r="B254" s="269"/>
      <c r="C254" s="270"/>
      <c r="D254" s="261" t="s">
        <v>465</v>
      </c>
      <c r="E254" s="271" t="s">
        <v>1</v>
      </c>
      <c r="F254" s="272" t="s">
        <v>698</v>
      </c>
      <c r="G254" s="270"/>
      <c r="H254" s="273">
        <v>1.823</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3" customFormat="1">
      <c r="A255" s="13"/>
      <c r="B255" s="269"/>
      <c r="C255" s="270"/>
      <c r="D255" s="261" t="s">
        <v>465</v>
      </c>
      <c r="E255" s="271" t="s">
        <v>1</v>
      </c>
      <c r="F255" s="272" t="s">
        <v>699</v>
      </c>
      <c r="G255" s="270"/>
      <c r="H255" s="273">
        <v>0.60799999999999998</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3" customFormat="1">
      <c r="A256" s="13"/>
      <c r="B256" s="269"/>
      <c r="C256" s="270"/>
      <c r="D256" s="261" t="s">
        <v>465</v>
      </c>
      <c r="E256" s="271" t="s">
        <v>1</v>
      </c>
      <c r="F256" s="272" t="s">
        <v>700</v>
      </c>
      <c r="G256" s="270"/>
      <c r="H256" s="273">
        <v>0.81000000000000005</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3" customFormat="1">
      <c r="A257" s="13"/>
      <c r="B257" s="269"/>
      <c r="C257" s="270"/>
      <c r="D257" s="261" t="s">
        <v>465</v>
      </c>
      <c r="E257" s="271" t="s">
        <v>1</v>
      </c>
      <c r="F257" s="272" t="s">
        <v>701</v>
      </c>
      <c r="G257" s="270"/>
      <c r="H257" s="273">
        <v>0.92100000000000004</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3" customFormat="1">
      <c r="A258" s="13"/>
      <c r="B258" s="269"/>
      <c r="C258" s="270"/>
      <c r="D258" s="261" t="s">
        <v>465</v>
      </c>
      <c r="E258" s="271" t="s">
        <v>1</v>
      </c>
      <c r="F258" s="272" t="s">
        <v>702</v>
      </c>
      <c r="G258" s="270"/>
      <c r="H258" s="273">
        <v>1.3160000000000001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3" customFormat="1">
      <c r="A259" s="13"/>
      <c r="B259" s="269"/>
      <c r="C259" s="270"/>
      <c r="D259" s="261" t="s">
        <v>465</v>
      </c>
      <c r="E259" s="271" t="s">
        <v>1</v>
      </c>
      <c r="F259" s="272" t="s">
        <v>703</v>
      </c>
      <c r="G259" s="270"/>
      <c r="H259" s="273">
        <v>2.7639999999999998</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3" customFormat="1">
      <c r="A260" s="13"/>
      <c r="B260" s="269"/>
      <c r="C260" s="270"/>
      <c r="D260" s="261" t="s">
        <v>465</v>
      </c>
      <c r="E260" s="271" t="s">
        <v>1</v>
      </c>
      <c r="F260" s="272" t="s">
        <v>704</v>
      </c>
      <c r="G260" s="270"/>
      <c r="H260" s="273">
        <v>1.0529999999999999</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3" customFormat="1">
      <c r="A261" s="13"/>
      <c r="B261" s="269"/>
      <c r="C261" s="270"/>
      <c r="D261" s="261" t="s">
        <v>465</v>
      </c>
      <c r="E261" s="271" t="s">
        <v>1</v>
      </c>
      <c r="F261" s="272" t="s">
        <v>705</v>
      </c>
      <c r="G261" s="270"/>
      <c r="H261" s="273">
        <v>3.8879999999999999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3" customFormat="1">
      <c r="A262" s="13"/>
      <c r="B262" s="269"/>
      <c r="C262" s="270"/>
      <c r="D262" s="261" t="s">
        <v>465</v>
      </c>
      <c r="E262" s="271" t="s">
        <v>1</v>
      </c>
      <c r="F262" s="272" t="s">
        <v>706</v>
      </c>
      <c r="G262" s="270"/>
      <c r="H262" s="273">
        <v>0.64800000000000002</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3" customFormat="1">
      <c r="A263" s="13"/>
      <c r="B263" s="269"/>
      <c r="C263" s="270"/>
      <c r="D263" s="261" t="s">
        <v>465</v>
      </c>
      <c r="E263" s="271" t="s">
        <v>1</v>
      </c>
      <c r="F263" s="272" t="s">
        <v>707</v>
      </c>
      <c r="G263" s="270"/>
      <c r="H263" s="273">
        <v>0.50600000000000001</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3" customFormat="1">
      <c r="A264" s="13"/>
      <c r="B264" s="269"/>
      <c r="C264" s="270"/>
      <c r="D264" s="261" t="s">
        <v>465</v>
      </c>
      <c r="E264" s="271" t="s">
        <v>1</v>
      </c>
      <c r="F264" s="272" t="s">
        <v>708</v>
      </c>
      <c r="G264" s="270"/>
      <c r="H264" s="273">
        <v>1.772</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3" customFormat="1">
      <c r="A265" s="13"/>
      <c r="B265" s="269"/>
      <c r="C265" s="270"/>
      <c r="D265" s="261" t="s">
        <v>465</v>
      </c>
      <c r="E265" s="271" t="s">
        <v>1</v>
      </c>
      <c r="F265" s="272" t="s">
        <v>709</v>
      </c>
      <c r="G265" s="270"/>
      <c r="H265" s="273">
        <v>0.48599999999999999</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3" customFormat="1">
      <c r="A266" s="13"/>
      <c r="B266" s="269"/>
      <c r="C266" s="270"/>
      <c r="D266" s="261" t="s">
        <v>465</v>
      </c>
      <c r="E266" s="271" t="s">
        <v>1</v>
      </c>
      <c r="F266" s="272" t="s">
        <v>710</v>
      </c>
      <c r="G266" s="270"/>
      <c r="H266" s="273">
        <v>1.119</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3" customFormat="1">
      <c r="A267" s="13"/>
      <c r="B267" s="269"/>
      <c r="C267" s="270"/>
      <c r="D267" s="261" t="s">
        <v>465</v>
      </c>
      <c r="E267" s="271" t="s">
        <v>1</v>
      </c>
      <c r="F267" s="272" t="s">
        <v>711</v>
      </c>
      <c r="G267" s="270"/>
      <c r="H267" s="273">
        <v>1.6399999999999999</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3" customFormat="1">
      <c r="A268" s="13"/>
      <c r="B268" s="269"/>
      <c r="C268" s="270"/>
      <c r="D268" s="261" t="s">
        <v>465</v>
      </c>
      <c r="E268" s="271" t="s">
        <v>1</v>
      </c>
      <c r="F268" s="272" t="s">
        <v>712</v>
      </c>
      <c r="G268" s="270"/>
      <c r="H268" s="273">
        <v>0.54700000000000004</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3" customFormat="1">
      <c r="A269" s="13"/>
      <c r="B269" s="269"/>
      <c r="C269" s="270"/>
      <c r="D269" s="261" t="s">
        <v>465</v>
      </c>
      <c r="E269" s="271" t="s">
        <v>1</v>
      </c>
      <c r="F269" s="272" t="s">
        <v>713</v>
      </c>
      <c r="G269" s="270"/>
      <c r="H269" s="273">
        <v>0.92100000000000004</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3" customFormat="1">
      <c r="A270" s="13"/>
      <c r="B270" s="269"/>
      <c r="C270" s="270"/>
      <c r="D270" s="261" t="s">
        <v>465</v>
      </c>
      <c r="E270" s="271" t="s">
        <v>1</v>
      </c>
      <c r="F270" s="272" t="s">
        <v>714</v>
      </c>
      <c r="G270" s="270"/>
      <c r="H270" s="273">
        <v>0.81000000000000005</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465</v>
      </c>
      <c r="AU270" s="279" t="s">
        <v>93</v>
      </c>
      <c r="AV270" s="13" t="s">
        <v>93</v>
      </c>
      <c r="AW270" s="13" t="s">
        <v>38</v>
      </c>
      <c r="AX270" s="13" t="s">
        <v>83</v>
      </c>
      <c r="AY270" s="279" t="s">
        <v>397</v>
      </c>
    </row>
    <row r="271" s="15" customFormat="1">
      <c r="A271" s="15"/>
      <c r="B271" s="291"/>
      <c r="C271" s="292"/>
      <c r="D271" s="261" t="s">
        <v>465</v>
      </c>
      <c r="E271" s="293" t="s">
        <v>1</v>
      </c>
      <c r="F271" s="294" t="s">
        <v>476</v>
      </c>
      <c r="G271" s="292"/>
      <c r="H271" s="295">
        <v>29.064</v>
      </c>
      <c r="I271" s="296"/>
      <c r="J271" s="292"/>
      <c r="K271" s="292"/>
      <c r="L271" s="297"/>
      <c r="M271" s="298"/>
      <c r="N271" s="299"/>
      <c r="O271" s="299"/>
      <c r="P271" s="299"/>
      <c r="Q271" s="299"/>
      <c r="R271" s="299"/>
      <c r="S271" s="299"/>
      <c r="T271" s="300"/>
      <c r="U271" s="15"/>
      <c r="V271" s="15"/>
      <c r="W271" s="15"/>
      <c r="X271" s="15"/>
      <c r="Y271" s="15"/>
      <c r="Z271" s="15"/>
      <c r="AA271" s="15"/>
      <c r="AB271" s="15"/>
      <c r="AC271" s="15"/>
      <c r="AD271" s="15"/>
      <c r="AE271" s="15"/>
      <c r="AT271" s="301" t="s">
        <v>465</v>
      </c>
      <c r="AU271" s="301" t="s">
        <v>93</v>
      </c>
      <c r="AV271" s="15" t="s">
        <v>112</v>
      </c>
      <c r="AW271" s="15" t="s">
        <v>38</v>
      </c>
      <c r="AX271" s="15" t="s">
        <v>83</v>
      </c>
      <c r="AY271" s="301" t="s">
        <v>397</v>
      </c>
    </row>
    <row r="272" s="16" customFormat="1">
      <c r="A272" s="16"/>
      <c r="B272" s="306"/>
      <c r="C272" s="307"/>
      <c r="D272" s="261" t="s">
        <v>465</v>
      </c>
      <c r="E272" s="308" t="s">
        <v>1</v>
      </c>
      <c r="F272" s="309" t="s">
        <v>715</v>
      </c>
      <c r="G272" s="307"/>
      <c r="H272" s="308" t="s">
        <v>1</v>
      </c>
      <c r="I272" s="310"/>
      <c r="J272" s="307"/>
      <c r="K272" s="307"/>
      <c r="L272" s="311"/>
      <c r="M272" s="312"/>
      <c r="N272" s="313"/>
      <c r="O272" s="313"/>
      <c r="P272" s="313"/>
      <c r="Q272" s="313"/>
      <c r="R272" s="313"/>
      <c r="S272" s="313"/>
      <c r="T272" s="314"/>
      <c r="U272" s="16"/>
      <c r="V272" s="16"/>
      <c r="W272" s="16"/>
      <c r="X272" s="16"/>
      <c r="Y272" s="16"/>
      <c r="Z272" s="16"/>
      <c r="AA272" s="16"/>
      <c r="AB272" s="16"/>
      <c r="AC272" s="16"/>
      <c r="AD272" s="16"/>
      <c r="AE272" s="16"/>
      <c r="AT272" s="315" t="s">
        <v>465</v>
      </c>
      <c r="AU272" s="315" t="s">
        <v>93</v>
      </c>
      <c r="AV272" s="16" t="s">
        <v>91</v>
      </c>
      <c r="AW272" s="16" t="s">
        <v>38</v>
      </c>
      <c r="AX272" s="16" t="s">
        <v>83</v>
      </c>
      <c r="AY272" s="315" t="s">
        <v>397</v>
      </c>
    </row>
    <row r="273" s="13" customFormat="1">
      <c r="A273" s="13"/>
      <c r="B273" s="269"/>
      <c r="C273" s="270"/>
      <c r="D273" s="261" t="s">
        <v>465</v>
      </c>
      <c r="E273" s="271" t="s">
        <v>1</v>
      </c>
      <c r="F273" s="272" t="s">
        <v>716</v>
      </c>
      <c r="G273" s="270"/>
      <c r="H273" s="273">
        <v>1.944</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465</v>
      </c>
      <c r="AU273" s="279" t="s">
        <v>93</v>
      </c>
      <c r="AV273" s="13" t="s">
        <v>93</v>
      </c>
      <c r="AW273" s="13" t="s">
        <v>38</v>
      </c>
      <c r="AX273" s="13" t="s">
        <v>83</v>
      </c>
      <c r="AY273" s="279" t="s">
        <v>397</v>
      </c>
    </row>
    <row r="274" s="13" customFormat="1">
      <c r="A274" s="13"/>
      <c r="B274" s="269"/>
      <c r="C274" s="270"/>
      <c r="D274" s="261" t="s">
        <v>465</v>
      </c>
      <c r="E274" s="271" t="s">
        <v>1</v>
      </c>
      <c r="F274" s="272" t="s">
        <v>717</v>
      </c>
      <c r="G274" s="270"/>
      <c r="H274" s="273">
        <v>1.9850000000000001</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465</v>
      </c>
      <c r="AU274" s="279" t="s">
        <v>93</v>
      </c>
      <c r="AV274" s="13" t="s">
        <v>93</v>
      </c>
      <c r="AW274" s="13" t="s">
        <v>38</v>
      </c>
      <c r="AX274" s="13" t="s">
        <v>83</v>
      </c>
      <c r="AY274" s="279" t="s">
        <v>397</v>
      </c>
    </row>
    <row r="275" s="13" customFormat="1">
      <c r="A275" s="13"/>
      <c r="B275" s="269"/>
      <c r="C275" s="270"/>
      <c r="D275" s="261" t="s">
        <v>465</v>
      </c>
      <c r="E275" s="271" t="s">
        <v>1</v>
      </c>
      <c r="F275" s="272" t="s">
        <v>718</v>
      </c>
      <c r="G275" s="270"/>
      <c r="H275" s="273">
        <v>0.29299999999999998</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3" customFormat="1">
      <c r="A276" s="13"/>
      <c r="B276" s="269"/>
      <c r="C276" s="270"/>
      <c r="D276" s="261" t="s">
        <v>465</v>
      </c>
      <c r="E276" s="271" t="s">
        <v>1</v>
      </c>
      <c r="F276" s="272" t="s">
        <v>719</v>
      </c>
      <c r="G276" s="270"/>
      <c r="H276" s="273">
        <v>0.28399999999999997</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3" customFormat="1">
      <c r="A277" s="13"/>
      <c r="B277" s="269"/>
      <c r="C277" s="270"/>
      <c r="D277" s="261" t="s">
        <v>465</v>
      </c>
      <c r="E277" s="271" t="s">
        <v>1</v>
      </c>
      <c r="F277" s="272" t="s">
        <v>720</v>
      </c>
      <c r="G277" s="270"/>
      <c r="H277" s="273">
        <v>0.63</v>
      </c>
      <c r="I277" s="274"/>
      <c r="J277" s="270"/>
      <c r="K277" s="270"/>
      <c r="L277" s="275"/>
      <c r="M277" s="276"/>
      <c r="N277" s="277"/>
      <c r="O277" s="277"/>
      <c r="P277" s="277"/>
      <c r="Q277" s="277"/>
      <c r="R277" s="277"/>
      <c r="S277" s="277"/>
      <c r="T277" s="278"/>
      <c r="U277" s="13"/>
      <c r="V277" s="13"/>
      <c r="W277" s="13"/>
      <c r="X277" s="13"/>
      <c r="Y277" s="13"/>
      <c r="Z277" s="13"/>
      <c r="AA277" s="13"/>
      <c r="AB277" s="13"/>
      <c r="AC277" s="13"/>
      <c r="AD277" s="13"/>
      <c r="AE277" s="13"/>
      <c r="AT277" s="279" t="s">
        <v>465</v>
      </c>
      <c r="AU277" s="279" t="s">
        <v>93</v>
      </c>
      <c r="AV277" s="13" t="s">
        <v>93</v>
      </c>
      <c r="AW277" s="13" t="s">
        <v>38</v>
      </c>
      <c r="AX277" s="13" t="s">
        <v>83</v>
      </c>
      <c r="AY277" s="279" t="s">
        <v>397</v>
      </c>
    </row>
    <row r="278" s="13" customFormat="1">
      <c r="A278" s="13"/>
      <c r="B278" s="269"/>
      <c r="C278" s="270"/>
      <c r="D278" s="261" t="s">
        <v>465</v>
      </c>
      <c r="E278" s="271" t="s">
        <v>1</v>
      </c>
      <c r="F278" s="272" t="s">
        <v>721</v>
      </c>
      <c r="G278" s="270"/>
      <c r="H278" s="273">
        <v>0.96299999999999997</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3" customFormat="1">
      <c r="A279" s="13"/>
      <c r="B279" s="269"/>
      <c r="C279" s="270"/>
      <c r="D279" s="261" t="s">
        <v>465</v>
      </c>
      <c r="E279" s="271" t="s">
        <v>1</v>
      </c>
      <c r="F279" s="272" t="s">
        <v>722</v>
      </c>
      <c r="G279" s="270"/>
      <c r="H279" s="273">
        <v>0.56699999999999995</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465</v>
      </c>
      <c r="AU279" s="279" t="s">
        <v>93</v>
      </c>
      <c r="AV279" s="13" t="s">
        <v>93</v>
      </c>
      <c r="AW279" s="13" t="s">
        <v>38</v>
      </c>
      <c r="AX279" s="13" t="s">
        <v>83</v>
      </c>
      <c r="AY279" s="279" t="s">
        <v>397</v>
      </c>
    </row>
    <row r="280" s="13" customFormat="1">
      <c r="A280" s="13"/>
      <c r="B280" s="269"/>
      <c r="C280" s="270"/>
      <c r="D280" s="261" t="s">
        <v>465</v>
      </c>
      <c r="E280" s="271" t="s">
        <v>1</v>
      </c>
      <c r="F280" s="272" t="s">
        <v>723</v>
      </c>
      <c r="G280" s="270"/>
      <c r="H280" s="273">
        <v>0.45400000000000001</v>
      </c>
      <c r="I280" s="274"/>
      <c r="J280" s="270"/>
      <c r="K280" s="270"/>
      <c r="L280" s="275"/>
      <c r="M280" s="276"/>
      <c r="N280" s="277"/>
      <c r="O280" s="277"/>
      <c r="P280" s="277"/>
      <c r="Q280" s="277"/>
      <c r="R280" s="277"/>
      <c r="S280" s="277"/>
      <c r="T280" s="278"/>
      <c r="U280" s="13"/>
      <c r="V280" s="13"/>
      <c r="W280" s="13"/>
      <c r="X280" s="13"/>
      <c r="Y280" s="13"/>
      <c r="Z280" s="13"/>
      <c r="AA280" s="13"/>
      <c r="AB280" s="13"/>
      <c r="AC280" s="13"/>
      <c r="AD280" s="13"/>
      <c r="AE280" s="13"/>
      <c r="AT280" s="279" t="s">
        <v>465</v>
      </c>
      <c r="AU280" s="279" t="s">
        <v>93</v>
      </c>
      <c r="AV280" s="13" t="s">
        <v>93</v>
      </c>
      <c r="AW280" s="13" t="s">
        <v>38</v>
      </c>
      <c r="AX280" s="13" t="s">
        <v>83</v>
      </c>
      <c r="AY280" s="279" t="s">
        <v>397</v>
      </c>
    </row>
    <row r="281" s="13" customFormat="1">
      <c r="A281" s="13"/>
      <c r="B281" s="269"/>
      <c r="C281" s="270"/>
      <c r="D281" s="261" t="s">
        <v>465</v>
      </c>
      <c r="E281" s="271" t="s">
        <v>1</v>
      </c>
      <c r="F281" s="272" t="s">
        <v>724</v>
      </c>
      <c r="G281" s="270"/>
      <c r="H281" s="273">
        <v>0.57599999999999996</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5" customFormat="1">
      <c r="A282" s="15"/>
      <c r="B282" s="291"/>
      <c r="C282" s="292"/>
      <c r="D282" s="261" t="s">
        <v>465</v>
      </c>
      <c r="E282" s="293" t="s">
        <v>1</v>
      </c>
      <c r="F282" s="294" t="s">
        <v>476</v>
      </c>
      <c r="G282" s="292"/>
      <c r="H282" s="295">
        <v>7.6959999999999997</v>
      </c>
      <c r="I282" s="296"/>
      <c r="J282" s="292"/>
      <c r="K282" s="292"/>
      <c r="L282" s="297"/>
      <c r="M282" s="298"/>
      <c r="N282" s="299"/>
      <c r="O282" s="299"/>
      <c r="P282" s="299"/>
      <c r="Q282" s="299"/>
      <c r="R282" s="299"/>
      <c r="S282" s="299"/>
      <c r="T282" s="300"/>
      <c r="U282" s="15"/>
      <c r="V282" s="15"/>
      <c r="W282" s="15"/>
      <c r="X282" s="15"/>
      <c r="Y282" s="15"/>
      <c r="Z282" s="15"/>
      <c r="AA282" s="15"/>
      <c r="AB282" s="15"/>
      <c r="AC282" s="15"/>
      <c r="AD282" s="15"/>
      <c r="AE282" s="15"/>
      <c r="AT282" s="301" t="s">
        <v>465</v>
      </c>
      <c r="AU282" s="301" t="s">
        <v>93</v>
      </c>
      <c r="AV282" s="15" t="s">
        <v>112</v>
      </c>
      <c r="AW282" s="15" t="s">
        <v>38</v>
      </c>
      <c r="AX282" s="15" t="s">
        <v>83</v>
      </c>
      <c r="AY282" s="301" t="s">
        <v>397</v>
      </c>
    </row>
    <row r="283" s="14" customFormat="1">
      <c r="A283" s="14"/>
      <c r="B283" s="280"/>
      <c r="C283" s="281"/>
      <c r="D283" s="261" t="s">
        <v>465</v>
      </c>
      <c r="E283" s="282" t="s">
        <v>1</v>
      </c>
      <c r="F283" s="283" t="s">
        <v>467</v>
      </c>
      <c r="G283" s="281"/>
      <c r="H283" s="284">
        <v>43.881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247" t="s">
        <v>200</v>
      </c>
      <c r="D284" s="247" t="s">
        <v>400</v>
      </c>
      <c r="E284" s="248" t="s">
        <v>725</v>
      </c>
      <c r="F284" s="249" t="s">
        <v>726</v>
      </c>
      <c r="G284" s="250" t="s">
        <v>546</v>
      </c>
      <c r="H284" s="251">
        <v>375.21699999999998</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727</v>
      </c>
    </row>
    <row r="285" s="16" customFormat="1">
      <c r="A285" s="16"/>
      <c r="B285" s="306"/>
      <c r="C285" s="307"/>
      <c r="D285" s="261" t="s">
        <v>465</v>
      </c>
      <c r="E285" s="308" t="s">
        <v>1</v>
      </c>
      <c r="F285" s="309" t="s">
        <v>692</v>
      </c>
      <c r="G285" s="307"/>
      <c r="H285" s="308" t="s">
        <v>1</v>
      </c>
      <c r="I285" s="310"/>
      <c r="J285" s="307"/>
      <c r="K285" s="307"/>
      <c r="L285" s="311"/>
      <c r="M285" s="312"/>
      <c r="N285" s="313"/>
      <c r="O285" s="313"/>
      <c r="P285" s="313"/>
      <c r="Q285" s="313"/>
      <c r="R285" s="313"/>
      <c r="S285" s="313"/>
      <c r="T285" s="314"/>
      <c r="U285" s="16"/>
      <c r="V285" s="16"/>
      <c r="W285" s="16"/>
      <c r="X285" s="16"/>
      <c r="Y285" s="16"/>
      <c r="Z285" s="16"/>
      <c r="AA285" s="16"/>
      <c r="AB285" s="16"/>
      <c r="AC285" s="16"/>
      <c r="AD285" s="16"/>
      <c r="AE285" s="16"/>
      <c r="AT285" s="315" t="s">
        <v>465</v>
      </c>
      <c r="AU285" s="315" t="s">
        <v>93</v>
      </c>
      <c r="AV285" s="16" t="s">
        <v>91</v>
      </c>
      <c r="AW285" s="16" t="s">
        <v>38</v>
      </c>
      <c r="AX285" s="16" t="s">
        <v>83</v>
      </c>
      <c r="AY285" s="315" t="s">
        <v>397</v>
      </c>
    </row>
    <row r="286" s="13" customFormat="1">
      <c r="A286" s="13"/>
      <c r="B286" s="269"/>
      <c r="C286" s="270"/>
      <c r="D286" s="261" t="s">
        <v>465</v>
      </c>
      <c r="E286" s="271" t="s">
        <v>1</v>
      </c>
      <c r="F286" s="272" t="s">
        <v>728</v>
      </c>
      <c r="G286" s="270"/>
      <c r="H286" s="273">
        <v>51.840000000000003</v>
      </c>
      <c r="I286" s="274"/>
      <c r="J286" s="270"/>
      <c r="K286" s="270"/>
      <c r="L286" s="275"/>
      <c r="M286" s="276"/>
      <c r="N286" s="277"/>
      <c r="O286" s="277"/>
      <c r="P286" s="277"/>
      <c r="Q286" s="277"/>
      <c r="R286" s="277"/>
      <c r="S286" s="277"/>
      <c r="T286" s="278"/>
      <c r="U286" s="13"/>
      <c r="V286" s="13"/>
      <c r="W286" s="13"/>
      <c r="X286" s="13"/>
      <c r="Y286" s="13"/>
      <c r="Z286" s="13"/>
      <c r="AA286" s="13"/>
      <c r="AB286" s="13"/>
      <c r="AC286" s="13"/>
      <c r="AD286" s="13"/>
      <c r="AE286" s="13"/>
      <c r="AT286" s="279" t="s">
        <v>465</v>
      </c>
      <c r="AU286" s="279" t="s">
        <v>93</v>
      </c>
      <c r="AV286" s="13" t="s">
        <v>93</v>
      </c>
      <c r="AW286" s="13" t="s">
        <v>38</v>
      </c>
      <c r="AX286" s="13" t="s">
        <v>83</v>
      </c>
      <c r="AY286" s="279" t="s">
        <v>397</v>
      </c>
    </row>
    <row r="287" s="13" customFormat="1">
      <c r="A287" s="13"/>
      <c r="B287" s="269"/>
      <c r="C287" s="270"/>
      <c r="D287" s="261" t="s">
        <v>465</v>
      </c>
      <c r="E287" s="271" t="s">
        <v>1</v>
      </c>
      <c r="F287" s="272" t="s">
        <v>729</v>
      </c>
      <c r="G287" s="270"/>
      <c r="H287" s="273">
        <v>15.957000000000001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3" customFormat="1">
      <c r="A288" s="13"/>
      <c r="B288" s="269"/>
      <c r="C288" s="270"/>
      <c r="D288" s="261" t="s">
        <v>465</v>
      </c>
      <c r="E288" s="271" t="s">
        <v>1</v>
      </c>
      <c r="F288" s="272" t="s">
        <v>730</v>
      </c>
      <c r="G288" s="270"/>
      <c r="H288" s="273">
        <v>6.4800000000000004</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3" customFormat="1">
      <c r="A289" s="13"/>
      <c r="B289" s="269"/>
      <c r="C289" s="270"/>
      <c r="D289" s="261" t="s">
        <v>465</v>
      </c>
      <c r="E289" s="271" t="s">
        <v>1</v>
      </c>
      <c r="F289" s="272" t="s">
        <v>731</v>
      </c>
      <c r="G289" s="270"/>
      <c r="H289" s="273">
        <v>19.440000000000001</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465</v>
      </c>
      <c r="AU289" s="279" t="s">
        <v>93</v>
      </c>
      <c r="AV289" s="13" t="s">
        <v>93</v>
      </c>
      <c r="AW289" s="13" t="s">
        <v>38</v>
      </c>
      <c r="AX289" s="13" t="s">
        <v>83</v>
      </c>
      <c r="AY289" s="279" t="s">
        <v>397</v>
      </c>
    </row>
    <row r="290" s="13" customFormat="1">
      <c r="A290" s="13"/>
      <c r="B290" s="269"/>
      <c r="C290" s="270"/>
      <c r="D290" s="261" t="s">
        <v>465</v>
      </c>
      <c r="E290" s="271" t="s">
        <v>1</v>
      </c>
      <c r="F290" s="272" t="s">
        <v>732</v>
      </c>
      <c r="G290" s="270"/>
      <c r="H290" s="273">
        <v>6.4800000000000004</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3" customFormat="1">
      <c r="A291" s="13"/>
      <c r="B291" s="269"/>
      <c r="C291" s="270"/>
      <c r="D291" s="261" t="s">
        <v>465</v>
      </c>
      <c r="E291" s="271" t="s">
        <v>1</v>
      </c>
      <c r="F291" s="272" t="s">
        <v>733</v>
      </c>
      <c r="G291" s="270"/>
      <c r="H291" s="273">
        <v>10.529999999999999</v>
      </c>
      <c r="I291" s="274"/>
      <c r="J291" s="270"/>
      <c r="K291" s="270"/>
      <c r="L291" s="275"/>
      <c r="M291" s="276"/>
      <c r="N291" s="277"/>
      <c r="O291" s="277"/>
      <c r="P291" s="277"/>
      <c r="Q291" s="277"/>
      <c r="R291" s="277"/>
      <c r="S291" s="277"/>
      <c r="T291" s="278"/>
      <c r="U291" s="13"/>
      <c r="V291" s="13"/>
      <c r="W291" s="13"/>
      <c r="X291" s="13"/>
      <c r="Y291" s="13"/>
      <c r="Z291" s="13"/>
      <c r="AA291" s="13"/>
      <c r="AB291" s="13"/>
      <c r="AC291" s="13"/>
      <c r="AD291" s="13"/>
      <c r="AE291" s="13"/>
      <c r="AT291" s="279" t="s">
        <v>465</v>
      </c>
      <c r="AU291" s="279" t="s">
        <v>93</v>
      </c>
      <c r="AV291" s="13" t="s">
        <v>93</v>
      </c>
      <c r="AW291" s="13" t="s">
        <v>38</v>
      </c>
      <c r="AX291" s="13" t="s">
        <v>83</v>
      </c>
      <c r="AY291" s="279" t="s">
        <v>397</v>
      </c>
    </row>
    <row r="292" s="13" customFormat="1">
      <c r="A292" s="13"/>
      <c r="B292" s="269"/>
      <c r="C292" s="270"/>
      <c r="D292" s="261" t="s">
        <v>465</v>
      </c>
      <c r="E292" s="271" t="s">
        <v>1</v>
      </c>
      <c r="F292" s="272" t="s">
        <v>734</v>
      </c>
      <c r="G292" s="270"/>
      <c r="H292" s="273">
        <v>8.3030000000000008</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465</v>
      </c>
      <c r="AU292" s="279" t="s">
        <v>93</v>
      </c>
      <c r="AV292" s="13" t="s">
        <v>93</v>
      </c>
      <c r="AW292" s="13" t="s">
        <v>38</v>
      </c>
      <c r="AX292" s="13" t="s">
        <v>83</v>
      </c>
      <c r="AY292" s="279" t="s">
        <v>397</v>
      </c>
    </row>
    <row r="293" s="13" customFormat="1">
      <c r="A293" s="13"/>
      <c r="B293" s="269"/>
      <c r="C293" s="270"/>
      <c r="D293" s="261" t="s">
        <v>465</v>
      </c>
      <c r="E293" s="271" t="s">
        <v>1</v>
      </c>
      <c r="F293" s="272" t="s">
        <v>735</v>
      </c>
      <c r="G293" s="270"/>
      <c r="H293" s="273">
        <v>10.733000000000001</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3" customFormat="1">
      <c r="A294" s="13"/>
      <c r="B294" s="269"/>
      <c r="C294" s="270"/>
      <c r="D294" s="261" t="s">
        <v>465</v>
      </c>
      <c r="E294" s="271" t="s">
        <v>1</v>
      </c>
      <c r="F294" s="272" t="s">
        <v>736</v>
      </c>
      <c r="G294" s="270"/>
      <c r="H294" s="273">
        <v>24.908000000000001</v>
      </c>
      <c r="I294" s="274"/>
      <c r="J294" s="270"/>
      <c r="K294" s="270"/>
      <c r="L294" s="275"/>
      <c r="M294" s="276"/>
      <c r="N294" s="277"/>
      <c r="O294" s="277"/>
      <c r="P294" s="277"/>
      <c r="Q294" s="277"/>
      <c r="R294" s="277"/>
      <c r="S294" s="277"/>
      <c r="T294" s="278"/>
      <c r="U294" s="13"/>
      <c r="V294" s="13"/>
      <c r="W294" s="13"/>
      <c r="X294" s="13"/>
      <c r="Y294" s="13"/>
      <c r="Z294" s="13"/>
      <c r="AA294" s="13"/>
      <c r="AB294" s="13"/>
      <c r="AC294" s="13"/>
      <c r="AD294" s="13"/>
      <c r="AE294" s="13"/>
      <c r="AT294" s="279" t="s">
        <v>465</v>
      </c>
      <c r="AU294" s="279" t="s">
        <v>93</v>
      </c>
      <c r="AV294" s="13" t="s">
        <v>93</v>
      </c>
      <c r="AW294" s="13" t="s">
        <v>38</v>
      </c>
      <c r="AX294" s="13" t="s">
        <v>83</v>
      </c>
      <c r="AY294" s="279" t="s">
        <v>397</v>
      </c>
    </row>
    <row r="295" s="13" customFormat="1">
      <c r="A295" s="13"/>
      <c r="B295" s="269"/>
      <c r="C295" s="270"/>
      <c r="D295" s="261" t="s">
        <v>465</v>
      </c>
      <c r="E295" s="271" t="s">
        <v>1</v>
      </c>
      <c r="F295" s="272" t="s">
        <v>737</v>
      </c>
      <c r="G295" s="270"/>
      <c r="H295" s="273">
        <v>9.1129999999999995</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465</v>
      </c>
      <c r="AU295" s="279" t="s">
        <v>93</v>
      </c>
      <c r="AV295" s="13" t="s">
        <v>93</v>
      </c>
      <c r="AW295" s="13" t="s">
        <v>38</v>
      </c>
      <c r="AX295" s="13" t="s">
        <v>83</v>
      </c>
      <c r="AY295" s="279" t="s">
        <v>397</v>
      </c>
    </row>
    <row r="296" s="13" customFormat="1">
      <c r="A296" s="13"/>
      <c r="B296" s="269"/>
      <c r="C296" s="270"/>
      <c r="D296" s="261" t="s">
        <v>465</v>
      </c>
      <c r="E296" s="271" t="s">
        <v>1</v>
      </c>
      <c r="F296" s="272" t="s">
        <v>738</v>
      </c>
      <c r="G296" s="270"/>
      <c r="H296" s="273">
        <v>38.880000000000003</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3" customFormat="1">
      <c r="A297" s="13"/>
      <c r="B297" s="269"/>
      <c r="C297" s="270"/>
      <c r="D297" s="261" t="s">
        <v>465</v>
      </c>
      <c r="E297" s="271" t="s">
        <v>1</v>
      </c>
      <c r="F297" s="272" t="s">
        <v>739</v>
      </c>
      <c r="G297" s="270"/>
      <c r="H297" s="273">
        <v>6.4800000000000004</v>
      </c>
      <c r="I297" s="274"/>
      <c r="J297" s="270"/>
      <c r="K297" s="270"/>
      <c r="L297" s="275"/>
      <c r="M297" s="276"/>
      <c r="N297" s="277"/>
      <c r="O297" s="277"/>
      <c r="P297" s="277"/>
      <c r="Q297" s="277"/>
      <c r="R297" s="277"/>
      <c r="S297" s="277"/>
      <c r="T297" s="278"/>
      <c r="U297" s="13"/>
      <c r="V297" s="13"/>
      <c r="W297" s="13"/>
      <c r="X297" s="13"/>
      <c r="Y297" s="13"/>
      <c r="Z297" s="13"/>
      <c r="AA297" s="13"/>
      <c r="AB297" s="13"/>
      <c r="AC297" s="13"/>
      <c r="AD297" s="13"/>
      <c r="AE297" s="13"/>
      <c r="AT297" s="279" t="s">
        <v>465</v>
      </c>
      <c r="AU297" s="279" t="s">
        <v>93</v>
      </c>
      <c r="AV297" s="13" t="s">
        <v>93</v>
      </c>
      <c r="AW297" s="13" t="s">
        <v>38</v>
      </c>
      <c r="AX297" s="13" t="s">
        <v>83</v>
      </c>
      <c r="AY297" s="279" t="s">
        <v>397</v>
      </c>
    </row>
    <row r="298" s="13" customFormat="1">
      <c r="A298" s="13"/>
      <c r="B298" s="269"/>
      <c r="C298" s="270"/>
      <c r="D298" s="261" t="s">
        <v>465</v>
      </c>
      <c r="E298" s="271" t="s">
        <v>1</v>
      </c>
      <c r="F298" s="272" t="s">
        <v>740</v>
      </c>
      <c r="G298" s="270"/>
      <c r="H298" s="273">
        <v>6.0750000000000002</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3" customFormat="1">
      <c r="A299" s="13"/>
      <c r="B299" s="269"/>
      <c r="C299" s="270"/>
      <c r="D299" s="261" t="s">
        <v>465</v>
      </c>
      <c r="E299" s="271" t="s">
        <v>1</v>
      </c>
      <c r="F299" s="272" t="s">
        <v>741</v>
      </c>
      <c r="G299" s="270"/>
      <c r="H299" s="273">
        <v>16.199999999999999</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3" customFormat="1">
      <c r="A300" s="13"/>
      <c r="B300" s="269"/>
      <c r="C300" s="270"/>
      <c r="D300" s="261" t="s">
        <v>465</v>
      </c>
      <c r="E300" s="271" t="s">
        <v>1</v>
      </c>
      <c r="F300" s="272" t="s">
        <v>742</v>
      </c>
      <c r="G300" s="270"/>
      <c r="H300" s="273">
        <v>5.9130000000000003</v>
      </c>
      <c r="I300" s="274"/>
      <c r="J300" s="270"/>
      <c r="K300" s="270"/>
      <c r="L300" s="275"/>
      <c r="M300" s="276"/>
      <c r="N300" s="277"/>
      <c r="O300" s="277"/>
      <c r="P300" s="277"/>
      <c r="Q300" s="277"/>
      <c r="R300" s="277"/>
      <c r="S300" s="277"/>
      <c r="T300" s="278"/>
      <c r="U300" s="13"/>
      <c r="V300" s="13"/>
      <c r="W300" s="13"/>
      <c r="X300" s="13"/>
      <c r="Y300" s="13"/>
      <c r="Z300" s="13"/>
      <c r="AA300" s="13"/>
      <c r="AB300" s="13"/>
      <c r="AC300" s="13"/>
      <c r="AD300" s="13"/>
      <c r="AE300" s="13"/>
      <c r="AT300" s="279" t="s">
        <v>465</v>
      </c>
      <c r="AU300" s="279" t="s">
        <v>93</v>
      </c>
      <c r="AV300" s="13" t="s">
        <v>93</v>
      </c>
      <c r="AW300" s="13" t="s">
        <v>38</v>
      </c>
      <c r="AX300" s="13" t="s">
        <v>83</v>
      </c>
      <c r="AY300" s="279" t="s">
        <v>397</v>
      </c>
    </row>
    <row r="301" s="13" customFormat="1">
      <c r="A301" s="13"/>
      <c r="B301" s="269"/>
      <c r="C301" s="270"/>
      <c r="D301" s="261" t="s">
        <v>465</v>
      </c>
      <c r="E301" s="271" t="s">
        <v>1</v>
      </c>
      <c r="F301" s="272" t="s">
        <v>743</v>
      </c>
      <c r="G301" s="270"/>
      <c r="H301" s="273">
        <v>10.976000000000001</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465</v>
      </c>
      <c r="AU301" s="279" t="s">
        <v>93</v>
      </c>
      <c r="AV301" s="13" t="s">
        <v>93</v>
      </c>
      <c r="AW301" s="13" t="s">
        <v>38</v>
      </c>
      <c r="AX301" s="13" t="s">
        <v>83</v>
      </c>
      <c r="AY301" s="279" t="s">
        <v>397</v>
      </c>
    </row>
    <row r="302" s="13" customFormat="1">
      <c r="A302" s="13"/>
      <c r="B302" s="269"/>
      <c r="C302" s="270"/>
      <c r="D302" s="261" t="s">
        <v>465</v>
      </c>
      <c r="E302" s="271" t="s">
        <v>1</v>
      </c>
      <c r="F302" s="272" t="s">
        <v>744</v>
      </c>
      <c r="G302" s="270"/>
      <c r="H302" s="273">
        <v>18.225000000000001</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3" customFormat="1">
      <c r="A303" s="13"/>
      <c r="B303" s="269"/>
      <c r="C303" s="270"/>
      <c r="D303" s="261" t="s">
        <v>465</v>
      </c>
      <c r="E303" s="271" t="s">
        <v>1</v>
      </c>
      <c r="F303" s="272" t="s">
        <v>745</v>
      </c>
      <c r="G303" s="270"/>
      <c r="H303" s="273">
        <v>6.0750000000000002</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465</v>
      </c>
      <c r="AU303" s="279" t="s">
        <v>93</v>
      </c>
      <c r="AV303" s="13" t="s">
        <v>93</v>
      </c>
      <c r="AW303" s="13" t="s">
        <v>38</v>
      </c>
      <c r="AX303" s="13" t="s">
        <v>83</v>
      </c>
      <c r="AY303" s="279" t="s">
        <v>397</v>
      </c>
    </row>
    <row r="304" s="13" customFormat="1">
      <c r="A304" s="13"/>
      <c r="B304" s="269"/>
      <c r="C304" s="270"/>
      <c r="D304" s="261" t="s">
        <v>465</v>
      </c>
      <c r="E304" s="271" t="s">
        <v>1</v>
      </c>
      <c r="F304" s="272" t="s">
        <v>746</v>
      </c>
      <c r="G304" s="270"/>
      <c r="H304" s="273">
        <v>9.3960000000000008</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3" customFormat="1">
      <c r="A305" s="13"/>
      <c r="B305" s="269"/>
      <c r="C305" s="270"/>
      <c r="D305" s="261" t="s">
        <v>465</v>
      </c>
      <c r="E305" s="271" t="s">
        <v>1</v>
      </c>
      <c r="F305" s="272" t="s">
        <v>747</v>
      </c>
      <c r="G305" s="270"/>
      <c r="H305" s="273">
        <v>8.5050000000000008</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5" customFormat="1">
      <c r="A306" s="15"/>
      <c r="B306" s="291"/>
      <c r="C306" s="292"/>
      <c r="D306" s="261" t="s">
        <v>465</v>
      </c>
      <c r="E306" s="293" t="s">
        <v>1</v>
      </c>
      <c r="F306" s="294" t="s">
        <v>476</v>
      </c>
      <c r="G306" s="292"/>
      <c r="H306" s="295">
        <v>290.50900000000001</v>
      </c>
      <c r="I306" s="296"/>
      <c r="J306" s="292"/>
      <c r="K306" s="292"/>
      <c r="L306" s="297"/>
      <c r="M306" s="298"/>
      <c r="N306" s="299"/>
      <c r="O306" s="299"/>
      <c r="P306" s="299"/>
      <c r="Q306" s="299"/>
      <c r="R306" s="299"/>
      <c r="S306" s="299"/>
      <c r="T306" s="300"/>
      <c r="U306" s="15"/>
      <c r="V306" s="15"/>
      <c r="W306" s="15"/>
      <c r="X306" s="15"/>
      <c r="Y306" s="15"/>
      <c r="Z306" s="15"/>
      <c r="AA306" s="15"/>
      <c r="AB306" s="15"/>
      <c r="AC306" s="15"/>
      <c r="AD306" s="15"/>
      <c r="AE306" s="15"/>
      <c r="AT306" s="301" t="s">
        <v>465</v>
      </c>
      <c r="AU306" s="301" t="s">
        <v>93</v>
      </c>
      <c r="AV306" s="15" t="s">
        <v>112</v>
      </c>
      <c r="AW306" s="15" t="s">
        <v>38</v>
      </c>
      <c r="AX306" s="15" t="s">
        <v>83</v>
      </c>
      <c r="AY306" s="301" t="s">
        <v>397</v>
      </c>
    </row>
    <row r="307" s="16" customFormat="1">
      <c r="A307" s="16"/>
      <c r="B307" s="306"/>
      <c r="C307" s="307"/>
      <c r="D307" s="261" t="s">
        <v>465</v>
      </c>
      <c r="E307" s="308" t="s">
        <v>1</v>
      </c>
      <c r="F307" s="309" t="s">
        <v>715</v>
      </c>
      <c r="G307" s="307"/>
      <c r="H307" s="308" t="s">
        <v>1</v>
      </c>
      <c r="I307" s="310"/>
      <c r="J307" s="307"/>
      <c r="K307" s="307"/>
      <c r="L307" s="311"/>
      <c r="M307" s="312"/>
      <c r="N307" s="313"/>
      <c r="O307" s="313"/>
      <c r="P307" s="313"/>
      <c r="Q307" s="313"/>
      <c r="R307" s="313"/>
      <c r="S307" s="313"/>
      <c r="T307" s="314"/>
      <c r="U307" s="16"/>
      <c r="V307" s="16"/>
      <c r="W307" s="16"/>
      <c r="X307" s="16"/>
      <c r="Y307" s="16"/>
      <c r="Z307" s="16"/>
      <c r="AA307" s="16"/>
      <c r="AB307" s="16"/>
      <c r="AC307" s="16"/>
      <c r="AD307" s="16"/>
      <c r="AE307" s="16"/>
      <c r="AT307" s="315" t="s">
        <v>465</v>
      </c>
      <c r="AU307" s="315" t="s">
        <v>93</v>
      </c>
      <c r="AV307" s="16" t="s">
        <v>91</v>
      </c>
      <c r="AW307" s="16" t="s">
        <v>38</v>
      </c>
      <c r="AX307" s="16" t="s">
        <v>83</v>
      </c>
      <c r="AY307" s="315" t="s">
        <v>397</v>
      </c>
    </row>
    <row r="308" s="13" customFormat="1">
      <c r="A308" s="13"/>
      <c r="B308" s="269"/>
      <c r="C308" s="270"/>
      <c r="D308" s="261" t="s">
        <v>465</v>
      </c>
      <c r="E308" s="271" t="s">
        <v>1</v>
      </c>
      <c r="F308" s="272" t="s">
        <v>748</v>
      </c>
      <c r="G308" s="270"/>
      <c r="H308" s="273">
        <v>19.440000000000001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3" customFormat="1">
      <c r="A309" s="13"/>
      <c r="B309" s="269"/>
      <c r="C309" s="270"/>
      <c r="D309" s="261" t="s">
        <v>465</v>
      </c>
      <c r="E309" s="271" t="s">
        <v>1</v>
      </c>
      <c r="F309" s="272" t="s">
        <v>749</v>
      </c>
      <c r="G309" s="270"/>
      <c r="H309" s="273">
        <v>21.276</v>
      </c>
      <c r="I309" s="274"/>
      <c r="J309" s="270"/>
      <c r="K309" s="270"/>
      <c r="L309" s="275"/>
      <c r="M309" s="276"/>
      <c r="N309" s="277"/>
      <c r="O309" s="277"/>
      <c r="P309" s="277"/>
      <c r="Q309" s="277"/>
      <c r="R309" s="277"/>
      <c r="S309" s="277"/>
      <c r="T309" s="278"/>
      <c r="U309" s="13"/>
      <c r="V309" s="13"/>
      <c r="W309" s="13"/>
      <c r="X309" s="13"/>
      <c r="Y309" s="13"/>
      <c r="Z309" s="13"/>
      <c r="AA309" s="13"/>
      <c r="AB309" s="13"/>
      <c r="AC309" s="13"/>
      <c r="AD309" s="13"/>
      <c r="AE309" s="13"/>
      <c r="AT309" s="279" t="s">
        <v>465</v>
      </c>
      <c r="AU309" s="279" t="s">
        <v>93</v>
      </c>
      <c r="AV309" s="13" t="s">
        <v>93</v>
      </c>
      <c r="AW309" s="13" t="s">
        <v>38</v>
      </c>
      <c r="AX309" s="13" t="s">
        <v>83</v>
      </c>
      <c r="AY309" s="279" t="s">
        <v>397</v>
      </c>
    </row>
    <row r="310" s="13" customFormat="1">
      <c r="A310" s="13"/>
      <c r="B310" s="269"/>
      <c r="C310" s="270"/>
      <c r="D310" s="261" t="s">
        <v>465</v>
      </c>
      <c r="E310" s="271" t="s">
        <v>1</v>
      </c>
      <c r="F310" s="272" t="s">
        <v>750</v>
      </c>
      <c r="G310" s="270"/>
      <c r="H310" s="273">
        <v>4.1399999999999997</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3" customFormat="1">
      <c r="A311" s="13"/>
      <c r="B311" s="269"/>
      <c r="C311" s="270"/>
      <c r="D311" s="261" t="s">
        <v>465</v>
      </c>
      <c r="E311" s="271" t="s">
        <v>1</v>
      </c>
      <c r="F311" s="272" t="s">
        <v>751</v>
      </c>
      <c r="G311" s="270"/>
      <c r="H311" s="273">
        <v>4.0679999999999996</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3" customFormat="1">
      <c r="A312" s="13"/>
      <c r="B312" s="269"/>
      <c r="C312" s="270"/>
      <c r="D312" s="261" t="s">
        <v>465</v>
      </c>
      <c r="E312" s="271" t="s">
        <v>1</v>
      </c>
      <c r="F312" s="272" t="s">
        <v>752</v>
      </c>
      <c r="G312" s="270"/>
      <c r="H312" s="273">
        <v>8.6400000000000006</v>
      </c>
      <c r="I312" s="274"/>
      <c r="J312" s="270"/>
      <c r="K312" s="270"/>
      <c r="L312" s="275"/>
      <c r="M312" s="276"/>
      <c r="N312" s="277"/>
      <c r="O312" s="277"/>
      <c r="P312" s="277"/>
      <c r="Q312" s="277"/>
      <c r="R312" s="277"/>
      <c r="S312" s="277"/>
      <c r="T312" s="278"/>
      <c r="U312" s="13"/>
      <c r="V312" s="13"/>
      <c r="W312" s="13"/>
      <c r="X312" s="13"/>
      <c r="Y312" s="13"/>
      <c r="Z312" s="13"/>
      <c r="AA312" s="13"/>
      <c r="AB312" s="13"/>
      <c r="AC312" s="13"/>
      <c r="AD312" s="13"/>
      <c r="AE312" s="13"/>
      <c r="AT312" s="279" t="s">
        <v>465</v>
      </c>
      <c r="AU312" s="279" t="s">
        <v>93</v>
      </c>
      <c r="AV312" s="13" t="s">
        <v>93</v>
      </c>
      <c r="AW312" s="13" t="s">
        <v>38</v>
      </c>
      <c r="AX312" s="13" t="s">
        <v>83</v>
      </c>
      <c r="AY312" s="279" t="s">
        <v>397</v>
      </c>
    </row>
    <row r="313" s="13" customFormat="1">
      <c r="A313" s="13"/>
      <c r="B313" s="269"/>
      <c r="C313" s="270"/>
      <c r="D313" s="261" t="s">
        <v>465</v>
      </c>
      <c r="E313" s="271" t="s">
        <v>1</v>
      </c>
      <c r="F313" s="272" t="s">
        <v>753</v>
      </c>
      <c r="G313" s="270"/>
      <c r="H313" s="273">
        <v>11.304</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465</v>
      </c>
      <c r="AU313" s="279" t="s">
        <v>93</v>
      </c>
      <c r="AV313" s="13" t="s">
        <v>93</v>
      </c>
      <c r="AW313" s="13" t="s">
        <v>38</v>
      </c>
      <c r="AX313" s="13" t="s">
        <v>83</v>
      </c>
      <c r="AY313" s="279" t="s">
        <v>397</v>
      </c>
    </row>
    <row r="314" s="13" customFormat="1">
      <c r="A314" s="13"/>
      <c r="B314" s="269"/>
      <c r="C314" s="270"/>
      <c r="D314" s="261" t="s">
        <v>465</v>
      </c>
      <c r="E314" s="271" t="s">
        <v>1</v>
      </c>
      <c r="F314" s="272" t="s">
        <v>754</v>
      </c>
      <c r="G314" s="270"/>
      <c r="H314" s="273">
        <v>6.3360000000000003</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3" customFormat="1">
      <c r="A315" s="13"/>
      <c r="B315" s="269"/>
      <c r="C315" s="270"/>
      <c r="D315" s="261" t="s">
        <v>465</v>
      </c>
      <c r="E315" s="271" t="s">
        <v>1</v>
      </c>
      <c r="F315" s="272" t="s">
        <v>755</v>
      </c>
      <c r="G315" s="270"/>
      <c r="H315" s="273">
        <v>5.1840000000000002</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465</v>
      </c>
      <c r="AU315" s="279" t="s">
        <v>93</v>
      </c>
      <c r="AV315" s="13" t="s">
        <v>93</v>
      </c>
      <c r="AW315" s="13" t="s">
        <v>38</v>
      </c>
      <c r="AX315" s="13" t="s">
        <v>83</v>
      </c>
      <c r="AY315" s="279" t="s">
        <v>397</v>
      </c>
    </row>
    <row r="316" s="13" customFormat="1">
      <c r="A316" s="13"/>
      <c r="B316" s="269"/>
      <c r="C316" s="270"/>
      <c r="D316" s="261" t="s">
        <v>465</v>
      </c>
      <c r="E316" s="271" t="s">
        <v>1</v>
      </c>
      <c r="F316" s="272" t="s">
        <v>756</v>
      </c>
      <c r="G316" s="270"/>
      <c r="H316" s="273">
        <v>4.3200000000000003</v>
      </c>
      <c r="I316" s="274"/>
      <c r="J316" s="270"/>
      <c r="K316" s="270"/>
      <c r="L316" s="275"/>
      <c r="M316" s="276"/>
      <c r="N316" s="277"/>
      <c r="O316" s="277"/>
      <c r="P316" s="277"/>
      <c r="Q316" s="277"/>
      <c r="R316" s="277"/>
      <c r="S316" s="277"/>
      <c r="T316" s="278"/>
      <c r="U316" s="13"/>
      <c r="V316" s="13"/>
      <c r="W316" s="13"/>
      <c r="X316" s="13"/>
      <c r="Y316" s="13"/>
      <c r="Z316" s="13"/>
      <c r="AA316" s="13"/>
      <c r="AB316" s="13"/>
      <c r="AC316" s="13"/>
      <c r="AD316" s="13"/>
      <c r="AE316" s="13"/>
      <c r="AT316" s="279" t="s">
        <v>465</v>
      </c>
      <c r="AU316" s="279" t="s">
        <v>93</v>
      </c>
      <c r="AV316" s="13" t="s">
        <v>93</v>
      </c>
      <c r="AW316" s="13" t="s">
        <v>38</v>
      </c>
      <c r="AX316" s="13" t="s">
        <v>83</v>
      </c>
      <c r="AY316" s="279" t="s">
        <v>397</v>
      </c>
    </row>
    <row r="317" s="15" customFormat="1">
      <c r="A317" s="15"/>
      <c r="B317" s="291"/>
      <c r="C317" s="292"/>
      <c r="D317" s="261" t="s">
        <v>465</v>
      </c>
      <c r="E317" s="293" t="s">
        <v>1</v>
      </c>
      <c r="F317" s="294" t="s">
        <v>476</v>
      </c>
      <c r="G317" s="292"/>
      <c r="H317" s="295">
        <v>84.707999999999998</v>
      </c>
      <c r="I317" s="296"/>
      <c r="J317" s="292"/>
      <c r="K317" s="292"/>
      <c r="L317" s="297"/>
      <c r="M317" s="298"/>
      <c r="N317" s="299"/>
      <c r="O317" s="299"/>
      <c r="P317" s="299"/>
      <c r="Q317" s="299"/>
      <c r="R317" s="299"/>
      <c r="S317" s="299"/>
      <c r="T317" s="300"/>
      <c r="U317" s="15"/>
      <c r="V317" s="15"/>
      <c r="W317" s="15"/>
      <c r="X317" s="15"/>
      <c r="Y317" s="15"/>
      <c r="Z317" s="15"/>
      <c r="AA317" s="15"/>
      <c r="AB317" s="15"/>
      <c r="AC317" s="15"/>
      <c r="AD317" s="15"/>
      <c r="AE317" s="15"/>
      <c r="AT317" s="301" t="s">
        <v>465</v>
      </c>
      <c r="AU317" s="301" t="s">
        <v>93</v>
      </c>
      <c r="AV317" s="15" t="s">
        <v>112</v>
      </c>
      <c r="AW317" s="15" t="s">
        <v>38</v>
      </c>
      <c r="AX317" s="15" t="s">
        <v>83</v>
      </c>
      <c r="AY317" s="301" t="s">
        <v>397</v>
      </c>
    </row>
    <row r="318" s="14" customFormat="1">
      <c r="A318" s="14"/>
      <c r="B318" s="280"/>
      <c r="C318" s="281"/>
      <c r="D318" s="261" t="s">
        <v>465</v>
      </c>
      <c r="E318" s="282" t="s">
        <v>1</v>
      </c>
      <c r="F318" s="283" t="s">
        <v>467</v>
      </c>
      <c r="G318" s="281"/>
      <c r="H318" s="284">
        <v>375.21699999999998</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16.5" customHeight="1">
      <c r="A319" s="40"/>
      <c r="B319" s="41"/>
      <c r="C319" s="247" t="s">
        <v>203</v>
      </c>
      <c r="D319" s="247" t="s">
        <v>400</v>
      </c>
      <c r="E319" s="248" t="s">
        <v>757</v>
      </c>
      <c r="F319" s="249" t="s">
        <v>758</v>
      </c>
      <c r="G319" s="250" t="s">
        <v>546</v>
      </c>
      <c r="H319" s="251">
        <v>375.21699999999998</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759</v>
      </c>
    </row>
    <row r="320" s="2" customFormat="1" ht="16.5" customHeight="1">
      <c r="A320" s="40"/>
      <c r="B320" s="41"/>
      <c r="C320" s="247" t="s">
        <v>206</v>
      </c>
      <c r="D320" s="247" t="s">
        <v>400</v>
      </c>
      <c r="E320" s="248" t="s">
        <v>760</v>
      </c>
      <c r="F320" s="249" t="s">
        <v>761</v>
      </c>
      <c r="G320" s="250" t="s">
        <v>502</v>
      </c>
      <c r="H320" s="251">
        <v>6.79</v>
      </c>
      <c r="I320" s="252"/>
      <c r="J320" s="253">
        <f>ROUND(I320*H320,2)</f>
        <v>0</v>
      </c>
      <c r="K320" s="254"/>
      <c r="L320" s="46"/>
      <c r="M320" s="255" t="s">
        <v>1</v>
      </c>
      <c r="N320" s="256" t="s">
        <v>48</v>
      </c>
      <c r="O320" s="93"/>
      <c r="P320" s="257">
        <f>O320*H320</f>
        <v>0</v>
      </c>
      <c r="Q320" s="257">
        <v>1.0519700000000001</v>
      </c>
      <c r="R320" s="257">
        <f>Q320*H320</f>
        <v>7.1428763000000002</v>
      </c>
      <c r="S320" s="257">
        <v>0</v>
      </c>
      <c r="T320" s="258">
        <f>S320*H320</f>
        <v>0</v>
      </c>
      <c r="U320" s="40"/>
      <c r="V320" s="40"/>
      <c r="W320" s="40"/>
      <c r="X320" s="40"/>
      <c r="Y320" s="40"/>
      <c r="Z320" s="40"/>
      <c r="AA320" s="40"/>
      <c r="AB320" s="40"/>
      <c r="AC320" s="40"/>
      <c r="AD320" s="40"/>
      <c r="AE320" s="40"/>
      <c r="AR320" s="259" t="s">
        <v>124</v>
      </c>
      <c r="AT320" s="259" t="s">
        <v>400</v>
      </c>
      <c r="AU320" s="259" t="s">
        <v>93</v>
      </c>
      <c r="AY320" s="18" t="s">
        <v>397</v>
      </c>
      <c r="BE320" s="260">
        <f>IF(N320="základní",J320,0)</f>
        <v>0</v>
      </c>
      <c r="BF320" s="260">
        <f>IF(N320="snížená",J320,0)</f>
        <v>0</v>
      </c>
      <c r="BG320" s="260">
        <f>IF(N320="zákl. přenesená",J320,0)</f>
        <v>0</v>
      </c>
      <c r="BH320" s="260">
        <f>IF(N320="sníž. přenesená",J320,0)</f>
        <v>0</v>
      </c>
      <c r="BI320" s="260">
        <f>IF(N320="nulová",J320,0)</f>
        <v>0</v>
      </c>
      <c r="BJ320" s="18" t="s">
        <v>91</v>
      </c>
      <c r="BK320" s="260">
        <f>ROUND(I320*H320,2)</f>
        <v>0</v>
      </c>
      <c r="BL320" s="18" t="s">
        <v>124</v>
      </c>
      <c r="BM320" s="259" t="s">
        <v>762</v>
      </c>
    </row>
    <row r="321" s="2" customFormat="1">
      <c r="A321" s="40"/>
      <c r="B321" s="41"/>
      <c r="C321" s="42"/>
      <c r="D321" s="261" t="s">
        <v>404</v>
      </c>
      <c r="E321" s="42"/>
      <c r="F321" s="262" t="s">
        <v>613</v>
      </c>
      <c r="G321" s="42"/>
      <c r="H321" s="42"/>
      <c r="I321" s="157"/>
      <c r="J321" s="42"/>
      <c r="K321" s="42"/>
      <c r="L321" s="46"/>
      <c r="M321" s="263"/>
      <c r="N321" s="264"/>
      <c r="O321" s="93"/>
      <c r="P321" s="93"/>
      <c r="Q321" s="93"/>
      <c r="R321" s="93"/>
      <c r="S321" s="93"/>
      <c r="T321" s="94"/>
      <c r="U321" s="40"/>
      <c r="V321" s="40"/>
      <c r="W321" s="40"/>
      <c r="X321" s="40"/>
      <c r="Y321" s="40"/>
      <c r="Z321" s="40"/>
      <c r="AA321" s="40"/>
      <c r="AB321" s="40"/>
      <c r="AC321" s="40"/>
      <c r="AD321" s="40"/>
      <c r="AE321" s="40"/>
      <c r="AT321" s="18" t="s">
        <v>404</v>
      </c>
      <c r="AU321" s="18" t="s">
        <v>93</v>
      </c>
    </row>
    <row r="322" s="13" customFormat="1">
      <c r="A322" s="13"/>
      <c r="B322" s="269"/>
      <c r="C322" s="270"/>
      <c r="D322" s="261" t="s">
        <v>465</v>
      </c>
      <c r="E322" s="271" t="s">
        <v>1</v>
      </c>
      <c r="F322" s="272" t="s">
        <v>763</v>
      </c>
      <c r="G322" s="270"/>
      <c r="H322" s="273">
        <v>5.9039999999999999</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5" customFormat="1">
      <c r="A323" s="15"/>
      <c r="B323" s="291"/>
      <c r="C323" s="292"/>
      <c r="D323" s="261" t="s">
        <v>465</v>
      </c>
      <c r="E323" s="293" t="s">
        <v>1</v>
      </c>
      <c r="F323" s="294" t="s">
        <v>476</v>
      </c>
      <c r="G323" s="292"/>
      <c r="H323" s="295">
        <v>5.9039999999999999</v>
      </c>
      <c r="I323" s="296"/>
      <c r="J323" s="292"/>
      <c r="K323" s="292"/>
      <c r="L323" s="297"/>
      <c r="M323" s="298"/>
      <c r="N323" s="299"/>
      <c r="O323" s="299"/>
      <c r="P323" s="299"/>
      <c r="Q323" s="299"/>
      <c r="R323" s="299"/>
      <c r="S323" s="299"/>
      <c r="T323" s="300"/>
      <c r="U323" s="15"/>
      <c r="V323" s="15"/>
      <c r="W323" s="15"/>
      <c r="X323" s="15"/>
      <c r="Y323" s="15"/>
      <c r="Z323" s="15"/>
      <c r="AA323" s="15"/>
      <c r="AB323" s="15"/>
      <c r="AC323" s="15"/>
      <c r="AD323" s="15"/>
      <c r="AE323" s="15"/>
      <c r="AT323" s="301" t="s">
        <v>465</v>
      </c>
      <c r="AU323" s="301" t="s">
        <v>93</v>
      </c>
      <c r="AV323" s="15" t="s">
        <v>112</v>
      </c>
      <c r="AW323" s="15" t="s">
        <v>38</v>
      </c>
      <c r="AX323" s="15" t="s">
        <v>83</v>
      </c>
      <c r="AY323" s="301" t="s">
        <v>397</v>
      </c>
    </row>
    <row r="324" s="13" customFormat="1">
      <c r="A324" s="13"/>
      <c r="B324" s="269"/>
      <c r="C324" s="270"/>
      <c r="D324" s="261" t="s">
        <v>465</v>
      </c>
      <c r="E324" s="271" t="s">
        <v>1</v>
      </c>
      <c r="F324" s="272" t="s">
        <v>764</v>
      </c>
      <c r="G324" s="270"/>
      <c r="H324" s="273">
        <v>0.88600000000000001</v>
      </c>
      <c r="I324" s="274"/>
      <c r="J324" s="270"/>
      <c r="K324" s="270"/>
      <c r="L324" s="275"/>
      <c r="M324" s="276"/>
      <c r="N324" s="277"/>
      <c r="O324" s="277"/>
      <c r="P324" s="277"/>
      <c r="Q324" s="277"/>
      <c r="R324" s="277"/>
      <c r="S324" s="277"/>
      <c r="T324" s="278"/>
      <c r="U324" s="13"/>
      <c r="V324" s="13"/>
      <c r="W324" s="13"/>
      <c r="X324" s="13"/>
      <c r="Y324" s="13"/>
      <c r="Z324" s="13"/>
      <c r="AA324" s="13"/>
      <c r="AB324" s="13"/>
      <c r="AC324" s="13"/>
      <c r="AD324" s="13"/>
      <c r="AE324" s="13"/>
      <c r="AT324" s="279" t="s">
        <v>465</v>
      </c>
      <c r="AU324" s="279" t="s">
        <v>93</v>
      </c>
      <c r="AV324" s="13" t="s">
        <v>93</v>
      </c>
      <c r="AW324" s="13" t="s">
        <v>38</v>
      </c>
      <c r="AX324" s="13" t="s">
        <v>83</v>
      </c>
      <c r="AY324" s="279" t="s">
        <v>397</v>
      </c>
    </row>
    <row r="325" s="14" customFormat="1">
      <c r="A325" s="14"/>
      <c r="B325" s="280"/>
      <c r="C325" s="281"/>
      <c r="D325" s="261" t="s">
        <v>465</v>
      </c>
      <c r="E325" s="282" t="s">
        <v>1</v>
      </c>
      <c r="F325" s="283" t="s">
        <v>467</v>
      </c>
      <c r="G325" s="281"/>
      <c r="H325" s="284">
        <v>6.79</v>
      </c>
      <c r="I325" s="285"/>
      <c r="J325" s="281"/>
      <c r="K325" s="281"/>
      <c r="L325" s="286"/>
      <c r="M325" s="287"/>
      <c r="N325" s="288"/>
      <c r="O325" s="288"/>
      <c r="P325" s="288"/>
      <c r="Q325" s="288"/>
      <c r="R325" s="288"/>
      <c r="S325" s="288"/>
      <c r="T325" s="289"/>
      <c r="U325" s="14"/>
      <c r="V325" s="14"/>
      <c r="W325" s="14"/>
      <c r="X325" s="14"/>
      <c r="Y325" s="14"/>
      <c r="Z325" s="14"/>
      <c r="AA325" s="14"/>
      <c r="AB325" s="14"/>
      <c r="AC325" s="14"/>
      <c r="AD325" s="14"/>
      <c r="AE325" s="14"/>
      <c r="AT325" s="290" t="s">
        <v>465</v>
      </c>
      <c r="AU325" s="290" t="s">
        <v>93</v>
      </c>
      <c r="AV325" s="14" t="s">
        <v>124</v>
      </c>
      <c r="AW325" s="14" t="s">
        <v>38</v>
      </c>
      <c r="AX325" s="14" t="s">
        <v>91</v>
      </c>
      <c r="AY325" s="290" t="s">
        <v>397</v>
      </c>
    </row>
    <row r="326" s="2" customFormat="1" ht="16.5" customHeight="1">
      <c r="A326" s="40"/>
      <c r="B326" s="41"/>
      <c r="C326" s="247" t="s">
        <v>209</v>
      </c>
      <c r="D326" s="247" t="s">
        <v>400</v>
      </c>
      <c r="E326" s="248" t="s">
        <v>765</v>
      </c>
      <c r="F326" s="249" t="s">
        <v>766</v>
      </c>
      <c r="G326" s="250" t="s">
        <v>464</v>
      </c>
      <c r="H326" s="251">
        <v>129.28899999999999</v>
      </c>
      <c r="I326" s="252"/>
      <c r="J326" s="253">
        <f>ROUND(I326*H326,2)</f>
        <v>0</v>
      </c>
      <c r="K326" s="254"/>
      <c r="L326" s="46"/>
      <c r="M326" s="255" t="s">
        <v>1</v>
      </c>
      <c r="N326" s="256" t="s">
        <v>48</v>
      </c>
      <c r="O326" s="93"/>
      <c r="P326" s="257">
        <f>O326*H326</f>
        <v>0</v>
      </c>
      <c r="Q326" s="257">
        <v>2.4533</v>
      </c>
      <c r="R326" s="257">
        <f>Q326*H326</f>
        <v>317.1847037</v>
      </c>
      <c r="S326" s="257">
        <v>0</v>
      </c>
      <c r="T326" s="258">
        <f>S326*H326</f>
        <v>0</v>
      </c>
      <c r="U326" s="40"/>
      <c r="V326" s="40"/>
      <c r="W326" s="40"/>
      <c r="X326" s="40"/>
      <c r="Y326" s="40"/>
      <c r="Z326" s="40"/>
      <c r="AA326" s="40"/>
      <c r="AB326" s="40"/>
      <c r="AC326" s="40"/>
      <c r="AD326" s="40"/>
      <c r="AE326" s="40"/>
      <c r="AR326" s="259" t="s">
        <v>124</v>
      </c>
      <c r="AT326" s="259" t="s">
        <v>400</v>
      </c>
      <c r="AU326" s="259" t="s">
        <v>93</v>
      </c>
      <c r="AY326" s="18" t="s">
        <v>397</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124</v>
      </c>
      <c r="BM326" s="259" t="s">
        <v>767</v>
      </c>
    </row>
    <row r="327" s="16" customFormat="1">
      <c r="A327" s="16"/>
      <c r="B327" s="306"/>
      <c r="C327" s="307"/>
      <c r="D327" s="261" t="s">
        <v>465</v>
      </c>
      <c r="E327" s="308" t="s">
        <v>1</v>
      </c>
      <c r="F327" s="309" t="s">
        <v>768</v>
      </c>
      <c r="G327" s="307"/>
      <c r="H327" s="308" t="s">
        <v>1</v>
      </c>
      <c r="I327" s="310"/>
      <c r="J327" s="307"/>
      <c r="K327" s="307"/>
      <c r="L327" s="311"/>
      <c r="M327" s="312"/>
      <c r="N327" s="313"/>
      <c r="O327" s="313"/>
      <c r="P327" s="313"/>
      <c r="Q327" s="313"/>
      <c r="R327" s="313"/>
      <c r="S327" s="313"/>
      <c r="T327" s="314"/>
      <c r="U327" s="16"/>
      <c r="V327" s="16"/>
      <c r="W327" s="16"/>
      <c r="X327" s="16"/>
      <c r="Y327" s="16"/>
      <c r="Z327" s="16"/>
      <c r="AA327" s="16"/>
      <c r="AB327" s="16"/>
      <c r="AC327" s="16"/>
      <c r="AD327" s="16"/>
      <c r="AE327" s="16"/>
      <c r="AT327" s="315" t="s">
        <v>465</v>
      </c>
      <c r="AU327" s="315" t="s">
        <v>93</v>
      </c>
      <c r="AV327" s="16" t="s">
        <v>91</v>
      </c>
      <c r="AW327" s="16" t="s">
        <v>38</v>
      </c>
      <c r="AX327" s="16" t="s">
        <v>83</v>
      </c>
      <c r="AY327" s="315" t="s">
        <v>397</v>
      </c>
    </row>
    <row r="328" s="13" customFormat="1">
      <c r="A328" s="13"/>
      <c r="B328" s="269"/>
      <c r="C328" s="270"/>
      <c r="D328" s="261" t="s">
        <v>465</v>
      </c>
      <c r="E328" s="271" t="s">
        <v>1</v>
      </c>
      <c r="F328" s="272" t="s">
        <v>769</v>
      </c>
      <c r="G328" s="270"/>
      <c r="H328" s="273">
        <v>36.865000000000002</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465</v>
      </c>
      <c r="AU328" s="279" t="s">
        <v>93</v>
      </c>
      <c r="AV328" s="13" t="s">
        <v>93</v>
      </c>
      <c r="AW328" s="13" t="s">
        <v>38</v>
      </c>
      <c r="AX328" s="13" t="s">
        <v>83</v>
      </c>
      <c r="AY328" s="279" t="s">
        <v>397</v>
      </c>
    </row>
    <row r="329" s="13" customFormat="1">
      <c r="A329" s="13"/>
      <c r="B329" s="269"/>
      <c r="C329" s="270"/>
      <c r="D329" s="261" t="s">
        <v>465</v>
      </c>
      <c r="E329" s="271" t="s">
        <v>1</v>
      </c>
      <c r="F329" s="272" t="s">
        <v>770</v>
      </c>
      <c r="G329" s="270"/>
      <c r="H329" s="273">
        <v>47.100000000000001</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3" customFormat="1">
      <c r="A330" s="13"/>
      <c r="B330" s="269"/>
      <c r="C330" s="270"/>
      <c r="D330" s="261" t="s">
        <v>465</v>
      </c>
      <c r="E330" s="271" t="s">
        <v>1</v>
      </c>
      <c r="F330" s="272" t="s">
        <v>771</v>
      </c>
      <c r="G330" s="270"/>
      <c r="H330" s="273">
        <v>25.681999999999999</v>
      </c>
      <c r="I330" s="274"/>
      <c r="J330" s="270"/>
      <c r="K330" s="270"/>
      <c r="L330" s="275"/>
      <c r="M330" s="276"/>
      <c r="N330" s="277"/>
      <c r="O330" s="277"/>
      <c r="P330" s="277"/>
      <c r="Q330" s="277"/>
      <c r="R330" s="277"/>
      <c r="S330" s="277"/>
      <c r="T330" s="278"/>
      <c r="U330" s="13"/>
      <c r="V330" s="13"/>
      <c r="W330" s="13"/>
      <c r="X330" s="13"/>
      <c r="Y330" s="13"/>
      <c r="Z330" s="13"/>
      <c r="AA330" s="13"/>
      <c r="AB330" s="13"/>
      <c r="AC330" s="13"/>
      <c r="AD330" s="13"/>
      <c r="AE330" s="13"/>
      <c r="AT330" s="279" t="s">
        <v>465</v>
      </c>
      <c r="AU330" s="279" t="s">
        <v>93</v>
      </c>
      <c r="AV330" s="13" t="s">
        <v>93</v>
      </c>
      <c r="AW330" s="13" t="s">
        <v>38</v>
      </c>
      <c r="AX330" s="13" t="s">
        <v>83</v>
      </c>
      <c r="AY330" s="279" t="s">
        <v>397</v>
      </c>
    </row>
    <row r="331" s="13" customFormat="1">
      <c r="A331" s="13"/>
      <c r="B331" s="269"/>
      <c r="C331" s="270"/>
      <c r="D331" s="261" t="s">
        <v>465</v>
      </c>
      <c r="E331" s="271" t="s">
        <v>1</v>
      </c>
      <c r="F331" s="272" t="s">
        <v>772</v>
      </c>
      <c r="G331" s="270"/>
      <c r="H331" s="273">
        <v>19.641999999999999</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465</v>
      </c>
      <c r="AU331" s="279" t="s">
        <v>93</v>
      </c>
      <c r="AV331" s="13" t="s">
        <v>93</v>
      </c>
      <c r="AW331" s="13" t="s">
        <v>38</v>
      </c>
      <c r="AX331" s="13" t="s">
        <v>83</v>
      </c>
      <c r="AY331" s="279" t="s">
        <v>397</v>
      </c>
    </row>
    <row r="332" s="14" customFormat="1">
      <c r="A332" s="14"/>
      <c r="B332" s="280"/>
      <c r="C332" s="281"/>
      <c r="D332" s="261" t="s">
        <v>465</v>
      </c>
      <c r="E332" s="282" t="s">
        <v>1</v>
      </c>
      <c r="F332" s="283" t="s">
        <v>467</v>
      </c>
      <c r="G332" s="281"/>
      <c r="H332" s="284">
        <v>129.28899999999999</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465</v>
      </c>
      <c r="AU332" s="290" t="s">
        <v>93</v>
      </c>
      <c r="AV332" s="14" t="s">
        <v>124</v>
      </c>
      <c r="AW332" s="14" t="s">
        <v>38</v>
      </c>
      <c r="AX332" s="14" t="s">
        <v>91</v>
      </c>
      <c r="AY332" s="290" t="s">
        <v>397</v>
      </c>
    </row>
    <row r="333" s="2" customFormat="1" ht="16.5" customHeight="1">
      <c r="A333" s="40"/>
      <c r="B333" s="41"/>
      <c r="C333" s="247" t="s">
        <v>212</v>
      </c>
      <c r="D333" s="247" t="s">
        <v>400</v>
      </c>
      <c r="E333" s="248" t="s">
        <v>773</v>
      </c>
      <c r="F333" s="249" t="s">
        <v>774</v>
      </c>
      <c r="G333" s="250" t="s">
        <v>502</v>
      </c>
      <c r="H333" s="251">
        <v>5.3490000000000002</v>
      </c>
      <c r="I333" s="252"/>
      <c r="J333" s="253">
        <f>ROUND(I333*H333,2)</f>
        <v>0</v>
      </c>
      <c r="K333" s="254"/>
      <c r="L333" s="46"/>
      <c r="M333" s="255" t="s">
        <v>1</v>
      </c>
      <c r="N333" s="256" t="s">
        <v>48</v>
      </c>
      <c r="O333" s="93"/>
      <c r="P333" s="257">
        <f>O333*H333</f>
        <v>0</v>
      </c>
      <c r="Q333" s="257">
        <v>1.0461400000000001</v>
      </c>
      <c r="R333" s="257">
        <f>Q333*H333</f>
        <v>5.5958028600000009</v>
      </c>
      <c r="S333" s="257">
        <v>0</v>
      </c>
      <c r="T333" s="258">
        <f>S333*H333</f>
        <v>0</v>
      </c>
      <c r="U333" s="40"/>
      <c r="V333" s="40"/>
      <c r="W333" s="40"/>
      <c r="X333" s="40"/>
      <c r="Y333" s="40"/>
      <c r="Z333" s="40"/>
      <c r="AA333" s="40"/>
      <c r="AB333" s="40"/>
      <c r="AC333" s="40"/>
      <c r="AD333" s="40"/>
      <c r="AE333" s="40"/>
      <c r="AR333" s="259" t="s">
        <v>124</v>
      </c>
      <c r="AT333" s="259" t="s">
        <v>400</v>
      </c>
      <c r="AU333" s="259" t="s">
        <v>93</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775</v>
      </c>
    </row>
    <row r="334" s="2" customFormat="1">
      <c r="A334" s="40"/>
      <c r="B334" s="41"/>
      <c r="C334" s="42"/>
      <c r="D334" s="261" t="s">
        <v>404</v>
      </c>
      <c r="E334" s="42"/>
      <c r="F334" s="262" t="s">
        <v>613</v>
      </c>
      <c r="G334" s="42"/>
      <c r="H334" s="42"/>
      <c r="I334" s="157"/>
      <c r="J334" s="42"/>
      <c r="K334" s="42"/>
      <c r="L334" s="46"/>
      <c r="M334" s="263"/>
      <c r="N334" s="264"/>
      <c r="O334" s="93"/>
      <c r="P334" s="93"/>
      <c r="Q334" s="93"/>
      <c r="R334" s="93"/>
      <c r="S334" s="93"/>
      <c r="T334" s="94"/>
      <c r="U334" s="40"/>
      <c r="V334" s="40"/>
      <c r="W334" s="40"/>
      <c r="X334" s="40"/>
      <c r="Y334" s="40"/>
      <c r="Z334" s="40"/>
      <c r="AA334" s="40"/>
      <c r="AB334" s="40"/>
      <c r="AC334" s="40"/>
      <c r="AD334" s="40"/>
      <c r="AE334" s="40"/>
      <c r="AT334" s="18" t="s">
        <v>404</v>
      </c>
      <c r="AU334" s="18" t="s">
        <v>93</v>
      </c>
    </row>
    <row r="335" s="16" customFormat="1">
      <c r="A335" s="16"/>
      <c r="B335" s="306"/>
      <c r="C335" s="307"/>
      <c r="D335" s="261" t="s">
        <v>465</v>
      </c>
      <c r="E335" s="308" t="s">
        <v>1</v>
      </c>
      <c r="F335" s="309" t="s">
        <v>768</v>
      </c>
      <c r="G335" s="307"/>
      <c r="H335" s="308" t="s">
        <v>1</v>
      </c>
      <c r="I335" s="310"/>
      <c r="J335" s="307"/>
      <c r="K335" s="307"/>
      <c r="L335" s="311"/>
      <c r="M335" s="312"/>
      <c r="N335" s="313"/>
      <c r="O335" s="313"/>
      <c r="P335" s="313"/>
      <c r="Q335" s="313"/>
      <c r="R335" s="313"/>
      <c r="S335" s="313"/>
      <c r="T335" s="314"/>
      <c r="U335" s="16"/>
      <c r="V335" s="16"/>
      <c r="W335" s="16"/>
      <c r="X335" s="16"/>
      <c r="Y335" s="16"/>
      <c r="Z335" s="16"/>
      <c r="AA335" s="16"/>
      <c r="AB335" s="16"/>
      <c r="AC335" s="16"/>
      <c r="AD335" s="16"/>
      <c r="AE335" s="16"/>
      <c r="AT335" s="315" t="s">
        <v>465</v>
      </c>
      <c r="AU335" s="315" t="s">
        <v>93</v>
      </c>
      <c r="AV335" s="16" t="s">
        <v>91</v>
      </c>
      <c r="AW335" s="16" t="s">
        <v>38</v>
      </c>
      <c r="AX335" s="16" t="s">
        <v>83</v>
      </c>
      <c r="AY335" s="315" t="s">
        <v>397</v>
      </c>
    </row>
    <row r="336" s="13" customFormat="1">
      <c r="A336" s="13"/>
      <c r="B336" s="269"/>
      <c r="C336" s="270"/>
      <c r="D336" s="261" t="s">
        <v>465</v>
      </c>
      <c r="E336" s="271" t="s">
        <v>1</v>
      </c>
      <c r="F336" s="272" t="s">
        <v>776</v>
      </c>
      <c r="G336" s="270"/>
      <c r="H336" s="273">
        <v>4.6509999999999998</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5" customFormat="1">
      <c r="A337" s="15"/>
      <c r="B337" s="291"/>
      <c r="C337" s="292"/>
      <c r="D337" s="261" t="s">
        <v>465</v>
      </c>
      <c r="E337" s="293" t="s">
        <v>1</v>
      </c>
      <c r="F337" s="294" t="s">
        <v>476</v>
      </c>
      <c r="G337" s="292"/>
      <c r="H337" s="295">
        <v>4.6509999999999998</v>
      </c>
      <c r="I337" s="296"/>
      <c r="J337" s="292"/>
      <c r="K337" s="292"/>
      <c r="L337" s="297"/>
      <c r="M337" s="298"/>
      <c r="N337" s="299"/>
      <c r="O337" s="299"/>
      <c r="P337" s="299"/>
      <c r="Q337" s="299"/>
      <c r="R337" s="299"/>
      <c r="S337" s="299"/>
      <c r="T337" s="300"/>
      <c r="U337" s="15"/>
      <c r="V337" s="15"/>
      <c r="W337" s="15"/>
      <c r="X337" s="15"/>
      <c r="Y337" s="15"/>
      <c r="Z337" s="15"/>
      <c r="AA337" s="15"/>
      <c r="AB337" s="15"/>
      <c r="AC337" s="15"/>
      <c r="AD337" s="15"/>
      <c r="AE337" s="15"/>
      <c r="AT337" s="301" t="s">
        <v>465</v>
      </c>
      <c r="AU337" s="301" t="s">
        <v>93</v>
      </c>
      <c r="AV337" s="15" t="s">
        <v>112</v>
      </c>
      <c r="AW337" s="15" t="s">
        <v>38</v>
      </c>
      <c r="AX337" s="15" t="s">
        <v>83</v>
      </c>
      <c r="AY337" s="301" t="s">
        <v>397</v>
      </c>
    </row>
    <row r="338" s="13" customFormat="1">
      <c r="A338" s="13"/>
      <c r="B338" s="269"/>
      <c r="C338" s="270"/>
      <c r="D338" s="261" t="s">
        <v>465</v>
      </c>
      <c r="E338" s="271" t="s">
        <v>1</v>
      </c>
      <c r="F338" s="272" t="s">
        <v>777</v>
      </c>
      <c r="G338" s="270"/>
      <c r="H338" s="273">
        <v>0.69799999999999995</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4" customFormat="1">
      <c r="A339" s="14"/>
      <c r="B339" s="280"/>
      <c r="C339" s="281"/>
      <c r="D339" s="261" t="s">
        <v>465</v>
      </c>
      <c r="E339" s="282" t="s">
        <v>1</v>
      </c>
      <c r="F339" s="283" t="s">
        <v>467</v>
      </c>
      <c r="G339" s="281"/>
      <c r="H339" s="284">
        <v>5.3490000000000002</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465</v>
      </c>
      <c r="AU339" s="290" t="s">
        <v>93</v>
      </c>
      <c r="AV339" s="14" t="s">
        <v>124</v>
      </c>
      <c r="AW339" s="14" t="s">
        <v>38</v>
      </c>
      <c r="AX339" s="14" t="s">
        <v>91</v>
      </c>
      <c r="AY339" s="290" t="s">
        <v>397</v>
      </c>
    </row>
    <row r="340" s="2" customFormat="1" ht="16.5" customHeight="1">
      <c r="A340" s="40"/>
      <c r="B340" s="41"/>
      <c r="C340" s="247" t="s">
        <v>182</v>
      </c>
      <c r="D340" s="247" t="s">
        <v>400</v>
      </c>
      <c r="E340" s="248" t="s">
        <v>778</v>
      </c>
      <c r="F340" s="249" t="s">
        <v>779</v>
      </c>
      <c r="G340" s="250" t="s">
        <v>546</v>
      </c>
      <c r="H340" s="251">
        <v>1292.8879999999999</v>
      </c>
      <c r="I340" s="252"/>
      <c r="J340" s="253">
        <f>ROUND(I340*H340,2)</f>
        <v>0</v>
      </c>
      <c r="K340" s="254"/>
      <c r="L340" s="46"/>
      <c r="M340" s="255" t="s">
        <v>1</v>
      </c>
      <c r="N340" s="256" t="s">
        <v>48</v>
      </c>
      <c r="O340" s="93"/>
      <c r="P340" s="257">
        <f>O340*H340</f>
        <v>0</v>
      </c>
      <c r="Q340" s="257">
        <v>0.0027499999999999998</v>
      </c>
      <c r="R340" s="257">
        <f>Q340*H340</f>
        <v>3.5554419999999998</v>
      </c>
      <c r="S340" s="257">
        <v>0</v>
      </c>
      <c r="T340" s="258">
        <f>S340*H340</f>
        <v>0</v>
      </c>
      <c r="U340" s="40"/>
      <c r="V340" s="40"/>
      <c r="W340" s="40"/>
      <c r="X340" s="40"/>
      <c r="Y340" s="40"/>
      <c r="Z340" s="40"/>
      <c r="AA340" s="40"/>
      <c r="AB340" s="40"/>
      <c r="AC340" s="40"/>
      <c r="AD340" s="40"/>
      <c r="AE340" s="40"/>
      <c r="AR340" s="259" t="s">
        <v>124</v>
      </c>
      <c r="AT340" s="259" t="s">
        <v>400</v>
      </c>
      <c r="AU340" s="259" t="s">
        <v>93</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780</v>
      </c>
    </row>
    <row r="341" s="16" customFormat="1">
      <c r="A341" s="16"/>
      <c r="B341" s="306"/>
      <c r="C341" s="307"/>
      <c r="D341" s="261" t="s">
        <v>465</v>
      </c>
      <c r="E341" s="308" t="s">
        <v>1</v>
      </c>
      <c r="F341" s="309" t="s">
        <v>768</v>
      </c>
      <c r="G341" s="307"/>
      <c r="H341" s="308" t="s">
        <v>1</v>
      </c>
      <c r="I341" s="310"/>
      <c r="J341" s="307"/>
      <c r="K341" s="307"/>
      <c r="L341" s="311"/>
      <c r="M341" s="312"/>
      <c r="N341" s="313"/>
      <c r="O341" s="313"/>
      <c r="P341" s="313"/>
      <c r="Q341" s="313"/>
      <c r="R341" s="313"/>
      <c r="S341" s="313"/>
      <c r="T341" s="314"/>
      <c r="U341" s="16"/>
      <c r="V341" s="16"/>
      <c r="W341" s="16"/>
      <c r="X341" s="16"/>
      <c r="Y341" s="16"/>
      <c r="Z341" s="16"/>
      <c r="AA341" s="16"/>
      <c r="AB341" s="16"/>
      <c r="AC341" s="16"/>
      <c r="AD341" s="16"/>
      <c r="AE341" s="16"/>
      <c r="AT341" s="315" t="s">
        <v>465</v>
      </c>
      <c r="AU341" s="315" t="s">
        <v>93</v>
      </c>
      <c r="AV341" s="16" t="s">
        <v>91</v>
      </c>
      <c r="AW341" s="16" t="s">
        <v>38</v>
      </c>
      <c r="AX341" s="16" t="s">
        <v>83</v>
      </c>
      <c r="AY341" s="315" t="s">
        <v>397</v>
      </c>
    </row>
    <row r="342" s="13" customFormat="1">
      <c r="A342" s="13"/>
      <c r="B342" s="269"/>
      <c r="C342" s="270"/>
      <c r="D342" s="261" t="s">
        <v>465</v>
      </c>
      <c r="E342" s="271" t="s">
        <v>1</v>
      </c>
      <c r="F342" s="272" t="s">
        <v>781</v>
      </c>
      <c r="G342" s="270"/>
      <c r="H342" s="273">
        <v>368.64999999999998</v>
      </c>
      <c r="I342" s="274"/>
      <c r="J342" s="270"/>
      <c r="K342" s="270"/>
      <c r="L342" s="275"/>
      <c r="M342" s="276"/>
      <c r="N342" s="277"/>
      <c r="O342" s="277"/>
      <c r="P342" s="277"/>
      <c r="Q342" s="277"/>
      <c r="R342" s="277"/>
      <c r="S342" s="277"/>
      <c r="T342" s="278"/>
      <c r="U342" s="13"/>
      <c r="V342" s="13"/>
      <c r="W342" s="13"/>
      <c r="X342" s="13"/>
      <c r="Y342" s="13"/>
      <c r="Z342" s="13"/>
      <c r="AA342" s="13"/>
      <c r="AB342" s="13"/>
      <c r="AC342" s="13"/>
      <c r="AD342" s="13"/>
      <c r="AE342" s="13"/>
      <c r="AT342" s="279" t="s">
        <v>465</v>
      </c>
      <c r="AU342" s="279" t="s">
        <v>93</v>
      </c>
      <c r="AV342" s="13" t="s">
        <v>93</v>
      </c>
      <c r="AW342" s="13" t="s">
        <v>38</v>
      </c>
      <c r="AX342" s="13" t="s">
        <v>83</v>
      </c>
      <c r="AY342" s="279" t="s">
        <v>397</v>
      </c>
    </row>
    <row r="343" s="13" customFormat="1">
      <c r="A343" s="13"/>
      <c r="B343" s="269"/>
      <c r="C343" s="270"/>
      <c r="D343" s="261" t="s">
        <v>465</v>
      </c>
      <c r="E343" s="271" t="s">
        <v>1</v>
      </c>
      <c r="F343" s="272" t="s">
        <v>782</v>
      </c>
      <c r="G343" s="270"/>
      <c r="H343" s="273">
        <v>471.00299999999999</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3" customFormat="1">
      <c r="A344" s="13"/>
      <c r="B344" s="269"/>
      <c r="C344" s="270"/>
      <c r="D344" s="261" t="s">
        <v>465</v>
      </c>
      <c r="E344" s="271" t="s">
        <v>1</v>
      </c>
      <c r="F344" s="272" t="s">
        <v>783</v>
      </c>
      <c r="G344" s="270"/>
      <c r="H344" s="273">
        <v>256.81900000000002</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3" customFormat="1">
      <c r="A345" s="13"/>
      <c r="B345" s="269"/>
      <c r="C345" s="270"/>
      <c r="D345" s="261" t="s">
        <v>465</v>
      </c>
      <c r="E345" s="271" t="s">
        <v>1</v>
      </c>
      <c r="F345" s="272" t="s">
        <v>784</v>
      </c>
      <c r="G345" s="270"/>
      <c r="H345" s="273">
        <v>196.416</v>
      </c>
      <c r="I345" s="274"/>
      <c r="J345" s="270"/>
      <c r="K345" s="270"/>
      <c r="L345" s="275"/>
      <c r="M345" s="276"/>
      <c r="N345" s="277"/>
      <c r="O345" s="277"/>
      <c r="P345" s="277"/>
      <c r="Q345" s="277"/>
      <c r="R345" s="277"/>
      <c r="S345" s="277"/>
      <c r="T345" s="278"/>
      <c r="U345" s="13"/>
      <c r="V345" s="13"/>
      <c r="W345" s="13"/>
      <c r="X345" s="13"/>
      <c r="Y345" s="13"/>
      <c r="Z345" s="13"/>
      <c r="AA345" s="13"/>
      <c r="AB345" s="13"/>
      <c r="AC345" s="13"/>
      <c r="AD345" s="13"/>
      <c r="AE345" s="13"/>
      <c r="AT345" s="279" t="s">
        <v>465</v>
      </c>
      <c r="AU345" s="279" t="s">
        <v>93</v>
      </c>
      <c r="AV345" s="13" t="s">
        <v>93</v>
      </c>
      <c r="AW345" s="13" t="s">
        <v>38</v>
      </c>
      <c r="AX345" s="13" t="s">
        <v>83</v>
      </c>
      <c r="AY345" s="279" t="s">
        <v>397</v>
      </c>
    </row>
    <row r="346" s="14" customFormat="1">
      <c r="A346" s="14"/>
      <c r="B346" s="280"/>
      <c r="C346" s="281"/>
      <c r="D346" s="261" t="s">
        <v>465</v>
      </c>
      <c r="E346" s="282" t="s">
        <v>1</v>
      </c>
      <c r="F346" s="283" t="s">
        <v>467</v>
      </c>
      <c r="G346" s="281"/>
      <c r="H346" s="284">
        <v>1292.8879999999999</v>
      </c>
      <c r="I346" s="285"/>
      <c r="J346" s="281"/>
      <c r="K346" s="281"/>
      <c r="L346" s="286"/>
      <c r="M346" s="287"/>
      <c r="N346" s="288"/>
      <c r="O346" s="288"/>
      <c r="P346" s="288"/>
      <c r="Q346" s="288"/>
      <c r="R346" s="288"/>
      <c r="S346" s="288"/>
      <c r="T346" s="289"/>
      <c r="U346" s="14"/>
      <c r="V346" s="14"/>
      <c r="W346" s="14"/>
      <c r="X346" s="14"/>
      <c r="Y346" s="14"/>
      <c r="Z346" s="14"/>
      <c r="AA346" s="14"/>
      <c r="AB346" s="14"/>
      <c r="AC346" s="14"/>
      <c r="AD346" s="14"/>
      <c r="AE346" s="14"/>
      <c r="AT346" s="290" t="s">
        <v>465</v>
      </c>
      <c r="AU346" s="290" t="s">
        <v>93</v>
      </c>
      <c r="AV346" s="14" t="s">
        <v>124</v>
      </c>
      <c r="AW346" s="14" t="s">
        <v>38</v>
      </c>
      <c r="AX346" s="14" t="s">
        <v>91</v>
      </c>
      <c r="AY346" s="290" t="s">
        <v>397</v>
      </c>
    </row>
    <row r="347" s="2" customFormat="1" ht="16.5" customHeight="1">
      <c r="A347" s="40"/>
      <c r="B347" s="41"/>
      <c r="C347" s="247" t="s">
        <v>215</v>
      </c>
      <c r="D347" s="247" t="s">
        <v>400</v>
      </c>
      <c r="E347" s="248" t="s">
        <v>785</v>
      </c>
      <c r="F347" s="249" t="s">
        <v>786</v>
      </c>
      <c r="G347" s="250" t="s">
        <v>546</v>
      </c>
      <c r="H347" s="251">
        <v>1292.8879999999999</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400</v>
      </c>
      <c r="AU347" s="259" t="s">
        <v>93</v>
      </c>
      <c r="AY347" s="18" t="s">
        <v>397</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787</v>
      </c>
    </row>
    <row r="348" s="2" customFormat="1" ht="21.75" customHeight="1">
      <c r="A348" s="40"/>
      <c r="B348" s="41"/>
      <c r="C348" s="247" t="s">
        <v>218</v>
      </c>
      <c r="D348" s="247" t="s">
        <v>400</v>
      </c>
      <c r="E348" s="248" t="s">
        <v>788</v>
      </c>
      <c r="F348" s="249" t="s">
        <v>789</v>
      </c>
      <c r="G348" s="250" t="s">
        <v>461</v>
      </c>
      <c r="H348" s="251">
        <v>592</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400</v>
      </c>
      <c r="AU348" s="259" t="s">
        <v>93</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790</v>
      </c>
    </row>
    <row r="349" s="2" customFormat="1" ht="21.75" customHeight="1">
      <c r="A349" s="40"/>
      <c r="B349" s="41"/>
      <c r="C349" s="247" t="s">
        <v>661</v>
      </c>
      <c r="D349" s="247" t="s">
        <v>400</v>
      </c>
      <c r="E349" s="248" t="s">
        <v>791</v>
      </c>
      <c r="F349" s="249" t="s">
        <v>792</v>
      </c>
      <c r="G349" s="250" t="s">
        <v>546</v>
      </c>
      <c r="H349" s="251">
        <v>147.5</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400</v>
      </c>
      <c r="AU349" s="259" t="s">
        <v>93</v>
      </c>
      <c r="AY349" s="18" t="s">
        <v>397</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793</v>
      </c>
    </row>
    <row r="350" s="16" customFormat="1">
      <c r="A350" s="16"/>
      <c r="B350" s="306"/>
      <c r="C350" s="307"/>
      <c r="D350" s="261" t="s">
        <v>465</v>
      </c>
      <c r="E350" s="308" t="s">
        <v>1</v>
      </c>
      <c r="F350" s="309" t="s">
        <v>646</v>
      </c>
      <c r="G350" s="307"/>
      <c r="H350" s="308" t="s">
        <v>1</v>
      </c>
      <c r="I350" s="310"/>
      <c r="J350" s="307"/>
      <c r="K350" s="307"/>
      <c r="L350" s="311"/>
      <c r="M350" s="312"/>
      <c r="N350" s="313"/>
      <c r="O350" s="313"/>
      <c r="P350" s="313"/>
      <c r="Q350" s="313"/>
      <c r="R350" s="313"/>
      <c r="S350" s="313"/>
      <c r="T350" s="314"/>
      <c r="U350" s="16"/>
      <c r="V350" s="16"/>
      <c r="W350" s="16"/>
      <c r="X350" s="16"/>
      <c r="Y350" s="16"/>
      <c r="Z350" s="16"/>
      <c r="AA350" s="16"/>
      <c r="AB350" s="16"/>
      <c r="AC350" s="16"/>
      <c r="AD350" s="16"/>
      <c r="AE350" s="16"/>
      <c r="AT350" s="315" t="s">
        <v>465</v>
      </c>
      <c r="AU350" s="315" t="s">
        <v>93</v>
      </c>
      <c r="AV350" s="16" t="s">
        <v>91</v>
      </c>
      <c r="AW350" s="16" t="s">
        <v>38</v>
      </c>
      <c r="AX350" s="16" t="s">
        <v>83</v>
      </c>
      <c r="AY350" s="315" t="s">
        <v>397</v>
      </c>
    </row>
    <row r="351" s="13" customFormat="1">
      <c r="A351" s="13"/>
      <c r="B351" s="269"/>
      <c r="C351" s="270"/>
      <c r="D351" s="261" t="s">
        <v>465</v>
      </c>
      <c r="E351" s="271" t="s">
        <v>1</v>
      </c>
      <c r="F351" s="272" t="s">
        <v>794</v>
      </c>
      <c r="G351" s="270"/>
      <c r="H351" s="273">
        <v>147.5</v>
      </c>
      <c r="I351" s="274"/>
      <c r="J351" s="270"/>
      <c r="K351" s="270"/>
      <c r="L351" s="275"/>
      <c r="M351" s="276"/>
      <c r="N351" s="277"/>
      <c r="O351" s="277"/>
      <c r="P351" s="277"/>
      <c r="Q351" s="277"/>
      <c r="R351" s="277"/>
      <c r="S351" s="277"/>
      <c r="T351" s="278"/>
      <c r="U351" s="13"/>
      <c r="V351" s="13"/>
      <c r="W351" s="13"/>
      <c r="X351" s="13"/>
      <c r="Y351" s="13"/>
      <c r="Z351" s="13"/>
      <c r="AA351" s="13"/>
      <c r="AB351" s="13"/>
      <c r="AC351" s="13"/>
      <c r="AD351" s="13"/>
      <c r="AE351" s="13"/>
      <c r="AT351" s="279" t="s">
        <v>465</v>
      </c>
      <c r="AU351" s="279" t="s">
        <v>93</v>
      </c>
      <c r="AV351" s="13" t="s">
        <v>93</v>
      </c>
      <c r="AW351" s="13" t="s">
        <v>38</v>
      </c>
      <c r="AX351" s="13" t="s">
        <v>83</v>
      </c>
      <c r="AY351" s="279" t="s">
        <v>397</v>
      </c>
    </row>
    <row r="352" s="14" customFormat="1">
      <c r="A352" s="14"/>
      <c r="B352" s="280"/>
      <c r="C352" s="281"/>
      <c r="D352" s="261" t="s">
        <v>465</v>
      </c>
      <c r="E352" s="282" t="s">
        <v>1</v>
      </c>
      <c r="F352" s="283" t="s">
        <v>467</v>
      </c>
      <c r="G352" s="281"/>
      <c r="H352" s="284">
        <v>147.5</v>
      </c>
      <c r="I352" s="285"/>
      <c r="J352" s="281"/>
      <c r="K352" s="281"/>
      <c r="L352" s="286"/>
      <c r="M352" s="287"/>
      <c r="N352" s="288"/>
      <c r="O352" s="288"/>
      <c r="P352" s="288"/>
      <c r="Q352" s="288"/>
      <c r="R352" s="288"/>
      <c r="S352" s="288"/>
      <c r="T352" s="289"/>
      <c r="U352" s="14"/>
      <c r="V352" s="14"/>
      <c r="W352" s="14"/>
      <c r="X352" s="14"/>
      <c r="Y352" s="14"/>
      <c r="Z352" s="14"/>
      <c r="AA352" s="14"/>
      <c r="AB352" s="14"/>
      <c r="AC352" s="14"/>
      <c r="AD352" s="14"/>
      <c r="AE352" s="14"/>
      <c r="AT352" s="290" t="s">
        <v>465</v>
      </c>
      <c r="AU352" s="290" t="s">
        <v>93</v>
      </c>
      <c r="AV352" s="14" t="s">
        <v>124</v>
      </c>
      <c r="AW352" s="14" t="s">
        <v>38</v>
      </c>
      <c r="AX352" s="14" t="s">
        <v>91</v>
      </c>
      <c r="AY352" s="290" t="s">
        <v>397</v>
      </c>
    </row>
    <row r="353" s="2" customFormat="1" ht="16.5" customHeight="1">
      <c r="A353" s="40"/>
      <c r="B353" s="41"/>
      <c r="C353" s="247" t="s">
        <v>795</v>
      </c>
      <c r="D353" s="247" t="s">
        <v>400</v>
      </c>
      <c r="E353" s="248" t="s">
        <v>796</v>
      </c>
      <c r="F353" s="249" t="s">
        <v>797</v>
      </c>
      <c r="G353" s="250" t="s">
        <v>464</v>
      </c>
      <c r="H353" s="251">
        <v>39.792000000000002</v>
      </c>
      <c r="I353" s="252"/>
      <c r="J353" s="253">
        <f>ROUND(I353*H353,2)</f>
        <v>0</v>
      </c>
      <c r="K353" s="254"/>
      <c r="L353" s="46"/>
      <c r="M353" s="255" t="s">
        <v>1</v>
      </c>
      <c r="N353" s="256" t="s">
        <v>48</v>
      </c>
      <c r="O353" s="93"/>
      <c r="P353" s="257">
        <f>O353*H353</f>
        <v>0</v>
      </c>
      <c r="Q353" s="257">
        <v>0</v>
      </c>
      <c r="R353" s="257">
        <f>Q353*H353</f>
        <v>0</v>
      </c>
      <c r="S353" s="257">
        <v>0</v>
      </c>
      <c r="T353" s="258">
        <f>S353*H353</f>
        <v>0</v>
      </c>
      <c r="U353" s="40"/>
      <c r="V353" s="40"/>
      <c r="W353" s="40"/>
      <c r="X353" s="40"/>
      <c r="Y353" s="40"/>
      <c r="Z353" s="40"/>
      <c r="AA353" s="40"/>
      <c r="AB353" s="40"/>
      <c r="AC353" s="40"/>
      <c r="AD353" s="40"/>
      <c r="AE353" s="40"/>
      <c r="AR353" s="259" t="s">
        <v>124</v>
      </c>
      <c r="AT353" s="259" t="s">
        <v>400</v>
      </c>
      <c r="AU353" s="259" t="s">
        <v>93</v>
      </c>
      <c r="AY353" s="18" t="s">
        <v>397</v>
      </c>
      <c r="BE353" s="260">
        <f>IF(N353="základní",J353,0)</f>
        <v>0</v>
      </c>
      <c r="BF353" s="260">
        <f>IF(N353="snížená",J353,0)</f>
        <v>0</v>
      </c>
      <c r="BG353" s="260">
        <f>IF(N353="zákl. přenesená",J353,0)</f>
        <v>0</v>
      </c>
      <c r="BH353" s="260">
        <f>IF(N353="sníž. přenesená",J353,0)</f>
        <v>0</v>
      </c>
      <c r="BI353" s="260">
        <f>IF(N353="nulová",J353,0)</f>
        <v>0</v>
      </c>
      <c r="BJ353" s="18" t="s">
        <v>91</v>
      </c>
      <c r="BK353" s="260">
        <f>ROUND(I353*H353,2)</f>
        <v>0</v>
      </c>
      <c r="BL353" s="18" t="s">
        <v>124</v>
      </c>
      <c r="BM353" s="259" t="s">
        <v>798</v>
      </c>
    </row>
    <row r="354" s="16" customFormat="1">
      <c r="A354" s="16"/>
      <c r="B354" s="306"/>
      <c r="C354" s="307"/>
      <c r="D354" s="261" t="s">
        <v>465</v>
      </c>
      <c r="E354" s="308" t="s">
        <v>1</v>
      </c>
      <c r="F354" s="309" t="s">
        <v>588</v>
      </c>
      <c r="G354" s="307"/>
      <c r="H354" s="308" t="s">
        <v>1</v>
      </c>
      <c r="I354" s="310"/>
      <c r="J354" s="307"/>
      <c r="K354" s="307"/>
      <c r="L354" s="311"/>
      <c r="M354" s="312"/>
      <c r="N354" s="313"/>
      <c r="O354" s="313"/>
      <c r="P354" s="313"/>
      <c r="Q354" s="313"/>
      <c r="R354" s="313"/>
      <c r="S354" s="313"/>
      <c r="T354" s="314"/>
      <c r="U354" s="16"/>
      <c r="V354" s="16"/>
      <c r="W354" s="16"/>
      <c r="X354" s="16"/>
      <c r="Y354" s="16"/>
      <c r="Z354" s="16"/>
      <c r="AA354" s="16"/>
      <c r="AB354" s="16"/>
      <c r="AC354" s="16"/>
      <c r="AD354" s="16"/>
      <c r="AE354" s="16"/>
      <c r="AT354" s="315" t="s">
        <v>465</v>
      </c>
      <c r="AU354" s="315" t="s">
        <v>93</v>
      </c>
      <c r="AV354" s="16" t="s">
        <v>91</v>
      </c>
      <c r="AW354" s="16" t="s">
        <v>38</v>
      </c>
      <c r="AX354" s="16" t="s">
        <v>83</v>
      </c>
      <c r="AY354" s="315" t="s">
        <v>397</v>
      </c>
    </row>
    <row r="355" s="16" customFormat="1">
      <c r="A355" s="16"/>
      <c r="B355" s="306"/>
      <c r="C355" s="307"/>
      <c r="D355" s="261" t="s">
        <v>465</v>
      </c>
      <c r="E355" s="308" t="s">
        <v>1</v>
      </c>
      <c r="F355" s="309" t="s">
        <v>799</v>
      </c>
      <c r="G355" s="307"/>
      <c r="H355" s="308" t="s">
        <v>1</v>
      </c>
      <c r="I355" s="310"/>
      <c r="J355" s="307"/>
      <c r="K355" s="307"/>
      <c r="L355" s="311"/>
      <c r="M355" s="312"/>
      <c r="N355" s="313"/>
      <c r="O355" s="313"/>
      <c r="P355" s="313"/>
      <c r="Q355" s="313"/>
      <c r="R355" s="313"/>
      <c r="S355" s="313"/>
      <c r="T355" s="314"/>
      <c r="U355" s="16"/>
      <c r="V355" s="16"/>
      <c r="W355" s="16"/>
      <c r="X355" s="16"/>
      <c r="Y355" s="16"/>
      <c r="Z355" s="16"/>
      <c r="AA355" s="16"/>
      <c r="AB355" s="16"/>
      <c r="AC355" s="16"/>
      <c r="AD355" s="16"/>
      <c r="AE355" s="16"/>
      <c r="AT355" s="315" t="s">
        <v>465</v>
      </c>
      <c r="AU355" s="315" t="s">
        <v>93</v>
      </c>
      <c r="AV355" s="16" t="s">
        <v>91</v>
      </c>
      <c r="AW355" s="16" t="s">
        <v>38</v>
      </c>
      <c r="AX355" s="16" t="s">
        <v>83</v>
      </c>
      <c r="AY355" s="315" t="s">
        <v>397</v>
      </c>
    </row>
    <row r="356" s="13" customFormat="1">
      <c r="A356" s="13"/>
      <c r="B356" s="269"/>
      <c r="C356" s="270"/>
      <c r="D356" s="261" t="s">
        <v>465</v>
      </c>
      <c r="E356" s="271" t="s">
        <v>1</v>
      </c>
      <c r="F356" s="272" t="s">
        <v>800</v>
      </c>
      <c r="G356" s="270"/>
      <c r="H356" s="273">
        <v>6.5209999999999999</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3" customFormat="1">
      <c r="A357" s="13"/>
      <c r="B357" s="269"/>
      <c r="C357" s="270"/>
      <c r="D357" s="261" t="s">
        <v>465</v>
      </c>
      <c r="E357" s="271" t="s">
        <v>1</v>
      </c>
      <c r="F357" s="272" t="s">
        <v>801</v>
      </c>
      <c r="G357" s="270"/>
      <c r="H357" s="273">
        <v>6.6909999999999998</v>
      </c>
      <c r="I357" s="274"/>
      <c r="J357" s="270"/>
      <c r="K357" s="270"/>
      <c r="L357" s="275"/>
      <c r="M357" s="276"/>
      <c r="N357" s="277"/>
      <c r="O357" s="277"/>
      <c r="P357" s="277"/>
      <c r="Q357" s="277"/>
      <c r="R357" s="277"/>
      <c r="S357" s="277"/>
      <c r="T357" s="278"/>
      <c r="U357" s="13"/>
      <c r="V357" s="13"/>
      <c r="W357" s="13"/>
      <c r="X357" s="13"/>
      <c r="Y357" s="13"/>
      <c r="Z357" s="13"/>
      <c r="AA357" s="13"/>
      <c r="AB357" s="13"/>
      <c r="AC357" s="13"/>
      <c r="AD357" s="13"/>
      <c r="AE357" s="13"/>
      <c r="AT357" s="279" t="s">
        <v>465</v>
      </c>
      <c r="AU357" s="279" t="s">
        <v>93</v>
      </c>
      <c r="AV357" s="13" t="s">
        <v>93</v>
      </c>
      <c r="AW357" s="13" t="s">
        <v>38</v>
      </c>
      <c r="AX357" s="13" t="s">
        <v>83</v>
      </c>
      <c r="AY357" s="279" t="s">
        <v>397</v>
      </c>
    </row>
    <row r="358" s="13" customFormat="1">
      <c r="A358" s="13"/>
      <c r="B358" s="269"/>
      <c r="C358" s="270"/>
      <c r="D358" s="261" t="s">
        <v>465</v>
      </c>
      <c r="E358" s="271" t="s">
        <v>1</v>
      </c>
      <c r="F358" s="272" t="s">
        <v>802</v>
      </c>
      <c r="G358" s="270"/>
      <c r="H358" s="273">
        <v>6.4429999999999996</v>
      </c>
      <c r="I358" s="274"/>
      <c r="J358" s="270"/>
      <c r="K358" s="270"/>
      <c r="L358" s="275"/>
      <c r="M358" s="276"/>
      <c r="N358" s="277"/>
      <c r="O358" s="277"/>
      <c r="P358" s="277"/>
      <c r="Q358" s="277"/>
      <c r="R358" s="277"/>
      <c r="S358" s="277"/>
      <c r="T358" s="278"/>
      <c r="U358" s="13"/>
      <c r="V358" s="13"/>
      <c r="W358" s="13"/>
      <c r="X358" s="13"/>
      <c r="Y358" s="13"/>
      <c r="Z358" s="13"/>
      <c r="AA358" s="13"/>
      <c r="AB358" s="13"/>
      <c r="AC358" s="13"/>
      <c r="AD358" s="13"/>
      <c r="AE358" s="13"/>
      <c r="AT358" s="279" t="s">
        <v>465</v>
      </c>
      <c r="AU358" s="279" t="s">
        <v>93</v>
      </c>
      <c r="AV358" s="13" t="s">
        <v>93</v>
      </c>
      <c r="AW358" s="13" t="s">
        <v>38</v>
      </c>
      <c r="AX358" s="13" t="s">
        <v>83</v>
      </c>
      <c r="AY358" s="279" t="s">
        <v>397</v>
      </c>
    </row>
    <row r="359" s="13" customFormat="1">
      <c r="A359" s="13"/>
      <c r="B359" s="269"/>
      <c r="C359" s="270"/>
      <c r="D359" s="261" t="s">
        <v>465</v>
      </c>
      <c r="E359" s="271" t="s">
        <v>1</v>
      </c>
      <c r="F359" s="272" t="s">
        <v>803</v>
      </c>
      <c r="G359" s="270"/>
      <c r="H359" s="273">
        <v>4.2460000000000004</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465</v>
      </c>
      <c r="AU359" s="279" t="s">
        <v>93</v>
      </c>
      <c r="AV359" s="13" t="s">
        <v>93</v>
      </c>
      <c r="AW359" s="13" t="s">
        <v>38</v>
      </c>
      <c r="AX359" s="13" t="s">
        <v>83</v>
      </c>
      <c r="AY359" s="279" t="s">
        <v>397</v>
      </c>
    </row>
    <row r="360" s="15" customFormat="1">
      <c r="A360" s="15"/>
      <c r="B360" s="291"/>
      <c r="C360" s="292"/>
      <c r="D360" s="261" t="s">
        <v>465</v>
      </c>
      <c r="E360" s="293" t="s">
        <v>1</v>
      </c>
      <c r="F360" s="294" t="s">
        <v>476</v>
      </c>
      <c r="G360" s="292"/>
      <c r="H360" s="295">
        <v>23.901</v>
      </c>
      <c r="I360" s="296"/>
      <c r="J360" s="292"/>
      <c r="K360" s="292"/>
      <c r="L360" s="297"/>
      <c r="M360" s="298"/>
      <c r="N360" s="299"/>
      <c r="O360" s="299"/>
      <c r="P360" s="299"/>
      <c r="Q360" s="299"/>
      <c r="R360" s="299"/>
      <c r="S360" s="299"/>
      <c r="T360" s="300"/>
      <c r="U360" s="15"/>
      <c r="V360" s="15"/>
      <c r="W360" s="15"/>
      <c r="X360" s="15"/>
      <c r="Y360" s="15"/>
      <c r="Z360" s="15"/>
      <c r="AA360" s="15"/>
      <c r="AB360" s="15"/>
      <c r="AC360" s="15"/>
      <c r="AD360" s="15"/>
      <c r="AE360" s="15"/>
      <c r="AT360" s="301" t="s">
        <v>465</v>
      </c>
      <c r="AU360" s="301" t="s">
        <v>93</v>
      </c>
      <c r="AV360" s="15" t="s">
        <v>112</v>
      </c>
      <c r="AW360" s="15" t="s">
        <v>38</v>
      </c>
      <c r="AX360" s="15" t="s">
        <v>83</v>
      </c>
      <c r="AY360" s="301" t="s">
        <v>397</v>
      </c>
    </row>
    <row r="361" s="13" customFormat="1">
      <c r="A361" s="13"/>
      <c r="B361" s="269"/>
      <c r="C361" s="270"/>
      <c r="D361" s="261" t="s">
        <v>465</v>
      </c>
      <c r="E361" s="271" t="s">
        <v>1</v>
      </c>
      <c r="F361" s="272" t="s">
        <v>804</v>
      </c>
      <c r="G361" s="270"/>
      <c r="H361" s="273">
        <v>15.891</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465</v>
      </c>
      <c r="AU361" s="279" t="s">
        <v>93</v>
      </c>
      <c r="AV361" s="13" t="s">
        <v>93</v>
      </c>
      <c r="AW361" s="13" t="s">
        <v>38</v>
      </c>
      <c r="AX361" s="13" t="s">
        <v>83</v>
      </c>
      <c r="AY361" s="279" t="s">
        <v>397</v>
      </c>
    </row>
    <row r="362" s="14" customFormat="1">
      <c r="A362" s="14"/>
      <c r="B362" s="280"/>
      <c r="C362" s="281"/>
      <c r="D362" s="261" t="s">
        <v>465</v>
      </c>
      <c r="E362" s="282" t="s">
        <v>1</v>
      </c>
      <c r="F362" s="283" t="s">
        <v>467</v>
      </c>
      <c r="G362" s="281"/>
      <c r="H362" s="284">
        <v>39.792000000000002</v>
      </c>
      <c r="I362" s="285"/>
      <c r="J362" s="281"/>
      <c r="K362" s="281"/>
      <c r="L362" s="286"/>
      <c r="M362" s="287"/>
      <c r="N362" s="288"/>
      <c r="O362" s="288"/>
      <c r="P362" s="288"/>
      <c r="Q362" s="288"/>
      <c r="R362" s="288"/>
      <c r="S362" s="288"/>
      <c r="T362" s="289"/>
      <c r="U362" s="14"/>
      <c r="V362" s="14"/>
      <c r="W362" s="14"/>
      <c r="X362" s="14"/>
      <c r="Y362" s="14"/>
      <c r="Z362" s="14"/>
      <c r="AA362" s="14"/>
      <c r="AB362" s="14"/>
      <c r="AC362" s="14"/>
      <c r="AD362" s="14"/>
      <c r="AE362" s="14"/>
      <c r="AT362" s="290" t="s">
        <v>465</v>
      </c>
      <c r="AU362" s="290" t="s">
        <v>93</v>
      </c>
      <c r="AV362" s="14" t="s">
        <v>124</v>
      </c>
      <c r="AW362" s="14" t="s">
        <v>38</v>
      </c>
      <c r="AX362" s="14" t="s">
        <v>91</v>
      </c>
      <c r="AY362" s="290" t="s">
        <v>397</v>
      </c>
    </row>
    <row r="363" s="2" customFormat="1" ht="21.75" customHeight="1">
      <c r="A363" s="40"/>
      <c r="B363" s="41"/>
      <c r="C363" s="247" t="s">
        <v>664</v>
      </c>
      <c r="D363" s="247" t="s">
        <v>400</v>
      </c>
      <c r="E363" s="248" t="s">
        <v>805</v>
      </c>
      <c r="F363" s="249" t="s">
        <v>806</v>
      </c>
      <c r="G363" s="250" t="s">
        <v>546</v>
      </c>
      <c r="H363" s="251">
        <v>158.91</v>
      </c>
      <c r="I363" s="252"/>
      <c r="J363" s="253">
        <f>ROUND(I363*H363,2)</f>
        <v>0</v>
      </c>
      <c r="K363" s="254"/>
      <c r="L363" s="46"/>
      <c r="M363" s="255" t="s">
        <v>1</v>
      </c>
      <c r="N363" s="25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124</v>
      </c>
      <c r="AT363" s="259" t="s">
        <v>400</v>
      </c>
      <c r="AU363" s="259" t="s">
        <v>93</v>
      </c>
      <c r="AY363" s="18" t="s">
        <v>397</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807</v>
      </c>
    </row>
    <row r="364" s="16" customFormat="1">
      <c r="A364" s="16"/>
      <c r="B364" s="306"/>
      <c r="C364" s="307"/>
      <c r="D364" s="261" t="s">
        <v>465</v>
      </c>
      <c r="E364" s="308" t="s">
        <v>1</v>
      </c>
      <c r="F364" s="309" t="s">
        <v>588</v>
      </c>
      <c r="G364" s="307"/>
      <c r="H364" s="308" t="s">
        <v>1</v>
      </c>
      <c r="I364" s="310"/>
      <c r="J364" s="307"/>
      <c r="K364" s="307"/>
      <c r="L364" s="311"/>
      <c r="M364" s="312"/>
      <c r="N364" s="313"/>
      <c r="O364" s="313"/>
      <c r="P364" s="313"/>
      <c r="Q364" s="313"/>
      <c r="R364" s="313"/>
      <c r="S364" s="313"/>
      <c r="T364" s="314"/>
      <c r="U364" s="16"/>
      <c r="V364" s="16"/>
      <c r="W364" s="16"/>
      <c r="X364" s="16"/>
      <c r="Y364" s="16"/>
      <c r="Z364" s="16"/>
      <c r="AA364" s="16"/>
      <c r="AB364" s="16"/>
      <c r="AC364" s="16"/>
      <c r="AD364" s="16"/>
      <c r="AE364" s="16"/>
      <c r="AT364" s="315" t="s">
        <v>465</v>
      </c>
      <c r="AU364" s="315" t="s">
        <v>93</v>
      </c>
      <c r="AV364" s="16" t="s">
        <v>91</v>
      </c>
      <c r="AW364" s="16" t="s">
        <v>38</v>
      </c>
      <c r="AX364" s="16" t="s">
        <v>83</v>
      </c>
      <c r="AY364" s="315" t="s">
        <v>397</v>
      </c>
    </row>
    <row r="365" s="16" customFormat="1">
      <c r="A365" s="16"/>
      <c r="B365" s="306"/>
      <c r="C365" s="307"/>
      <c r="D365" s="261" t="s">
        <v>465</v>
      </c>
      <c r="E365" s="308" t="s">
        <v>1</v>
      </c>
      <c r="F365" s="309" t="s">
        <v>799</v>
      </c>
      <c r="G365" s="307"/>
      <c r="H365" s="308" t="s">
        <v>1</v>
      </c>
      <c r="I365" s="310"/>
      <c r="J365" s="307"/>
      <c r="K365" s="307"/>
      <c r="L365" s="311"/>
      <c r="M365" s="312"/>
      <c r="N365" s="313"/>
      <c r="O365" s="313"/>
      <c r="P365" s="313"/>
      <c r="Q365" s="313"/>
      <c r="R365" s="313"/>
      <c r="S365" s="313"/>
      <c r="T365" s="314"/>
      <c r="U365" s="16"/>
      <c r="V365" s="16"/>
      <c r="W365" s="16"/>
      <c r="X365" s="16"/>
      <c r="Y365" s="16"/>
      <c r="Z365" s="16"/>
      <c r="AA365" s="16"/>
      <c r="AB365" s="16"/>
      <c r="AC365" s="16"/>
      <c r="AD365" s="16"/>
      <c r="AE365" s="16"/>
      <c r="AT365" s="315" t="s">
        <v>465</v>
      </c>
      <c r="AU365" s="315" t="s">
        <v>93</v>
      </c>
      <c r="AV365" s="16" t="s">
        <v>91</v>
      </c>
      <c r="AW365" s="16" t="s">
        <v>38</v>
      </c>
      <c r="AX365" s="16" t="s">
        <v>83</v>
      </c>
      <c r="AY365" s="315" t="s">
        <v>397</v>
      </c>
    </row>
    <row r="366" s="13" customFormat="1">
      <c r="A366" s="13"/>
      <c r="B366" s="269"/>
      <c r="C366" s="270"/>
      <c r="D366" s="261" t="s">
        <v>465</v>
      </c>
      <c r="E366" s="271" t="s">
        <v>1</v>
      </c>
      <c r="F366" s="272" t="s">
        <v>808</v>
      </c>
      <c r="G366" s="270"/>
      <c r="H366" s="273">
        <v>158.91</v>
      </c>
      <c r="I366" s="274"/>
      <c r="J366" s="270"/>
      <c r="K366" s="270"/>
      <c r="L366" s="275"/>
      <c r="M366" s="276"/>
      <c r="N366" s="277"/>
      <c r="O366" s="277"/>
      <c r="P366" s="277"/>
      <c r="Q366" s="277"/>
      <c r="R366" s="277"/>
      <c r="S366" s="277"/>
      <c r="T366" s="278"/>
      <c r="U366" s="13"/>
      <c r="V366" s="13"/>
      <c r="W366" s="13"/>
      <c r="X366" s="13"/>
      <c r="Y366" s="13"/>
      <c r="Z366" s="13"/>
      <c r="AA366" s="13"/>
      <c r="AB366" s="13"/>
      <c r="AC366" s="13"/>
      <c r="AD366" s="13"/>
      <c r="AE366" s="13"/>
      <c r="AT366" s="279" t="s">
        <v>465</v>
      </c>
      <c r="AU366" s="279" t="s">
        <v>93</v>
      </c>
      <c r="AV366" s="13" t="s">
        <v>93</v>
      </c>
      <c r="AW366" s="13" t="s">
        <v>38</v>
      </c>
      <c r="AX366" s="13" t="s">
        <v>83</v>
      </c>
      <c r="AY366" s="279" t="s">
        <v>397</v>
      </c>
    </row>
    <row r="367" s="14" customFormat="1">
      <c r="A367" s="14"/>
      <c r="B367" s="280"/>
      <c r="C367" s="281"/>
      <c r="D367" s="261" t="s">
        <v>465</v>
      </c>
      <c r="E367" s="282" t="s">
        <v>1</v>
      </c>
      <c r="F367" s="283" t="s">
        <v>467</v>
      </c>
      <c r="G367" s="281"/>
      <c r="H367" s="284">
        <v>158.91</v>
      </c>
      <c r="I367" s="285"/>
      <c r="J367" s="281"/>
      <c r="K367" s="281"/>
      <c r="L367" s="286"/>
      <c r="M367" s="287"/>
      <c r="N367" s="288"/>
      <c r="O367" s="288"/>
      <c r="P367" s="288"/>
      <c r="Q367" s="288"/>
      <c r="R367" s="288"/>
      <c r="S367" s="288"/>
      <c r="T367" s="289"/>
      <c r="U367" s="14"/>
      <c r="V367" s="14"/>
      <c r="W367" s="14"/>
      <c r="X367" s="14"/>
      <c r="Y367" s="14"/>
      <c r="Z367" s="14"/>
      <c r="AA367" s="14"/>
      <c r="AB367" s="14"/>
      <c r="AC367" s="14"/>
      <c r="AD367" s="14"/>
      <c r="AE367" s="14"/>
      <c r="AT367" s="290" t="s">
        <v>465</v>
      </c>
      <c r="AU367" s="290" t="s">
        <v>93</v>
      </c>
      <c r="AV367" s="14" t="s">
        <v>124</v>
      </c>
      <c r="AW367" s="14" t="s">
        <v>38</v>
      </c>
      <c r="AX367" s="14" t="s">
        <v>91</v>
      </c>
      <c r="AY367" s="290" t="s">
        <v>397</v>
      </c>
    </row>
    <row r="368" s="2" customFormat="1" ht="21.75" customHeight="1">
      <c r="A368" s="40"/>
      <c r="B368" s="41"/>
      <c r="C368" s="247" t="s">
        <v>809</v>
      </c>
      <c r="D368" s="247" t="s">
        <v>400</v>
      </c>
      <c r="E368" s="248" t="s">
        <v>810</v>
      </c>
      <c r="F368" s="249" t="s">
        <v>811</v>
      </c>
      <c r="G368" s="250" t="s">
        <v>546</v>
      </c>
      <c r="H368" s="251">
        <v>158.91</v>
      </c>
      <c r="I368" s="252"/>
      <c r="J368" s="253">
        <f>ROUND(I368*H368,2)</f>
        <v>0</v>
      </c>
      <c r="K368" s="254"/>
      <c r="L368" s="46"/>
      <c r="M368" s="255" t="s">
        <v>1</v>
      </c>
      <c r="N368" s="256" t="s">
        <v>48</v>
      </c>
      <c r="O368" s="93"/>
      <c r="P368" s="257">
        <f>O368*H368</f>
        <v>0</v>
      </c>
      <c r="Q368" s="257">
        <v>0</v>
      </c>
      <c r="R368" s="257">
        <f>Q368*H368</f>
        <v>0</v>
      </c>
      <c r="S368" s="257">
        <v>0</v>
      </c>
      <c r="T368" s="258">
        <f>S368*H368</f>
        <v>0</v>
      </c>
      <c r="U368" s="40"/>
      <c r="V368" s="40"/>
      <c r="W368" s="40"/>
      <c r="X368" s="40"/>
      <c r="Y368" s="40"/>
      <c r="Z368" s="40"/>
      <c r="AA368" s="40"/>
      <c r="AB368" s="40"/>
      <c r="AC368" s="40"/>
      <c r="AD368" s="40"/>
      <c r="AE368" s="40"/>
      <c r="AR368" s="259" t="s">
        <v>124</v>
      </c>
      <c r="AT368" s="259" t="s">
        <v>400</v>
      </c>
      <c r="AU368" s="259" t="s">
        <v>93</v>
      </c>
      <c r="AY368" s="18" t="s">
        <v>397</v>
      </c>
      <c r="BE368" s="260">
        <f>IF(N368="základní",J368,0)</f>
        <v>0</v>
      </c>
      <c r="BF368" s="260">
        <f>IF(N368="snížená",J368,0)</f>
        <v>0</v>
      </c>
      <c r="BG368" s="260">
        <f>IF(N368="zákl. přenesená",J368,0)</f>
        <v>0</v>
      </c>
      <c r="BH368" s="260">
        <f>IF(N368="sníž. přenesená",J368,0)</f>
        <v>0</v>
      </c>
      <c r="BI368" s="260">
        <f>IF(N368="nulová",J368,0)</f>
        <v>0</v>
      </c>
      <c r="BJ368" s="18" t="s">
        <v>91</v>
      </c>
      <c r="BK368" s="260">
        <f>ROUND(I368*H368,2)</f>
        <v>0</v>
      </c>
      <c r="BL368" s="18" t="s">
        <v>124</v>
      </c>
      <c r="BM368" s="259" t="s">
        <v>812</v>
      </c>
    </row>
    <row r="369" s="2" customFormat="1" ht="21.75" customHeight="1">
      <c r="A369" s="40"/>
      <c r="B369" s="41"/>
      <c r="C369" s="247" t="s">
        <v>667</v>
      </c>
      <c r="D369" s="247" t="s">
        <v>400</v>
      </c>
      <c r="E369" s="248" t="s">
        <v>813</v>
      </c>
      <c r="F369" s="249" t="s">
        <v>814</v>
      </c>
      <c r="G369" s="250" t="s">
        <v>502</v>
      </c>
      <c r="H369" s="251">
        <v>7.9580000000000002</v>
      </c>
      <c r="I369" s="252"/>
      <c r="J369" s="253">
        <f>ROUND(I369*H369,2)</f>
        <v>0</v>
      </c>
      <c r="K369" s="254"/>
      <c r="L369" s="46"/>
      <c r="M369" s="255" t="s">
        <v>1</v>
      </c>
      <c r="N369" s="25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124</v>
      </c>
      <c r="AT369" s="259" t="s">
        <v>400</v>
      </c>
      <c r="AU369" s="259" t="s">
        <v>93</v>
      </c>
      <c r="AY369" s="18" t="s">
        <v>397</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815</v>
      </c>
    </row>
    <row r="370" s="16" customFormat="1">
      <c r="A370" s="16"/>
      <c r="B370" s="306"/>
      <c r="C370" s="307"/>
      <c r="D370" s="261" t="s">
        <v>465</v>
      </c>
      <c r="E370" s="308" t="s">
        <v>1</v>
      </c>
      <c r="F370" s="309" t="s">
        <v>588</v>
      </c>
      <c r="G370" s="307"/>
      <c r="H370" s="308" t="s">
        <v>1</v>
      </c>
      <c r="I370" s="310"/>
      <c r="J370" s="307"/>
      <c r="K370" s="307"/>
      <c r="L370" s="311"/>
      <c r="M370" s="312"/>
      <c r="N370" s="313"/>
      <c r="O370" s="313"/>
      <c r="P370" s="313"/>
      <c r="Q370" s="313"/>
      <c r="R370" s="313"/>
      <c r="S370" s="313"/>
      <c r="T370" s="314"/>
      <c r="U370" s="16"/>
      <c r="V370" s="16"/>
      <c r="W370" s="16"/>
      <c r="X370" s="16"/>
      <c r="Y370" s="16"/>
      <c r="Z370" s="16"/>
      <c r="AA370" s="16"/>
      <c r="AB370" s="16"/>
      <c r="AC370" s="16"/>
      <c r="AD370" s="16"/>
      <c r="AE370" s="16"/>
      <c r="AT370" s="315" t="s">
        <v>465</v>
      </c>
      <c r="AU370" s="315" t="s">
        <v>93</v>
      </c>
      <c r="AV370" s="16" t="s">
        <v>91</v>
      </c>
      <c r="AW370" s="16" t="s">
        <v>38</v>
      </c>
      <c r="AX370" s="16" t="s">
        <v>83</v>
      </c>
      <c r="AY370" s="315" t="s">
        <v>397</v>
      </c>
    </row>
    <row r="371" s="13" customFormat="1">
      <c r="A371" s="13"/>
      <c r="B371" s="269"/>
      <c r="C371" s="270"/>
      <c r="D371" s="261" t="s">
        <v>465</v>
      </c>
      <c r="E371" s="271" t="s">
        <v>1</v>
      </c>
      <c r="F371" s="272" t="s">
        <v>816</v>
      </c>
      <c r="G371" s="270"/>
      <c r="H371" s="273">
        <v>7.9580000000000002</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7.9580000000000002</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12" customFormat="1" ht="22.8" customHeight="1">
      <c r="A373" s="12"/>
      <c r="B373" s="231"/>
      <c r="C373" s="232"/>
      <c r="D373" s="233" t="s">
        <v>82</v>
      </c>
      <c r="E373" s="245" t="s">
        <v>124</v>
      </c>
      <c r="F373" s="245" t="s">
        <v>817</v>
      </c>
      <c r="G373" s="232"/>
      <c r="H373" s="232"/>
      <c r="I373" s="235"/>
      <c r="J373" s="246">
        <f>BK373</f>
        <v>0</v>
      </c>
      <c r="K373" s="232"/>
      <c r="L373" s="237"/>
      <c r="M373" s="238"/>
      <c r="N373" s="239"/>
      <c r="O373" s="239"/>
      <c r="P373" s="240">
        <f>SUM(P374:P644)</f>
        <v>0</v>
      </c>
      <c r="Q373" s="239"/>
      <c r="R373" s="240">
        <f>SUM(R374:R644)</f>
        <v>2189.32796779</v>
      </c>
      <c r="S373" s="239"/>
      <c r="T373" s="241">
        <f>SUM(T374:T644)</f>
        <v>0</v>
      </c>
      <c r="U373" s="12"/>
      <c r="V373" s="12"/>
      <c r="W373" s="12"/>
      <c r="X373" s="12"/>
      <c r="Y373" s="12"/>
      <c r="Z373" s="12"/>
      <c r="AA373" s="12"/>
      <c r="AB373" s="12"/>
      <c r="AC373" s="12"/>
      <c r="AD373" s="12"/>
      <c r="AE373" s="12"/>
      <c r="AR373" s="242" t="s">
        <v>91</v>
      </c>
      <c r="AT373" s="243" t="s">
        <v>82</v>
      </c>
      <c r="AU373" s="243" t="s">
        <v>91</v>
      </c>
      <c r="AY373" s="242" t="s">
        <v>397</v>
      </c>
      <c r="BK373" s="244">
        <f>SUM(BK374:BK644)</f>
        <v>0</v>
      </c>
    </row>
    <row r="374" s="2" customFormat="1" ht="21.75" customHeight="1">
      <c r="A374" s="40"/>
      <c r="B374" s="41"/>
      <c r="C374" s="247" t="s">
        <v>818</v>
      </c>
      <c r="D374" s="247" t="s">
        <v>400</v>
      </c>
      <c r="E374" s="248" t="s">
        <v>819</v>
      </c>
      <c r="F374" s="249" t="s">
        <v>820</v>
      </c>
      <c r="G374" s="250" t="s">
        <v>546</v>
      </c>
      <c r="H374" s="251">
        <v>7288.3000000000002</v>
      </c>
      <c r="I374" s="252"/>
      <c r="J374" s="253">
        <f>ROUND(I374*H374,2)</f>
        <v>0</v>
      </c>
      <c r="K374" s="254"/>
      <c r="L374" s="46"/>
      <c r="M374" s="255" t="s">
        <v>1</v>
      </c>
      <c r="N374" s="256" t="s">
        <v>48</v>
      </c>
      <c r="O374" s="93"/>
      <c r="P374" s="257">
        <f>O374*H374</f>
        <v>0</v>
      </c>
      <c r="Q374" s="257">
        <v>0</v>
      </c>
      <c r="R374" s="257">
        <f>Q374*H374</f>
        <v>0</v>
      </c>
      <c r="S374" s="257">
        <v>0</v>
      </c>
      <c r="T374" s="258">
        <f>S374*H374</f>
        <v>0</v>
      </c>
      <c r="U374" s="40"/>
      <c r="V374" s="40"/>
      <c r="W374" s="40"/>
      <c r="X374" s="40"/>
      <c r="Y374" s="40"/>
      <c r="Z374" s="40"/>
      <c r="AA374" s="40"/>
      <c r="AB374" s="40"/>
      <c r="AC374" s="40"/>
      <c r="AD374" s="40"/>
      <c r="AE374" s="40"/>
      <c r="AR374" s="259" t="s">
        <v>124</v>
      </c>
      <c r="AT374" s="259" t="s">
        <v>400</v>
      </c>
      <c r="AU374" s="259" t="s">
        <v>93</v>
      </c>
      <c r="AY374" s="18" t="s">
        <v>397</v>
      </c>
      <c r="BE374" s="260">
        <f>IF(N374="základní",J374,0)</f>
        <v>0</v>
      </c>
      <c r="BF374" s="260">
        <f>IF(N374="snížená",J374,0)</f>
        <v>0</v>
      </c>
      <c r="BG374" s="260">
        <f>IF(N374="zákl. přenesená",J374,0)</f>
        <v>0</v>
      </c>
      <c r="BH374" s="260">
        <f>IF(N374="sníž. přenesená",J374,0)</f>
        <v>0</v>
      </c>
      <c r="BI374" s="260">
        <f>IF(N374="nulová",J374,0)</f>
        <v>0</v>
      </c>
      <c r="BJ374" s="18" t="s">
        <v>91</v>
      </c>
      <c r="BK374" s="260">
        <f>ROUND(I374*H374,2)</f>
        <v>0</v>
      </c>
      <c r="BL374" s="18" t="s">
        <v>124</v>
      </c>
      <c r="BM374" s="259" t="s">
        <v>821</v>
      </c>
    </row>
    <row r="375" s="2" customFormat="1">
      <c r="A375" s="40"/>
      <c r="B375" s="41"/>
      <c r="C375" s="42"/>
      <c r="D375" s="261" t="s">
        <v>404</v>
      </c>
      <c r="E375" s="42"/>
      <c r="F375" s="262" t="s">
        <v>822</v>
      </c>
      <c r="G375" s="42"/>
      <c r="H375" s="42"/>
      <c r="I375" s="157"/>
      <c r="J375" s="42"/>
      <c r="K375" s="42"/>
      <c r="L375" s="46"/>
      <c r="M375" s="263"/>
      <c r="N375" s="264"/>
      <c r="O375" s="93"/>
      <c r="P375" s="93"/>
      <c r="Q375" s="93"/>
      <c r="R375" s="93"/>
      <c r="S375" s="93"/>
      <c r="T375" s="94"/>
      <c r="U375" s="40"/>
      <c r="V375" s="40"/>
      <c r="W375" s="40"/>
      <c r="X375" s="40"/>
      <c r="Y375" s="40"/>
      <c r="Z375" s="40"/>
      <c r="AA375" s="40"/>
      <c r="AB375" s="40"/>
      <c r="AC375" s="40"/>
      <c r="AD375" s="40"/>
      <c r="AE375" s="40"/>
      <c r="AT375" s="18" t="s">
        <v>404</v>
      </c>
      <c r="AU375" s="18" t="s">
        <v>93</v>
      </c>
    </row>
    <row r="376" s="16" customFormat="1">
      <c r="A376" s="16"/>
      <c r="B376" s="306"/>
      <c r="C376" s="307"/>
      <c r="D376" s="261" t="s">
        <v>465</v>
      </c>
      <c r="E376" s="308" t="s">
        <v>1</v>
      </c>
      <c r="F376" s="309" t="s">
        <v>823</v>
      </c>
      <c r="G376" s="307"/>
      <c r="H376" s="308" t="s">
        <v>1</v>
      </c>
      <c r="I376" s="310"/>
      <c r="J376" s="307"/>
      <c r="K376" s="307"/>
      <c r="L376" s="311"/>
      <c r="M376" s="312"/>
      <c r="N376" s="313"/>
      <c r="O376" s="313"/>
      <c r="P376" s="313"/>
      <c r="Q376" s="313"/>
      <c r="R376" s="313"/>
      <c r="S376" s="313"/>
      <c r="T376" s="314"/>
      <c r="U376" s="16"/>
      <c r="V376" s="16"/>
      <c r="W376" s="16"/>
      <c r="X376" s="16"/>
      <c r="Y376" s="16"/>
      <c r="Z376" s="16"/>
      <c r="AA376" s="16"/>
      <c r="AB376" s="16"/>
      <c r="AC376" s="16"/>
      <c r="AD376" s="16"/>
      <c r="AE376" s="16"/>
      <c r="AT376" s="315" t="s">
        <v>465</v>
      </c>
      <c r="AU376" s="315" t="s">
        <v>93</v>
      </c>
      <c r="AV376" s="16" t="s">
        <v>91</v>
      </c>
      <c r="AW376" s="16" t="s">
        <v>38</v>
      </c>
      <c r="AX376" s="16" t="s">
        <v>83</v>
      </c>
      <c r="AY376" s="315" t="s">
        <v>397</v>
      </c>
    </row>
    <row r="377" s="13" customFormat="1">
      <c r="A377" s="13"/>
      <c r="B377" s="269"/>
      <c r="C377" s="270"/>
      <c r="D377" s="261" t="s">
        <v>465</v>
      </c>
      <c r="E377" s="271" t="s">
        <v>1</v>
      </c>
      <c r="F377" s="272" t="s">
        <v>824</v>
      </c>
      <c r="G377" s="270"/>
      <c r="H377" s="273">
        <v>3708.5999999999999</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465</v>
      </c>
      <c r="AU377" s="279" t="s">
        <v>93</v>
      </c>
      <c r="AV377" s="13" t="s">
        <v>93</v>
      </c>
      <c r="AW377" s="13" t="s">
        <v>38</v>
      </c>
      <c r="AX377" s="13" t="s">
        <v>83</v>
      </c>
      <c r="AY377" s="279" t="s">
        <v>397</v>
      </c>
    </row>
    <row r="378" s="13" customFormat="1">
      <c r="A378" s="13"/>
      <c r="B378" s="269"/>
      <c r="C378" s="270"/>
      <c r="D378" s="261" t="s">
        <v>465</v>
      </c>
      <c r="E378" s="271" t="s">
        <v>1</v>
      </c>
      <c r="F378" s="272" t="s">
        <v>825</v>
      </c>
      <c r="G378" s="270"/>
      <c r="H378" s="273">
        <v>3579.6999999999998</v>
      </c>
      <c r="I378" s="274"/>
      <c r="J378" s="270"/>
      <c r="K378" s="270"/>
      <c r="L378" s="275"/>
      <c r="M378" s="276"/>
      <c r="N378" s="277"/>
      <c r="O378" s="277"/>
      <c r="P378" s="277"/>
      <c r="Q378" s="277"/>
      <c r="R378" s="277"/>
      <c r="S378" s="277"/>
      <c r="T378" s="278"/>
      <c r="U378" s="13"/>
      <c r="V378" s="13"/>
      <c r="W378" s="13"/>
      <c r="X378" s="13"/>
      <c r="Y378" s="13"/>
      <c r="Z378" s="13"/>
      <c r="AA378" s="13"/>
      <c r="AB378" s="13"/>
      <c r="AC378" s="13"/>
      <c r="AD378" s="13"/>
      <c r="AE378" s="13"/>
      <c r="AT378" s="279" t="s">
        <v>465</v>
      </c>
      <c r="AU378" s="279" t="s">
        <v>93</v>
      </c>
      <c r="AV378" s="13" t="s">
        <v>93</v>
      </c>
      <c r="AW378" s="13" t="s">
        <v>38</v>
      </c>
      <c r="AX378" s="13" t="s">
        <v>83</v>
      </c>
      <c r="AY378" s="279" t="s">
        <v>397</v>
      </c>
    </row>
    <row r="379" s="14" customFormat="1">
      <c r="A379" s="14"/>
      <c r="B379" s="280"/>
      <c r="C379" s="281"/>
      <c r="D379" s="261" t="s">
        <v>465</v>
      </c>
      <c r="E379" s="282" t="s">
        <v>1</v>
      </c>
      <c r="F379" s="283" t="s">
        <v>467</v>
      </c>
      <c r="G379" s="281"/>
      <c r="H379" s="284">
        <v>7288.3000000000002</v>
      </c>
      <c r="I379" s="285"/>
      <c r="J379" s="281"/>
      <c r="K379" s="281"/>
      <c r="L379" s="286"/>
      <c r="M379" s="287"/>
      <c r="N379" s="288"/>
      <c r="O379" s="288"/>
      <c r="P379" s="288"/>
      <c r="Q379" s="288"/>
      <c r="R379" s="288"/>
      <c r="S379" s="288"/>
      <c r="T379" s="289"/>
      <c r="U379" s="14"/>
      <c r="V379" s="14"/>
      <c r="W379" s="14"/>
      <c r="X379" s="14"/>
      <c r="Y379" s="14"/>
      <c r="Z379" s="14"/>
      <c r="AA379" s="14"/>
      <c r="AB379" s="14"/>
      <c r="AC379" s="14"/>
      <c r="AD379" s="14"/>
      <c r="AE379" s="14"/>
      <c r="AT379" s="290" t="s">
        <v>465</v>
      </c>
      <c r="AU379" s="290" t="s">
        <v>93</v>
      </c>
      <c r="AV379" s="14" t="s">
        <v>124</v>
      </c>
      <c r="AW379" s="14" t="s">
        <v>38</v>
      </c>
      <c r="AX379" s="14" t="s">
        <v>91</v>
      </c>
      <c r="AY379" s="290" t="s">
        <v>397</v>
      </c>
    </row>
    <row r="380" s="2" customFormat="1" ht="16.5" customHeight="1">
      <c r="A380" s="40"/>
      <c r="B380" s="41"/>
      <c r="C380" s="247" t="s">
        <v>670</v>
      </c>
      <c r="D380" s="247" t="s">
        <v>400</v>
      </c>
      <c r="E380" s="248" t="s">
        <v>826</v>
      </c>
      <c r="F380" s="249" t="s">
        <v>827</v>
      </c>
      <c r="G380" s="250" t="s">
        <v>464</v>
      </c>
      <c r="H380" s="251">
        <v>226.642</v>
      </c>
      <c r="I380" s="252"/>
      <c r="J380" s="253">
        <f>ROUND(I380*H380,2)</f>
        <v>0</v>
      </c>
      <c r="K380" s="254"/>
      <c r="L380" s="46"/>
      <c r="M380" s="255" t="s">
        <v>1</v>
      </c>
      <c r="N380" s="256" t="s">
        <v>48</v>
      </c>
      <c r="O380" s="93"/>
      <c r="P380" s="257">
        <f>O380*H380</f>
        <v>0</v>
      </c>
      <c r="Q380" s="257">
        <v>2.45343</v>
      </c>
      <c r="R380" s="257">
        <f>Q380*H380</f>
        <v>556.05028205999997</v>
      </c>
      <c r="S380" s="257">
        <v>0</v>
      </c>
      <c r="T380" s="258">
        <f>S380*H380</f>
        <v>0</v>
      </c>
      <c r="U380" s="40"/>
      <c r="V380" s="40"/>
      <c r="W380" s="40"/>
      <c r="X380" s="40"/>
      <c r="Y380" s="40"/>
      <c r="Z380" s="40"/>
      <c r="AA380" s="40"/>
      <c r="AB380" s="40"/>
      <c r="AC380" s="40"/>
      <c r="AD380" s="40"/>
      <c r="AE380" s="40"/>
      <c r="AR380" s="259" t="s">
        <v>124</v>
      </c>
      <c r="AT380" s="259" t="s">
        <v>400</v>
      </c>
      <c r="AU380" s="259" t="s">
        <v>93</v>
      </c>
      <c r="AY380" s="18" t="s">
        <v>397</v>
      </c>
      <c r="BE380" s="260">
        <f>IF(N380="základní",J380,0)</f>
        <v>0</v>
      </c>
      <c r="BF380" s="260">
        <f>IF(N380="snížená",J380,0)</f>
        <v>0</v>
      </c>
      <c r="BG380" s="260">
        <f>IF(N380="zákl. přenesená",J380,0)</f>
        <v>0</v>
      </c>
      <c r="BH380" s="260">
        <f>IF(N380="sníž. přenesená",J380,0)</f>
        <v>0</v>
      </c>
      <c r="BI380" s="260">
        <f>IF(N380="nulová",J380,0)</f>
        <v>0</v>
      </c>
      <c r="BJ380" s="18" t="s">
        <v>91</v>
      </c>
      <c r="BK380" s="260">
        <f>ROUND(I380*H380,2)</f>
        <v>0</v>
      </c>
      <c r="BL380" s="18" t="s">
        <v>124</v>
      </c>
      <c r="BM380" s="259" t="s">
        <v>828</v>
      </c>
    </row>
    <row r="381" s="16" customFormat="1">
      <c r="A381" s="16"/>
      <c r="B381" s="306"/>
      <c r="C381" s="307"/>
      <c r="D381" s="261" t="s">
        <v>465</v>
      </c>
      <c r="E381" s="308" t="s">
        <v>1</v>
      </c>
      <c r="F381" s="309" t="s">
        <v>829</v>
      </c>
      <c r="G381" s="307"/>
      <c r="H381" s="308" t="s">
        <v>1</v>
      </c>
      <c r="I381" s="310"/>
      <c r="J381" s="307"/>
      <c r="K381" s="307"/>
      <c r="L381" s="311"/>
      <c r="M381" s="312"/>
      <c r="N381" s="313"/>
      <c r="O381" s="313"/>
      <c r="P381" s="313"/>
      <c r="Q381" s="313"/>
      <c r="R381" s="313"/>
      <c r="S381" s="313"/>
      <c r="T381" s="314"/>
      <c r="U381" s="16"/>
      <c r="V381" s="16"/>
      <c r="W381" s="16"/>
      <c r="X381" s="16"/>
      <c r="Y381" s="16"/>
      <c r="Z381" s="16"/>
      <c r="AA381" s="16"/>
      <c r="AB381" s="16"/>
      <c r="AC381" s="16"/>
      <c r="AD381" s="16"/>
      <c r="AE381" s="16"/>
      <c r="AT381" s="315" t="s">
        <v>465</v>
      </c>
      <c r="AU381" s="315" t="s">
        <v>93</v>
      </c>
      <c r="AV381" s="16" t="s">
        <v>91</v>
      </c>
      <c r="AW381" s="16" t="s">
        <v>38</v>
      </c>
      <c r="AX381" s="16" t="s">
        <v>83</v>
      </c>
      <c r="AY381" s="315" t="s">
        <v>397</v>
      </c>
    </row>
    <row r="382" s="13" customFormat="1">
      <c r="A382" s="13"/>
      <c r="B382" s="269"/>
      <c r="C382" s="270"/>
      <c r="D382" s="261" t="s">
        <v>465</v>
      </c>
      <c r="E382" s="271" t="s">
        <v>1</v>
      </c>
      <c r="F382" s="272" t="s">
        <v>830</v>
      </c>
      <c r="G382" s="270"/>
      <c r="H382" s="273">
        <v>30.675000000000001</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465</v>
      </c>
      <c r="AU382" s="279" t="s">
        <v>93</v>
      </c>
      <c r="AV382" s="13" t="s">
        <v>93</v>
      </c>
      <c r="AW382" s="13" t="s">
        <v>38</v>
      </c>
      <c r="AX382" s="13" t="s">
        <v>83</v>
      </c>
      <c r="AY382" s="279" t="s">
        <v>397</v>
      </c>
    </row>
    <row r="383" s="13" customFormat="1">
      <c r="A383" s="13"/>
      <c r="B383" s="269"/>
      <c r="C383" s="270"/>
      <c r="D383" s="261" t="s">
        <v>465</v>
      </c>
      <c r="E383" s="271" t="s">
        <v>1</v>
      </c>
      <c r="F383" s="272" t="s">
        <v>831</v>
      </c>
      <c r="G383" s="270"/>
      <c r="H383" s="273">
        <v>30.675000000000001</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465</v>
      </c>
      <c r="AU383" s="279" t="s">
        <v>93</v>
      </c>
      <c r="AV383" s="13" t="s">
        <v>93</v>
      </c>
      <c r="AW383" s="13" t="s">
        <v>38</v>
      </c>
      <c r="AX383" s="13" t="s">
        <v>83</v>
      </c>
      <c r="AY383" s="279" t="s">
        <v>397</v>
      </c>
    </row>
    <row r="384" s="13" customFormat="1">
      <c r="A384" s="13"/>
      <c r="B384" s="269"/>
      <c r="C384" s="270"/>
      <c r="D384" s="261" t="s">
        <v>465</v>
      </c>
      <c r="E384" s="271" t="s">
        <v>1</v>
      </c>
      <c r="F384" s="272" t="s">
        <v>832</v>
      </c>
      <c r="G384" s="270"/>
      <c r="H384" s="273">
        <v>44.927999999999997</v>
      </c>
      <c r="I384" s="274"/>
      <c r="J384" s="270"/>
      <c r="K384" s="270"/>
      <c r="L384" s="275"/>
      <c r="M384" s="276"/>
      <c r="N384" s="277"/>
      <c r="O384" s="277"/>
      <c r="P384" s="277"/>
      <c r="Q384" s="277"/>
      <c r="R384" s="277"/>
      <c r="S384" s="277"/>
      <c r="T384" s="278"/>
      <c r="U384" s="13"/>
      <c r="V384" s="13"/>
      <c r="W384" s="13"/>
      <c r="X384" s="13"/>
      <c r="Y384" s="13"/>
      <c r="Z384" s="13"/>
      <c r="AA384" s="13"/>
      <c r="AB384" s="13"/>
      <c r="AC384" s="13"/>
      <c r="AD384" s="13"/>
      <c r="AE384" s="13"/>
      <c r="AT384" s="279" t="s">
        <v>465</v>
      </c>
      <c r="AU384" s="279" t="s">
        <v>93</v>
      </c>
      <c r="AV384" s="13" t="s">
        <v>93</v>
      </c>
      <c r="AW384" s="13" t="s">
        <v>38</v>
      </c>
      <c r="AX384" s="13" t="s">
        <v>83</v>
      </c>
      <c r="AY384" s="279" t="s">
        <v>397</v>
      </c>
    </row>
    <row r="385" s="13" customFormat="1">
      <c r="A385" s="13"/>
      <c r="B385" s="269"/>
      <c r="C385" s="270"/>
      <c r="D385" s="261" t="s">
        <v>465</v>
      </c>
      <c r="E385" s="271" t="s">
        <v>1</v>
      </c>
      <c r="F385" s="272" t="s">
        <v>833</v>
      </c>
      <c r="G385" s="270"/>
      <c r="H385" s="273">
        <v>44.927999999999997</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465</v>
      </c>
      <c r="AU385" s="279" t="s">
        <v>93</v>
      </c>
      <c r="AV385" s="13" t="s">
        <v>93</v>
      </c>
      <c r="AW385" s="13" t="s">
        <v>38</v>
      </c>
      <c r="AX385" s="13" t="s">
        <v>83</v>
      </c>
      <c r="AY385" s="279" t="s">
        <v>397</v>
      </c>
    </row>
    <row r="386" s="15" customFormat="1">
      <c r="A386" s="15"/>
      <c r="B386" s="291"/>
      <c r="C386" s="292"/>
      <c r="D386" s="261" t="s">
        <v>465</v>
      </c>
      <c r="E386" s="293" t="s">
        <v>1</v>
      </c>
      <c r="F386" s="294" t="s">
        <v>476</v>
      </c>
      <c r="G386" s="292"/>
      <c r="H386" s="295">
        <v>151.20599999999999</v>
      </c>
      <c r="I386" s="296"/>
      <c r="J386" s="292"/>
      <c r="K386" s="292"/>
      <c r="L386" s="297"/>
      <c r="M386" s="298"/>
      <c r="N386" s="299"/>
      <c r="O386" s="299"/>
      <c r="P386" s="299"/>
      <c r="Q386" s="299"/>
      <c r="R386" s="299"/>
      <c r="S386" s="299"/>
      <c r="T386" s="300"/>
      <c r="U386" s="15"/>
      <c r="V386" s="15"/>
      <c r="W386" s="15"/>
      <c r="X386" s="15"/>
      <c r="Y386" s="15"/>
      <c r="Z386" s="15"/>
      <c r="AA386" s="15"/>
      <c r="AB386" s="15"/>
      <c r="AC386" s="15"/>
      <c r="AD386" s="15"/>
      <c r="AE386" s="15"/>
      <c r="AT386" s="301" t="s">
        <v>465</v>
      </c>
      <c r="AU386" s="301" t="s">
        <v>93</v>
      </c>
      <c r="AV386" s="15" t="s">
        <v>112</v>
      </c>
      <c r="AW386" s="15" t="s">
        <v>38</v>
      </c>
      <c r="AX386" s="15" t="s">
        <v>83</v>
      </c>
      <c r="AY386" s="301" t="s">
        <v>397</v>
      </c>
    </row>
    <row r="387" s="13" customFormat="1">
      <c r="A387" s="13"/>
      <c r="B387" s="269"/>
      <c r="C387" s="270"/>
      <c r="D387" s="261" t="s">
        <v>465</v>
      </c>
      <c r="E387" s="271" t="s">
        <v>1</v>
      </c>
      <c r="F387" s="272" t="s">
        <v>834</v>
      </c>
      <c r="G387" s="270"/>
      <c r="H387" s="273">
        <v>67.403999999999996</v>
      </c>
      <c r="I387" s="274"/>
      <c r="J387" s="270"/>
      <c r="K387" s="270"/>
      <c r="L387" s="275"/>
      <c r="M387" s="276"/>
      <c r="N387" s="277"/>
      <c r="O387" s="277"/>
      <c r="P387" s="277"/>
      <c r="Q387" s="277"/>
      <c r="R387" s="277"/>
      <c r="S387" s="277"/>
      <c r="T387" s="278"/>
      <c r="U387" s="13"/>
      <c r="V387" s="13"/>
      <c r="W387" s="13"/>
      <c r="X387" s="13"/>
      <c r="Y387" s="13"/>
      <c r="Z387" s="13"/>
      <c r="AA387" s="13"/>
      <c r="AB387" s="13"/>
      <c r="AC387" s="13"/>
      <c r="AD387" s="13"/>
      <c r="AE387" s="13"/>
      <c r="AT387" s="279" t="s">
        <v>465</v>
      </c>
      <c r="AU387" s="279" t="s">
        <v>93</v>
      </c>
      <c r="AV387" s="13" t="s">
        <v>93</v>
      </c>
      <c r="AW387" s="13" t="s">
        <v>38</v>
      </c>
      <c r="AX387" s="13" t="s">
        <v>83</v>
      </c>
      <c r="AY387" s="279" t="s">
        <v>397</v>
      </c>
    </row>
    <row r="388" s="15" customFormat="1">
      <c r="A388" s="15"/>
      <c r="B388" s="291"/>
      <c r="C388" s="292"/>
      <c r="D388" s="261" t="s">
        <v>465</v>
      </c>
      <c r="E388" s="293" t="s">
        <v>1</v>
      </c>
      <c r="F388" s="294" t="s">
        <v>476</v>
      </c>
      <c r="G388" s="292"/>
      <c r="H388" s="295">
        <v>67.403999999999996</v>
      </c>
      <c r="I388" s="296"/>
      <c r="J388" s="292"/>
      <c r="K388" s="292"/>
      <c r="L388" s="297"/>
      <c r="M388" s="298"/>
      <c r="N388" s="299"/>
      <c r="O388" s="299"/>
      <c r="P388" s="299"/>
      <c r="Q388" s="299"/>
      <c r="R388" s="299"/>
      <c r="S388" s="299"/>
      <c r="T388" s="300"/>
      <c r="U388" s="15"/>
      <c r="V388" s="15"/>
      <c r="W388" s="15"/>
      <c r="X388" s="15"/>
      <c r="Y388" s="15"/>
      <c r="Z388" s="15"/>
      <c r="AA388" s="15"/>
      <c r="AB388" s="15"/>
      <c r="AC388" s="15"/>
      <c r="AD388" s="15"/>
      <c r="AE388" s="15"/>
      <c r="AT388" s="301" t="s">
        <v>465</v>
      </c>
      <c r="AU388" s="301" t="s">
        <v>93</v>
      </c>
      <c r="AV388" s="15" t="s">
        <v>112</v>
      </c>
      <c r="AW388" s="15" t="s">
        <v>38</v>
      </c>
      <c r="AX388" s="15" t="s">
        <v>83</v>
      </c>
      <c r="AY388" s="301" t="s">
        <v>397</v>
      </c>
    </row>
    <row r="389" s="13" customFormat="1">
      <c r="A389" s="13"/>
      <c r="B389" s="269"/>
      <c r="C389" s="270"/>
      <c r="D389" s="261" t="s">
        <v>465</v>
      </c>
      <c r="E389" s="271" t="s">
        <v>1</v>
      </c>
      <c r="F389" s="272" t="s">
        <v>835</v>
      </c>
      <c r="G389" s="270"/>
      <c r="H389" s="273">
        <v>8.032</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465</v>
      </c>
      <c r="AU389" s="279" t="s">
        <v>93</v>
      </c>
      <c r="AV389" s="13" t="s">
        <v>93</v>
      </c>
      <c r="AW389" s="13" t="s">
        <v>38</v>
      </c>
      <c r="AX389" s="13" t="s">
        <v>83</v>
      </c>
      <c r="AY389" s="279" t="s">
        <v>397</v>
      </c>
    </row>
    <row r="390" s="14" customFormat="1">
      <c r="A390" s="14"/>
      <c r="B390" s="280"/>
      <c r="C390" s="281"/>
      <c r="D390" s="261" t="s">
        <v>465</v>
      </c>
      <c r="E390" s="282" t="s">
        <v>1</v>
      </c>
      <c r="F390" s="283" t="s">
        <v>467</v>
      </c>
      <c r="G390" s="281"/>
      <c r="H390" s="284">
        <v>226.642</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465</v>
      </c>
      <c r="AU390" s="290" t="s">
        <v>93</v>
      </c>
      <c r="AV390" s="14" t="s">
        <v>124</v>
      </c>
      <c r="AW390" s="14" t="s">
        <v>38</v>
      </c>
      <c r="AX390" s="14" t="s">
        <v>91</v>
      </c>
      <c r="AY390" s="290" t="s">
        <v>397</v>
      </c>
    </row>
    <row r="391" s="2" customFormat="1" ht="16.5" customHeight="1">
      <c r="A391" s="40"/>
      <c r="B391" s="41"/>
      <c r="C391" s="247" t="s">
        <v>836</v>
      </c>
      <c r="D391" s="247" t="s">
        <v>400</v>
      </c>
      <c r="E391" s="248" t="s">
        <v>837</v>
      </c>
      <c r="F391" s="249" t="s">
        <v>838</v>
      </c>
      <c r="G391" s="250" t="s">
        <v>546</v>
      </c>
      <c r="H391" s="251">
        <v>813.77999999999997</v>
      </c>
      <c r="I391" s="252"/>
      <c r="J391" s="253">
        <f>ROUND(I391*H391,2)</f>
        <v>0</v>
      </c>
      <c r="K391" s="254"/>
      <c r="L391" s="46"/>
      <c r="M391" s="255" t="s">
        <v>1</v>
      </c>
      <c r="N391" s="25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124</v>
      </c>
      <c r="AT391" s="259" t="s">
        <v>400</v>
      </c>
      <c r="AU391" s="259" t="s">
        <v>93</v>
      </c>
      <c r="AY391" s="18" t="s">
        <v>397</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124</v>
      </c>
      <c r="BM391" s="259" t="s">
        <v>839</v>
      </c>
    </row>
    <row r="392" s="16" customFormat="1">
      <c r="A392" s="16"/>
      <c r="B392" s="306"/>
      <c r="C392" s="307"/>
      <c r="D392" s="261" t="s">
        <v>465</v>
      </c>
      <c r="E392" s="308" t="s">
        <v>1</v>
      </c>
      <c r="F392" s="309" t="s">
        <v>829</v>
      </c>
      <c r="G392" s="307"/>
      <c r="H392" s="308" t="s">
        <v>1</v>
      </c>
      <c r="I392" s="310"/>
      <c r="J392" s="307"/>
      <c r="K392" s="307"/>
      <c r="L392" s="311"/>
      <c r="M392" s="312"/>
      <c r="N392" s="313"/>
      <c r="O392" s="313"/>
      <c r="P392" s="313"/>
      <c r="Q392" s="313"/>
      <c r="R392" s="313"/>
      <c r="S392" s="313"/>
      <c r="T392" s="314"/>
      <c r="U392" s="16"/>
      <c r="V392" s="16"/>
      <c r="W392" s="16"/>
      <c r="X392" s="16"/>
      <c r="Y392" s="16"/>
      <c r="Z392" s="16"/>
      <c r="AA392" s="16"/>
      <c r="AB392" s="16"/>
      <c r="AC392" s="16"/>
      <c r="AD392" s="16"/>
      <c r="AE392" s="16"/>
      <c r="AT392" s="315" t="s">
        <v>465</v>
      </c>
      <c r="AU392" s="315" t="s">
        <v>93</v>
      </c>
      <c r="AV392" s="16" t="s">
        <v>91</v>
      </c>
      <c r="AW392" s="16" t="s">
        <v>38</v>
      </c>
      <c r="AX392" s="16" t="s">
        <v>83</v>
      </c>
      <c r="AY392" s="315" t="s">
        <v>397</v>
      </c>
    </row>
    <row r="393" s="13" customFormat="1">
      <c r="A393" s="13"/>
      <c r="B393" s="269"/>
      <c r="C393" s="270"/>
      <c r="D393" s="261" t="s">
        <v>465</v>
      </c>
      <c r="E393" s="271" t="s">
        <v>1</v>
      </c>
      <c r="F393" s="272" t="s">
        <v>840</v>
      </c>
      <c r="G393" s="270"/>
      <c r="H393" s="273">
        <v>102.25100000000001</v>
      </c>
      <c r="I393" s="274"/>
      <c r="J393" s="270"/>
      <c r="K393" s="270"/>
      <c r="L393" s="275"/>
      <c r="M393" s="276"/>
      <c r="N393" s="277"/>
      <c r="O393" s="277"/>
      <c r="P393" s="277"/>
      <c r="Q393" s="277"/>
      <c r="R393" s="277"/>
      <c r="S393" s="277"/>
      <c r="T393" s="278"/>
      <c r="U393" s="13"/>
      <c r="V393" s="13"/>
      <c r="W393" s="13"/>
      <c r="X393" s="13"/>
      <c r="Y393" s="13"/>
      <c r="Z393" s="13"/>
      <c r="AA393" s="13"/>
      <c r="AB393" s="13"/>
      <c r="AC393" s="13"/>
      <c r="AD393" s="13"/>
      <c r="AE393" s="13"/>
      <c r="AT393" s="279" t="s">
        <v>465</v>
      </c>
      <c r="AU393" s="279" t="s">
        <v>93</v>
      </c>
      <c r="AV393" s="13" t="s">
        <v>93</v>
      </c>
      <c r="AW393" s="13" t="s">
        <v>38</v>
      </c>
      <c r="AX393" s="13" t="s">
        <v>83</v>
      </c>
      <c r="AY393" s="279" t="s">
        <v>397</v>
      </c>
    </row>
    <row r="394" s="13" customFormat="1">
      <c r="A394" s="13"/>
      <c r="B394" s="269"/>
      <c r="C394" s="270"/>
      <c r="D394" s="261" t="s">
        <v>465</v>
      </c>
      <c r="E394" s="271" t="s">
        <v>1</v>
      </c>
      <c r="F394" s="272" t="s">
        <v>841</v>
      </c>
      <c r="G394" s="270"/>
      <c r="H394" s="273">
        <v>102.25100000000001</v>
      </c>
      <c r="I394" s="274"/>
      <c r="J394" s="270"/>
      <c r="K394" s="270"/>
      <c r="L394" s="275"/>
      <c r="M394" s="276"/>
      <c r="N394" s="277"/>
      <c r="O394" s="277"/>
      <c r="P394" s="277"/>
      <c r="Q394" s="277"/>
      <c r="R394" s="277"/>
      <c r="S394" s="277"/>
      <c r="T394" s="278"/>
      <c r="U394" s="13"/>
      <c r="V394" s="13"/>
      <c r="W394" s="13"/>
      <c r="X394" s="13"/>
      <c r="Y394" s="13"/>
      <c r="Z394" s="13"/>
      <c r="AA394" s="13"/>
      <c r="AB394" s="13"/>
      <c r="AC394" s="13"/>
      <c r="AD394" s="13"/>
      <c r="AE394" s="13"/>
      <c r="AT394" s="279" t="s">
        <v>465</v>
      </c>
      <c r="AU394" s="279" t="s">
        <v>93</v>
      </c>
      <c r="AV394" s="13" t="s">
        <v>93</v>
      </c>
      <c r="AW394" s="13" t="s">
        <v>38</v>
      </c>
      <c r="AX394" s="13" t="s">
        <v>83</v>
      </c>
      <c r="AY394" s="279" t="s">
        <v>397</v>
      </c>
    </row>
    <row r="395" s="13" customFormat="1">
      <c r="A395" s="13"/>
      <c r="B395" s="269"/>
      <c r="C395" s="270"/>
      <c r="D395" s="261" t="s">
        <v>465</v>
      </c>
      <c r="E395" s="271" t="s">
        <v>1</v>
      </c>
      <c r="F395" s="272" t="s">
        <v>842</v>
      </c>
      <c r="G395" s="270"/>
      <c r="H395" s="273">
        <v>149.75999999999999</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465</v>
      </c>
      <c r="AU395" s="279" t="s">
        <v>93</v>
      </c>
      <c r="AV395" s="13" t="s">
        <v>93</v>
      </c>
      <c r="AW395" s="13" t="s">
        <v>38</v>
      </c>
      <c r="AX395" s="13" t="s">
        <v>83</v>
      </c>
      <c r="AY395" s="279" t="s">
        <v>397</v>
      </c>
    </row>
    <row r="396" s="13" customFormat="1">
      <c r="A396" s="13"/>
      <c r="B396" s="269"/>
      <c r="C396" s="270"/>
      <c r="D396" s="261" t="s">
        <v>465</v>
      </c>
      <c r="E396" s="271" t="s">
        <v>1</v>
      </c>
      <c r="F396" s="272" t="s">
        <v>843</v>
      </c>
      <c r="G396" s="270"/>
      <c r="H396" s="273">
        <v>149.75999999999999</v>
      </c>
      <c r="I396" s="274"/>
      <c r="J396" s="270"/>
      <c r="K396" s="270"/>
      <c r="L396" s="275"/>
      <c r="M396" s="276"/>
      <c r="N396" s="277"/>
      <c r="O396" s="277"/>
      <c r="P396" s="277"/>
      <c r="Q396" s="277"/>
      <c r="R396" s="277"/>
      <c r="S396" s="277"/>
      <c r="T396" s="278"/>
      <c r="U396" s="13"/>
      <c r="V396" s="13"/>
      <c r="W396" s="13"/>
      <c r="X396" s="13"/>
      <c r="Y396" s="13"/>
      <c r="Z396" s="13"/>
      <c r="AA396" s="13"/>
      <c r="AB396" s="13"/>
      <c r="AC396" s="13"/>
      <c r="AD396" s="13"/>
      <c r="AE396" s="13"/>
      <c r="AT396" s="279" t="s">
        <v>465</v>
      </c>
      <c r="AU396" s="279" t="s">
        <v>93</v>
      </c>
      <c r="AV396" s="13" t="s">
        <v>93</v>
      </c>
      <c r="AW396" s="13" t="s">
        <v>38</v>
      </c>
      <c r="AX396" s="13" t="s">
        <v>83</v>
      </c>
      <c r="AY396" s="279" t="s">
        <v>397</v>
      </c>
    </row>
    <row r="397" s="15" customFormat="1">
      <c r="A397" s="15"/>
      <c r="B397" s="291"/>
      <c r="C397" s="292"/>
      <c r="D397" s="261" t="s">
        <v>465</v>
      </c>
      <c r="E397" s="293" t="s">
        <v>1</v>
      </c>
      <c r="F397" s="294" t="s">
        <v>476</v>
      </c>
      <c r="G397" s="292"/>
      <c r="H397" s="295">
        <v>504.02199999999999</v>
      </c>
      <c r="I397" s="296"/>
      <c r="J397" s="292"/>
      <c r="K397" s="292"/>
      <c r="L397" s="297"/>
      <c r="M397" s="298"/>
      <c r="N397" s="299"/>
      <c r="O397" s="299"/>
      <c r="P397" s="299"/>
      <c r="Q397" s="299"/>
      <c r="R397" s="299"/>
      <c r="S397" s="299"/>
      <c r="T397" s="300"/>
      <c r="U397" s="15"/>
      <c r="V397" s="15"/>
      <c r="W397" s="15"/>
      <c r="X397" s="15"/>
      <c r="Y397" s="15"/>
      <c r="Z397" s="15"/>
      <c r="AA397" s="15"/>
      <c r="AB397" s="15"/>
      <c r="AC397" s="15"/>
      <c r="AD397" s="15"/>
      <c r="AE397" s="15"/>
      <c r="AT397" s="301" t="s">
        <v>465</v>
      </c>
      <c r="AU397" s="301" t="s">
        <v>93</v>
      </c>
      <c r="AV397" s="15" t="s">
        <v>112</v>
      </c>
      <c r="AW397" s="15" t="s">
        <v>38</v>
      </c>
      <c r="AX397" s="15" t="s">
        <v>83</v>
      </c>
      <c r="AY397" s="301" t="s">
        <v>397</v>
      </c>
    </row>
    <row r="398" s="13" customFormat="1">
      <c r="A398" s="13"/>
      <c r="B398" s="269"/>
      <c r="C398" s="270"/>
      <c r="D398" s="261" t="s">
        <v>465</v>
      </c>
      <c r="E398" s="271" t="s">
        <v>1</v>
      </c>
      <c r="F398" s="272" t="s">
        <v>844</v>
      </c>
      <c r="G398" s="270"/>
      <c r="H398" s="273">
        <v>269.60000000000002</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465</v>
      </c>
      <c r="AU398" s="279" t="s">
        <v>93</v>
      </c>
      <c r="AV398" s="13" t="s">
        <v>93</v>
      </c>
      <c r="AW398" s="13" t="s">
        <v>38</v>
      </c>
      <c r="AX398" s="13" t="s">
        <v>83</v>
      </c>
      <c r="AY398" s="279" t="s">
        <v>397</v>
      </c>
    </row>
    <row r="399" s="15" customFormat="1">
      <c r="A399" s="15"/>
      <c r="B399" s="291"/>
      <c r="C399" s="292"/>
      <c r="D399" s="261" t="s">
        <v>465</v>
      </c>
      <c r="E399" s="293" t="s">
        <v>1</v>
      </c>
      <c r="F399" s="294" t="s">
        <v>476</v>
      </c>
      <c r="G399" s="292"/>
      <c r="H399" s="295">
        <v>269.60000000000002</v>
      </c>
      <c r="I399" s="296"/>
      <c r="J399" s="292"/>
      <c r="K399" s="292"/>
      <c r="L399" s="297"/>
      <c r="M399" s="298"/>
      <c r="N399" s="299"/>
      <c r="O399" s="299"/>
      <c r="P399" s="299"/>
      <c r="Q399" s="299"/>
      <c r="R399" s="299"/>
      <c r="S399" s="299"/>
      <c r="T399" s="300"/>
      <c r="U399" s="15"/>
      <c r="V399" s="15"/>
      <c r="W399" s="15"/>
      <c r="X399" s="15"/>
      <c r="Y399" s="15"/>
      <c r="Z399" s="15"/>
      <c r="AA399" s="15"/>
      <c r="AB399" s="15"/>
      <c r="AC399" s="15"/>
      <c r="AD399" s="15"/>
      <c r="AE399" s="15"/>
      <c r="AT399" s="301" t="s">
        <v>465</v>
      </c>
      <c r="AU399" s="301" t="s">
        <v>93</v>
      </c>
      <c r="AV399" s="15" t="s">
        <v>112</v>
      </c>
      <c r="AW399" s="15" t="s">
        <v>38</v>
      </c>
      <c r="AX399" s="15" t="s">
        <v>83</v>
      </c>
      <c r="AY399" s="301" t="s">
        <v>397</v>
      </c>
    </row>
    <row r="400" s="13" customFormat="1">
      <c r="A400" s="13"/>
      <c r="B400" s="269"/>
      <c r="C400" s="270"/>
      <c r="D400" s="261" t="s">
        <v>465</v>
      </c>
      <c r="E400" s="271" t="s">
        <v>1</v>
      </c>
      <c r="F400" s="272" t="s">
        <v>845</v>
      </c>
      <c r="G400" s="270"/>
      <c r="H400" s="273">
        <v>40.158000000000001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465</v>
      </c>
      <c r="AU400" s="279" t="s">
        <v>93</v>
      </c>
      <c r="AV400" s="13" t="s">
        <v>93</v>
      </c>
      <c r="AW400" s="13" t="s">
        <v>38</v>
      </c>
      <c r="AX400" s="13" t="s">
        <v>83</v>
      </c>
      <c r="AY400" s="279" t="s">
        <v>397</v>
      </c>
    </row>
    <row r="401" s="14" customFormat="1">
      <c r="A401" s="14"/>
      <c r="B401" s="280"/>
      <c r="C401" s="281"/>
      <c r="D401" s="261" t="s">
        <v>465</v>
      </c>
      <c r="E401" s="282" t="s">
        <v>1</v>
      </c>
      <c r="F401" s="283" t="s">
        <v>467</v>
      </c>
      <c r="G401" s="281"/>
      <c r="H401" s="284">
        <v>813.77999999999997</v>
      </c>
      <c r="I401" s="285"/>
      <c r="J401" s="281"/>
      <c r="K401" s="281"/>
      <c r="L401" s="286"/>
      <c r="M401" s="287"/>
      <c r="N401" s="288"/>
      <c r="O401" s="288"/>
      <c r="P401" s="288"/>
      <c r="Q401" s="288"/>
      <c r="R401" s="288"/>
      <c r="S401" s="288"/>
      <c r="T401" s="289"/>
      <c r="U401" s="14"/>
      <c r="V401" s="14"/>
      <c r="W401" s="14"/>
      <c r="X401" s="14"/>
      <c r="Y401" s="14"/>
      <c r="Z401" s="14"/>
      <c r="AA401" s="14"/>
      <c r="AB401" s="14"/>
      <c r="AC401" s="14"/>
      <c r="AD401" s="14"/>
      <c r="AE401" s="14"/>
      <c r="AT401" s="290" t="s">
        <v>465</v>
      </c>
      <c r="AU401" s="290" t="s">
        <v>93</v>
      </c>
      <c r="AV401" s="14" t="s">
        <v>124</v>
      </c>
      <c r="AW401" s="14" t="s">
        <v>38</v>
      </c>
      <c r="AX401" s="14" t="s">
        <v>91</v>
      </c>
      <c r="AY401" s="290" t="s">
        <v>397</v>
      </c>
    </row>
    <row r="402" s="2" customFormat="1" ht="16.5" customHeight="1">
      <c r="A402" s="40"/>
      <c r="B402" s="41"/>
      <c r="C402" s="247" t="s">
        <v>673</v>
      </c>
      <c r="D402" s="247" t="s">
        <v>400</v>
      </c>
      <c r="E402" s="248" t="s">
        <v>846</v>
      </c>
      <c r="F402" s="249" t="s">
        <v>847</v>
      </c>
      <c r="G402" s="250" t="s">
        <v>546</v>
      </c>
      <c r="H402" s="251">
        <v>813.77999999999997</v>
      </c>
      <c r="I402" s="252"/>
      <c r="J402" s="253">
        <f>ROUND(I402*H402,2)</f>
        <v>0</v>
      </c>
      <c r="K402" s="254"/>
      <c r="L402" s="46"/>
      <c r="M402" s="255" t="s">
        <v>1</v>
      </c>
      <c r="N402" s="256" t="s">
        <v>48</v>
      </c>
      <c r="O402" s="93"/>
      <c r="P402" s="257">
        <f>O402*H402</f>
        <v>0</v>
      </c>
      <c r="Q402" s="257">
        <v>0</v>
      </c>
      <c r="R402" s="257">
        <f>Q402*H402</f>
        <v>0</v>
      </c>
      <c r="S402" s="257">
        <v>0</v>
      </c>
      <c r="T402" s="258">
        <f>S402*H402</f>
        <v>0</v>
      </c>
      <c r="U402" s="40"/>
      <c r="V402" s="40"/>
      <c r="W402" s="40"/>
      <c r="X402" s="40"/>
      <c r="Y402" s="40"/>
      <c r="Z402" s="40"/>
      <c r="AA402" s="40"/>
      <c r="AB402" s="40"/>
      <c r="AC402" s="40"/>
      <c r="AD402" s="40"/>
      <c r="AE402" s="40"/>
      <c r="AR402" s="259" t="s">
        <v>124</v>
      </c>
      <c r="AT402" s="259" t="s">
        <v>400</v>
      </c>
      <c r="AU402" s="259" t="s">
        <v>93</v>
      </c>
      <c r="AY402" s="18" t="s">
        <v>397</v>
      </c>
      <c r="BE402" s="260">
        <f>IF(N402="základní",J402,0)</f>
        <v>0</v>
      </c>
      <c r="BF402" s="260">
        <f>IF(N402="snížená",J402,0)</f>
        <v>0</v>
      </c>
      <c r="BG402" s="260">
        <f>IF(N402="zákl. přenesená",J402,0)</f>
        <v>0</v>
      </c>
      <c r="BH402" s="260">
        <f>IF(N402="sníž. přenesená",J402,0)</f>
        <v>0</v>
      </c>
      <c r="BI402" s="260">
        <f>IF(N402="nulová",J402,0)</f>
        <v>0</v>
      </c>
      <c r="BJ402" s="18" t="s">
        <v>91</v>
      </c>
      <c r="BK402" s="260">
        <f>ROUND(I402*H402,2)</f>
        <v>0</v>
      </c>
      <c r="BL402" s="18" t="s">
        <v>124</v>
      </c>
      <c r="BM402" s="259" t="s">
        <v>848</v>
      </c>
    </row>
    <row r="403" s="2" customFormat="1" ht="16.5" customHeight="1">
      <c r="A403" s="40"/>
      <c r="B403" s="41"/>
      <c r="C403" s="247" t="s">
        <v>849</v>
      </c>
      <c r="D403" s="247" t="s">
        <v>400</v>
      </c>
      <c r="E403" s="248" t="s">
        <v>850</v>
      </c>
      <c r="F403" s="249" t="s">
        <v>851</v>
      </c>
      <c r="G403" s="250" t="s">
        <v>546</v>
      </c>
      <c r="H403" s="251">
        <v>7557.8999999999996</v>
      </c>
      <c r="I403" s="252"/>
      <c r="J403" s="253">
        <f>ROUND(I403*H403,2)</f>
        <v>0</v>
      </c>
      <c r="K403" s="254"/>
      <c r="L403" s="46"/>
      <c r="M403" s="255" t="s">
        <v>1</v>
      </c>
      <c r="N403" s="256" t="s">
        <v>48</v>
      </c>
      <c r="O403" s="93"/>
      <c r="P403" s="257">
        <f>O403*H403</f>
        <v>0</v>
      </c>
      <c r="Q403" s="257">
        <v>0</v>
      </c>
      <c r="R403" s="257">
        <f>Q403*H403</f>
        <v>0</v>
      </c>
      <c r="S403" s="257">
        <v>0</v>
      </c>
      <c r="T403" s="258">
        <f>S403*H403</f>
        <v>0</v>
      </c>
      <c r="U403" s="40"/>
      <c r="V403" s="40"/>
      <c r="W403" s="40"/>
      <c r="X403" s="40"/>
      <c r="Y403" s="40"/>
      <c r="Z403" s="40"/>
      <c r="AA403" s="40"/>
      <c r="AB403" s="40"/>
      <c r="AC403" s="40"/>
      <c r="AD403" s="40"/>
      <c r="AE403" s="40"/>
      <c r="AR403" s="259" t="s">
        <v>124</v>
      </c>
      <c r="AT403" s="259" t="s">
        <v>400</v>
      </c>
      <c r="AU403" s="259" t="s">
        <v>93</v>
      </c>
      <c r="AY403" s="18" t="s">
        <v>397</v>
      </c>
      <c r="BE403" s="260">
        <f>IF(N403="základní",J403,0)</f>
        <v>0</v>
      </c>
      <c r="BF403" s="260">
        <f>IF(N403="snížená",J403,0)</f>
        <v>0</v>
      </c>
      <c r="BG403" s="260">
        <f>IF(N403="zákl. přenesená",J403,0)</f>
        <v>0</v>
      </c>
      <c r="BH403" s="260">
        <f>IF(N403="sníž. přenesená",J403,0)</f>
        <v>0</v>
      </c>
      <c r="BI403" s="260">
        <f>IF(N403="nulová",J403,0)</f>
        <v>0</v>
      </c>
      <c r="BJ403" s="18" t="s">
        <v>91</v>
      </c>
      <c r="BK403" s="260">
        <f>ROUND(I403*H403,2)</f>
        <v>0</v>
      </c>
      <c r="BL403" s="18" t="s">
        <v>124</v>
      </c>
      <c r="BM403" s="259" t="s">
        <v>852</v>
      </c>
    </row>
    <row r="404" s="16" customFormat="1">
      <c r="A404" s="16"/>
      <c r="B404" s="306"/>
      <c r="C404" s="307"/>
      <c r="D404" s="261" t="s">
        <v>465</v>
      </c>
      <c r="E404" s="308" t="s">
        <v>1</v>
      </c>
      <c r="F404" s="309" t="s">
        <v>853</v>
      </c>
      <c r="G404" s="307"/>
      <c r="H404" s="308" t="s">
        <v>1</v>
      </c>
      <c r="I404" s="310"/>
      <c r="J404" s="307"/>
      <c r="K404" s="307"/>
      <c r="L404" s="311"/>
      <c r="M404" s="312"/>
      <c r="N404" s="313"/>
      <c r="O404" s="313"/>
      <c r="P404" s="313"/>
      <c r="Q404" s="313"/>
      <c r="R404" s="313"/>
      <c r="S404" s="313"/>
      <c r="T404" s="314"/>
      <c r="U404" s="16"/>
      <c r="V404" s="16"/>
      <c r="W404" s="16"/>
      <c r="X404" s="16"/>
      <c r="Y404" s="16"/>
      <c r="Z404" s="16"/>
      <c r="AA404" s="16"/>
      <c r="AB404" s="16"/>
      <c r="AC404" s="16"/>
      <c r="AD404" s="16"/>
      <c r="AE404" s="16"/>
      <c r="AT404" s="315" t="s">
        <v>465</v>
      </c>
      <c r="AU404" s="315" t="s">
        <v>93</v>
      </c>
      <c r="AV404" s="16" t="s">
        <v>91</v>
      </c>
      <c r="AW404" s="16" t="s">
        <v>38</v>
      </c>
      <c r="AX404" s="16" t="s">
        <v>83</v>
      </c>
      <c r="AY404" s="315" t="s">
        <v>397</v>
      </c>
    </row>
    <row r="405" s="13" customFormat="1">
      <c r="A405" s="13"/>
      <c r="B405" s="269"/>
      <c r="C405" s="270"/>
      <c r="D405" s="261" t="s">
        <v>465</v>
      </c>
      <c r="E405" s="271" t="s">
        <v>1</v>
      </c>
      <c r="F405" s="272" t="s">
        <v>854</v>
      </c>
      <c r="G405" s="270"/>
      <c r="H405" s="273">
        <v>3708.5999999999999</v>
      </c>
      <c r="I405" s="274"/>
      <c r="J405" s="270"/>
      <c r="K405" s="270"/>
      <c r="L405" s="275"/>
      <c r="M405" s="276"/>
      <c r="N405" s="277"/>
      <c r="O405" s="277"/>
      <c r="P405" s="277"/>
      <c r="Q405" s="277"/>
      <c r="R405" s="277"/>
      <c r="S405" s="277"/>
      <c r="T405" s="278"/>
      <c r="U405" s="13"/>
      <c r="V405" s="13"/>
      <c r="W405" s="13"/>
      <c r="X405" s="13"/>
      <c r="Y405" s="13"/>
      <c r="Z405" s="13"/>
      <c r="AA405" s="13"/>
      <c r="AB405" s="13"/>
      <c r="AC405" s="13"/>
      <c r="AD405" s="13"/>
      <c r="AE405" s="13"/>
      <c r="AT405" s="279" t="s">
        <v>465</v>
      </c>
      <c r="AU405" s="279" t="s">
        <v>93</v>
      </c>
      <c r="AV405" s="13" t="s">
        <v>93</v>
      </c>
      <c r="AW405" s="13" t="s">
        <v>38</v>
      </c>
      <c r="AX405" s="13" t="s">
        <v>83</v>
      </c>
      <c r="AY405" s="279" t="s">
        <v>397</v>
      </c>
    </row>
    <row r="406" s="13" customFormat="1">
      <c r="A406" s="13"/>
      <c r="B406" s="269"/>
      <c r="C406" s="270"/>
      <c r="D406" s="261" t="s">
        <v>465</v>
      </c>
      <c r="E406" s="271" t="s">
        <v>1</v>
      </c>
      <c r="F406" s="272" t="s">
        <v>855</v>
      </c>
      <c r="G406" s="270"/>
      <c r="H406" s="273">
        <v>3579.6999999999998</v>
      </c>
      <c r="I406" s="274"/>
      <c r="J406" s="270"/>
      <c r="K406" s="270"/>
      <c r="L406" s="275"/>
      <c r="M406" s="276"/>
      <c r="N406" s="277"/>
      <c r="O406" s="277"/>
      <c r="P406" s="277"/>
      <c r="Q406" s="277"/>
      <c r="R406" s="277"/>
      <c r="S406" s="277"/>
      <c r="T406" s="278"/>
      <c r="U406" s="13"/>
      <c r="V406" s="13"/>
      <c r="W406" s="13"/>
      <c r="X406" s="13"/>
      <c r="Y406" s="13"/>
      <c r="Z406" s="13"/>
      <c r="AA406" s="13"/>
      <c r="AB406" s="13"/>
      <c r="AC406" s="13"/>
      <c r="AD406" s="13"/>
      <c r="AE406" s="13"/>
      <c r="AT406" s="279" t="s">
        <v>465</v>
      </c>
      <c r="AU406" s="279" t="s">
        <v>93</v>
      </c>
      <c r="AV406" s="13" t="s">
        <v>93</v>
      </c>
      <c r="AW406" s="13" t="s">
        <v>38</v>
      </c>
      <c r="AX406" s="13" t="s">
        <v>83</v>
      </c>
      <c r="AY406" s="279" t="s">
        <v>397</v>
      </c>
    </row>
    <row r="407" s="15" customFormat="1">
      <c r="A407" s="15"/>
      <c r="B407" s="291"/>
      <c r="C407" s="292"/>
      <c r="D407" s="261" t="s">
        <v>465</v>
      </c>
      <c r="E407" s="293" t="s">
        <v>1</v>
      </c>
      <c r="F407" s="294" t="s">
        <v>476</v>
      </c>
      <c r="G407" s="292"/>
      <c r="H407" s="295">
        <v>7288.3000000000002</v>
      </c>
      <c r="I407" s="296"/>
      <c r="J407" s="292"/>
      <c r="K407" s="292"/>
      <c r="L407" s="297"/>
      <c r="M407" s="298"/>
      <c r="N407" s="299"/>
      <c r="O407" s="299"/>
      <c r="P407" s="299"/>
      <c r="Q407" s="299"/>
      <c r="R407" s="299"/>
      <c r="S407" s="299"/>
      <c r="T407" s="300"/>
      <c r="U407" s="15"/>
      <c r="V407" s="15"/>
      <c r="W407" s="15"/>
      <c r="X407" s="15"/>
      <c r="Y407" s="15"/>
      <c r="Z407" s="15"/>
      <c r="AA407" s="15"/>
      <c r="AB407" s="15"/>
      <c r="AC407" s="15"/>
      <c r="AD407" s="15"/>
      <c r="AE407" s="15"/>
      <c r="AT407" s="301" t="s">
        <v>465</v>
      </c>
      <c r="AU407" s="301" t="s">
        <v>93</v>
      </c>
      <c r="AV407" s="15" t="s">
        <v>112</v>
      </c>
      <c r="AW407" s="15" t="s">
        <v>38</v>
      </c>
      <c r="AX407" s="15" t="s">
        <v>83</v>
      </c>
      <c r="AY407" s="301" t="s">
        <v>397</v>
      </c>
    </row>
    <row r="408" s="13" customFormat="1">
      <c r="A408" s="13"/>
      <c r="B408" s="269"/>
      <c r="C408" s="270"/>
      <c r="D408" s="261" t="s">
        <v>465</v>
      </c>
      <c r="E408" s="271" t="s">
        <v>1</v>
      </c>
      <c r="F408" s="272" t="s">
        <v>844</v>
      </c>
      <c r="G408" s="270"/>
      <c r="H408" s="273">
        <v>269.60000000000002</v>
      </c>
      <c r="I408" s="274"/>
      <c r="J408" s="270"/>
      <c r="K408" s="270"/>
      <c r="L408" s="275"/>
      <c r="M408" s="276"/>
      <c r="N408" s="277"/>
      <c r="O408" s="277"/>
      <c r="P408" s="277"/>
      <c r="Q408" s="277"/>
      <c r="R408" s="277"/>
      <c r="S408" s="277"/>
      <c r="T408" s="278"/>
      <c r="U408" s="13"/>
      <c r="V408" s="13"/>
      <c r="W408" s="13"/>
      <c r="X408" s="13"/>
      <c r="Y408" s="13"/>
      <c r="Z408" s="13"/>
      <c r="AA408" s="13"/>
      <c r="AB408" s="13"/>
      <c r="AC408" s="13"/>
      <c r="AD408" s="13"/>
      <c r="AE408" s="13"/>
      <c r="AT408" s="279" t="s">
        <v>465</v>
      </c>
      <c r="AU408" s="279" t="s">
        <v>93</v>
      </c>
      <c r="AV408" s="13" t="s">
        <v>93</v>
      </c>
      <c r="AW408" s="13" t="s">
        <v>38</v>
      </c>
      <c r="AX408" s="13" t="s">
        <v>83</v>
      </c>
      <c r="AY408" s="279" t="s">
        <v>397</v>
      </c>
    </row>
    <row r="409" s="14" customFormat="1">
      <c r="A409" s="14"/>
      <c r="B409" s="280"/>
      <c r="C409" s="281"/>
      <c r="D409" s="261" t="s">
        <v>465</v>
      </c>
      <c r="E409" s="282" t="s">
        <v>1</v>
      </c>
      <c r="F409" s="283" t="s">
        <v>467</v>
      </c>
      <c r="G409" s="281"/>
      <c r="H409" s="284">
        <v>7557.8999999999996</v>
      </c>
      <c r="I409" s="285"/>
      <c r="J409" s="281"/>
      <c r="K409" s="281"/>
      <c r="L409" s="286"/>
      <c r="M409" s="287"/>
      <c r="N409" s="288"/>
      <c r="O409" s="288"/>
      <c r="P409" s="288"/>
      <c r="Q409" s="288"/>
      <c r="R409" s="288"/>
      <c r="S409" s="288"/>
      <c r="T409" s="289"/>
      <c r="U409" s="14"/>
      <c r="V409" s="14"/>
      <c r="W409" s="14"/>
      <c r="X409" s="14"/>
      <c r="Y409" s="14"/>
      <c r="Z409" s="14"/>
      <c r="AA409" s="14"/>
      <c r="AB409" s="14"/>
      <c r="AC409" s="14"/>
      <c r="AD409" s="14"/>
      <c r="AE409" s="14"/>
      <c r="AT409" s="290" t="s">
        <v>465</v>
      </c>
      <c r="AU409" s="290" t="s">
        <v>93</v>
      </c>
      <c r="AV409" s="14" t="s">
        <v>124</v>
      </c>
      <c r="AW409" s="14" t="s">
        <v>38</v>
      </c>
      <c r="AX409" s="14" t="s">
        <v>91</v>
      </c>
      <c r="AY409" s="290" t="s">
        <v>397</v>
      </c>
    </row>
    <row r="410" s="2" customFormat="1" ht="16.5" customHeight="1">
      <c r="A410" s="40"/>
      <c r="B410" s="41"/>
      <c r="C410" s="247" t="s">
        <v>676</v>
      </c>
      <c r="D410" s="247" t="s">
        <v>400</v>
      </c>
      <c r="E410" s="248" t="s">
        <v>856</v>
      </c>
      <c r="F410" s="249" t="s">
        <v>857</v>
      </c>
      <c r="G410" s="250" t="s">
        <v>546</v>
      </c>
      <c r="H410" s="251">
        <v>7557.8999999999996</v>
      </c>
      <c r="I410" s="252"/>
      <c r="J410" s="253">
        <f>ROUND(I410*H410,2)</f>
        <v>0</v>
      </c>
      <c r="K410" s="254"/>
      <c r="L410" s="46"/>
      <c r="M410" s="255" t="s">
        <v>1</v>
      </c>
      <c r="N410" s="256" t="s">
        <v>48</v>
      </c>
      <c r="O410" s="93"/>
      <c r="P410" s="257">
        <f>O410*H410</f>
        <v>0</v>
      </c>
      <c r="Q410" s="257">
        <v>0</v>
      </c>
      <c r="R410" s="257">
        <f>Q410*H410</f>
        <v>0</v>
      </c>
      <c r="S410" s="257">
        <v>0</v>
      </c>
      <c r="T410" s="258">
        <f>S410*H410</f>
        <v>0</v>
      </c>
      <c r="U410" s="40"/>
      <c r="V410" s="40"/>
      <c r="W410" s="40"/>
      <c r="X410" s="40"/>
      <c r="Y410" s="40"/>
      <c r="Z410" s="40"/>
      <c r="AA410" s="40"/>
      <c r="AB410" s="40"/>
      <c r="AC410" s="40"/>
      <c r="AD410" s="40"/>
      <c r="AE410" s="40"/>
      <c r="AR410" s="259" t="s">
        <v>124</v>
      </c>
      <c r="AT410" s="259" t="s">
        <v>400</v>
      </c>
      <c r="AU410" s="259" t="s">
        <v>93</v>
      </c>
      <c r="AY410" s="18" t="s">
        <v>397</v>
      </c>
      <c r="BE410" s="260">
        <f>IF(N410="základní",J410,0)</f>
        <v>0</v>
      </c>
      <c r="BF410" s="260">
        <f>IF(N410="snížená",J410,0)</f>
        <v>0</v>
      </c>
      <c r="BG410" s="260">
        <f>IF(N410="zákl. přenesená",J410,0)</f>
        <v>0</v>
      </c>
      <c r="BH410" s="260">
        <f>IF(N410="sníž. přenesená",J410,0)</f>
        <v>0</v>
      </c>
      <c r="BI410" s="260">
        <f>IF(N410="nulová",J410,0)</f>
        <v>0</v>
      </c>
      <c r="BJ410" s="18" t="s">
        <v>91</v>
      </c>
      <c r="BK410" s="260">
        <f>ROUND(I410*H410,2)</f>
        <v>0</v>
      </c>
      <c r="BL410" s="18" t="s">
        <v>124</v>
      </c>
      <c r="BM410" s="259" t="s">
        <v>858</v>
      </c>
    </row>
    <row r="411" s="2" customFormat="1" ht="16.5" customHeight="1">
      <c r="A411" s="40"/>
      <c r="B411" s="41"/>
      <c r="C411" s="247" t="s">
        <v>859</v>
      </c>
      <c r="D411" s="247" t="s">
        <v>400</v>
      </c>
      <c r="E411" s="248" t="s">
        <v>860</v>
      </c>
      <c r="F411" s="249" t="s">
        <v>861</v>
      </c>
      <c r="G411" s="250" t="s">
        <v>502</v>
      </c>
      <c r="H411" s="251">
        <v>14.331</v>
      </c>
      <c r="I411" s="252"/>
      <c r="J411" s="253">
        <f>ROUND(I411*H411,2)</f>
        <v>0</v>
      </c>
      <c r="K411" s="254"/>
      <c r="L411" s="46"/>
      <c r="M411" s="255" t="s">
        <v>1</v>
      </c>
      <c r="N411" s="256" t="s">
        <v>48</v>
      </c>
      <c r="O411" s="93"/>
      <c r="P411" s="257">
        <f>O411*H411</f>
        <v>0</v>
      </c>
      <c r="Q411" s="257">
        <v>1.0551600000000001</v>
      </c>
      <c r="R411" s="257">
        <f>Q411*H411</f>
        <v>15.121497960000001</v>
      </c>
      <c r="S411" s="257">
        <v>0</v>
      </c>
      <c r="T411" s="258">
        <f>S411*H411</f>
        <v>0</v>
      </c>
      <c r="U411" s="40"/>
      <c r="V411" s="40"/>
      <c r="W411" s="40"/>
      <c r="X411" s="40"/>
      <c r="Y411" s="40"/>
      <c r="Z411" s="40"/>
      <c r="AA411" s="40"/>
      <c r="AB411" s="40"/>
      <c r="AC411" s="40"/>
      <c r="AD411" s="40"/>
      <c r="AE411" s="40"/>
      <c r="AR411" s="259" t="s">
        <v>124</v>
      </c>
      <c r="AT411" s="259" t="s">
        <v>400</v>
      </c>
      <c r="AU411" s="259" t="s">
        <v>93</v>
      </c>
      <c r="AY411" s="18" t="s">
        <v>397</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124</v>
      </c>
      <c r="BM411" s="259" t="s">
        <v>862</v>
      </c>
    </row>
    <row r="412" s="2" customFormat="1">
      <c r="A412" s="40"/>
      <c r="B412" s="41"/>
      <c r="C412" s="42"/>
      <c r="D412" s="261" t="s">
        <v>404</v>
      </c>
      <c r="E412" s="42"/>
      <c r="F412" s="262" t="s">
        <v>613</v>
      </c>
      <c r="G412" s="42"/>
      <c r="H412" s="42"/>
      <c r="I412" s="157"/>
      <c r="J412" s="42"/>
      <c r="K412" s="42"/>
      <c r="L412" s="46"/>
      <c r="M412" s="263"/>
      <c r="N412" s="264"/>
      <c r="O412" s="93"/>
      <c r="P412" s="93"/>
      <c r="Q412" s="93"/>
      <c r="R412" s="93"/>
      <c r="S412" s="93"/>
      <c r="T412" s="94"/>
      <c r="U412" s="40"/>
      <c r="V412" s="40"/>
      <c r="W412" s="40"/>
      <c r="X412" s="40"/>
      <c r="Y412" s="40"/>
      <c r="Z412" s="40"/>
      <c r="AA412" s="40"/>
      <c r="AB412" s="40"/>
      <c r="AC412" s="40"/>
      <c r="AD412" s="40"/>
      <c r="AE412" s="40"/>
      <c r="AT412" s="18" t="s">
        <v>404</v>
      </c>
      <c r="AU412" s="18" t="s">
        <v>93</v>
      </c>
    </row>
    <row r="413" s="16" customFormat="1">
      <c r="A413" s="16"/>
      <c r="B413" s="306"/>
      <c r="C413" s="307"/>
      <c r="D413" s="261" t="s">
        <v>465</v>
      </c>
      <c r="E413" s="308" t="s">
        <v>1</v>
      </c>
      <c r="F413" s="309" t="s">
        <v>768</v>
      </c>
      <c r="G413" s="307"/>
      <c r="H413" s="308" t="s">
        <v>1</v>
      </c>
      <c r="I413" s="310"/>
      <c r="J413" s="307"/>
      <c r="K413" s="307"/>
      <c r="L413" s="311"/>
      <c r="M413" s="312"/>
      <c r="N413" s="313"/>
      <c r="O413" s="313"/>
      <c r="P413" s="313"/>
      <c r="Q413" s="313"/>
      <c r="R413" s="313"/>
      <c r="S413" s="313"/>
      <c r="T413" s="314"/>
      <c r="U413" s="16"/>
      <c r="V413" s="16"/>
      <c r="W413" s="16"/>
      <c r="X413" s="16"/>
      <c r="Y413" s="16"/>
      <c r="Z413" s="16"/>
      <c r="AA413" s="16"/>
      <c r="AB413" s="16"/>
      <c r="AC413" s="16"/>
      <c r="AD413" s="16"/>
      <c r="AE413" s="16"/>
      <c r="AT413" s="315" t="s">
        <v>465</v>
      </c>
      <c r="AU413" s="315" t="s">
        <v>93</v>
      </c>
      <c r="AV413" s="16" t="s">
        <v>91</v>
      </c>
      <c r="AW413" s="16" t="s">
        <v>38</v>
      </c>
      <c r="AX413" s="16" t="s">
        <v>83</v>
      </c>
      <c r="AY413" s="315" t="s">
        <v>397</v>
      </c>
    </row>
    <row r="414" s="13" customFormat="1">
      <c r="A414" s="13"/>
      <c r="B414" s="269"/>
      <c r="C414" s="270"/>
      <c r="D414" s="261" t="s">
        <v>465</v>
      </c>
      <c r="E414" s="271" t="s">
        <v>1</v>
      </c>
      <c r="F414" s="272" t="s">
        <v>863</v>
      </c>
      <c r="G414" s="270"/>
      <c r="H414" s="273">
        <v>12.461</v>
      </c>
      <c r="I414" s="274"/>
      <c r="J414" s="270"/>
      <c r="K414" s="270"/>
      <c r="L414" s="275"/>
      <c r="M414" s="276"/>
      <c r="N414" s="277"/>
      <c r="O414" s="277"/>
      <c r="P414" s="277"/>
      <c r="Q414" s="277"/>
      <c r="R414" s="277"/>
      <c r="S414" s="277"/>
      <c r="T414" s="278"/>
      <c r="U414" s="13"/>
      <c r="V414" s="13"/>
      <c r="W414" s="13"/>
      <c r="X414" s="13"/>
      <c r="Y414" s="13"/>
      <c r="Z414" s="13"/>
      <c r="AA414" s="13"/>
      <c r="AB414" s="13"/>
      <c r="AC414" s="13"/>
      <c r="AD414" s="13"/>
      <c r="AE414" s="13"/>
      <c r="AT414" s="279" t="s">
        <v>465</v>
      </c>
      <c r="AU414" s="279" t="s">
        <v>93</v>
      </c>
      <c r="AV414" s="13" t="s">
        <v>93</v>
      </c>
      <c r="AW414" s="13" t="s">
        <v>38</v>
      </c>
      <c r="AX414" s="13" t="s">
        <v>83</v>
      </c>
      <c r="AY414" s="279" t="s">
        <v>397</v>
      </c>
    </row>
    <row r="415" s="15" customFormat="1">
      <c r="A415" s="15"/>
      <c r="B415" s="291"/>
      <c r="C415" s="292"/>
      <c r="D415" s="261" t="s">
        <v>465</v>
      </c>
      <c r="E415" s="293" t="s">
        <v>1</v>
      </c>
      <c r="F415" s="294" t="s">
        <v>476</v>
      </c>
      <c r="G415" s="292"/>
      <c r="H415" s="295">
        <v>12.461</v>
      </c>
      <c r="I415" s="296"/>
      <c r="J415" s="292"/>
      <c r="K415" s="292"/>
      <c r="L415" s="297"/>
      <c r="M415" s="298"/>
      <c r="N415" s="299"/>
      <c r="O415" s="299"/>
      <c r="P415" s="299"/>
      <c r="Q415" s="299"/>
      <c r="R415" s="299"/>
      <c r="S415" s="299"/>
      <c r="T415" s="300"/>
      <c r="U415" s="15"/>
      <c r="V415" s="15"/>
      <c r="W415" s="15"/>
      <c r="X415" s="15"/>
      <c r="Y415" s="15"/>
      <c r="Z415" s="15"/>
      <c r="AA415" s="15"/>
      <c r="AB415" s="15"/>
      <c r="AC415" s="15"/>
      <c r="AD415" s="15"/>
      <c r="AE415" s="15"/>
      <c r="AT415" s="301" t="s">
        <v>465</v>
      </c>
      <c r="AU415" s="301" t="s">
        <v>93</v>
      </c>
      <c r="AV415" s="15" t="s">
        <v>112</v>
      </c>
      <c r="AW415" s="15" t="s">
        <v>38</v>
      </c>
      <c r="AX415" s="15" t="s">
        <v>83</v>
      </c>
      <c r="AY415" s="301" t="s">
        <v>397</v>
      </c>
    </row>
    <row r="416" s="13" customFormat="1">
      <c r="A416" s="13"/>
      <c r="B416" s="269"/>
      <c r="C416" s="270"/>
      <c r="D416" s="261" t="s">
        <v>465</v>
      </c>
      <c r="E416" s="271" t="s">
        <v>1</v>
      </c>
      <c r="F416" s="272" t="s">
        <v>864</v>
      </c>
      <c r="G416" s="270"/>
      <c r="H416" s="273">
        <v>1.8700000000000001</v>
      </c>
      <c r="I416" s="274"/>
      <c r="J416" s="270"/>
      <c r="K416" s="270"/>
      <c r="L416" s="275"/>
      <c r="M416" s="276"/>
      <c r="N416" s="277"/>
      <c r="O416" s="277"/>
      <c r="P416" s="277"/>
      <c r="Q416" s="277"/>
      <c r="R416" s="277"/>
      <c r="S416" s="277"/>
      <c r="T416" s="278"/>
      <c r="U416" s="13"/>
      <c r="V416" s="13"/>
      <c r="W416" s="13"/>
      <c r="X416" s="13"/>
      <c r="Y416" s="13"/>
      <c r="Z416" s="13"/>
      <c r="AA416" s="13"/>
      <c r="AB416" s="13"/>
      <c r="AC416" s="13"/>
      <c r="AD416" s="13"/>
      <c r="AE416" s="13"/>
      <c r="AT416" s="279" t="s">
        <v>465</v>
      </c>
      <c r="AU416" s="279" t="s">
        <v>93</v>
      </c>
      <c r="AV416" s="13" t="s">
        <v>93</v>
      </c>
      <c r="AW416" s="13" t="s">
        <v>38</v>
      </c>
      <c r="AX416" s="13" t="s">
        <v>83</v>
      </c>
      <c r="AY416" s="279" t="s">
        <v>397</v>
      </c>
    </row>
    <row r="417" s="14" customFormat="1">
      <c r="A417" s="14"/>
      <c r="B417" s="280"/>
      <c r="C417" s="281"/>
      <c r="D417" s="261" t="s">
        <v>465</v>
      </c>
      <c r="E417" s="282" t="s">
        <v>1</v>
      </c>
      <c r="F417" s="283" t="s">
        <v>467</v>
      </c>
      <c r="G417" s="281"/>
      <c r="H417" s="284">
        <v>14.331</v>
      </c>
      <c r="I417" s="285"/>
      <c r="J417" s="281"/>
      <c r="K417" s="281"/>
      <c r="L417" s="286"/>
      <c r="M417" s="287"/>
      <c r="N417" s="288"/>
      <c r="O417" s="288"/>
      <c r="P417" s="288"/>
      <c r="Q417" s="288"/>
      <c r="R417" s="288"/>
      <c r="S417" s="288"/>
      <c r="T417" s="289"/>
      <c r="U417" s="14"/>
      <c r="V417" s="14"/>
      <c r="W417" s="14"/>
      <c r="X417" s="14"/>
      <c r="Y417" s="14"/>
      <c r="Z417" s="14"/>
      <c r="AA417" s="14"/>
      <c r="AB417" s="14"/>
      <c r="AC417" s="14"/>
      <c r="AD417" s="14"/>
      <c r="AE417" s="14"/>
      <c r="AT417" s="290" t="s">
        <v>465</v>
      </c>
      <c r="AU417" s="290" t="s">
        <v>93</v>
      </c>
      <c r="AV417" s="14" t="s">
        <v>124</v>
      </c>
      <c r="AW417" s="14" t="s">
        <v>38</v>
      </c>
      <c r="AX417" s="14" t="s">
        <v>91</v>
      </c>
      <c r="AY417" s="290" t="s">
        <v>397</v>
      </c>
    </row>
    <row r="418" s="2" customFormat="1" ht="16.5" customHeight="1">
      <c r="A418" s="40"/>
      <c r="B418" s="41"/>
      <c r="C418" s="247" t="s">
        <v>679</v>
      </c>
      <c r="D418" s="247" t="s">
        <v>400</v>
      </c>
      <c r="E418" s="248" t="s">
        <v>865</v>
      </c>
      <c r="F418" s="249" t="s">
        <v>866</v>
      </c>
      <c r="G418" s="250" t="s">
        <v>464</v>
      </c>
      <c r="H418" s="251">
        <v>163.26499999999999</v>
      </c>
      <c r="I418" s="252"/>
      <c r="J418" s="253">
        <f>ROUND(I418*H418,2)</f>
        <v>0</v>
      </c>
      <c r="K418" s="254"/>
      <c r="L418" s="46"/>
      <c r="M418" s="255" t="s">
        <v>1</v>
      </c>
      <c r="N418" s="256" t="s">
        <v>48</v>
      </c>
      <c r="O418" s="93"/>
      <c r="P418" s="257">
        <f>O418*H418</f>
        <v>0</v>
      </c>
      <c r="Q418" s="257">
        <v>0</v>
      </c>
      <c r="R418" s="257">
        <f>Q418*H418</f>
        <v>0</v>
      </c>
      <c r="S418" s="257">
        <v>0</v>
      </c>
      <c r="T418" s="258">
        <f>S418*H418</f>
        <v>0</v>
      </c>
      <c r="U418" s="40"/>
      <c r="V418" s="40"/>
      <c r="W418" s="40"/>
      <c r="X418" s="40"/>
      <c r="Y418" s="40"/>
      <c r="Z418" s="40"/>
      <c r="AA418" s="40"/>
      <c r="AB418" s="40"/>
      <c r="AC418" s="40"/>
      <c r="AD418" s="40"/>
      <c r="AE418" s="40"/>
      <c r="AR418" s="259" t="s">
        <v>124</v>
      </c>
      <c r="AT418" s="259" t="s">
        <v>400</v>
      </c>
      <c r="AU418" s="259" t="s">
        <v>93</v>
      </c>
      <c r="AY418" s="18" t="s">
        <v>397</v>
      </c>
      <c r="BE418" s="260">
        <f>IF(N418="základní",J418,0)</f>
        <v>0</v>
      </c>
      <c r="BF418" s="260">
        <f>IF(N418="snížená",J418,0)</f>
        <v>0</v>
      </c>
      <c r="BG418" s="260">
        <f>IF(N418="zákl. přenesená",J418,0)</f>
        <v>0</v>
      </c>
      <c r="BH418" s="260">
        <f>IF(N418="sníž. přenesená",J418,0)</f>
        <v>0</v>
      </c>
      <c r="BI418" s="260">
        <f>IF(N418="nulová",J418,0)</f>
        <v>0</v>
      </c>
      <c r="BJ418" s="18" t="s">
        <v>91</v>
      </c>
      <c r="BK418" s="260">
        <f>ROUND(I418*H418,2)</f>
        <v>0</v>
      </c>
      <c r="BL418" s="18" t="s">
        <v>124</v>
      </c>
      <c r="BM418" s="259" t="s">
        <v>867</v>
      </c>
    </row>
    <row r="419" s="16" customFormat="1">
      <c r="A419" s="16"/>
      <c r="B419" s="306"/>
      <c r="C419" s="307"/>
      <c r="D419" s="261" t="s">
        <v>465</v>
      </c>
      <c r="E419" s="308" t="s">
        <v>1</v>
      </c>
      <c r="F419" s="309" t="s">
        <v>868</v>
      </c>
      <c r="G419" s="307"/>
      <c r="H419" s="308" t="s">
        <v>1</v>
      </c>
      <c r="I419" s="310"/>
      <c r="J419" s="307"/>
      <c r="K419" s="307"/>
      <c r="L419" s="311"/>
      <c r="M419" s="312"/>
      <c r="N419" s="313"/>
      <c r="O419" s="313"/>
      <c r="P419" s="313"/>
      <c r="Q419" s="313"/>
      <c r="R419" s="313"/>
      <c r="S419" s="313"/>
      <c r="T419" s="314"/>
      <c r="U419" s="16"/>
      <c r="V419" s="16"/>
      <c r="W419" s="16"/>
      <c r="X419" s="16"/>
      <c r="Y419" s="16"/>
      <c r="Z419" s="16"/>
      <c r="AA419" s="16"/>
      <c r="AB419" s="16"/>
      <c r="AC419" s="16"/>
      <c r="AD419" s="16"/>
      <c r="AE419" s="16"/>
      <c r="AT419" s="315" t="s">
        <v>465</v>
      </c>
      <c r="AU419" s="315" t="s">
        <v>93</v>
      </c>
      <c r="AV419" s="16" t="s">
        <v>91</v>
      </c>
      <c r="AW419" s="16" t="s">
        <v>38</v>
      </c>
      <c r="AX419" s="16" t="s">
        <v>83</v>
      </c>
      <c r="AY419" s="315" t="s">
        <v>397</v>
      </c>
    </row>
    <row r="420" s="16" customFormat="1">
      <c r="A420" s="16"/>
      <c r="B420" s="306"/>
      <c r="C420" s="307"/>
      <c r="D420" s="261" t="s">
        <v>465</v>
      </c>
      <c r="E420" s="308" t="s">
        <v>1</v>
      </c>
      <c r="F420" s="309" t="s">
        <v>869</v>
      </c>
      <c r="G420" s="307"/>
      <c r="H420" s="308" t="s">
        <v>1</v>
      </c>
      <c r="I420" s="310"/>
      <c r="J420" s="307"/>
      <c r="K420" s="307"/>
      <c r="L420" s="311"/>
      <c r="M420" s="312"/>
      <c r="N420" s="313"/>
      <c r="O420" s="313"/>
      <c r="P420" s="313"/>
      <c r="Q420" s="313"/>
      <c r="R420" s="313"/>
      <c r="S420" s="313"/>
      <c r="T420" s="314"/>
      <c r="U420" s="16"/>
      <c r="V420" s="16"/>
      <c r="W420" s="16"/>
      <c r="X420" s="16"/>
      <c r="Y420" s="16"/>
      <c r="Z420" s="16"/>
      <c r="AA420" s="16"/>
      <c r="AB420" s="16"/>
      <c r="AC420" s="16"/>
      <c r="AD420" s="16"/>
      <c r="AE420" s="16"/>
      <c r="AT420" s="315" t="s">
        <v>465</v>
      </c>
      <c r="AU420" s="315" t="s">
        <v>93</v>
      </c>
      <c r="AV420" s="16" t="s">
        <v>91</v>
      </c>
      <c r="AW420" s="16" t="s">
        <v>38</v>
      </c>
      <c r="AX420" s="16" t="s">
        <v>83</v>
      </c>
      <c r="AY420" s="315" t="s">
        <v>397</v>
      </c>
    </row>
    <row r="421" s="13" customFormat="1">
      <c r="A421" s="13"/>
      <c r="B421" s="269"/>
      <c r="C421" s="270"/>
      <c r="D421" s="261" t="s">
        <v>465</v>
      </c>
      <c r="E421" s="271" t="s">
        <v>1</v>
      </c>
      <c r="F421" s="272" t="s">
        <v>870</v>
      </c>
      <c r="G421" s="270"/>
      <c r="H421" s="273">
        <v>12.646000000000001</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465</v>
      </c>
      <c r="AU421" s="279" t="s">
        <v>93</v>
      </c>
      <c r="AV421" s="13" t="s">
        <v>93</v>
      </c>
      <c r="AW421" s="13" t="s">
        <v>38</v>
      </c>
      <c r="AX421" s="13" t="s">
        <v>83</v>
      </c>
      <c r="AY421" s="279" t="s">
        <v>397</v>
      </c>
    </row>
    <row r="422" s="13" customFormat="1">
      <c r="A422" s="13"/>
      <c r="B422" s="269"/>
      <c r="C422" s="270"/>
      <c r="D422" s="261" t="s">
        <v>465</v>
      </c>
      <c r="E422" s="271" t="s">
        <v>1</v>
      </c>
      <c r="F422" s="272" t="s">
        <v>871</v>
      </c>
      <c r="G422" s="270"/>
      <c r="H422" s="273">
        <v>14.586</v>
      </c>
      <c r="I422" s="274"/>
      <c r="J422" s="270"/>
      <c r="K422" s="270"/>
      <c r="L422" s="275"/>
      <c r="M422" s="276"/>
      <c r="N422" s="277"/>
      <c r="O422" s="277"/>
      <c r="P422" s="277"/>
      <c r="Q422" s="277"/>
      <c r="R422" s="277"/>
      <c r="S422" s="277"/>
      <c r="T422" s="278"/>
      <c r="U422" s="13"/>
      <c r="V422" s="13"/>
      <c r="W422" s="13"/>
      <c r="X422" s="13"/>
      <c r="Y422" s="13"/>
      <c r="Z422" s="13"/>
      <c r="AA422" s="13"/>
      <c r="AB422" s="13"/>
      <c r="AC422" s="13"/>
      <c r="AD422" s="13"/>
      <c r="AE422" s="13"/>
      <c r="AT422" s="279" t="s">
        <v>465</v>
      </c>
      <c r="AU422" s="279" t="s">
        <v>93</v>
      </c>
      <c r="AV422" s="13" t="s">
        <v>93</v>
      </c>
      <c r="AW422" s="13" t="s">
        <v>38</v>
      </c>
      <c r="AX422" s="13" t="s">
        <v>83</v>
      </c>
      <c r="AY422" s="279" t="s">
        <v>397</v>
      </c>
    </row>
    <row r="423" s="13" customFormat="1">
      <c r="A423" s="13"/>
      <c r="B423" s="269"/>
      <c r="C423" s="270"/>
      <c r="D423" s="261" t="s">
        <v>465</v>
      </c>
      <c r="E423" s="271" t="s">
        <v>1</v>
      </c>
      <c r="F423" s="272" t="s">
        <v>872</v>
      </c>
      <c r="G423" s="270"/>
      <c r="H423" s="273">
        <v>6.8570000000000002</v>
      </c>
      <c r="I423" s="274"/>
      <c r="J423" s="270"/>
      <c r="K423" s="270"/>
      <c r="L423" s="275"/>
      <c r="M423" s="276"/>
      <c r="N423" s="277"/>
      <c r="O423" s="277"/>
      <c r="P423" s="277"/>
      <c r="Q423" s="277"/>
      <c r="R423" s="277"/>
      <c r="S423" s="277"/>
      <c r="T423" s="278"/>
      <c r="U423" s="13"/>
      <c r="V423" s="13"/>
      <c r="W423" s="13"/>
      <c r="X423" s="13"/>
      <c r="Y423" s="13"/>
      <c r="Z423" s="13"/>
      <c r="AA423" s="13"/>
      <c r="AB423" s="13"/>
      <c r="AC423" s="13"/>
      <c r="AD423" s="13"/>
      <c r="AE423" s="13"/>
      <c r="AT423" s="279" t="s">
        <v>465</v>
      </c>
      <c r="AU423" s="279" t="s">
        <v>93</v>
      </c>
      <c r="AV423" s="13" t="s">
        <v>93</v>
      </c>
      <c r="AW423" s="13" t="s">
        <v>38</v>
      </c>
      <c r="AX423" s="13" t="s">
        <v>83</v>
      </c>
      <c r="AY423" s="279" t="s">
        <v>397</v>
      </c>
    </row>
    <row r="424" s="13" customFormat="1">
      <c r="A424" s="13"/>
      <c r="B424" s="269"/>
      <c r="C424" s="270"/>
      <c r="D424" s="261" t="s">
        <v>465</v>
      </c>
      <c r="E424" s="271" t="s">
        <v>1</v>
      </c>
      <c r="F424" s="272" t="s">
        <v>873</v>
      </c>
      <c r="G424" s="270"/>
      <c r="H424" s="273">
        <v>19.260999999999999</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465</v>
      </c>
      <c r="AU424" s="279" t="s">
        <v>93</v>
      </c>
      <c r="AV424" s="13" t="s">
        <v>93</v>
      </c>
      <c r="AW424" s="13" t="s">
        <v>38</v>
      </c>
      <c r="AX424" s="13" t="s">
        <v>83</v>
      </c>
      <c r="AY424" s="279" t="s">
        <v>397</v>
      </c>
    </row>
    <row r="425" s="13" customFormat="1">
      <c r="A425" s="13"/>
      <c r="B425" s="269"/>
      <c r="C425" s="270"/>
      <c r="D425" s="261" t="s">
        <v>465</v>
      </c>
      <c r="E425" s="271" t="s">
        <v>1</v>
      </c>
      <c r="F425" s="272" t="s">
        <v>874</v>
      </c>
      <c r="G425" s="270"/>
      <c r="H425" s="273">
        <v>14.119</v>
      </c>
      <c r="I425" s="274"/>
      <c r="J425" s="270"/>
      <c r="K425" s="270"/>
      <c r="L425" s="275"/>
      <c r="M425" s="276"/>
      <c r="N425" s="277"/>
      <c r="O425" s="277"/>
      <c r="P425" s="277"/>
      <c r="Q425" s="277"/>
      <c r="R425" s="277"/>
      <c r="S425" s="277"/>
      <c r="T425" s="278"/>
      <c r="U425" s="13"/>
      <c r="V425" s="13"/>
      <c r="W425" s="13"/>
      <c r="X425" s="13"/>
      <c r="Y425" s="13"/>
      <c r="Z425" s="13"/>
      <c r="AA425" s="13"/>
      <c r="AB425" s="13"/>
      <c r="AC425" s="13"/>
      <c r="AD425" s="13"/>
      <c r="AE425" s="13"/>
      <c r="AT425" s="279" t="s">
        <v>465</v>
      </c>
      <c r="AU425" s="279" t="s">
        <v>93</v>
      </c>
      <c r="AV425" s="13" t="s">
        <v>93</v>
      </c>
      <c r="AW425" s="13" t="s">
        <v>38</v>
      </c>
      <c r="AX425" s="13" t="s">
        <v>83</v>
      </c>
      <c r="AY425" s="279" t="s">
        <v>397</v>
      </c>
    </row>
    <row r="426" s="13" customFormat="1">
      <c r="A426" s="13"/>
      <c r="B426" s="269"/>
      <c r="C426" s="270"/>
      <c r="D426" s="261" t="s">
        <v>465</v>
      </c>
      <c r="E426" s="271" t="s">
        <v>1</v>
      </c>
      <c r="F426" s="272" t="s">
        <v>875</v>
      </c>
      <c r="G426" s="270"/>
      <c r="H426" s="273">
        <v>5.2220000000000004</v>
      </c>
      <c r="I426" s="274"/>
      <c r="J426" s="270"/>
      <c r="K426" s="270"/>
      <c r="L426" s="275"/>
      <c r="M426" s="276"/>
      <c r="N426" s="277"/>
      <c r="O426" s="277"/>
      <c r="P426" s="277"/>
      <c r="Q426" s="277"/>
      <c r="R426" s="277"/>
      <c r="S426" s="277"/>
      <c r="T426" s="278"/>
      <c r="U426" s="13"/>
      <c r="V426" s="13"/>
      <c r="W426" s="13"/>
      <c r="X426" s="13"/>
      <c r="Y426" s="13"/>
      <c r="Z426" s="13"/>
      <c r="AA426" s="13"/>
      <c r="AB426" s="13"/>
      <c r="AC426" s="13"/>
      <c r="AD426" s="13"/>
      <c r="AE426" s="13"/>
      <c r="AT426" s="279" t="s">
        <v>465</v>
      </c>
      <c r="AU426" s="279" t="s">
        <v>93</v>
      </c>
      <c r="AV426" s="13" t="s">
        <v>93</v>
      </c>
      <c r="AW426" s="13" t="s">
        <v>38</v>
      </c>
      <c r="AX426" s="13" t="s">
        <v>83</v>
      </c>
      <c r="AY426" s="279" t="s">
        <v>397</v>
      </c>
    </row>
    <row r="427" s="13" customFormat="1">
      <c r="A427" s="13"/>
      <c r="B427" s="269"/>
      <c r="C427" s="270"/>
      <c r="D427" s="261" t="s">
        <v>465</v>
      </c>
      <c r="E427" s="271" t="s">
        <v>1</v>
      </c>
      <c r="F427" s="272" t="s">
        <v>876</v>
      </c>
      <c r="G427" s="270"/>
      <c r="H427" s="273">
        <v>5.2220000000000004</v>
      </c>
      <c r="I427" s="274"/>
      <c r="J427" s="270"/>
      <c r="K427" s="270"/>
      <c r="L427" s="275"/>
      <c r="M427" s="276"/>
      <c r="N427" s="277"/>
      <c r="O427" s="277"/>
      <c r="P427" s="277"/>
      <c r="Q427" s="277"/>
      <c r="R427" s="277"/>
      <c r="S427" s="277"/>
      <c r="T427" s="278"/>
      <c r="U427" s="13"/>
      <c r="V427" s="13"/>
      <c r="W427" s="13"/>
      <c r="X427" s="13"/>
      <c r="Y427" s="13"/>
      <c r="Z427" s="13"/>
      <c r="AA427" s="13"/>
      <c r="AB427" s="13"/>
      <c r="AC427" s="13"/>
      <c r="AD427" s="13"/>
      <c r="AE427" s="13"/>
      <c r="AT427" s="279" t="s">
        <v>465</v>
      </c>
      <c r="AU427" s="279" t="s">
        <v>93</v>
      </c>
      <c r="AV427" s="13" t="s">
        <v>93</v>
      </c>
      <c r="AW427" s="13" t="s">
        <v>38</v>
      </c>
      <c r="AX427" s="13" t="s">
        <v>83</v>
      </c>
      <c r="AY427" s="279" t="s">
        <v>397</v>
      </c>
    </row>
    <row r="428" s="13" customFormat="1">
      <c r="A428" s="13"/>
      <c r="B428" s="269"/>
      <c r="C428" s="270"/>
      <c r="D428" s="261" t="s">
        <v>465</v>
      </c>
      <c r="E428" s="271" t="s">
        <v>1</v>
      </c>
      <c r="F428" s="272" t="s">
        <v>877</v>
      </c>
      <c r="G428" s="270"/>
      <c r="H428" s="273">
        <v>2.472</v>
      </c>
      <c r="I428" s="274"/>
      <c r="J428" s="270"/>
      <c r="K428" s="270"/>
      <c r="L428" s="275"/>
      <c r="M428" s="276"/>
      <c r="N428" s="277"/>
      <c r="O428" s="277"/>
      <c r="P428" s="277"/>
      <c r="Q428" s="277"/>
      <c r="R428" s="277"/>
      <c r="S428" s="277"/>
      <c r="T428" s="278"/>
      <c r="U428" s="13"/>
      <c r="V428" s="13"/>
      <c r="W428" s="13"/>
      <c r="X428" s="13"/>
      <c r="Y428" s="13"/>
      <c r="Z428" s="13"/>
      <c r="AA428" s="13"/>
      <c r="AB428" s="13"/>
      <c r="AC428" s="13"/>
      <c r="AD428" s="13"/>
      <c r="AE428" s="13"/>
      <c r="AT428" s="279" t="s">
        <v>465</v>
      </c>
      <c r="AU428" s="279" t="s">
        <v>93</v>
      </c>
      <c r="AV428" s="13" t="s">
        <v>93</v>
      </c>
      <c r="AW428" s="13" t="s">
        <v>38</v>
      </c>
      <c r="AX428" s="13" t="s">
        <v>83</v>
      </c>
      <c r="AY428" s="279" t="s">
        <v>397</v>
      </c>
    </row>
    <row r="429" s="13" customFormat="1">
      <c r="A429" s="13"/>
      <c r="B429" s="269"/>
      <c r="C429" s="270"/>
      <c r="D429" s="261" t="s">
        <v>465</v>
      </c>
      <c r="E429" s="271" t="s">
        <v>1</v>
      </c>
      <c r="F429" s="272" t="s">
        <v>878</v>
      </c>
      <c r="G429" s="270"/>
      <c r="H429" s="273">
        <v>4.6879999999999997</v>
      </c>
      <c r="I429" s="274"/>
      <c r="J429" s="270"/>
      <c r="K429" s="270"/>
      <c r="L429" s="275"/>
      <c r="M429" s="276"/>
      <c r="N429" s="277"/>
      <c r="O429" s="277"/>
      <c r="P429" s="277"/>
      <c r="Q429" s="277"/>
      <c r="R429" s="277"/>
      <c r="S429" s="277"/>
      <c r="T429" s="278"/>
      <c r="U429" s="13"/>
      <c r="V429" s="13"/>
      <c r="W429" s="13"/>
      <c r="X429" s="13"/>
      <c r="Y429" s="13"/>
      <c r="Z429" s="13"/>
      <c r="AA429" s="13"/>
      <c r="AB429" s="13"/>
      <c r="AC429" s="13"/>
      <c r="AD429" s="13"/>
      <c r="AE429" s="13"/>
      <c r="AT429" s="279" t="s">
        <v>465</v>
      </c>
      <c r="AU429" s="279" t="s">
        <v>93</v>
      </c>
      <c r="AV429" s="13" t="s">
        <v>93</v>
      </c>
      <c r="AW429" s="13" t="s">
        <v>38</v>
      </c>
      <c r="AX429" s="13" t="s">
        <v>83</v>
      </c>
      <c r="AY429" s="279" t="s">
        <v>397</v>
      </c>
    </row>
    <row r="430" s="13" customFormat="1">
      <c r="A430" s="13"/>
      <c r="B430" s="269"/>
      <c r="C430" s="270"/>
      <c r="D430" s="261" t="s">
        <v>465</v>
      </c>
      <c r="E430" s="271" t="s">
        <v>1</v>
      </c>
      <c r="F430" s="272" t="s">
        <v>879</v>
      </c>
      <c r="G430" s="270"/>
      <c r="H430" s="273">
        <v>3.9359999999999999</v>
      </c>
      <c r="I430" s="274"/>
      <c r="J430" s="270"/>
      <c r="K430" s="270"/>
      <c r="L430" s="275"/>
      <c r="M430" s="276"/>
      <c r="N430" s="277"/>
      <c r="O430" s="277"/>
      <c r="P430" s="277"/>
      <c r="Q430" s="277"/>
      <c r="R430" s="277"/>
      <c r="S430" s="277"/>
      <c r="T430" s="278"/>
      <c r="U430" s="13"/>
      <c r="V430" s="13"/>
      <c r="W430" s="13"/>
      <c r="X430" s="13"/>
      <c r="Y430" s="13"/>
      <c r="Z430" s="13"/>
      <c r="AA430" s="13"/>
      <c r="AB430" s="13"/>
      <c r="AC430" s="13"/>
      <c r="AD430" s="13"/>
      <c r="AE430" s="13"/>
      <c r="AT430" s="279" t="s">
        <v>465</v>
      </c>
      <c r="AU430" s="279" t="s">
        <v>93</v>
      </c>
      <c r="AV430" s="13" t="s">
        <v>93</v>
      </c>
      <c r="AW430" s="13" t="s">
        <v>38</v>
      </c>
      <c r="AX430" s="13" t="s">
        <v>83</v>
      </c>
      <c r="AY430" s="279" t="s">
        <v>397</v>
      </c>
    </row>
    <row r="431" s="13" customFormat="1">
      <c r="A431" s="13"/>
      <c r="B431" s="269"/>
      <c r="C431" s="270"/>
      <c r="D431" s="261" t="s">
        <v>465</v>
      </c>
      <c r="E431" s="271" t="s">
        <v>1</v>
      </c>
      <c r="F431" s="272" t="s">
        <v>880</v>
      </c>
      <c r="G431" s="270"/>
      <c r="H431" s="273">
        <v>3.9359999999999999</v>
      </c>
      <c r="I431" s="274"/>
      <c r="J431" s="270"/>
      <c r="K431" s="270"/>
      <c r="L431" s="275"/>
      <c r="M431" s="276"/>
      <c r="N431" s="277"/>
      <c r="O431" s="277"/>
      <c r="P431" s="277"/>
      <c r="Q431" s="277"/>
      <c r="R431" s="277"/>
      <c r="S431" s="277"/>
      <c r="T431" s="278"/>
      <c r="U431" s="13"/>
      <c r="V431" s="13"/>
      <c r="W431" s="13"/>
      <c r="X431" s="13"/>
      <c r="Y431" s="13"/>
      <c r="Z431" s="13"/>
      <c r="AA431" s="13"/>
      <c r="AB431" s="13"/>
      <c r="AC431" s="13"/>
      <c r="AD431" s="13"/>
      <c r="AE431" s="13"/>
      <c r="AT431" s="279" t="s">
        <v>465</v>
      </c>
      <c r="AU431" s="279" t="s">
        <v>93</v>
      </c>
      <c r="AV431" s="13" t="s">
        <v>93</v>
      </c>
      <c r="AW431" s="13" t="s">
        <v>38</v>
      </c>
      <c r="AX431" s="13" t="s">
        <v>83</v>
      </c>
      <c r="AY431" s="279" t="s">
        <v>397</v>
      </c>
    </row>
    <row r="432" s="13" customFormat="1">
      <c r="A432" s="13"/>
      <c r="B432" s="269"/>
      <c r="C432" s="270"/>
      <c r="D432" s="261" t="s">
        <v>465</v>
      </c>
      <c r="E432" s="271" t="s">
        <v>1</v>
      </c>
      <c r="F432" s="272" t="s">
        <v>881</v>
      </c>
      <c r="G432" s="270"/>
      <c r="H432" s="273">
        <v>2.6549999999999998</v>
      </c>
      <c r="I432" s="274"/>
      <c r="J432" s="270"/>
      <c r="K432" s="270"/>
      <c r="L432" s="275"/>
      <c r="M432" s="276"/>
      <c r="N432" s="277"/>
      <c r="O432" s="277"/>
      <c r="P432" s="277"/>
      <c r="Q432" s="277"/>
      <c r="R432" s="277"/>
      <c r="S432" s="277"/>
      <c r="T432" s="278"/>
      <c r="U432" s="13"/>
      <c r="V432" s="13"/>
      <c r="W432" s="13"/>
      <c r="X432" s="13"/>
      <c r="Y432" s="13"/>
      <c r="Z432" s="13"/>
      <c r="AA432" s="13"/>
      <c r="AB432" s="13"/>
      <c r="AC432" s="13"/>
      <c r="AD432" s="13"/>
      <c r="AE432" s="13"/>
      <c r="AT432" s="279" t="s">
        <v>465</v>
      </c>
      <c r="AU432" s="279" t="s">
        <v>93</v>
      </c>
      <c r="AV432" s="13" t="s">
        <v>93</v>
      </c>
      <c r="AW432" s="13" t="s">
        <v>38</v>
      </c>
      <c r="AX432" s="13" t="s">
        <v>83</v>
      </c>
      <c r="AY432" s="279" t="s">
        <v>397</v>
      </c>
    </row>
    <row r="433" s="15" customFormat="1">
      <c r="A433" s="15"/>
      <c r="B433" s="291"/>
      <c r="C433" s="292"/>
      <c r="D433" s="261" t="s">
        <v>465</v>
      </c>
      <c r="E433" s="293" t="s">
        <v>1</v>
      </c>
      <c r="F433" s="294" t="s">
        <v>476</v>
      </c>
      <c r="G433" s="292"/>
      <c r="H433" s="295">
        <v>95.599999999999994</v>
      </c>
      <c r="I433" s="296"/>
      <c r="J433" s="292"/>
      <c r="K433" s="292"/>
      <c r="L433" s="297"/>
      <c r="M433" s="298"/>
      <c r="N433" s="299"/>
      <c r="O433" s="299"/>
      <c r="P433" s="299"/>
      <c r="Q433" s="299"/>
      <c r="R433" s="299"/>
      <c r="S433" s="299"/>
      <c r="T433" s="300"/>
      <c r="U433" s="15"/>
      <c r="V433" s="15"/>
      <c r="W433" s="15"/>
      <c r="X433" s="15"/>
      <c r="Y433" s="15"/>
      <c r="Z433" s="15"/>
      <c r="AA433" s="15"/>
      <c r="AB433" s="15"/>
      <c r="AC433" s="15"/>
      <c r="AD433" s="15"/>
      <c r="AE433" s="15"/>
      <c r="AT433" s="301" t="s">
        <v>465</v>
      </c>
      <c r="AU433" s="301" t="s">
        <v>93</v>
      </c>
      <c r="AV433" s="15" t="s">
        <v>112</v>
      </c>
      <c r="AW433" s="15" t="s">
        <v>38</v>
      </c>
      <c r="AX433" s="15" t="s">
        <v>83</v>
      </c>
      <c r="AY433" s="301" t="s">
        <v>397</v>
      </c>
    </row>
    <row r="434" s="16" customFormat="1">
      <c r="A434" s="16"/>
      <c r="B434" s="306"/>
      <c r="C434" s="307"/>
      <c r="D434" s="261" t="s">
        <v>465</v>
      </c>
      <c r="E434" s="308" t="s">
        <v>1</v>
      </c>
      <c r="F434" s="309" t="s">
        <v>882</v>
      </c>
      <c r="G434" s="307"/>
      <c r="H434" s="308" t="s">
        <v>1</v>
      </c>
      <c r="I434" s="310"/>
      <c r="J434" s="307"/>
      <c r="K434" s="307"/>
      <c r="L434" s="311"/>
      <c r="M434" s="312"/>
      <c r="N434" s="313"/>
      <c r="O434" s="313"/>
      <c r="P434" s="313"/>
      <c r="Q434" s="313"/>
      <c r="R434" s="313"/>
      <c r="S434" s="313"/>
      <c r="T434" s="314"/>
      <c r="U434" s="16"/>
      <c r="V434" s="16"/>
      <c r="W434" s="16"/>
      <c r="X434" s="16"/>
      <c r="Y434" s="16"/>
      <c r="Z434" s="16"/>
      <c r="AA434" s="16"/>
      <c r="AB434" s="16"/>
      <c r="AC434" s="16"/>
      <c r="AD434" s="16"/>
      <c r="AE434" s="16"/>
      <c r="AT434" s="315" t="s">
        <v>465</v>
      </c>
      <c r="AU434" s="315" t="s">
        <v>93</v>
      </c>
      <c r="AV434" s="16" t="s">
        <v>91</v>
      </c>
      <c r="AW434" s="16" t="s">
        <v>38</v>
      </c>
      <c r="AX434" s="16" t="s">
        <v>83</v>
      </c>
      <c r="AY434" s="315" t="s">
        <v>397</v>
      </c>
    </row>
    <row r="435" s="13" customFormat="1">
      <c r="A435" s="13"/>
      <c r="B435" s="269"/>
      <c r="C435" s="270"/>
      <c r="D435" s="261" t="s">
        <v>465</v>
      </c>
      <c r="E435" s="271" t="s">
        <v>1</v>
      </c>
      <c r="F435" s="272" t="s">
        <v>883</v>
      </c>
      <c r="G435" s="270"/>
      <c r="H435" s="273">
        <v>1.0600000000000001</v>
      </c>
      <c r="I435" s="274"/>
      <c r="J435" s="270"/>
      <c r="K435" s="270"/>
      <c r="L435" s="275"/>
      <c r="M435" s="276"/>
      <c r="N435" s="277"/>
      <c r="O435" s="277"/>
      <c r="P435" s="277"/>
      <c r="Q435" s="277"/>
      <c r="R435" s="277"/>
      <c r="S435" s="277"/>
      <c r="T435" s="278"/>
      <c r="U435" s="13"/>
      <c r="V435" s="13"/>
      <c r="W435" s="13"/>
      <c r="X435" s="13"/>
      <c r="Y435" s="13"/>
      <c r="Z435" s="13"/>
      <c r="AA435" s="13"/>
      <c r="AB435" s="13"/>
      <c r="AC435" s="13"/>
      <c r="AD435" s="13"/>
      <c r="AE435" s="13"/>
      <c r="AT435" s="279" t="s">
        <v>465</v>
      </c>
      <c r="AU435" s="279" t="s">
        <v>93</v>
      </c>
      <c r="AV435" s="13" t="s">
        <v>93</v>
      </c>
      <c r="AW435" s="13" t="s">
        <v>38</v>
      </c>
      <c r="AX435" s="13" t="s">
        <v>83</v>
      </c>
      <c r="AY435" s="279" t="s">
        <v>397</v>
      </c>
    </row>
    <row r="436" s="13" customFormat="1">
      <c r="A436" s="13"/>
      <c r="B436" s="269"/>
      <c r="C436" s="270"/>
      <c r="D436" s="261" t="s">
        <v>465</v>
      </c>
      <c r="E436" s="271" t="s">
        <v>1</v>
      </c>
      <c r="F436" s="272" t="s">
        <v>884</v>
      </c>
      <c r="G436" s="270"/>
      <c r="H436" s="273">
        <v>0.79500000000000004</v>
      </c>
      <c r="I436" s="274"/>
      <c r="J436" s="270"/>
      <c r="K436" s="270"/>
      <c r="L436" s="275"/>
      <c r="M436" s="276"/>
      <c r="N436" s="277"/>
      <c r="O436" s="277"/>
      <c r="P436" s="277"/>
      <c r="Q436" s="277"/>
      <c r="R436" s="277"/>
      <c r="S436" s="277"/>
      <c r="T436" s="278"/>
      <c r="U436" s="13"/>
      <c r="V436" s="13"/>
      <c r="W436" s="13"/>
      <c r="X436" s="13"/>
      <c r="Y436" s="13"/>
      <c r="Z436" s="13"/>
      <c r="AA436" s="13"/>
      <c r="AB436" s="13"/>
      <c r="AC436" s="13"/>
      <c r="AD436" s="13"/>
      <c r="AE436" s="13"/>
      <c r="AT436" s="279" t="s">
        <v>465</v>
      </c>
      <c r="AU436" s="279" t="s">
        <v>93</v>
      </c>
      <c r="AV436" s="13" t="s">
        <v>93</v>
      </c>
      <c r="AW436" s="13" t="s">
        <v>38</v>
      </c>
      <c r="AX436" s="13" t="s">
        <v>83</v>
      </c>
      <c r="AY436" s="279" t="s">
        <v>397</v>
      </c>
    </row>
    <row r="437" s="13" customFormat="1">
      <c r="A437" s="13"/>
      <c r="B437" s="269"/>
      <c r="C437" s="270"/>
      <c r="D437" s="261" t="s">
        <v>465</v>
      </c>
      <c r="E437" s="271" t="s">
        <v>1</v>
      </c>
      <c r="F437" s="272" t="s">
        <v>885</v>
      </c>
      <c r="G437" s="270"/>
      <c r="H437" s="273">
        <v>1.8029999999999999</v>
      </c>
      <c r="I437" s="274"/>
      <c r="J437" s="270"/>
      <c r="K437" s="270"/>
      <c r="L437" s="275"/>
      <c r="M437" s="276"/>
      <c r="N437" s="277"/>
      <c r="O437" s="277"/>
      <c r="P437" s="277"/>
      <c r="Q437" s="277"/>
      <c r="R437" s="277"/>
      <c r="S437" s="277"/>
      <c r="T437" s="278"/>
      <c r="U437" s="13"/>
      <c r="V437" s="13"/>
      <c r="W437" s="13"/>
      <c r="X437" s="13"/>
      <c r="Y437" s="13"/>
      <c r="Z437" s="13"/>
      <c r="AA437" s="13"/>
      <c r="AB437" s="13"/>
      <c r="AC437" s="13"/>
      <c r="AD437" s="13"/>
      <c r="AE437" s="13"/>
      <c r="AT437" s="279" t="s">
        <v>465</v>
      </c>
      <c r="AU437" s="279" t="s">
        <v>93</v>
      </c>
      <c r="AV437" s="13" t="s">
        <v>93</v>
      </c>
      <c r="AW437" s="13" t="s">
        <v>38</v>
      </c>
      <c r="AX437" s="13" t="s">
        <v>83</v>
      </c>
      <c r="AY437" s="279" t="s">
        <v>397</v>
      </c>
    </row>
    <row r="438" s="13" customFormat="1">
      <c r="A438" s="13"/>
      <c r="B438" s="269"/>
      <c r="C438" s="270"/>
      <c r="D438" s="261" t="s">
        <v>465</v>
      </c>
      <c r="E438" s="271" t="s">
        <v>1</v>
      </c>
      <c r="F438" s="272" t="s">
        <v>886</v>
      </c>
      <c r="G438" s="270"/>
      <c r="H438" s="273">
        <v>0.375</v>
      </c>
      <c r="I438" s="274"/>
      <c r="J438" s="270"/>
      <c r="K438" s="270"/>
      <c r="L438" s="275"/>
      <c r="M438" s="276"/>
      <c r="N438" s="277"/>
      <c r="O438" s="277"/>
      <c r="P438" s="277"/>
      <c r="Q438" s="277"/>
      <c r="R438" s="277"/>
      <c r="S438" s="277"/>
      <c r="T438" s="278"/>
      <c r="U438" s="13"/>
      <c r="V438" s="13"/>
      <c r="W438" s="13"/>
      <c r="X438" s="13"/>
      <c r="Y438" s="13"/>
      <c r="Z438" s="13"/>
      <c r="AA438" s="13"/>
      <c r="AB438" s="13"/>
      <c r="AC438" s="13"/>
      <c r="AD438" s="13"/>
      <c r="AE438" s="13"/>
      <c r="AT438" s="279" t="s">
        <v>465</v>
      </c>
      <c r="AU438" s="279" t="s">
        <v>93</v>
      </c>
      <c r="AV438" s="13" t="s">
        <v>93</v>
      </c>
      <c r="AW438" s="13" t="s">
        <v>38</v>
      </c>
      <c r="AX438" s="13" t="s">
        <v>83</v>
      </c>
      <c r="AY438" s="279" t="s">
        <v>397</v>
      </c>
    </row>
    <row r="439" s="13" customFormat="1">
      <c r="A439" s="13"/>
      <c r="B439" s="269"/>
      <c r="C439" s="270"/>
      <c r="D439" s="261" t="s">
        <v>465</v>
      </c>
      <c r="E439" s="271" t="s">
        <v>1</v>
      </c>
      <c r="F439" s="272" t="s">
        <v>887</v>
      </c>
      <c r="G439" s="270"/>
      <c r="H439" s="273">
        <v>1.794</v>
      </c>
      <c r="I439" s="274"/>
      <c r="J439" s="270"/>
      <c r="K439" s="270"/>
      <c r="L439" s="275"/>
      <c r="M439" s="276"/>
      <c r="N439" s="277"/>
      <c r="O439" s="277"/>
      <c r="P439" s="277"/>
      <c r="Q439" s="277"/>
      <c r="R439" s="277"/>
      <c r="S439" s="277"/>
      <c r="T439" s="278"/>
      <c r="U439" s="13"/>
      <c r="V439" s="13"/>
      <c r="W439" s="13"/>
      <c r="X439" s="13"/>
      <c r="Y439" s="13"/>
      <c r="Z439" s="13"/>
      <c r="AA439" s="13"/>
      <c r="AB439" s="13"/>
      <c r="AC439" s="13"/>
      <c r="AD439" s="13"/>
      <c r="AE439" s="13"/>
      <c r="AT439" s="279" t="s">
        <v>465</v>
      </c>
      <c r="AU439" s="279" t="s">
        <v>93</v>
      </c>
      <c r="AV439" s="13" t="s">
        <v>93</v>
      </c>
      <c r="AW439" s="13" t="s">
        <v>38</v>
      </c>
      <c r="AX439" s="13" t="s">
        <v>83</v>
      </c>
      <c r="AY439" s="279" t="s">
        <v>397</v>
      </c>
    </row>
    <row r="440" s="13" customFormat="1">
      <c r="A440" s="13"/>
      <c r="B440" s="269"/>
      <c r="C440" s="270"/>
      <c r="D440" s="261" t="s">
        <v>465</v>
      </c>
      <c r="E440" s="271" t="s">
        <v>1</v>
      </c>
      <c r="F440" s="272" t="s">
        <v>888</v>
      </c>
      <c r="G440" s="270"/>
      <c r="H440" s="273">
        <v>1.825</v>
      </c>
      <c r="I440" s="274"/>
      <c r="J440" s="270"/>
      <c r="K440" s="270"/>
      <c r="L440" s="275"/>
      <c r="M440" s="276"/>
      <c r="N440" s="277"/>
      <c r="O440" s="277"/>
      <c r="P440" s="277"/>
      <c r="Q440" s="277"/>
      <c r="R440" s="277"/>
      <c r="S440" s="277"/>
      <c r="T440" s="278"/>
      <c r="U440" s="13"/>
      <c r="V440" s="13"/>
      <c r="W440" s="13"/>
      <c r="X440" s="13"/>
      <c r="Y440" s="13"/>
      <c r="Z440" s="13"/>
      <c r="AA440" s="13"/>
      <c r="AB440" s="13"/>
      <c r="AC440" s="13"/>
      <c r="AD440" s="13"/>
      <c r="AE440" s="13"/>
      <c r="AT440" s="279" t="s">
        <v>465</v>
      </c>
      <c r="AU440" s="279" t="s">
        <v>93</v>
      </c>
      <c r="AV440" s="13" t="s">
        <v>93</v>
      </c>
      <c r="AW440" s="13" t="s">
        <v>38</v>
      </c>
      <c r="AX440" s="13" t="s">
        <v>83</v>
      </c>
      <c r="AY440" s="279" t="s">
        <v>397</v>
      </c>
    </row>
    <row r="441" s="13" customFormat="1">
      <c r="A441" s="13"/>
      <c r="B441" s="269"/>
      <c r="C441" s="270"/>
      <c r="D441" s="261" t="s">
        <v>465</v>
      </c>
      <c r="E441" s="271" t="s">
        <v>1</v>
      </c>
      <c r="F441" s="272" t="s">
        <v>889</v>
      </c>
      <c r="G441" s="270"/>
      <c r="H441" s="273">
        <v>0.23599999999999999</v>
      </c>
      <c r="I441" s="274"/>
      <c r="J441" s="270"/>
      <c r="K441" s="270"/>
      <c r="L441" s="275"/>
      <c r="M441" s="276"/>
      <c r="N441" s="277"/>
      <c r="O441" s="277"/>
      <c r="P441" s="277"/>
      <c r="Q441" s="277"/>
      <c r="R441" s="277"/>
      <c r="S441" s="277"/>
      <c r="T441" s="278"/>
      <c r="U441" s="13"/>
      <c r="V441" s="13"/>
      <c r="W441" s="13"/>
      <c r="X441" s="13"/>
      <c r="Y441" s="13"/>
      <c r="Z441" s="13"/>
      <c r="AA441" s="13"/>
      <c r="AB441" s="13"/>
      <c r="AC441" s="13"/>
      <c r="AD441" s="13"/>
      <c r="AE441" s="13"/>
      <c r="AT441" s="279" t="s">
        <v>465</v>
      </c>
      <c r="AU441" s="279" t="s">
        <v>93</v>
      </c>
      <c r="AV441" s="13" t="s">
        <v>93</v>
      </c>
      <c r="AW441" s="13" t="s">
        <v>38</v>
      </c>
      <c r="AX441" s="13" t="s">
        <v>83</v>
      </c>
      <c r="AY441" s="279" t="s">
        <v>397</v>
      </c>
    </row>
    <row r="442" s="13" customFormat="1">
      <c r="A442" s="13"/>
      <c r="B442" s="269"/>
      <c r="C442" s="270"/>
      <c r="D442" s="261" t="s">
        <v>465</v>
      </c>
      <c r="E442" s="271" t="s">
        <v>1</v>
      </c>
      <c r="F442" s="272" t="s">
        <v>890</v>
      </c>
      <c r="G442" s="270"/>
      <c r="H442" s="273">
        <v>0.56299999999999994</v>
      </c>
      <c r="I442" s="274"/>
      <c r="J442" s="270"/>
      <c r="K442" s="270"/>
      <c r="L442" s="275"/>
      <c r="M442" s="276"/>
      <c r="N442" s="277"/>
      <c r="O442" s="277"/>
      <c r="P442" s="277"/>
      <c r="Q442" s="277"/>
      <c r="R442" s="277"/>
      <c r="S442" s="277"/>
      <c r="T442" s="278"/>
      <c r="U442" s="13"/>
      <c r="V442" s="13"/>
      <c r="W442" s="13"/>
      <c r="X442" s="13"/>
      <c r="Y442" s="13"/>
      <c r="Z442" s="13"/>
      <c r="AA442" s="13"/>
      <c r="AB442" s="13"/>
      <c r="AC442" s="13"/>
      <c r="AD442" s="13"/>
      <c r="AE442" s="13"/>
      <c r="AT442" s="279" t="s">
        <v>465</v>
      </c>
      <c r="AU442" s="279" t="s">
        <v>93</v>
      </c>
      <c r="AV442" s="13" t="s">
        <v>93</v>
      </c>
      <c r="AW442" s="13" t="s">
        <v>38</v>
      </c>
      <c r="AX442" s="13" t="s">
        <v>83</v>
      </c>
      <c r="AY442" s="279" t="s">
        <v>397</v>
      </c>
    </row>
    <row r="443" s="13" customFormat="1">
      <c r="A443" s="13"/>
      <c r="B443" s="269"/>
      <c r="C443" s="270"/>
      <c r="D443" s="261" t="s">
        <v>465</v>
      </c>
      <c r="E443" s="271" t="s">
        <v>1</v>
      </c>
      <c r="F443" s="272" t="s">
        <v>891</v>
      </c>
      <c r="G443" s="270"/>
      <c r="H443" s="273">
        <v>1.2589999999999999</v>
      </c>
      <c r="I443" s="274"/>
      <c r="J443" s="270"/>
      <c r="K443" s="270"/>
      <c r="L443" s="275"/>
      <c r="M443" s="276"/>
      <c r="N443" s="277"/>
      <c r="O443" s="277"/>
      <c r="P443" s="277"/>
      <c r="Q443" s="277"/>
      <c r="R443" s="277"/>
      <c r="S443" s="277"/>
      <c r="T443" s="278"/>
      <c r="U443" s="13"/>
      <c r="V443" s="13"/>
      <c r="W443" s="13"/>
      <c r="X443" s="13"/>
      <c r="Y443" s="13"/>
      <c r="Z443" s="13"/>
      <c r="AA443" s="13"/>
      <c r="AB443" s="13"/>
      <c r="AC443" s="13"/>
      <c r="AD443" s="13"/>
      <c r="AE443" s="13"/>
      <c r="AT443" s="279" t="s">
        <v>465</v>
      </c>
      <c r="AU443" s="279" t="s">
        <v>93</v>
      </c>
      <c r="AV443" s="13" t="s">
        <v>93</v>
      </c>
      <c r="AW443" s="13" t="s">
        <v>38</v>
      </c>
      <c r="AX443" s="13" t="s">
        <v>83</v>
      </c>
      <c r="AY443" s="279" t="s">
        <v>397</v>
      </c>
    </row>
    <row r="444" s="13" customFormat="1">
      <c r="A444" s="13"/>
      <c r="B444" s="269"/>
      <c r="C444" s="270"/>
      <c r="D444" s="261" t="s">
        <v>465</v>
      </c>
      <c r="E444" s="271" t="s">
        <v>1</v>
      </c>
      <c r="F444" s="272" t="s">
        <v>892</v>
      </c>
      <c r="G444" s="270"/>
      <c r="H444" s="273">
        <v>0.45500000000000002</v>
      </c>
      <c r="I444" s="274"/>
      <c r="J444" s="270"/>
      <c r="K444" s="270"/>
      <c r="L444" s="275"/>
      <c r="M444" s="276"/>
      <c r="N444" s="277"/>
      <c r="O444" s="277"/>
      <c r="P444" s="277"/>
      <c r="Q444" s="277"/>
      <c r="R444" s="277"/>
      <c r="S444" s="277"/>
      <c r="T444" s="278"/>
      <c r="U444" s="13"/>
      <c r="V444" s="13"/>
      <c r="W444" s="13"/>
      <c r="X444" s="13"/>
      <c r="Y444" s="13"/>
      <c r="Z444" s="13"/>
      <c r="AA444" s="13"/>
      <c r="AB444" s="13"/>
      <c r="AC444" s="13"/>
      <c r="AD444" s="13"/>
      <c r="AE444" s="13"/>
      <c r="AT444" s="279" t="s">
        <v>465</v>
      </c>
      <c r="AU444" s="279" t="s">
        <v>93</v>
      </c>
      <c r="AV444" s="13" t="s">
        <v>93</v>
      </c>
      <c r="AW444" s="13" t="s">
        <v>38</v>
      </c>
      <c r="AX444" s="13" t="s">
        <v>83</v>
      </c>
      <c r="AY444" s="279" t="s">
        <v>397</v>
      </c>
    </row>
    <row r="445" s="13" customFormat="1">
      <c r="A445" s="13"/>
      <c r="B445" s="269"/>
      <c r="C445" s="270"/>
      <c r="D445" s="261" t="s">
        <v>465</v>
      </c>
      <c r="E445" s="271" t="s">
        <v>1</v>
      </c>
      <c r="F445" s="272" t="s">
        <v>893</v>
      </c>
      <c r="G445" s="270"/>
      <c r="H445" s="273">
        <v>1.1930000000000001</v>
      </c>
      <c r="I445" s="274"/>
      <c r="J445" s="270"/>
      <c r="K445" s="270"/>
      <c r="L445" s="275"/>
      <c r="M445" s="276"/>
      <c r="N445" s="277"/>
      <c r="O445" s="277"/>
      <c r="P445" s="277"/>
      <c r="Q445" s="277"/>
      <c r="R445" s="277"/>
      <c r="S445" s="277"/>
      <c r="T445" s="278"/>
      <c r="U445" s="13"/>
      <c r="V445" s="13"/>
      <c r="W445" s="13"/>
      <c r="X445" s="13"/>
      <c r="Y445" s="13"/>
      <c r="Z445" s="13"/>
      <c r="AA445" s="13"/>
      <c r="AB445" s="13"/>
      <c r="AC445" s="13"/>
      <c r="AD445" s="13"/>
      <c r="AE445" s="13"/>
      <c r="AT445" s="279" t="s">
        <v>465</v>
      </c>
      <c r="AU445" s="279" t="s">
        <v>93</v>
      </c>
      <c r="AV445" s="13" t="s">
        <v>93</v>
      </c>
      <c r="AW445" s="13" t="s">
        <v>38</v>
      </c>
      <c r="AX445" s="13" t="s">
        <v>83</v>
      </c>
      <c r="AY445" s="279" t="s">
        <v>397</v>
      </c>
    </row>
    <row r="446" s="13" customFormat="1">
      <c r="A446" s="13"/>
      <c r="B446" s="269"/>
      <c r="C446" s="270"/>
      <c r="D446" s="261" t="s">
        <v>465</v>
      </c>
      <c r="E446" s="271" t="s">
        <v>1</v>
      </c>
      <c r="F446" s="272" t="s">
        <v>894</v>
      </c>
      <c r="G446" s="270"/>
      <c r="H446" s="273">
        <v>1.1339999999999999</v>
      </c>
      <c r="I446" s="274"/>
      <c r="J446" s="270"/>
      <c r="K446" s="270"/>
      <c r="L446" s="275"/>
      <c r="M446" s="276"/>
      <c r="N446" s="277"/>
      <c r="O446" s="277"/>
      <c r="P446" s="277"/>
      <c r="Q446" s="277"/>
      <c r="R446" s="277"/>
      <c r="S446" s="277"/>
      <c r="T446" s="278"/>
      <c r="U446" s="13"/>
      <c r="V446" s="13"/>
      <c r="W446" s="13"/>
      <c r="X446" s="13"/>
      <c r="Y446" s="13"/>
      <c r="Z446" s="13"/>
      <c r="AA446" s="13"/>
      <c r="AB446" s="13"/>
      <c r="AC446" s="13"/>
      <c r="AD446" s="13"/>
      <c r="AE446" s="13"/>
      <c r="AT446" s="279" t="s">
        <v>465</v>
      </c>
      <c r="AU446" s="279" t="s">
        <v>93</v>
      </c>
      <c r="AV446" s="13" t="s">
        <v>93</v>
      </c>
      <c r="AW446" s="13" t="s">
        <v>38</v>
      </c>
      <c r="AX446" s="13" t="s">
        <v>83</v>
      </c>
      <c r="AY446" s="279" t="s">
        <v>397</v>
      </c>
    </row>
    <row r="447" s="13" customFormat="1">
      <c r="A447" s="13"/>
      <c r="B447" s="269"/>
      <c r="C447" s="270"/>
      <c r="D447" s="261" t="s">
        <v>465</v>
      </c>
      <c r="E447" s="271" t="s">
        <v>1</v>
      </c>
      <c r="F447" s="272" t="s">
        <v>895</v>
      </c>
      <c r="G447" s="270"/>
      <c r="H447" s="273">
        <v>0.28100000000000003</v>
      </c>
      <c r="I447" s="274"/>
      <c r="J447" s="270"/>
      <c r="K447" s="270"/>
      <c r="L447" s="275"/>
      <c r="M447" s="276"/>
      <c r="N447" s="277"/>
      <c r="O447" s="277"/>
      <c r="P447" s="277"/>
      <c r="Q447" s="277"/>
      <c r="R447" s="277"/>
      <c r="S447" s="277"/>
      <c r="T447" s="278"/>
      <c r="U447" s="13"/>
      <c r="V447" s="13"/>
      <c r="W447" s="13"/>
      <c r="X447" s="13"/>
      <c r="Y447" s="13"/>
      <c r="Z447" s="13"/>
      <c r="AA447" s="13"/>
      <c r="AB447" s="13"/>
      <c r="AC447" s="13"/>
      <c r="AD447" s="13"/>
      <c r="AE447" s="13"/>
      <c r="AT447" s="279" t="s">
        <v>465</v>
      </c>
      <c r="AU447" s="279" t="s">
        <v>93</v>
      </c>
      <c r="AV447" s="13" t="s">
        <v>93</v>
      </c>
      <c r="AW447" s="13" t="s">
        <v>38</v>
      </c>
      <c r="AX447" s="13" t="s">
        <v>83</v>
      </c>
      <c r="AY447" s="279" t="s">
        <v>397</v>
      </c>
    </row>
    <row r="448" s="13" customFormat="1">
      <c r="A448" s="13"/>
      <c r="B448" s="269"/>
      <c r="C448" s="270"/>
      <c r="D448" s="261" t="s">
        <v>465</v>
      </c>
      <c r="E448" s="271" t="s">
        <v>1</v>
      </c>
      <c r="F448" s="272" t="s">
        <v>896</v>
      </c>
      <c r="G448" s="270"/>
      <c r="H448" s="273">
        <v>0.59599999999999997</v>
      </c>
      <c r="I448" s="274"/>
      <c r="J448" s="270"/>
      <c r="K448" s="270"/>
      <c r="L448" s="275"/>
      <c r="M448" s="276"/>
      <c r="N448" s="277"/>
      <c r="O448" s="277"/>
      <c r="P448" s="277"/>
      <c r="Q448" s="277"/>
      <c r="R448" s="277"/>
      <c r="S448" s="277"/>
      <c r="T448" s="278"/>
      <c r="U448" s="13"/>
      <c r="V448" s="13"/>
      <c r="W448" s="13"/>
      <c r="X448" s="13"/>
      <c r="Y448" s="13"/>
      <c r="Z448" s="13"/>
      <c r="AA448" s="13"/>
      <c r="AB448" s="13"/>
      <c r="AC448" s="13"/>
      <c r="AD448" s="13"/>
      <c r="AE448" s="13"/>
      <c r="AT448" s="279" t="s">
        <v>465</v>
      </c>
      <c r="AU448" s="279" t="s">
        <v>93</v>
      </c>
      <c r="AV448" s="13" t="s">
        <v>93</v>
      </c>
      <c r="AW448" s="13" t="s">
        <v>38</v>
      </c>
      <c r="AX448" s="13" t="s">
        <v>83</v>
      </c>
      <c r="AY448" s="279" t="s">
        <v>397</v>
      </c>
    </row>
    <row r="449" s="13" customFormat="1">
      <c r="A449" s="13"/>
      <c r="B449" s="269"/>
      <c r="C449" s="270"/>
      <c r="D449" s="261" t="s">
        <v>465</v>
      </c>
      <c r="E449" s="271" t="s">
        <v>1</v>
      </c>
      <c r="F449" s="272" t="s">
        <v>897</v>
      </c>
      <c r="G449" s="270"/>
      <c r="H449" s="273">
        <v>0.188</v>
      </c>
      <c r="I449" s="274"/>
      <c r="J449" s="270"/>
      <c r="K449" s="270"/>
      <c r="L449" s="275"/>
      <c r="M449" s="276"/>
      <c r="N449" s="277"/>
      <c r="O449" s="277"/>
      <c r="P449" s="277"/>
      <c r="Q449" s="277"/>
      <c r="R449" s="277"/>
      <c r="S449" s="277"/>
      <c r="T449" s="278"/>
      <c r="U449" s="13"/>
      <c r="V449" s="13"/>
      <c r="W449" s="13"/>
      <c r="X449" s="13"/>
      <c r="Y449" s="13"/>
      <c r="Z449" s="13"/>
      <c r="AA449" s="13"/>
      <c r="AB449" s="13"/>
      <c r="AC449" s="13"/>
      <c r="AD449" s="13"/>
      <c r="AE449" s="13"/>
      <c r="AT449" s="279" t="s">
        <v>465</v>
      </c>
      <c r="AU449" s="279" t="s">
        <v>93</v>
      </c>
      <c r="AV449" s="13" t="s">
        <v>93</v>
      </c>
      <c r="AW449" s="13" t="s">
        <v>38</v>
      </c>
      <c r="AX449" s="13" t="s">
        <v>83</v>
      </c>
      <c r="AY449" s="279" t="s">
        <v>397</v>
      </c>
    </row>
    <row r="450" s="13" customFormat="1">
      <c r="A450" s="13"/>
      <c r="B450" s="269"/>
      <c r="C450" s="270"/>
      <c r="D450" s="261" t="s">
        <v>465</v>
      </c>
      <c r="E450" s="271" t="s">
        <v>1</v>
      </c>
      <c r="F450" s="272" t="s">
        <v>898</v>
      </c>
      <c r="G450" s="270"/>
      <c r="H450" s="273">
        <v>0.86099999999999999</v>
      </c>
      <c r="I450" s="274"/>
      <c r="J450" s="270"/>
      <c r="K450" s="270"/>
      <c r="L450" s="275"/>
      <c r="M450" s="276"/>
      <c r="N450" s="277"/>
      <c r="O450" s="277"/>
      <c r="P450" s="277"/>
      <c r="Q450" s="277"/>
      <c r="R450" s="277"/>
      <c r="S450" s="277"/>
      <c r="T450" s="278"/>
      <c r="U450" s="13"/>
      <c r="V450" s="13"/>
      <c r="W450" s="13"/>
      <c r="X450" s="13"/>
      <c r="Y450" s="13"/>
      <c r="Z450" s="13"/>
      <c r="AA450" s="13"/>
      <c r="AB450" s="13"/>
      <c r="AC450" s="13"/>
      <c r="AD450" s="13"/>
      <c r="AE450" s="13"/>
      <c r="AT450" s="279" t="s">
        <v>465</v>
      </c>
      <c r="AU450" s="279" t="s">
        <v>93</v>
      </c>
      <c r="AV450" s="13" t="s">
        <v>93</v>
      </c>
      <c r="AW450" s="13" t="s">
        <v>38</v>
      </c>
      <c r="AX450" s="13" t="s">
        <v>83</v>
      </c>
      <c r="AY450" s="279" t="s">
        <v>397</v>
      </c>
    </row>
    <row r="451" s="13" customFormat="1">
      <c r="A451" s="13"/>
      <c r="B451" s="269"/>
      <c r="C451" s="270"/>
      <c r="D451" s="261" t="s">
        <v>465</v>
      </c>
      <c r="E451" s="271" t="s">
        <v>1</v>
      </c>
      <c r="F451" s="272" t="s">
        <v>886</v>
      </c>
      <c r="G451" s="270"/>
      <c r="H451" s="273">
        <v>0.375</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465</v>
      </c>
      <c r="AU451" s="279" t="s">
        <v>93</v>
      </c>
      <c r="AV451" s="13" t="s">
        <v>93</v>
      </c>
      <c r="AW451" s="13" t="s">
        <v>38</v>
      </c>
      <c r="AX451" s="13" t="s">
        <v>83</v>
      </c>
      <c r="AY451" s="279" t="s">
        <v>397</v>
      </c>
    </row>
    <row r="452" s="13" customFormat="1">
      <c r="A452" s="13"/>
      <c r="B452" s="269"/>
      <c r="C452" s="270"/>
      <c r="D452" s="261" t="s">
        <v>465</v>
      </c>
      <c r="E452" s="271" t="s">
        <v>1</v>
      </c>
      <c r="F452" s="272" t="s">
        <v>896</v>
      </c>
      <c r="G452" s="270"/>
      <c r="H452" s="273">
        <v>0.59599999999999997</v>
      </c>
      <c r="I452" s="274"/>
      <c r="J452" s="270"/>
      <c r="K452" s="270"/>
      <c r="L452" s="275"/>
      <c r="M452" s="276"/>
      <c r="N452" s="277"/>
      <c r="O452" s="277"/>
      <c r="P452" s="277"/>
      <c r="Q452" s="277"/>
      <c r="R452" s="277"/>
      <c r="S452" s="277"/>
      <c r="T452" s="278"/>
      <c r="U452" s="13"/>
      <c r="V452" s="13"/>
      <c r="W452" s="13"/>
      <c r="X452" s="13"/>
      <c r="Y452" s="13"/>
      <c r="Z452" s="13"/>
      <c r="AA452" s="13"/>
      <c r="AB452" s="13"/>
      <c r="AC452" s="13"/>
      <c r="AD452" s="13"/>
      <c r="AE452" s="13"/>
      <c r="AT452" s="279" t="s">
        <v>465</v>
      </c>
      <c r="AU452" s="279" t="s">
        <v>93</v>
      </c>
      <c r="AV452" s="13" t="s">
        <v>93</v>
      </c>
      <c r="AW452" s="13" t="s">
        <v>38</v>
      </c>
      <c r="AX452" s="13" t="s">
        <v>83</v>
      </c>
      <c r="AY452" s="279" t="s">
        <v>397</v>
      </c>
    </row>
    <row r="453" s="13" customFormat="1">
      <c r="A453" s="13"/>
      <c r="B453" s="269"/>
      <c r="C453" s="270"/>
      <c r="D453" s="261" t="s">
        <v>465</v>
      </c>
      <c r="E453" s="271" t="s">
        <v>1</v>
      </c>
      <c r="F453" s="272" t="s">
        <v>899</v>
      </c>
      <c r="G453" s="270"/>
      <c r="H453" s="273">
        <v>0.53000000000000003</v>
      </c>
      <c r="I453" s="274"/>
      <c r="J453" s="270"/>
      <c r="K453" s="270"/>
      <c r="L453" s="275"/>
      <c r="M453" s="276"/>
      <c r="N453" s="277"/>
      <c r="O453" s="277"/>
      <c r="P453" s="277"/>
      <c r="Q453" s="277"/>
      <c r="R453" s="277"/>
      <c r="S453" s="277"/>
      <c r="T453" s="278"/>
      <c r="U453" s="13"/>
      <c r="V453" s="13"/>
      <c r="W453" s="13"/>
      <c r="X453" s="13"/>
      <c r="Y453" s="13"/>
      <c r="Z453" s="13"/>
      <c r="AA453" s="13"/>
      <c r="AB453" s="13"/>
      <c r="AC453" s="13"/>
      <c r="AD453" s="13"/>
      <c r="AE453" s="13"/>
      <c r="AT453" s="279" t="s">
        <v>465</v>
      </c>
      <c r="AU453" s="279" t="s">
        <v>93</v>
      </c>
      <c r="AV453" s="13" t="s">
        <v>93</v>
      </c>
      <c r="AW453" s="13" t="s">
        <v>38</v>
      </c>
      <c r="AX453" s="13" t="s">
        <v>83</v>
      </c>
      <c r="AY453" s="279" t="s">
        <v>397</v>
      </c>
    </row>
    <row r="454" s="13" customFormat="1">
      <c r="A454" s="13"/>
      <c r="B454" s="269"/>
      <c r="C454" s="270"/>
      <c r="D454" s="261" t="s">
        <v>465</v>
      </c>
      <c r="E454" s="271" t="s">
        <v>1</v>
      </c>
      <c r="F454" s="272" t="s">
        <v>896</v>
      </c>
      <c r="G454" s="270"/>
      <c r="H454" s="273">
        <v>0.59599999999999997</v>
      </c>
      <c r="I454" s="274"/>
      <c r="J454" s="270"/>
      <c r="K454" s="270"/>
      <c r="L454" s="275"/>
      <c r="M454" s="276"/>
      <c r="N454" s="277"/>
      <c r="O454" s="277"/>
      <c r="P454" s="277"/>
      <c r="Q454" s="277"/>
      <c r="R454" s="277"/>
      <c r="S454" s="277"/>
      <c r="T454" s="278"/>
      <c r="U454" s="13"/>
      <c r="V454" s="13"/>
      <c r="W454" s="13"/>
      <c r="X454" s="13"/>
      <c r="Y454" s="13"/>
      <c r="Z454" s="13"/>
      <c r="AA454" s="13"/>
      <c r="AB454" s="13"/>
      <c r="AC454" s="13"/>
      <c r="AD454" s="13"/>
      <c r="AE454" s="13"/>
      <c r="AT454" s="279" t="s">
        <v>465</v>
      </c>
      <c r="AU454" s="279" t="s">
        <v>93</v>
      </c>
      <c r="AV454" s="13" t="s">
        <v>93</v>
      </c>
      <c r="AW454" s="13" t="s">
        <v>38</v>
      </c>
      <c r="AX454" s="13" t="s">
        <v>83</v>
      </c>
      <c r="AY454" s="279" t="s">
        <v>397</v>
      </c>
    </row>
    <row r="455" s="13" customFormat="1">
      <c r="A455" s="13"/>
      <c r="B455" s="269"/>
      <c r="C455" s="270"/>
      <c r="D455" s="261" t="s">
        <v>465</v>
      </c>
      <c r="E455" s="271" t="s">
        <v>1</v>
      </c>
      <c r="F455" s="272" t="s">
        <v>898</v>
      </c>
      <c r="G455" s="270"/>
      <c r="H455" s="273">
        <v>0.86099999999999999</v>
      </c>
      <c r="I455" s="274"/>
      <c r="J455" s="270"/>
      <c r="K455" s="270"/>
      <c r="L455" s="275"/>
      <c r="M455" s="276"/>
      <c r="N455" s="277"/>
      <c r="O455" s="277"/>
      <c r="P455" s="277"/>
      <c r="Q455" s="277"/>
      <c r="R455" s="277"/>
      <c r="S455" s="277"/>
      <c r="T455" s="278"/>
      <c r="U455" s="13"/>
      <c r="V455" s="13"/>
      <c r="W455" s="13"/>
      <c r="X455" s="13"/>
      <c r="Y455" s="13"/>
      <c r="Z455" s="13"/>
      <c r="AA455" s="13"/>
      <c r="AB455" s="13"/>
      <c r="AC455" s="13"/>
      <c r="AD455" s="13"/>
      <c r="AE455" s="13"/>
      <c r="AT455" s="279" t="s">
        <v>465</v>
      </c>
      <c r="AU455" s="279" t="s">
        <v>93</v>
      </c>
      <c r="AV455" s="13" t="s">
        <v>93</v>
      </c>
      <c r="AW455" s="13" t="s">
        <v>38</v>
      </c>
      <c r="AX455" s="13" t="s">
        <v>83</v>
      </c>
      <c r="AY455" s="279" t="s">
        <v>397</v>
      </c>
    </row>
    <row r="456" s="13" customFormat="1">
      <c r="A456" s="13"/>
      <c r="B456" s="269"/>
      <c r="C456" s="270"/>
      <c r="D456" s="261" t="s">
        <v>465</v>
      </c>
      <c r="E456" s="271" t="s">
        <v>1</v>
      </c>
      <c r="F456" s="272" t="s">
        <v>900</v>
      </c>
      <c r="G456" s="270"/>
      <c r="H456" s="273">
        <v>0.99399999999999999</v>
      </c>
      <c r="I456" s="274"/>
      <c r="J456" s="270"/>
      <c r="K456" s="270"/>
      <c r="L456" s="275"/>
      <c r="M456" s="276"/>
      <c r="N456" s="277"/>
      <c r="O456" s="277"/>
      <c r="P456" s="277"/>
      <c r="Q456" s="277"/>
      <c r="R456" s="277"/>
      <c r="S456" s="277"/>
      <c r="T456" s="278"/>
      <c r="U456" s="13"/>
      <c r="V456" s="13"/>
      <c r="W456" s="13"/>
      <c r="X456" s="13"/>
      <c r="Y456" s="13"/>
      <c r="Z456" s="13"/>
      <c r="AA456" s="13"/>
      <c r="AB456" s="13"/>
      <c r="AC456" s="13"/>
      <c r="AD456" s="13"/>
      <c r="AE456" s="13"/>
      <c r="AT456" s="279" t="s">
        <v>465</v>
      </c>
      <c r="AU456" s="279" t="s">
        <v>93</v>
      </c>
      <c r="AV456" s="13" t="s">
        <v>93</v>
      </c>
      <c r="AW456" s="13" t="s">
        <v>38</v>
      </c>
      <c r="AX456" s="13" t="s">
        <v>83</v>
      </c>
      <c r="AY456" s="279" t="s">
        <v>397</v>
      </c>
    </row>
    <row r="457" s="13" customFormat="1">
      <c r="A457" s="13"/>
      <c r="B457" s="269"/>
      <c r="C457" s="270"/>
      <c r="D457" s="261" t="s">
        <v>465</v>
      </c>
      <c r="E457" s="271" t="s">
        <v>1</v>
      </c>
      <c r="F457" s="272" t="s">
        <v>901</v>
      </c>
      <c r="G457" s="270"/>
      <c r="H457" s="273">
        <v>1.7889999999999999</v>
      </c>
      <c r="I457" s="274"/>
      <c r="J457" s="270"/>
      <c r="K457" s="270"/>
      <c r="L457" s="275"/>
      <c r="M457" s="276"/>
      <c r="N457" s="277"/>
      <c r="O457" s="277"/>
      <c r="P457" s="277"/>
      <c r="Q457" s="277"/>
      <c r="R457" s="277"/>
      <c r="S457" s="277"/>
      <c r="T457" s="278"/>
      <c r="U457" s="13"/>
      <c r="V457" s="13"/>
      <c r="W457" s="13"/>
      <c r="X457" s="13"/>
      <c r="Y457" s="13"/>
      <c r="Z457" s="13"/>
      <c r="AA457" s="13"/>
      <c r="AB457" s="13"/>
      <c r="AC457" s="13"/>
      <c r="AD457" s="13"/>
      <c r="AE457" s="13"/>
      <c r="AT457" s="279" t="s">
        <v>465</v>
      </c>
      <c r="AU457" s="279" t="s">
        <v>93</v>
      </c>
      <c r="AV457" s="13" t="s">
        <v>93</v>
      </c>
      <c r="AW457" s="13" t="s">
        <v>38</v>
      </c>
      <c r="AX457" s="13" t="s">
        <v>83</v>
      </c>
      <c r="AY457" s="279" t="s">
        <v>397</v>
      </c>
    </row>
    <row r="458" s="13" customFormat="1">
      <c r="A458" s="13"/>
      <c r="B458" s="269"/>
      <c r="C458" s="270"/>
      <c r="D458" s="261" t="s">
        <v>465</v>
      </c>
      <c r="E458" s="271" t="s">
        <v>1</v>
      </c>
      <c r="F458" s="272" t="s">
        <v>902</v>
      </c>
      <c r="G458" s="270"/>
      <c r="H458" s="273">
        <v>2.1200000000000001</v>
      </c>
      <c r="I458" s="274"/>
      <c r="J458" s="270"/>
      <c r="K458" s="270"/>
      <c r="L458" s="275"/>
      <c r="M458" s="276"/>
      <c r="N458" s="277"/>
      <c r="O458" s="277"/>
      <c r="P458" s="277"/>
      <c r="Q458" s="277"/>
      <c r="R458" s="277"/>
      <c r="S458" s="277"/>
      <c r="T458" s="278"/>
      <c r="U458" s="13"/>
      <c r="V458" s="13"/>
      <c r="W458" s="13"/>
      <c r="X458" s="13"/>
      <c r="Y458" s="13"/>
      <c r="Z458" s="13"/>
      <c r="AA458" s="13"/>
      <c r="AB458" s="13"/>
      <c r="AC458" s="13"/>
      <c r="AD458" s="13"/>
      <c r="AE458" s="13"/>
      <c r="AT458" s="279" t="s">
        <v>465</v>
      </c>
      <c r="AU458" s="279" t="s">
        <v>93</v>
      </c>
      <c r="AV458" s="13" t="s">
        <v>93</v>
      </c>
      <c r="AW458" s="13" t="s">
        <v>38</v>
      </c>
      <c r="AX458" s="13" t="s">
        <v>83</v>
      </c>
      <c r="AY458" s="279" t="s">
        <v>397</v>
      </c>
    </row>
    <row r="459" s="13" customFormat="1">
      <c r="A459" s="13"/>
      <c r="B459" s="269"/>
      <c r="C459" s="270"/>
      <c r="D459" s="261" t="s">
        <v>465</v>
      </c>
      <c r="E459" s="271" t="s">
        <v>1</v>
      </c>
      <c r="F459" s="272" t="s">
        <v>902</v>
      </c>
      <c r="G459" s="270"/>
      <c r="H459" s="273">
        <v>2.1200000000000001</v>
      </c>
      <c r="I459" s="274"/>
      <c r="J459" s="270"/>
      <c r="K459" s="270"/>
      <c r="L459" s="275"/>
      <c r="M459" s="276"/>
      <c r="N459" s="277"/>
      <c r="O459" s="277"/>
      <c r="P459" s="277"/>
      <c r="Q459" s="277"/>
      <c r="R459" s="277"/>
      <c r="S459" s="277"/>
      <c r="T459" s="278"/>
      <c r="U459" s="13"/>
      <c r="V459" s="13"/>
      <c r="W459" s="13"/>
      <c r="X459" s="13"/>
      <c r="Y459" s="13"/>
      <c r="Z459" s="13"/>
      <c r="AA459" s="13"/>
      <c r="AB459" s="13"/>
      <c r="AC459" s="13"/>
      <c r="AD459" s="13"/>
      <c r="AE459" s="13"/>
      <c r="AT459" s="279" t="s">
        <v>465</v>
      </c>
      <c r="AU459" s="279" t="s">
        <v>93</v>
      </c>
      <c r="AV459" s="13" t="s">
        <v>93</v>
      </c>
      <c r="AW459" s="13" t="s">
        <v>38</v>
      </c>
      <c r="AX459" s="13" t="s">
        <v>83</v>
      </c>
      <c r="AY459" s="279" t="s">
        <v>397</v>
      </c>
    </row>
    <row r="460" s="13" customFormat="1">
      <c r="A460" s="13"/>
      <c r="B460" s="269"/>
      <c r="C460" s="270"/>
      <c r="D460" s="261" t="s">
        <v>465</v>
      </c>
      <c r="E460" s="271" t="s">
        <v>1</v>
      </c>
      <c r="F460" s="272" t="s">
        <v>903</v>
      </c>
      <c r="G460" s="270"/>
      <c r="H460" s="273">
        <v>4.2400000000000002</v>
      </c>
      <c r="I460" s="274"/>
      <c r="J460" s="270"/>
      <c r="K460" s="270"/>
      <c r="L460" s="275"/>
      <c r="M460" s="276"/>
      <c r="N460" s="277"/>
      <c r="O460" s="277"/>
      <c r="P460" s="277"/>
      <c r="Q460" s="277"/>
      <c r="R460" s="277"/>
      <c r="S460" s="277"/>
      <c r="T460" s="278"/>
      <c r="U460" s="13"/>
      <c r="V460" s="13"/>
      <c r="W460" s="13"/>
      <c r="X460" s="13"/>
      <c r="Y460" s="13"/>
      <c r="Z460" s="13"/>
      <c r="AA460" s="13"/>
      <c r="AB460" s="13"/>
      <c r="AC460" s="13"/>
      <c r="AD460" s="13"/>
      <c r="AE460" s="13"/>
      <c r="AT460" s="279" t="s">
        <v>465</v>
      </c>
      <c r="AU460" s="279" t="s">
        <v>93</v>
      </c>
      <c r="AV460" s="13" t="s">
        <v>93</v>
      </c>
      <c r="AW460" s="13" t="s">
        <v>38</v>
      </c>
      <c r="AX460" s="13" t="s">
        <v>83</v>
      </c>
      <c r="AY460" s="279" t="s">
        <v>397</v>
      </c>
    </row>
    <row r="461" s="13" customFormat="1">
      <c r="A461" s="13"/>
      <c r="B461" s="269"/>
      <c r="C461" s="270"/>
      <c r="D461" s="261" t="s">
        <v>465</v>
      </c>
      <c r="E461" s="271" t="s">
        <v>1</v>
      </c>
      <c r="F461" s="272" t="s">
        <v>904</v>
      </c>
      <c r="G461" s="270"/>
      <c r="H461" s="273">
        <v>0.66300000000000003</v>
      </c>
      <c r="I461" s="274"/>
      <c r="J461" s="270"/>
      <c r="K461" s="270"/>
      <c r="L461" s="275"/>
      <c r="M461" s="276"/>
      <c r="N461" s="277"/>
      <c r="O461" s="277"/>
      <c r="P461" s="277"/>
      <c r="Q461" s="277"/>
      <c r="R461" s="277"/>
      <c r="S461" s="277"/>
      <c r="T461" s="278"/>
      <c r="U461" s="13"/>
      <c r="V461" s="13"/>
      <c r="W461" s="13"/>
      <c r="X461" s="13"/>
      <c r="Y461" s="13"/>
      <c r="Z461" s="13"/>
      <c r="AA461" s="13"/>
      <c r="AB461" s="13"/>
      <c r="AC461" s="13"/>
      <c r="AD461" s="13"/>
      <c r="AE461" s="13"/>
      <c r="AT461" s="279" t="s">
        <v>465</v>
      </c>
      <c r="AU461" s="279" t="s">
        <v>93</v>
      </c>
      <c r="AV461" s="13" t="s">
        <v>93</v>
      </c>
      <c r="AW461" s="13" t="s">
        <v>38</v>
      </c>
      <c r="AX461" s="13" t="s">
        <v>83</v>
      </c>
      <c r="AY461" s="279" t="s">
        <v>397</v>
      </c>
    </row>
    <row r="462" s="13" customFormat="1">
      <c r="A462" s="13"/>
      <c r="B462" s="269"/>
      <c r="C462" s="270"/>
      <c r="D462" s="261" t="s">
        <v>465</v>
      </c>
      <c r="E462" s="271" t="s">
        <v>1</v>
      </c>
      <c r="F462" s="272" t="s">
        <v>902</v>
      </c>
      <c r="G462" s="270"/>
      <c r="H462" s="273">
        <v>2.1200000000000001</v>
      </c>
      <c r="I462" s="274"/>
      <c r="J462" s="270"/>
      <c r="K462" s="270"/>
      <c r="L462" s="275"/>
      <c r="M462" s="276"/>
      <c r="N462" s="277"/>
      <c r="O462" s="277"/>
      <c r="P462" s="277"/>
      <c r="Q462" s="277"/>
      <c r="R462" s="277"/>
      <c r="S462" s="277"/>
      <c r="T462" s="278"/>
      <c r="U462" s="13"/>
      <c r="V462" s="13"/>
      <c r="W462" s="13"/>
      <c r="X462" s="13"/>
      <c r="Y462" s="13"/>
      <c r="Z462" s="13"/>
      <c r="AA462" s="13"/>
      <c r="AB462" s="13"/>
      <c r="AC462" s="13"/>
      <c r="AD462" s="13"/>
      <c r="AE462" s="13"/>
      <c r="AT462" s="279" t="s">
        <v>465</v>
      </c>
      <c r="AU462" s="279" t="s">
        <v>93</v>
      </c>
      <c r="AV462" s="13" t="s">
        <v>93</v>
      </c>
      <c r="AW462" s="13" t="s">
        <v>38</v>
      </c>
      <c r="AX462" s="13" t="s">
        <v>83</v>
      </c>
      <c r="AY462" s="279" t="s">
        <v>397</v>
      </c>
    </row>
    <row r="463" s="13" customFormat="1">
      <c r="A463" s="13"/>
      <c r="B463" s="269"/>
      <c r="C463" s="270"/>
      <c r="D463" s="261" t="s">
        <v>465</v>
      </c>
      <c r="E463" s="271" t="s">
        <v>1</v>
      </c>
      <c r="F463" s="272" t="s">
        <v>905</v>
      </c>
      <c r="G463" s="270"/>
      <c r="H463" s="273">
        <v>0.72899999999999998</v>
      </c>
      <c r="I463" s="274"/>
      <c r="J463" s="270"/>
      <c r="K463" s="270"/>
      <c r="L463" s="275"/>
      <c r="M463" s="276"/>
      <c r="N463" s="277"/>
      <c r="O463" s="277"/>
      <c r="P463" s="277"/>
      <c r="Q463" s="277"/>
      <c r="R463" s="277"/>
      <c r="S463" s="277"/>
      <c r="T463" s="278"/>
      <c r="U463" s="13"/>
      <c r="V463" s="13"/>
      <c r="W463" s="13"/>
      <c r="X463" s="13"/>
      <c r="Y463" s="13"/>
      <c r="Z463" s="13"/>
      <c r="AA463" s="13"/>
      <c r="AB463" s="13"/>
      <c r="AC463" s="13"/>
      <c r="AD463" s="13"/>
      <c r="AE463" s="13"/>
      <c r="AT463" s="279" t="s">
        <v>465</v>
      </c>
      <c r="AU463" s="279" t="s">
        <v>93</v>
      </c>
      <c r="AV463" s="13" t="s">
        <v>93</v>
      </c>
      <c r="AW463" s="13" t="s">
        <v>38</v>
      </c>
      <c r="AX463" s="13" t="s">
        <v>83</v>
      </c>
      <c r="AY463" s="279" t="s">
        <v>397</v>
      </c>
    </row>
    <row r="464" s="13" customFormat="1">
      <c r="A464" s="13"/>
      <c r="B464" s="269"/>
      <c r="C464" s="270"/>
      <c r="D464" s="261" t="s">
        <v>465</v>
      </c>
      <c r="E464" s="271" t="s">
        <v>1</v>
      </c>
      <c r="F464" s="272" t="s">
        <v>906</v>
      </c>
      <c r="G464" s="270"/>
      <c r="H464" s="273">
        <v>2.0880000000000001</v>
      </c>
      <c r="I464" s="274"/>
      <c r="J464" s="270"/>
      <c r="K464" s="270"/>
      <c r="L464" s="275"/>
      <c r="M464" s="276"/>
      <c r="N464" s="277"/>
      <c r="O464" s="277"/>
      <c r="P464" s="277"/>
      <c r="Q464" s="277"/>
      <c r="R464" s="277"/>
      <c r="S464" s="277"/>
      <c r="T464" s="278"/>
      <c r="U464" s="13"/>
      <c r="V464" s="13"/>
      <c r="W464" s="13"/>
      <c r="X464" s="13"/>
      <c r="Y464" s="13"/>
      <c r="Z464" s="13"/>
      <c r="AA464" s="13"/>
      <c r="AB464" s="13"/>
      <c r="AC464" s="13"/>
      <c r="AD464" s="13"/>
      <c r="AE464" s="13"/>
      <c r="AT464" s="279" t="s">
        <v>465</v>
      </c>
      <c r="AU464" s="279" t="s">
        <v>93</v>
      </c>
      <c r="AV464" s="13" t="s">
        <v>93</v>
      </c>
      <c r="AW464" s="13" t="s">
        <v>38</v>
      </c>
      <c r="AX464" s="13" t="s">
        <v>83</v>
      </c>
      <c r="AY464" s="279" t="s">
        <v>397</v>
      </c>
    </row>
    <row r="465" s="13" customFormat="1">
      <c r="A465" s="13"/>
      <c r="B465" s="269"/>
      <c r="C465" s="270"/>
      <c r="D465" s="261" t="s">
        <v>465</v>
      </c>
      <c r="E465" s="271" t="s">
        <v>1</v>
      </c>
      <c r="F465" s="272" t="s">
        <v>907</v>
      </c>
      <c r="G465" s="270"/>
      <c r="H465" s="273">
        <v>3.0369999999999999</v>
      </c>
      <c r="I465" s="274"/>
      <c r="J465" s="270"/>
      <c r="K465" s="270"/>
      <c r="L465" s="275"/>
      <c r="M465" s="276"/>
      <c r="N465" s="277"/>
      <c r="O465" s="277"/>
      <c r="P465" s="277"/>
      <c r="Q465" s="277"/>
      <c r="R465" s="277"/>
      <c r="S465" s="277"/>
      <c r="T465" s="278"/>
      <c r="U465" s="13"/>
      <c r="V465" s="13"/>
      <c r="W465" s="13"/>
      <c r="X465" s="13"/>
      <c r="Y465" s="13"/>
      <c r="Z465" s="13"/>
      <c r="AA465" s="13"/>
      <c r="AB465" s="13"/>
      <c r="AC465" s="13"/>
      <c r="AD465" s="13"/>
      <c r="AE465" s="13"/>
      <c r="AT465" s="279" t="s">
        <v>465</v>
      </c>
      <c r="AU465" s="279" t="s">
        <v>93</v>
      </c>
      <c r="AV465" s="13" t="s">
        <v>93</v>
      </c>
      <c r="AW465" s="13" t="s">
        <v>38</v>
      </c>
      <c r="AX465" s="13" t="s">
        <v>83</v>
      </c>
      <c r="AY465" s="279" t="s">
        <v>397</v>
      </c>
    </row>
    <row r="466" s="13" customFormat="1">
      <c r="A466" s="13"/>
      <c r="B466" s="269"/>
      <c r="C466" s="270"/>
      <c r="D466" s="261" t="s">
        <v>465</v>
      </c>
      <c r="E466" s="271" t="s">
        <v>1</v>
      </c>
      <c r="F466" s="272" t="s">
        <v>908</v>
      </c>
      <c r="G466" s="270"/>
      <c r="H466" s="273">
        <v>0.878</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465</v>
      </c>
      <c r="AU466" s="279" t="s">
        <v>93</v>
      </c>
      <c r="AV466" s="13" t="s">
        <v>93</v>
      </c>
      <c r="AW466" s="13" t="s">
        <v>38</v>
      </c>
      <c r="AX466" s="13" t="s">
        <v>83</v>
      </c>
      <c r="AY466" s="279" t="s">
        <v>397</v>
      </c>
    </row>
    <row r="467" s="13" customFormat="1">
      <c r="A467" s="13"/>
      <c r="B467" s="269"/>
      <c r="C467" s="270"/>
      <c r="D467" s="261" t="s">
        <v>465</v>
      </c>
      <c r="E467" s="271" t="s">
        <v>1</v>
      </c>
      <c r="F467" s="272" t="s">
        <v>909</v>
      </c>
      <c r="G467" s="270"/>
      <c r="H467" s="273">
        <v>0.32500000000000001</v>
      </c>
      <c r="I467" s="274"/>
      <c r="J467" s="270"/>
      <c r="K467" s="270"/>
      <c r="L467" s="275"/>
      <c r="M467" s="276"/>
      <c r="N467" s="277"/>
      <c r="O467" s="277"/>
      <c r="P467" s="277"/>
      <c r="Q467" s="277"/>
      <c r="R467" s="277"/>
      <c r="S467" s="277"/>
      <c r="T467" s="278"/>
      <c r="U467" s="13"/>
      <c r="V467" s="13"/>
      <c r="W467" s="13"/>
      <c r="X467" s="13"/>
      <c r="Y467" s="13"/>
      <c r="Z467" s="13"/>
      <c r="AA467" s="13"/>
      <c r="AB467" s="13"/>
      <c r="AC467" s="13"/>
      <c r="AD467" s="13"/>
      <c r="AE467" s="13"/>
      <c r="AT467" s="279" t="s">
        <v>465</v>
      </c>
      <c r="AU467" s="279" t="s">
        <v>93</v>
      </c>
      <c r="AV467" s="13" t="s">
        <v>93</v>
      </c>
      <c r="AW467" s="13" t="s">
        <v>38</v>
      </c>
      <c r="AX467" s="13" t="s">
        <v>83</v>
      </c>
      <c r="AY467" s="279" t="s">
        <v>397</v>
      </c>
    </row>
    <row r="468" s="13" customFormat="1">
      <c r="A468" s="13"/>
      <c r="B468" s="269"/>
      <c r="C468" s="270"/>
      <c r="D468" s="261" t="s">
        <v>465</v>
      </c>
      <c r="E468" s="271" t="s">
        <v>1</v>
      </c>
      <c r="F468" s="272" t="s">
        <v>905</v>
      </c>
      <c r="G468" s="270"/>
      <c r="H468" s="273">
        <v>0.72899999999999998</v>
      </c>
      <c r="I468" s="274"/>
      <c r="J468" s="270"/>
      <c r="K468" s="270"/>
      <c r="L468" s="275"/>
      <c r="M468" s="276"/>
      <c r="N468" s="277"/>
      <c r="O468" s="277"/>
      <c r="P468" s="277"/>
      <c r="Q468" s="277"/>
      <c r="R468" s="277"/>
      <c r="S468" s="277"/>
      <c r="T468" s="278"/>
      <c r="U468" s="13"/>
      <c r="V468" s="13"/>
      <c r="W468" s="13"/>
      <c r="X468" s="13"/>
      <c r="Y468" s="13"/>
      <c r="Z468" s="13"/>
      <c r="AA468" s="13"/>
      <c r="AB468" s="13"/>
      <c r="AC468" s="13"/>
      <c r="AD468" s="13"/>
      <c r="AE468" s="13"/>
      <c r="AT468" s="279" t="s">
        <v>465</v>
      </c>
      <c r="AU468" s="279" t="s">
        <v>93</v>
      </c>
      <c r="AV468" s="13" t="s">
        <v>93</v>
      </c>
      <c r="AW468" s="13" t="s">
        <v>38</v>
      </c>
      <c r="AX468" s="13" t="s">
        <v>83</v>
      </c>
      <c r="AY468" s="279" t="s">
        <v>397</v>
      </c>
    </row>
    <row r="469" s="15" customFormat="1">
      <c r="A469" s="15"/>
      <c r="B469" s="291"/>
      <c r="C469" s="292"/>
      <c r="D469" s="261" t="s">
        <v>465</v>
      </c>
      <c r="E469" s="293" t="s">
        <v>1</v>
      </c>
      <c r="F469" s="294" t="s">
        <v>476</v>
      </c>
      <c r="G469" s="292"/>
      <c r="H469" s="295">
        <v>39.207999999999998</v>
      </c>
      <c r="I469" s="296"/>
      <c r="J469" s="292"/>
      <c r="K469" s="292"/>
      <c r="L469" s="297"/>
      <c r="M469" s="298"/>
      <c r="N469" s="299"/>
      <c r="O469" s="299"/>
      <c r="P469" s="299"/>
      <c r="Q469" s="299"/>
      <c r="R469" s="299"/>
      <c r="S469" s="299"/>
      <c r="T469" s="300"/>
      <c r="U469" s="15"/>
      <c r="V469" s="15"/>
      <c r="W469" s="15"/>
      <c r="X469" s="15"/>
      <c r="Y469" s="15"/>
      <c r="Z469" s="15"/>
      <c r="AA469" s="15"/>
      <c r="AB469" s="15"/>
      <c r="AC469" s="15"/>
      <c r="AD469" s="15"/>
      <c r="AE469" s="15"/>
      <c r="AT469" s="301" t="s">
        <v>465</v>
      </c>
      <c r="AU469" s="301" t="s">
        <v>93</v>
      </c>
      <c r="AV469" s="15" t="s">
        <v>112</v>
      </c>
      <c r="AW469" s="15" t="s">
        <v>38</v>
      </c>
      <c r="AX469" s="15" t="s">
        <v>83</v>
      </c>
      <c r="AY469" s="301" t="s">
        <v>397</v>
      </c>
    </row>
    <row r="470" s="16" customFormat="1">
      <c r="A470" s="16"/>
      <c r="B470" s="306"/>
      <c r="C470" s="307"/>
      <c r="D470" s="261" t="s">
        <v>465</v>
      </c>
      <c r="E470" s="308" t="s">
        <v>1</v>
      </c>
      <c r="F470" s="309" t="s">
        <v>910</v>
      </c>
      <c r="G470" s="307"/>
      <c r="H470" s="308" t="s">
        <v>1</v>
      </c>
      <c r="I470" s="310"/>
      <c r="J470" s="307"/>
      <c r="K470" s="307"/>
      <c r="L470" s="311"/>
      <c r="M470" s="312"/>
      <c r="N470" s="313"/>
      <c r="O470" s="313"/>
      <c r="P470" s="313"/>
      <c r="Q470" s="313"/>
      <c r="R470" s="313"/>
      <c r="S470" s="313"/>
      <c r="T470" s="314"/>
      <c r="U470" s="16"/>
      <c r="V470" s="16"/>
      <c r="W470" s="16"/>
      <c r="X470" s="16"/>
      <c r="Y470" s="16"/>
      <c r="Z470" s="16"/>
      <c r="AA470" s="16"/>
      <c r="AB470" s="16"/>
      <c r="AC470" s="16"/>
      <c r="AD470" s="16"/>
      <c r="AE470" s="16"/>
      <c r="AT470" s="315" t="s">
        <v>465</v>
      </c>
      <c r="AU470" s="315" t="s">
        <v>93</v>
      </c>
      <c r="AV470" s="16" t="s">
        <v>91</v>
      </c>
      <c r="AW470" s="16" t="s">
        <v>38</v>
      </c>
      <c r="AX470" s="16" t="s">
        <v>83</v>
      </c>
      <c r="AY470" s="315" t="s">
        <v>397</v>
      </c>
    </row>
    <row r="471" s="13" customFormat="1">
      <c r="A471" s="13"/>
      <c r="B471" s="269"/>
      <c r="C471" s="270"/>
      <c r="D471" s="261" t="s">
        <v>465</v>
      </c>
      <c r="E471" s="271" t="s">
        <v>1</v>
      </c>
      <c r="F471" s="272" t="s">
        <v>911</v>
      </c>
      <c r="G471" s="270"/>
      <c r="H471" s="273">
        <v>0.71099999999999997</v>
      </c>
      <c r="I471" s="274"/>
      <c r="J471" s="270"/>
      <c r="K471" s="270"/>
      <c r="L471" s="275"/>
      <c r="M471" s="276"/>
      <c r="N471" s="277"/>
      <c r="O471" s="277"/>
      <c r="P471" s="277"/>
      <c r="Q471" s="277"/>
      <c r="R471" s="277"/>
      <c r="S471" s="277"/>
      <c r="T471" s="278"/>
      <c r="U471" s="13"/>
      <c r="V471" s="13"/>
      <c r="W471" s="13"/>
      <c r="X471" s="13"/>
      <c r="Y471" s="13"/>
      <c r="Z471" s="13"/>
      <c r="AA471" s="13"/>
      <c r="AB471" s="13"/>
      <c r="AC471" s="13"/>
      <c r="AD471" s="13"/>
      <c r="AE471" s="13"/>
      <c r="AT471" s="279" t="s">
        <v>465</v>
      </c>
      <c r="AU471" s="279" t="s">
        <v>93</v>
      </c>
      <c r="AV471" s="13" t="s">
        <v>93</v>
      </c>
      <c r="AW471" s="13" t="s">
        <v>38</v>
      </c>
      <c r="AX471" s="13" t="s">
        <v>83</v>
      </c>
      <c r="AY471" s="279" t="s">
        <v>397</v>
      </c>
    </row>
    <row r="472" s="13" customFormat="1">
      <c r="A472" s="13"/>
      <c r="B472" s="269"/>
      <c r="C472" s="270"/>
      <c r="D472" s="261" t="s">
        <v>465</v>
      </c>
      <c r="E472" s="271" t="s">
        <v>1</v>
      </c>
      <c r="F472" s="272" t="s">
        <v>912</v>
      </c>
      <c r="G472" s="270"/>
      <c r="H472" s="273">
        <v>0.39800000000000002</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465</v>
      </c>
      <c r="AU472" s="279" t="s">
        <v>93</v>
      </c>
      <c r="AV472" s="13" t="s">
        <v>93</v>
      </c>
      <c r="AW472" s="13" t="s">
        <v>38</v>
      </c>
      <c r="AX472" s="13" t="s">
        <v>83</v>
      </c>
      <c r="AY472" s="279" t="s">
        <v>397</v>
      </c>
    </row>
    <row r="473" s="13" customFormat="1">
      <c r="A473" s="13"/>
      <c r="B473" s="269"/>
      <c r="C473" s="270"/>
      <c r="D473" s="261" t="s">
        <v>465</v>
      </c>
      <c r="E473" s="271" t="s">
        <v>1</v>
      </c>
      <c r="F473" s="272" t="s">
        <v>913</v>
      </c>
      <c r="G473" s="270"/>
      <c r="H473" s="273">
        <v>0.75</v>
      </c>
      <c r="I473" s="274"/>
      <c r="J473" s="270"/>
      <c r="K473" s="270"/>
      <c r="L473" s="275"/>
      <c r="M473" s="276"/>
      <c r="N473" s="277"/>
      <c r="O473" s="277"/>
      <c r="P473" s="277"/>
      <c r="Q473" s="277"/>
      <c r="R473" s="277"/>
      <c r="S473" s="277"/>
      <c r="T473" s="278"/>
      <c r="U473" s="13"/>
      <c r="V473" s="13"/>
      <c r="W473" s="13"/>
      <c r="X473" s="13"/>
      <c r="Y473" s="13"/>
      <c r="Z473" s="13"/>
      <c r="AA473" s="13"/>
      <c r="AB473" s="13"/>
      <c r="AC473" s="13"/>
      <c r="AD473" s="13"/>
      <c r="AE473" s="13"/>
      <c r="AT473" s="279" t="s">
        <v>465</v>
      </c>
      <c r="AU473" s="279" t="s">
        <v>93</v>
      </c>
      <c r="AV473" s="13" t="s">
        <v>93</v>
      </c>
      <c r="AW473" s="13" t="s">
        <v>38</v>
      </c>
      <c r="AX473" s="13" t="s">
        <v>83</v>
      </c>
      <c r="AY473" s="279" t="s">
        <v>397</v>
      </c>
    </row>
    <row r="474" s="13" customFormat="1">
      <c r="A474" s="13"/>
      <c r="B474" s="269"/>
      <c r="C474" s="270"/>
      <c r="D474" s="261" t="s">
        <v>465</v>
      </c>
      <c r="E474" s="271" t="s">
        <v>1</v>
      </c>
      <c r="F474" s="272" t="s">
        <v>914</v>
      </c>
      <c r="G474" s="270"/>
      <c r="H474" s="273">
        <v>0.218</v>
      </c>
      <c r="I474" s="274"/>
      <c r="J474" s="270"/>
      <c r="K474" s="270"/>
      <c r="L474" s="275"/>
      <c r="M474" s="276"/>
      <c r="N474" s="277"/>
      <c r="O474" s="277"/>
      <c r="P474" s="277"/>
      <c r="Q474" s="277"/>
      <c r="R474" s="277"/>
      <c r="S474" s="277"/>
      <c r="T474" s="278"/>
      <c r="U474" s="13"/>
      <c r="V474" s="13"/>
      <c r="W474" s="13"/>
      <c r="X474" s="13"/>
      <c r="Y474" s="13"/>
      <c r="Z474" s="13"/>
      <c r="AA474" s="13"/>
      <c r="AB474" s="13"/>
      <c r="AC474" s="13"/>
      <c r="AD474" s="13"/>
      <c r="AE474" s="13"/>
      <c r="AT474" s="279" t="s">
        <v>465</v>
      </c>
      <c r="AU474" s="279" t="s">
        <v>93</v>
      </c>
      <c r="AV474" s="13" t="s">
        <v>93</v>
      </c>
      <c r="AW474" s="13" t="s">
        <v>38</v>
      </c>
      <c r="AX474" s="13" t="s">
        <v>83</v>
      </c>
      <c r="AY474" s="279" t="s">
        <v>397</v>
      </c>
    </row>
    <row r="475" s="13" customFormat="1">
      <c r="A475" s="13"/>
      <c r="B475" s="269"/>
      <c r="C475" s="270"/>
      <c r="D475" s="261" t="s">
        <v>465</v>
      </c>
      <c r="E475" s="271" t="s">
        <v>1</v>
      </c>
      <c r="F475" s="272" t="s">
        <v>915</v>
      </c>
      <c r="G475" s="270"/>
      <c r="H475" s="273">
        <v>0.98699999999999999</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465</v>
      </c>
      <c r="AU475" s="279" t="s">
        <v>93</v>
      </c>
      <c r="AV475" s="13" t="s">
        <v>93</v>
      </c>
      <c r="AW475" s="13" t="s">
        <v>38</v>
      </c>
      <c r="AX475" s="13" t="s">
        <v>83</v>
      </c>
      <c r="AY475" s="279" t="s">
        <v>397</v>
      </c>
    </row>
    <row r="476" s="13" customFormat="1">
      <c r="A476" s="13"/>
      <c r="B476" s="269"/>
      <c r="C476" s="270"/>
      <c r="D476" s="261" t="s">
        <v>465</v>
      </c>
      <c r="E476" s="271" t="s">
        <v>1</v>
      </c>
      <c r="F476" s="272" t="s">
        <v>916</v>
      </c>
      <c r="G476" s="270"/>
      <c r="H476" s="273">
        <v>2.585</v>
      </c>
      <c r="I476" s="274"/>
      <c r="J476" s="270"/>
      <c r="K476" s="270"/>
      <c r="L476" s="275"/>
      <c r="M476" s="276"/>
      <c r="N476" s="277"/>
      <c r="O476" s="277"/>
      <c r="P476" s="277"/>
      <c r="Q476" s="277"/>
      <c r="R476" s="277"/>
      <c r="S476" s="277"/>
      <c r="T476" s="278"/>
      <c r="U476" s="13"/>
      <c r="V476" s="13"/>
      <c r="W476" s="13"/>
      <c r="X476" s="13"/>
      <c r="Y476" s="13"/>
      <c r="Z476" s="13"/>
      <c r="AA476" s="13"/>
      <c r="AB476" s="13"/>
      <c r="AC476" s="13"/>
      <c r="AD476" s="13"/>
      <c r="AE476" s="13"/>
      <c r="AT476" s="279" t="s">
        <v>465</v>
      </c>
      <c r="AU476" s="279" t="s">
        <v>93</v>
      </c>
      <c r="AV476" s="13" t="s">
        <v>93</v>
      </c>
      <c r="AW476" s="13" t="s">
        <v>38</v>
      </c>
      <c r="AX476" s="13" t="s">
        <v>83</v>
      </c>
      <c r="AY476" s="279" t="s">
        <v>397</v>
      </c>
    </row>
    <row r="477" s="13" customFormat="1">
      <c r="A477" s="13"/>
      <c r="B477" s="269"/>
      <c r="C477" s="270"/>
      <c r="D477" s="261" t="s">
        <v>465</v>
      </c>
      <c r="E477" s="271" t="s">
        <v>1</v>
      </c>
      <c r="F477" s="272" t="s">
        <v>917</v>
      </c>
      <c r="G477" s="270"/>
      <c r="H477" s="273">
        <v>3.9590000000000001</v>
      </c>
      <c r="I477" s="274"/>
      <c r="J477" s="270"/>
      <c r="K477" s="270"/>
      <c r="L477" s="275"/>
      <c r="M477" s="276"/>
      <c r="N477" s="277"/>
      <c r="O477" s="277"/>
      <c r="P477" s="277"/>
      <c r="Q477" s="277"/>
      <c r="R477" s="277"/>
      <c r="S477" s="277"/>
      <c r="T477" s="278"/>
      <c r="U477" s="13"/>
      <c r="V477" s="13"/>
      <c r="W477" s="13"/>
      <c r="X477" s="13"/>
      <c r="Y477" s="13"/>
      <c r="Z477" s="13"/>
      <c r="AA477" s="13"/>
      <c r="AB477" s="13"/>
      <c r="AC477" s="13"/>
      <c r="AD477" s="13"/>
      <c r="AE477" s="13"/>
      <c r="AT477" s="279" t="s">
        <v>465</v>
      </c>
      <c r="AU477" s="279" t="s">
        <v>93</v>
      </c>
      <c r="AV477" s="13" t="s">
        <v>93</v>
      </c>
      <c r="AW477" s="13" t="s">
        <v>38</v>
      </c>
      <c r="AX477" s="13" t="s">
        <v>83</v>
      </c>
      <c r="AY477" s="279" t="s">
        <v>397</v>
      </c>
    </row>
    <row r="478" s="13" customFormat="1">
      <c r="A478" s="13"/>
      <c r="B478" s="269"/>
      <c r="C478" s="270"/>
      <c r="D478" s="261" t="s">
        <v>465</v>
      </c>
      <c r="E478" s="271" t="s">
        <v>1</v>
      </c>
      <c r="F478" s="272" t="s">
        <v>918</v>
      </c>
      <c r="G478" s="270"/>
      <c r="H478" s="273">
        <v>0.73999999999999999</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465</v>
      </c>
      <c r="AU478" s="279" t="s">
        <v>93</v>
      </c>
      <c r="AV478" s="13" t="s">
        <v>93</v>
      </c>
      <c r="AW478" s="13" t="s">
        <v>38</v>
      </c>
      <c r="AX478" s="13" t="s">
        <v>83</v>
      </c>
      <c r="AY478" s="279" t="s">
        <v>397</v>
      </c>
    </row>
    <row r="479" s="13" customFormat="1">
      <c r="A479" s="13"/>
      <c r="B479" s="269"/>
      <c r="C479" s="270"/>
      <c r="D479" s="261" t="s">
        <v>465</v>
      </c>
      <c r="E479" s="271" t="s">
        <v>1</v>
      </c>
      <c r="F479" s="272" t="s">
        <v>919</v>
      </c>
      <c r="G479" s="270"/>
      <c r="H479" s="273">
        <v>0.32900000000000001</v>
      </c>
      <c r="I479" s="274"/>
      <c r="J479" s="270"/>
      <c r="K479" s="270"/>
      <c r="L479" s="275"/>
      <c r="M479" s="276"/>
      <c r="N479" s="277"/>
      <c r="O479" s="277"/>
      <c r="P479" s="277"/>
      <c r="Q479" s="277"/>
      <c r="R479" s="277"/>
      <c r="S479" s="277"/>
      <c r="T479" s="278"/>
      <c r="U479" s="13"/>
      <c r="V479" s="13"/>
      <c r="W479" s="13"/>
      <c r="X479" s="13"/>
      <c r="Y479" s="13"/>
      <c r="Z479" s="13"/>
      <c r="AA479" s="13"/>
      <c r="AB479" s="13"/>
      <c r="AC479" s="13"/>
      <c r="AD479" s="13"/>
      <c r="AE479" s="13"/>
      <c r="AT479" s="279" t="s">
        <v>465</v>
      </c>
      <c r="AU479" s="279" t="s">
        <v>93</v>
      </c>
      <c r="AV479" s="13" t="s">
        <v>93</v>
      </c>
      <c r="AW479" s="13" t="s">
        <v>38</v>
      </c>
      <c r="AX479" s="13" t="s">
        <v>83</v>
      </c>
      <c r="AY479" s="279" t="s">
        <v>397</v>
      </c>
    </row>
    <row r="480" s="13" customFormat="1">
      <c r="A480" s="13"/>
      <c r="B480" s="269"/>
      <c r="C480" s="270"/>
      <c r="D480" s="261" t="s">
        <v>465</v>
      </c>
      <c r="E480" s="271" t="s">
        <v>1</v>
      </c>
      <c r="F480" s="272" t="s">
        <v>920</v>
      </c>
      <c r="G480" s="270"/>
      <c r="H480" s="273">
        <v>0.90500000000000003</v>
      </c>
      <c r="I480" s="274"/>
      <c r="J480" s="270"/>
      <c r="K480" s="270"/>
      <c r="L480" s="275"/>
      <c r="M480" s="276"/>
      <c r="N480" s="277"/>
      <c r="O480" s="277"/>
      <c r="P480" s="277"/>
      <c r="Q480" s="277"/>
      <c r="R480" s="277"/>
      <c r="S480" s="277"/>
      <c r="T480" s="278"/>
      <c r="U480" s="13"/>
      <c r="V480" s="13"/>
      <c r="W480" s="13"/>
      <c r="X480" s="13"/>
      <c r="Y480" s="13"/>
      <c r="Z480" s="13"/>
      <c r="AA480" s="13"/>
      <c r="AB480" s="13"/>
      <c r="AC480" s="13"/>
      <c r="AD480" s="13"/>
      <c r="AE480" s="13"/>
      <c r="AT480" s="279" t="s">
        <v>465</v>
      </c>
      <c r="AU480" s="279" t="s">
        <v>93</v>
      </c>
      <c r="AV480" s="13" t="s">
        <v>93</v>
      </c>
      <c r="AW480" s="13" t="s">
        <v>38</v>
      </c>
      <c r="AX480" s="13" t="s">
        <v>83</v>
      </c>
      <c r="AY480" s="279" t="s">
        <v>397</v>
      </c>
    </row>
    <row r="481" s="13" customFormat="1">
      <c r="A481" s="13"/>
      <c r="B481" s="269"/>
      <c r="C481" s="270"/>
      <c r="D481" s="261" t="s">
        <v>465</v>
      </c>
      <c r="E481" s="271" t="s">
        <v>1</v>
      </c>
      <c r="F481" s="272" t="s">
        <v>921</v>
      </c>
      <c r="G481" s="270"/>
      <c r="H481" s="273">
        <v>0.33300000000000002</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465</v>
      </c>
      <c r="AU481" s="279" t="s">
        <v>93</v>
      </c>
      <c r="AV481" s="13" t="s">
        <v>93</v>
      </c>
      <c r="AW481" s="13" t="s">
        <v>38</v>
      </c>
      <c r="AX481" s="13" t="s">
        <v>83</v>
      </c>
      <c r="AY481" s="279" t="s">
        <v>397</v>
      </c>
    </row>
    <row r="482" s="13" customFormat="1">
      <c r="A482" s="13"/>
      <c r="B482" s="269"/>
      <c r="C482" s="270"/>
      <c r="D482" s="261" t="s">
        <v>465</v>
      </c>
      <c r="E482" s="271" t="s">
        <v>1</v>
      </c>
      <c r="F482" s="272" t="s">
        <v>922</v>
      </c>
      <c r="G482" s="270"/>
      <c r="H482" s="273">
        <v>0.46400000000000002</v>
      </c>
      <c r="I482" s="274"/>
      <c r="J482" s="270"/>
      <c r="K482" s="270"/>
      <c r="L482" s="275"/>
      <c r="M482" s="276"/>
      <c r="N482" s="277"/>
      <c r="O482" s="277"/>
      <c r="P482" s="277"/>
      <c r="Q482" s="277"/>
      <c r="R482" s="277"/>
      <c r="S482" s="277"/>
      <c r="T482" s="278"/>
      <c r="U482" s="13"/>
      <c r="V482" s="13"/>
      <c r="W482" s="13"/>
      <c r="X482" s="13"/>
      <c r="Y482" s="13"/>
      <c r="Z482" s="13"/>
      <c r="AA482" s="13"/>
      <c r="AB482" s="13"/>
      <c r="AC482" s="13"/>
      <c r="AD482" s="13"/>
      <c r="AE482" s="13"/>
      <c r="AT482" s="279" t="s">
        <v>465</v>
      </c>
      <c r="AU482" s="279" t="s">
        <v>93</v>
      </c>
      <c r="AV482" s="13" t="s">
        <v>93</v>
      </c>
      <c r="AW482" s="13" t="s">
        <v>38</v>
      </c>
      <c r="AX482" s="13" t="s">
        <v>83</v>
      </c>
      <c r="AY482" s="279" t="s">
        <v>397</v>
      </c>
    </row>
    <row r="483" s="13" customFormat="1">
      <c r="A483" s="13"/>
      <c r="B483" s="269"/>
      <c r="C483" s="270"/>
      <c r="D483" s="261" t="s">
        <v>465</v>
      </c>
      <c r="E483" s="271" t="s">
        <v>1</v>
      </c>
      <c r="F483" s="272" t="s">
        <v>922</v>
      </c>
      <c r="G483" s="270"/>
      <c r="H483" s="273">
        <v>0.46400000000000002</v>
      </c>
      <c r="I483" s="274"/>
      <c r="J483" s="270"/>
      <c r="K483" s="270"/>
      <c r="L483" s="275"/>
      <c r="M483" s="276"/>
      <c r="N483" s="277"/>
      <c r="O483" s="277"/>
      <c r="P483" s="277"/>
      <c r="Q483" s="277"/>
      <c r="R483" s="277"/>
      <c r="S483" s="277"/>
      <c r="T483" s="278"/>
      <c r="U483" s="13"/>
      <c r="V483" s="13"/>
      <c r="W483" s="13"/>
      <c r="X483" s="13"/>
      <c r="Y483" s="13"/>
      <c r="Z483" s="13"/>
      <c r="AA483" s="13"/>
      <c r="AB483" s="13"/>
      <c r="AC483" s="13"/>
      <c r="AD483" s="13"/>
      <c r="AE483" s="13"/>
      <c r="AT483" s="279" t="s">
        <v>465</v>
      </c>
      <c r="AU483" s="279" t="s">
        <v>93</v>
      </c>
      <c r="AV483" s="13" t="s">
        <v>93</v>
      </c>
      <c r="AW483" s="13" t="s">
        <v>38</v>
      </c>
      <c r="AX483" s="13" t="s">
        <v>83</v>
      </c>
      <c r="AY483" s="279" t="s">
        <v>397</v>
      </c>
    </row>
    <row r="484" s="13" customFormat="1">
      <c r="A484" s="13"/>
      <c r="B484" s="269"/>
      <c r="C484" s="270"/>
      <c r="D484" s="261" t="s">
        <v>465</v>
      </c>
      <c r="E484" s="271" t="s">
        <v>1</v>
      </c>
      <c r="F484" s="272" t="s">
        <v>923</v>
      </c>
      <c r="G484" s="270"/>
      <c r="H484" s="273">
        <v>8.7479999999999993</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465</v>
      </c>
      <c r="AU484" s="279" t="s">
        <v>93</v>
      </c>
      <c r="AV484" s="13" t="s">
        <v>93</v>
      </c>
      <c r="AW484" s="13" t="s">
        <v>38</v>
      </c>
      <c r="AX484" s="13" t="s">
        <v>83</v>
      </c>
      <c r="AY484" s="279" t="s">
        <v>397</v>
      </c>
    </row>
    <row r="485" s="13" customFormat="1">
      <c r="A485" s="13"/>
      <c r="B485" s="269"/>
      <c r="C485" s="270"/>
      <c r="D485" s="261" t="s">
        <v>465</v>
      </c>
      <c r="E485" s="271" t="s">
        <v>1</v>
      </c>
      <c r="F485" s="272" t="s">
        <v>924</v>
      </c>
      <c r="G485" s="270"/>
      <c r="H485" s="273">
        <v>4.4550000000000001</v>
      </c>
      <c r="I485" s="274"/>
      <c r="J485" s="270"/>
      <c r="K485" s="270"/>
      <c r="L485" s="275"/>
      <c r="M485" s="276"/>
      <c r="N485" s="277"/>
      <c r="O485" s="277"/>
      <c r="P485" s="277"/>
      <c r="Q485" s="277"/>
      <c r="R485" s="277"/>
      <c r="S485" s="277"/>
      <c r="T485" s="278"/>
      <c r="U485" s="13"/>
      <c r="V485" s="13"/>
      <c r="W485" s="13"/>
      <c r="X485" s="13"/>
      <c r="Y485" s="13"/>
      <c r="Z485" s="13"/>
      <c r="AA485" s="13"/>
      <c r="AB485" s="13"/>
      <c r="AC485" s="13"/>
      <c r="AD485" s="13"/>
      <c r="AE485" s="13"/>
      <c r="AT485" s="279" t="s">
        <v>465</v>
      </c>
      <c r="AU485" s="279" t="s">
        <v>93</v>
      </c>
      <c r="AV485" s="13" t="s">
        <v>93</v>
      </c>
      <c r="AW485" s="13" t="s">
        <v>38</v>
      </c>
      <c r="AX485" s="13" t="s">
        <v>83</v>
      </c>
      <c r="AY485" s="279" t="s">
        <v>397</v>
      </c>
    </row>
    <row r="486" s="13" customFormat="1">
      <c r="A486" s="13"/>
      <c r="B486" s="269"/>
      <c r="C486" s="270"/>
      <c r="D486" s="261" t="s">
        <v>465</v>
      </c>
      <c r="E486" s="271" t="s">
        <v>1</v>
      </c>
      <c r="F486" s="272" t="s">
        <v>925</v>
      </c>
      <c r="G486" s="270"/>
      <c r="H486" s="273">
        <v>2.411</v>
      </c>
      <c r="I486" s="274"/>
      <c r="J486" s="270"/>
      <c r="K486" s="270"/>
      <c r="L486" s="275"/>
      <c r="M486" s="276"/>
      <c r="N486" s="277"/>
      <c r="O486" s="277"/>
      <c r="P486" s="277"/>
      <c r="Q486" s="277"/>
      <c r="R486" s="277"/>
      <c r="S486" s="277"/>
      <c r="T486" s="278"/>
      <c r="U486" s="13"/>
      <c r="V486" s="13"/>
      <c r="W486" s="13"/>
      <c r="X486" s="13"/>
      <c r="Y486" s="13"/>
      <c r="Z486" s="13"/>
      <c r="AA486" s="13"/>
      <c r="AB486" s="13"/>
      <c r="AC486" s="13"/>
      <c r="AD486" s="13"/>
      <c r="AE486" s="13"/>
      <c r="AT486" s="279" t="s">
        <v>465</v>
      </c>
      <c r="AU486" s="279" t="s">
        <v>93</v>
      </c>
      <c r="AV486" s="13" t="s">
        <v>93</v>
      </c>
      <c r="AW486" s="13" t="s">
        <v>38</v>
      </c>
      <c r="AX486" s="13" t="s">
        <v>83</v>
      </c>
      <c r="AY486" s="279" t="s">
        <v>397</v>
      </c>
    </row>
    <row r="487" s="15" customFormat="1">
      <c r="A487" s="15"/>
      <c r="B487" s="291"/>
      <c r="C487" s="292"/>
      <c r="D487" s="261" t="s">
        <v>465</v>
      </c>
      <c r="E487" s="293" t="s">
        <v>1</v>
      </c>
      <c r="F487" s="294" t="s">
        <v>476</v>
      </c>
      <c r="G487" s="292"/>
      <c r="H487" s="295">
        <v>28.457000000000001</v>
      </c>
      <c r="I487" s="296"/>
      <c r="J487" s="292"/>
      <c r="K487" s="292"/>
      <c r="L487" s="297"/>
      <c r="M487" s="298"/>
      <c r="N487" s="299"/>
      <c r="O487" s="299"/>
      <c r="P487" s="299"/>
      <c r="Q487" s="299"/>
      <c r="R487" s="299"/>
      <c r="S487" s="299"/>
      <c r="T487" s="300"/>
      <c r="U487" s="15"/>
      <c r="V487" s="15"/>
      <c r="W487" s="15"/>
      <c r="X487" s="15"/>
      <c r="Y487" s="15"/>
      <c r="Z487" s="15"/>
      <c r="AA487" s="15"/>
      <c r="AB487" s="15"/>
      <c r="AC487" s="15"/>
      <c r="AD487" s="15"/>
      <c r="AE487" s="15"/>
      <c r="AT487" s="301" t="s">
        <v>465</v>
      </c>
      <c r="AU487" s="301" t="s">
        <v>93</v>
      </c>
      <c r="AV487" s="15" t="s">
        <v>112</v>
      </c>
      <c r="AW487" s="15" t="s">
        <v>38</v>
      </c>
      <c r="AX487" s="15" t="s">
        <v>83</v>
      </c>
      <c r="AY487" s="301" t="s">
        <v>397</v>
      </c>
    </row>
    <row r="488" s="14" customFormat="1">
      <c r="A488" s="14"/>
      <c r="B488" s="280"/>
      <c r="C488" s="281"/>
      <c r="D488" s="261" t="s">
        <v>465</v>
      </c>
      <c r="E488" s="282" t="s">
        <v>1</v>
      </c>
      <c r="F488" s="283" t="s">
        <v>467</v>
      </c>
      <c r="G488" s="281"/>
      <c r="H488" s="284">
        <v>163.26499999999999</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465</v>
      </c>
      <c r="AU488" s="290" t="s">
        <v>93</v>
      </c>
      <c r="AV488" s="14" t="s">
        <v>124</v>
      </c>
      <c r="AW488" s="14" t="s">
        <v>38</v>
      </c>
      <c r="AX488" s="14" t="s">
        <v>91</v>
      </c>
      <c r="AY488" s="290" t="s">
        <v>397</v>
      </c>
    </row>
    <row r="489" s="2" customFormat="1" ht="16.5" customHeight="1">
      <c r="A489" s="40"/>
      <c r="B489" s="41"/>
      <c r="C489" s="247" t="s">
        <v>926</v>
      </c>
      <c r="D489" s="247" t="s">
        <v>400</v>
      </c>
      <c r="E489" s="248" t="s">
        <v>927</v>
      </c>
      <c r="F489" s="249" t="s">
        <v>928</v>
      </c>
      <c r="G489" s="250" t="s">
        <v>546</v>
      </c>
      <c r="H489" s="251">
        <v>1198.125</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124</v>
      </c>
      <c r="AT489" s="259" t="s">
        <v>400</v>
      </c>
      <c r="AU489" s="259" t="s">
        <v>93</v>
      </c>
      <c r="AY489" s="18" t="s">
        <v>397</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124</v>
      </c>
      <c r="BM489" s="259" t="s">
        <v>929</v>
      </c>
    </row>
    <row r="490" s="16" customFormat="1">
      <c r="A490" s="16"/>
      <c r="B490" s="306"/>
      <c r="C490" s="307"/>
      <c r="D490" s="261" t="s">
        <v>465</v>
      </c>
      <c r="E490" s="308" t="s">
        <v>1</v>
      </c>
      <c r="F490" s="309" t="s">
        <v>868</v>
      </c>
      <c r="G490" s="307"/>
      <c r="H490" s="308" t="s">
        <v>1</v>
      </c>
      <c r="I490" s="310"/>
      <c r="J490" s="307"/>
      <c r="K490" s="307"/>
      <c r="L490" s="311"/>
      <c r="M490" s="312"/>
      <c r="N490" s="313"/>
      <c r="O490" s="313"/>
      <c r="P490" s="313"/>
      <c r="Q490" s="313"/>
      <c r="R490" s="313"/>
      <c r="S490" s="313"/>
      <c r="T490" s="314"/>
      <c r="U490" s="16"/>
      <c r="V490" s="16"/>
      <c r="W490" s="16"/>
      <c r="X490" s="16"/>
      <c r="Y490" s="16"/>
      <c r="Z490" s="16"/>
      <c r="AA490" s="16"/>
      <c r="AB490" s="16"/>
      <c r="AC490" s="16"/>
      <c r="AD490" s="16"/>
      <c r="AE490" s="16"/>
      <c r="AT490" s="315" t="s">
        <v>465</v>
      </c>
      <c r="AU490" s="315" t="s">
        <v>93</v>
      </c>
      <c r="AV490" s="16" t="s">
        <v>91</v>
      </c>
      <c r="AW490" s="16" t="s">
        <v>38</v>
      </c>
      <c r="AX490" s="16" t="s">
        <v>83</v>
      </c>
      <c r="AY490" s="315" t="s">
        <v>397</v>
      </c>
    </row>
    <row r="491" s="16" customFormat="1">
      <c r="A491" s="16"/>
      <c r="B491" s="306"/>
      <c r="C491" s="307"/>
      <c r="D491" s="261" t="s">
        <v>465</v>
      </c>
      <c r="E491" s="308" t="s">
        <v>1</v>
      </c>
      <c r="F491" s="309" t="s">
        <v>869</v>
      </c>
      <c r="G491" s="307"/>
      <c r="H491" s="308" t="s">
        <v>1</v>
      </c>
      <c r="I491" s="310"/>
      <c r="J491" s="307"/>
      <c r="K491" s="307"/>
      <c r="L491" s="311"/>
      <c r="M491" s="312"/>
      <c r="N491" s="313"/>
      <c r="O491" s="313"/>
      <c r="P491" s="313"/>
      <c r="Q491" s="313"/>
      <c r="R491" s="313"/>
      <c r="S491" s="313"/>
      <c r="T491" s="314"/>
      <c r="U491" s="16"/>
      <c r="V491" s="16"/>
      <c r="W491" s="16"/>
      <c r="X491" s="16"/>
      <c r="Y491" s="16"/>
      <c r="Z491" s="16"/>
      <c r="AA491" s="16"/>
      <c r="AB491" s="16"/>
      <c r="AC491" s="16"/>
      <c r="AD491" s="16"/>
      <c r="AE491" s="16"/>
      <c r="AT491" s="315" t="s">
        <v>465</v>
      </c>
      <c r="AU491" s="315" t="s">
        <v>93</v>
      </c>
      <c r="AV491" s="16" t="s">
        <v>91</v>
      </c>
      <c r="AW491" s="16" t="s">
        <v>38</v>
      </c>
      <c r="AX491" s="16" t="s">
        <v>83</v>
      </c>
      <c r="AY491" s="315" t="s">
        <v>397</v>
      </c>
    </row>
    <row r="492" s="13" customFormat="1">
      <c r="A492" s="13"/>
      <c r="B492" s="269"/>
      <c r="C492" s="270"/>
      <c r="D492" s="261" t="s">
        <v>465</v>
      </c>
      <c r="E492" s="271" t="s">
        <v>1</v>
      </c>
      <c r="F492" s="272" t="s">
        <v>930</v>
      </c>
      <c r="G492" s="270"/>
      <c r="H492" s="273">
        <v>60.863</v>
      </c>
      <c r="I492" s="274"/>
      <c r="J492" s="270"/>
      <c r="K492" s="270"/>
      <c r="L492" s="275"/>
      <c r="M492" s="276"/>
      <c r="N492" s="277"/>
      <c r="O492" s="277"/>
      <c r="P492" s="277"/>
      <c r="Q492" s="277"/>
      <c r="R492" s="277"/>
      <c r="S492" s="277"/>
      <c r="T492" s="278"/>
      <c r="U492" s="13"/>
      <c r="V492" s="13"/>
      <c r="W492" s="13"/>
      <c r="X492" s="13"/>
      <c r="Y492" s="13"/>
      <c r="Z492" s="13"/>
      <c r="AA492" s="13"/>
      <c r="AB492" s="13"/>
      <c r="AC492" s="13"/>
      <c r="AD492" s="13"/>
      <c r="AE492" s="13"/>
      <c r="AT492" s="279" t="s">
        <v>465</v>
      </c>
      <c r="AU492" s="279" t="s">
        <v>93</v>
      </c>
      <c r="AV492" s="13" t="s">
        <v>93</v>
      </c>
      <c r="AW492" s="13" t="s">
        <v>38</v>
      </c>
      <c r="AX492" s="13" t="s">
        <v>83</v>
      </c>
      <c r="AY492" s="279" t="s">
        <v>397</v>
      </c>
    </row>
    <row r="493" s="13" customFormat="1">
      <c r="A493" s="13"/>
      <c r="B493" s="269"/>
      <c r="C493" s="270"/>
      <c r="D493" s="261" t="s">
        <v>465</v>
      </c>
      <c r="E493" s="271" t="s">
        <v>1</v>
      </c>
      <c r="F493" s="272" t="s">
        <v>931</v>
      </c>
      <c r="G493" s="270"/>
      <c r="H493" s="273">
        <v>70.200000000000003</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465</v>
      </c>
      <c r="AU493" s="279" t="s">
        <v>93</v>
      </c>
      <c r="AV493" s="13" t="s">
        <v>93</v>
      </c>
      <c r="AW493" s="13" t="s">
        <v>38</v>
      </c>
      <c r="AX493" s="13" t="s">
        <v>83</v>
      </c>
      <c r="AY493" s="279" t="s">
        <v>397</v>
      </c>
    </row>
    <row r="494" s="13" customFormat="1">
      <c r="A494" s="13"/>
      <c r="B494" s="269"/>
      <c r="C494" s="270"/>
      <c r="D494" s="261" t="s">
        <v>465</v>
      </c>
      <c r="E494" s="271" t="s">
        <v>1</v>
      </c>
      <c r="F494" s="272" t="s">
        <v>932</v>
      </c>
      <c r="G494" s="270"/>
      <c r="H494" s="273">
        <v>50.988999999999997</v>
      </c>
      <c r="I494" s="274"/>
      <c r="J494" s="270"/>
      <c r="K494" s="270"/>
      <c r="L494" s="275"/>
      <c r="M494" s="276"/>
      <c r="N494" s="277"/>
      <c r="O494" s="277"/>
      <c r="P494" s="277"/>
      <c r="Q494" s="277"/>
      <c r="R494" s="277"/>
      <c r="S494" s="277"/>
      <c r="T494" s="278"/>
      <c r="U494" s="13"/>
      <c r="V494" s="13"/>
      <c r="W494" s="13"/>
      <c r="X494" s="13"/>
      <c r="Y494" s="13"/>
      <c r="Z494" s="13"/>
      <c r="AA494" s="13"/>
      <c r="AB494" s="13"/>
      <c r="AC494" s="13"/>
      <c r="AD494" s="13"/>
      <c r="AE494" s="13"/>
      <c r="AT494" s="279" t="s">
        <v>465</v>
      </c>
      <c r="AU494" s="279" t="s">
        <v>93</v>
      </c>
      <c r="AV494" s="13" t="s">
        <v>93</v>
      </c>
      <c r="AW494" s="13" t="s">
        <v>38</v>
      </c>
      <c r="AX494" s="13" t="s">
        <v>83</v>
      </c>
      <c r="AY494" s="279" t="s">
        <v>397</v>
      </c>
    </row>
    <row r="495" s="13" customFormat="1">
      <c r="A495" s="13"/>
      <c r="B495" s="269"/>
      <c r="C495" s="270"/>
      <c r="D495" s="261" t="s">
        <v>465</v>
      </c>
      <c r="E495" s="271" t="s">
        <v>1</v>
      </c>
      <c r="F495" s="272" t="s">
        <v>933</v>
      </c>
      <c r="G495" s="270"/>
      <c r="H495" s="273">
        <v>92.700000000000003</v>
      </c>
      <c r="I495" s="274"/>
      <c r="J495" s="270"/>
      <c r="K495" s="270"/>
      <c r="L495" s="275"/>
      <c r="M495" s="276"/>
      <c r="N495" s="277"/>
      <c r="O495" s="277"/>
      <c r="P495" s="277"/>
      <c r="Q495" s="277"/>
      <c r="R495" s="277"/>
      <c r="S495" s="277"/>
      <c r="T495" s="278"/>
      <c r="U495" s="13"/>
      <c r="V495" s="13"/>
      <c r="W495" s="13"/>
      <c r="X495" s="13"/>
      <c r="Y495" s="13"/>
      <c r="Z495" s="13"/>
      <c r="AA495" s="13"/>
      <c r="AB495" s="13"/>
      <c r="AC495" s="13"/>
      <c r="AD495" s="13"/>
      <c r="AE495" s="13"/>
      <c r="AT495" s="279" t="s">
        <v>465</v>
      </c>
      <c r="AU495" s="279" t="s">
        <v>93</v>
      </c>
      <c r="AV495" s="13" t="s">
        <v>93</v>
      </c>
      <c r="AW495" s="13" t="s">
        <v>38</v>
      </c>
      <c r="AX495" s="13" t="s">
        <v>83</v>
      </c>
      <c r="AY495" s="279" t="s">
        <v>397</v>
      </c>
    </row>
    <row r="496" s="13" customFormat="1">
      <c r="A496" s="13"/>
      <c r="B496" s="269"/>
      <c r="C496" s="270"/>
      <c r="D496" s="261" t="s">
        <v>465</v>
      </c>
      <c r="E496" s="271" t="s">
        <v>1</v>
      </c>
      <c r="F496" s="272" t="s">
        <v>934</v>
      </c>
      <c r="G496" s="270"/>
      <c r="H496" s="273">
        <v>67.950000000000003</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465</v>
      </c>
      <c r="AU496" s="279" t="s">
        <v>93</v>
      </c>
      <c r="AV496" s="13" t="s">
        <v>93</v>
      </c>
      <c r="AW496" s="13" t="s">
        <v>38</v>
      </c>
      <c r="AX496" s="13" t="s">
        <v>83</v>
      </c>
      <c r="AY496" s="279" t="s">
        <v>397</v>
      </c>
    </row>
    <row r="497" s="13" customFormat="1">
      <c r="A497" s="13"/>
      <c r="B497" s="269"/>
      <c r="C497" s="270"/>
      <c r="D497" s="261" t="s">
        <v>465</v>
      </c>
      <c r="E497" s="271" t="s">
        <v>1</v>
      </c>
      <c r="F497" s="272" t="s">
        <v>935</v>
      </c>
      <c r="G497" s="270"/>
      <c r="H497" s="273">
        <v>38.831000000000003</v>
      </c>
      <c r="I497" s="274"/>
      <c r="J497" s="270"/>
      <c r="K497" s="270"/>
      <c r="L497" s="275"/>
      <c r="M497" s="276"/>
      <c r="N497" s="277"/>
      <c r="O497" s="277"/>
      <c r="P497" s="277"/>
      <c r="Q497" s="277"/>
      <c r="R497" s="277"/>
      <c r="S497" s="277"/>
      <c r="T497" s="278"/>
      <c r="U497" s="13"/>
      <c r="V497" s="13"/>
      <c r="W497" s="13"/>
      <c r="X497" s="13"/>
      <c r="Y497" s="13"/>
      <c r="Z497" s="13"/>
      <c r="AA497" s="13"/>
      <c r="AB497" s="13"/>
      <c r="AC497" s="13"/>
      <c r="AD497" s="13"/>
      <c r="AE497" s="13"/>
      <c r="AT497" s="279" t="s">
        <v>465</v>
      </c>
      <c r="AU497" s="279" t="s">
        <v>93</v>
      </c>
      <c r="AV497" s="13" t="s">
        <v>93</v>
      </c>
      <c r="AW497" s="13" t="s">
        <v>38</v>
      </c>
      <c r="AX497" s="13" t="s">
        <v>83</v>
      </c>
      <c r="AY497" s="279" t="s">
        <v>397</v>
      </c>
    </row>
    <row r="498" s="13" customFormat="1">
      <c r="A498" s="13"/>
      <c r="B498" s="269"/>
      <c r="C498" s="270"/>
      <c r="D498" s="261" t="s">
        <v>465</v>
      </c>
      <c r="E498" s="271" t="s">
        <v>1</v>
      </c>
      <c r="F498" s="272" t="s">
        <v>936</v>
      </c>
      <c r="G498" s="270"/>
      <c r="H498" s="273">
        <v>70.966999999999999</v>
      </c>
      <c r="I498" s="274"/>
      <c r="J498" s="270"/>
      <c r="K498" s="270"/>
      <c r="L498" s="275"/>
      <c r="M498" s="276"/>
      <c r="N498" s="277"/>
      <c r="O498" s="277"/>
      <c r="P498" s="277"/>
      <c r="Q498" s="277"/>
      <c r="R498" s="277"/>
      <c r="S498" s="277"/>
      <c r="T498" s="278"/>
      <c r="U498" s="13"/>
      <c r="V498" s="13"/>
      <c r="W498" s="13"/>
      <c r="X498" s="13"/>
      <c r="Y498" s="13"/>
      <c r="Z498" s="13"/>
      <c r="AA498" s="13"/>
      <c r="AB498" s="13"/>
      <c r="AC498" s="13"/>
      <c r="AD498" s="13"/>
      <c r="AE498" s="13"/>
      <c r="AT498" s="279" t="s">
        <v>465</v>
      </c>
      <c r="AU498" s="279" t="s">
        <v>93</v>
      </c>
      <c r="AV498" s="13" t="s">
        <v>93</v>
      </c>
      <c r="AW498" s="13" t="s">
        <v>38</v>
      </c>
      <c r="AX498" s="13" t="s">
        <v>83</v>
      </c>
      <c r="AY498" s="279" t="s">
        <v>397</v>
      </c>
    </row>
    <row r="499" s="13" customFormat="1">
      <c r="A499" s="13"/>
      <c r="B499" s="269"/>
      <c r="C499" s="270"/>
      <c r="D499" s="261" t="s">
        <v>465</v>
      </c>
      <c r="E499" s="271" t="s">
        <v>1</v>
      </c>
      <c r="F499" s="272" t="s">
        <v>937</v>
      </c>
      <c r="G499" s="270"/>
      <c r="H499" s="273">
        <v>15.449999999999999</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465</v>
      </c>
      <c r="AU499" s="279" t="s">
        <v>93</v>
      </c>
      <c r="AV499" s="13" t="s">
        <v>93</v>
      </c>
      <c r="AW499" s="13" t="s">
        <v>38</v>
      </c>
      <c r="AX499" s="13" t="s">
        <v>83</v>
      </c>
      <c r="AY499" s="279" t="s">
        <v>397</v>
      </c>
    </row>
    <row r="500" s="13" customFormat="1">
      <c r="A500" s="13"/>
      <c r="B500" s="269"/>
      <c r="C500" s="270"/>
      <c r="D500" s="261" t="s">
        <v>465</v>
      </c>
      <c r="E500" s="271" t="s">
        <v>1</v>
      </c>
      <c r="F500" s="272" t="s">
        <v>938</v>
      </c>
      <c r="G500" s="270"/>
      <c r="H500" s="273">
        <v>29.300000000000001</v>
      </c>
      <c r="I500" s="274"/>
      <c r="J500" s="270"/>
      <c r="K500" s="270"/>
      <c r="L500" s="275"/>
      <c r="M500" s="276"/>
      <c r="N500" s="277"/>
      <c r="O500" s="277"/>
      <c r="P500" s="277"/>
      <c r="Q500" s="277"/>
      <c r="R500" s="277"/>
      <c r="S500" s="277"/>
      <c r="T500" s="278"/>
      <c r="U500" s="13"/>
      <c r="V500" s="13"/>
      <c r="W500" s="13"/>
      <c r="X500" s="13"/>
      <c r="Y500" s="13"/>
      <c r="Z500" s="13"/>
      <c r="AA500" s="13"/>
      <c r="AB500" s="13"/>
      <c r="AC500" s="13"/>
      <c r="AD500" s="13"/>
      <c r="AE500" s="13"/>
      <c r="AT500" s="279" t="s">
        <v>465</v>
      </c>
      <c r="AU500" s="279" t="s">
        <v>93</v>
      </c>
      <c r="AV500" s="13" t="s">
        <v>93</v>
      </c>
      <c r="AW500" s="13" t="s">
        <v>38</v>
      </c>
      <c r="AX500" s="13" t="s">
        <v>83</v>
      </c>
      <c r="AY500" s="279" t="s">
        <v>397</v>
      </c>
    </row>
    <row r="501" s="13" customFormat="1">
      <c r="A501" s="13"/>
      <c r="B501" s="269"/>
      <c r="C501" s="270"/>
      <c r="D501" s="261" t="s">
        <v>465</v>
      </c>
      <c r="E501" s="271" t="s">
        <v>1</v>
      </c>
      <c r="F501" s="272" t="s">
        <v>939</v>
      </c>
      <c r="G501" s="270"/>
      <c r="H501" s="273">
        <v>24.928000000000001</v>
      </c>
      <c r="I501" s="274"/>
      <c r="J501" s="270"/>
      <c r="K501" s="270"/>
      <c r="L501" s="275"/>
      <c r="M501" s="276"/>
      <c r="N501" s="277"/>
      <c r="O501" s="277"/>
      <c r="P501" s="277"/>
      <c r="Q501" s="277"/>
      <c r="R501" s="277"/>
      <c r="S501" s="277"/>
      <c r="T501" s="278"/>
      <c r="U501" s="13"/>
      <c r="V501" s="13"/>
      <c r="W501" s="13"/>
      <c r="X501" s="13"/>
      <c r="Y501" s="13"/>
      <c r="Z501" s="13"/>
      <c r="AA501" s="13"/>
      <c r="AB501" s="13"/>
      <c r="AC501" s="13"/>
      <c r="AD501" s="13"/>
      <c r="AE501" s="13"/>
      <c r="AT501" s="279" t="s">
        <v>465</v>
      </c>
      <c r="AU501" s="279" t="s">
        <v>93</v>
      </c>
      <c r="AV501" s="13" t="s">
        <v>93</v>
      </c>
      <c r="AW501" s="13" t="s">
        <v>38</v>
      </c>
      <c r="AX501" s="13" t="s">
        <v>83</v>
      </c>
      <c r="AY501" s="279" t="s">
        <v>397</v>
      </c>
    </row>
    <row r="502" s="13" customFormat="1">
      <c r="A502" s="13"/>
      <c r="B502" s="269"/>
      <c r="C502" s="270"/>
      <c r="D502" s="261" t="s">
        <v>465</v>
      </c>
      <c r="E502" s="271" t="s">
        <v>1</v>
      </c>
      <c r="F502" s="272" t="s">
        <v>940</v>
      </c>
      <c r="G502" s="270"/>
      <c r="H502" s="273">
        <v>24.928000000000001</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465</v>
      </c>
      <c r="AU502" s="279" t="s">
        <v>93</v>
      </c>
      <c r="AV502" s="13" t="s">
        <v>93</v>
      </c>
      <c r="AW502" s="13" t="s">
        <v>38</v>
      </c>
      <c r="AX502" s="13" t="s">
        <v>83</v>
      </c>
      <c r="AY502" s="279" t="s">
        <v>397</v>
      </c>
    </row>
    <row r="503" s="13" customFormat="1">
      <c r="A503" s="13"/>
      <c r="B503" s="269"/>
      <c r="C503" s="270"/>
      <c r="D503" s="261" t="s">
        <v>465</v>
      </c>
      <c r="E503" s="271" t="s">
        <v>1</v>
      </c>
      <c r="F503" s="272" t="s">
        <v>941</v>
      </c>
      <c r="G503" s="270"/>
      <c r="H503" s="273">
        <v>16.225000000000001</v>
      </c>
      <c r="I503" s="274"/>
      <c r="J503" s="270"/>
      <c r="K503" s="270"/>
      <c r="L503" s="275"/>
      <c r="M503" s="276"/>
      <c r="N503" s="277"/>
      <c r="O503" s="277"/>
      <c r="P503" s="277"/>
      <c r="Q503" s="277"/>
      <c r="R503" s="277"/>
      <c r="S503" s="277"/>
      <c r="T503" s="278"/>
      <c r="U503" s="13"/>
      <c r="V503" s="13"/>
      <c r="W503" s="13"/>
      <c r="X503" s="13"/>
      <c r="Y503" s="13"/>
      <c r="Z503" s="13"/>
      <c r="AA503" s="13"/>
      <c r="AB503" s="13"/>
      <c r="AC503" s="13"/>
      <c r="AD503" s="13"/>
      <c r="AE503" s="13"/>
      <c r="AT503" s="279" t="s">
        <v>465</v>
      </c>
      <c r="AU503" s="279" t="s">
        <v>93</v>
      </c>
      <c r="AV503" s="13" t="s">
        <v>93</v>
      </c>
      <c r="AW503" s="13" t="s">
        <v>38</v>
      </c>
      <c r="AX503" s="13" t="s">
        <v>83</v>
      </c>
      <c r="AY503" s="279" t="s">
        <v>397</v>
      </c>
    </row>
    <row r="504" s="15" customFormat="1">
      <c r="A504" s="15"/>
      <c r="B504" s="291"/>
      <c r="C504" s="292"/>
      <c r="D504" s="261" t="s">
        <v>465</v>
      </c>
      <c r="E504" s="293" t="s">
        <v>1</v>
      </c>
      <c r="F504" s="294" t="s">
        <v>476</v>
      </c>
      <c r="G504" s="292"/>
      <c r="H504" s="295">
        <v>563.33100000000002</v>
      </c>
      <c r="I504" s="296"/>
      <c r="J504" s="292"/>
      <c r="K504" s="292"/>
      <c r="L504" s="297"/>
      <c r="M504" s="298"/>
      <c r="N504" s="299"/>
      <c r="O504" s="299"/>
      <c r="P504" s="299"/>
      <c r="Q504" s="299"/>
      <c r="R504" s="299"/>
      <c r="S504" s="299"/>
      <c r="T504" s="300"/>
      <c r="U504" s="15"/>
      <c r="V504" s="15"/>
      <c r="W504" s="15"/>
      <c r="X504" s="15"/>
      <c r="Y504" s="15"/>
      <c r="Z504" s="15"/>
      <c r="AA504" s="15"/>
      <c r="AB504" s="15"/>
      <c r="AC504" s="15"/>
      <c r="AD504" s="15"/>
      <c r="AE504" s="15"/>
      <c r="AT504" s="301" t="s">
        <v>465</v>
      </c>
      <c r="AU504" s="301" t="s">
        <v>93</v>
      </c>
      <c r="AV504" s="15" t="s">
        <v>112</v>
      </c>
      <c r="AW504" s="15" t="s">
        <v>38</v>
      </c>
      <c r="AX504" s="15" t="s">
        <v>83</v>
      </c>
      <c r="AY504" s="301" t="s">
        <v>397</v>
      </c>
    </row>
    <row r="505" s="16" customFormat="1">
      <c r="A505" s="16"/>
      <c r="B505" s="306"/>
      <c r="C505" s="307"/>
      <c r="D505" s="261" t="s">
        <v>465</v>
      </c>
      <c r="E505" s="308" t="s">
        <v>1</v>
      </c>
      <c r="F505" s="309" t="s">
        <v>882</v>
      </c>
      <c r="G505" s="307"/>
      <c r="H505" s="308" t="s">
        <v>1</v>
      </c>
      <c r="I505" s="310"/>
      <c r="J505" s="307"/>
      <c r="K505" s="307"/>
      <c r="L505" s="311"/>
      <c r="M505" s="312"/>
      <c r="N505" s="313"/>
      <c r="O505" s="313"/>
      <c r="P505" s="313"/>
      <c r="Q505" s="313"/>
      <c r="R505" s="313"/>
      <c r="S505" s="313"/>
      <c r="T505" s="314"/>
      <c r="U505" s="16"/>
      <c r="V505" s="16"/>
      <c r="W505" s="16"/>
      <c r="X505" s="16"/>
      <c r="Y505" s="16"/>
      <c r="Z505" s="16"/>
      <c r="AA505" s="16"/>
      <c r="AB505" s="16"/>
      <c r="AC505" s="16"/>
      <c r="AD505" s="16"/>
      <c r="AE505" s="16"/>
      <c r="AT505" s="315" t="s">
        <v>465</v>
      </c>
      <c r="AU505" s="315" t="s">
        <v>93</v>
      </c>
      <c r="AV505" s="16" t="s">
        <v>91</v>
      </c>
      <c r="AW505" s="16" t="s">
        <v>38</v>
      </c>
      <c r="AX505" s="16" t="s">
        <v>83</v>
      </c>
      <c r="AY505" s="315" t="s">
        <v>397</v>
      </c>
    </row>
    <row r="506" s="13" customFormat="1">
      <c r="A506" s="13"/>
      <c r="B506" s="269"/>
      <c r="C506" s="270"/>
      <c r="D506" s="261" t="s">
        <v>465</v>
      </c>
      <c r="E506" s="271" t="s">
        <v>1</v>
      </c>
      <c r="F506" s="272" t="s">
        <v>942</v>
      </c>
      <c r="G506" s="270"/>
      <c r="H506" s="273">
        <v>10.48</v>
      </c>
      <c r="I506" s="274"/>
      <c r="J506" s="270"/>
      <c r="K506" s="270"/>
      <c r="L506" s="275"/>
      <c r="M506" s="276"/>
      <c r="N506" s="277"/>
      <c r="O506" s="277"/>
      <c r="P506" s="277"/>
      <c r="Q506" s="277"/>
      <c r="R506" s="277"/>
      <c r="S506" s="277"/>
      <c r="T506" s="278"/>
      <c r="U506" s="13"/>
      <c r="V506" s="13"/>
      <c r="W506" s="13"/>
      <c r="X506" s="13"/>
      <c r="Y506" s="13"/>
      <c r="Z506" s="13"/>
      <c r="AA506" s="13"/>
      <c r="AB506" s="13"/>
      <c r="AC506" s="13"/>
      <c r="AD506" s="13"/>
      <c r="AE506" s="13"/>
      <c r="AT506" s="279" t="s">
        <v>465</v>
      </c>
      <c r="AU506" s="279" t="s">
        <v>93</v>
      </c>
      <c r="AV506" s="13" t="s">
        <v>93</v>
      </c>
      <c r="AW506" s="13" t="s">
        <v>38</v>
      </c>
      <c r="AX506" s="13" t="s">
        <v>83</v>
      </c>
      <c r="AY506" s="279" t="s">
        <v>397</v>
      </c>
    </row>
    <row r="507" s="13" customFormat="1">
      <c r="A507" s="13"/>
      <c r="B507" s="269"/>
      <c r="C507" s="270"/>
      <c r="D507" s="261" t="s">
        <v>465</v>
      </c>
      <c r="E507" s="271" t="s">
        <v>1</v>
      </c>
      <c r="F507" s="272" t="s">
        <v>943</v>
      </c>
      <c r="G507" s="270"/>
      <c r="H507" s="273">
        <v>7.8600000000000003</v>
      </c>
      <c r="I507" s="274"/>
      <c r="J507" s="270"/>
      <c r="K507" s="270"/>
      <c r="L507" s="275"/>
      <c r="M507" s="276"/>
      <c r="N507" s="277"/>
      <c r="O507" s="277"/>
      <c r="P507" s="277"/>
      <c r="Q507" s="277"/>
      <c r="R507" s="277"/>
      <c r="S507" s="277"/>
      <c r="T507" s="278"/>
      <c r="U507" s="13"/>
      <c r="V507" s="13"/>
      <c r="W507" s="13"/>
      <c r="X507" s="13"/>
      <c r="Y507" s="13"/>
      <c r="Z507" s="13"/>
      <c r="AA507" s="13"/>
      <c r="AB507" s="13"/>
      <c r="AC507" s="13"/>
      <c r="AD507" s="13"/>
      <c r="AE507" s="13"/>
      <c r="AT507" s="279" t="s">
        <v>465</v>
      </c>
      <c r="AU507" s="279" t="s">
        <v>93</v>
      </c>
      <c r="AV507" s="13" t="s">
        <v>93</v>
      </c>
      <c r="AW507" s="13" t="s">
        <v>38</v>
      </c>
      <c r="AX507" s="13" t="s">
        <v>83</v>
      </c>
      <c r="AY507" s="279" t="s">
        <v>397</v>
      </c>
    </row>
    <row r="508" s="13" customFormat="1">
      <c r="A508" s="13"/>
      <c r="B508" s="269"/>
      <c r="C508" s="270"/>
      <c r="D508" s="261" t="s">
        <v>465</v>
      </c>
      <c r="E508" s="271" t="s">
        <v>1</v>
      </c>
      <c r="F508" s="272" t="s">
        <v>944</v>
      </c>
      <c r="G508" s="270"/>
      <c r="H508" s="273">
        <v>16.170000000000002</v>
      </c>
      <c r="I508" s="274"/>
      <c r="J508" s="270"/>
      <c r="K508" s="270"/>
      <c r="L508" s="275"/>
      <c r="M508" s="276"/>
      <c r="N508" s="277"/>
      <c r="O508" s="277"/>
      <c r="P508" s="277"/>
      <c r="Q508" s="277"/>
      <c r="R508" s="277"/>
      <c r="S508" s="277"/>
      <c r="T508" s="278"/>
      <c r="U508" s="13"/>
      <c r="V508" s="13"/>
      <c r="W508" s="13"/>
      <c r="X508" s="13"/>
      <c r="Y508" s="13"/>
      <c r="Z508" s="13"/>
      <c r="AA508" s="13"/>
      <c r="AB508" s="13"/>
      <c r="AC508" s="13"/>
      <c r="AD508" s="13"/>
      <c r="AE508" s="13"/>
      <c r="AT508" s="279" t="s">
        <v>465</v>
      </c>
      <c r="AU508" s="279" t="s">
        <v>93</v>
      </c>
      <c r="AV508" s="13" t="s">
        <v>93</v>
      </c>
      <c r="AW508" s="13" t="s">
        <v>38</v>
      </c>
      <c r="AX508" s="13" t="s">
        <v>83</v>
      </c>
      <c r="AY508" s="279" t="s">
        <v>397</v>
      </c>
    </row>
    <row r="509" s="13" customFormat="1">
      <c r="A509" s="13"/>
      <c r="B509" s="269"/>
      <c r="C509" s="270"/>
      <c r="D509" s="261" t="s">
        <v>465</v>
      </c>
      <c r="E509" s="271" t="s">
        <v>1</v>
      </c>
      <c r="F509" s="272" t="s">
        <v>945</v>
      </c>
      <c r="G509" s="270"/>
      <c r="H509" s="273">
        <v>3.75</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465</v>
      </c>
      <c r="AU509" s="279" t="s">
        <v>93</v>
      </c>
      <c r="AV509" s="13" t="s">
        <v>93</v>
      </c>
      <c r="AW509" s="13" t="s">
        <v>38</v>
      </c>
      <c r="AX509" s="13" t="s">
        <v>83</v>
      </c>
      <c r="AY509" s="279" t="s">
        <v>397</v>
      </c>
    </row>
    <row r="510" s="13" customFormat="1">
      <c r="A510" s="13"/>
      <c r="B510" s="269"/>
      <c r="C510" s="270"/>
      <c r="D510" s="261" t="s">
        <v>465</v>
      </c>
      <c r="E510" s="271" t="s">
        <v>1</v>
      </c>
      <c r="F510" s="272" t="s">
        <v>946</v>
      </c>
      <c r="G510" s="270"/>
      <c r="H510" s="273">
        <v>12.99</v>
      </c>
      <c r="I510" s="274"/>
      <c r="J510" s="270"/>
      <c r="K510" s="270"/>
      <c r="L510" s="275"/>
      <c r="M510" s="276"/>
      <c r="N510" s="277"/>
      <c r="O510" s="277"/>
      <c r="P510" s="277"/>
      <c r="Q510" s="277"/>
      <c r="R510" s="277"/>
      <c r="S510" s="277"/>
      <c r="T510" s="278"/>
      <c r="U510" s="13"/>
      <c r="V510" s="13"/>
      <c r="W510" s="13"/>
      <c r="X510" s="13"/>
      <c r="Y510" s="13"/>
      <c r="Z510" s="13"/>
      <c r="AA510" s="13"/>
      <c r="AB510" s="13"/>
      <c r="AC510" s="13"/>
      <c r="AD510" s="13"/>
      <c r="AE510" s="13"/>
      <c r="AT510" s="279" t="s">
        <v>465</v>
      </c>
      <c r="AU510" s="279" t="s">
        <v>93</v>
      </c>
      <c r="AV510" s="13" t="s">
        <v>93</v>
      </c>
      <c r="AW510" s="13" t="s">
        <v>38</v>
      </c>
      <c r="AX510" s="13" t="s">
        <v>83</v>
      </c>
      <c r="AY510" s="279" t="s">
        <v>397</v>
      </c>
    </row>
    <row r="511" s="13" customFormat="1">
      <c r="A511" s="13"/>
      <c r="B511" s="269"/>
      <c r="C511" s="270"/>
      <c r="D511" s="261" t="s">
        <v>465</v>
      </c>
      <c r="E511" s="271" t="s">
        <v>1</v>
      </c>
      <c r="F511" s="272" t="s">
        <v>947</v>
      </c>
      <c r="G511" s="270"/>
      <c r="H511" s="273">
        <v>14.742000000000001</v>
      </c>
      <c r="I511" s="274"/>
      <c r="J511" s="270"/>
      <c r="K511" s="270"/>
      <c r="L511" s="275"/>
      <c r="M511" s="276"/>
      <c r="N511" s="277"/>
      <c r="O511" s="277"/>
      <c r="P511" s="277"/>
      <c r="Q511" s="277"/>
      <c r="R511" s="277"/>
      <c r="S511" s="277"/>
      <c r="T511" s="278"/>
      <c r="U511" s="13"/>
      <c r="V511" s="13"/>
      <c r="W511" s="13"/>
      <c r="X511" s="13"/>
      <c r="Y511" s="13"/>
      <c r="Z511" s="13"/>
      <c r="AA511" s="13"/>
      <c r="AB511" s="13"/>
      <c r="AC511" s="13"/>
      <c r="AD511" s="13"/>
      <c r="AE511" s="13"/>
      <c r="AT511" s="279" t="s">
        <v>465</v>
      </c>
      <c r="AU511" s="279" t="s">
        <v>93</v>
      </c>
      <c r="AV511" s="13" t="s">
        <v>93</v>
      </c>
      <c r="AW511" s="13" t="s">
        <v>38</v>
      </c>
      <c r="AX511" s="13" t="s">
        <v>83</v>
      </c>
      <c r="AY511" s="279" t="s">
        <v>397</v>
      </c>
    </row>
    <row r="512" s="13" customFormat="1">
      <c r="A512" s="13"/>
      <c r="B512" s="269"/>
      <c r="C512" s="270"/>
      <c r="D512" s="261" t="s">
        <v>465</v>
      </c>
      <c r="E512" s="271" t="s">
        <v>1</v>
      </c>
      <c r="F512" s="272" t="s">
        <v>948</v>
      </c>
      <c r="G512" s="270"/>
      <c r="H512" s="273">
        <v>2.2629999999999999</v>
      </c>
      <c r="I512" s="274"/>
      <c r="J512" s="270"/>
      <c r="K512" s="270"/>
      <c r="L512" s="275"/>
      <c r="M512" s="276"/>
      <c r="N512" s="277"/>
      <c r="O512" s="277"/>
      <c r="P512" s="277"/>
      <c r="Q512" s="277"/>
      <c r="R512" s="277"/>
      <c r="S512" s="277"/>
      <c r="T512" s="278"/>
      <c r="U512" s="13"/>
      <c r="V512" s="13"/>
      <c r="W512" s="13"/>
      <c r="X512" s="13"/>
      <c r="Y512" s="13"/>
      <c r="Z512" s="13"/>
      <c r="AA512" s="13"/>
      <c r="AB512" s="13"/>
      <c r="AC512" s="13"/>
      <c r="AD512" s="13"/>
      <c r="AE512" s="13"/>
      <c r="AT512" s="279" t="s">
        <v>465</v>
      </c>
      <c r="AU512" s="279" t="s">
        <v>93</v>
      </c>
      <c r="AV512" s="13" t="s">
        <v>93</v>
      </c>
      <c r="AW512" s="13" t="s">
        <v>38</v>
      </c>
      <c r="AX512" s="13" t="s">
        <v>83</v>
      </c>
      <c r="AY512" s="279" t="s">
        <v>397</v>
      </c>
    </row>
    <row r="513" s="13" customFormat="1">
      <c r="A513" s="13"/>
      <c r="B513" s="269"/>
      <c r="C513" s="270"/>
      <c r="D513" s="261" t="s">
        <v>465</v>
      </c>
      <c r="E513" s="271" t="s">
        <v>1</v>
      </c>
      <c r="F513" s="272" t="s">
        <v>949</v>
      </c>
      <c r="G513" s="270"/>
      <c r="H513" s="273">
        <v>6</v>
      </c>
      <c r="I513" s="274"/>
      <c r="J513" s="270"/>
      <c r="K513" s="270"/>
      <c r="L513" s="275"/>
      <c r="M513" s="276"/>
      <c r="N513" s="277"/>
      <c r="O513" s="277"/>
      <c r="P513" s="277"/>
      <c r="Q513" s="277"/>
      <c r="R513" s="277"/>
      <c r="S513" s="277"/>
      <c r="T513" s="278"/>
      <c r="U513" s="13"/>
      <c r="V513" s="13"/>
      <c r="W513" s="13"/>
      <c r="X513" s="13"/>
      <c r="Y513" s="13"/>
      <c r="Z513" s="13"/>
      <c r="AA513" s="13"/>
      <c r="AB513" s="13"/>
      <c r="AC513" s="13"/>
      <c r="AD513" s="13"/>
      <c r="AE513" s="13"/>
      <c r="AT513" s="279" t="s">
        <v>465</v>
      </c>
      <c r="AU513" s="279" t="s">
        <v>93</v>
      </c>
      <c r="AV513" s="13" t="s">
        <v>93</v>
      </c>
      <c r="AW513" s="13" t="s">
        <v>38</v>
      </c>
      <c r="AX513" s="13" t="s">
        <v>83</v>
      </c>
      <c r="AY513" s="279" t="s">
        <v>397</v>
      </c>
    </row>
    <row r="514" s="13" customFormat="1">
      <c r="A514" s="13"/>
      <c r="B514" s="269"/>
      <c r="C514" s="270"/>
      <c r="D514" s="261" t="s">
        <v>465</v>
      </c>
      <c r="E514" s="271" t="s">
        <v>1</v>
      </c>
      <c r="F514" s="272" t="s">
        <v>950</v>
      </c>
      <c r="G514" s="270"/>
      <c r="H514" s="273">
        <v>12.445</v>
      </c>
      <c r="I514" s="274"/>
      <c r="J514" s="270"/>
      <c r="K514" s="270"/>
      <c r="L514" s="275"/>
      <c r="M514" s="276"/>
      <c r="N514" s="277"/>
      <c r="O514" s="277"/>
      <c r="P514" s="277"/>
      <c r="Q514" s="277"/>
      <c r="R514" s="277"/>
      <c r="S514" s="277"/>
      <c r="T514" s="278"/>
      <c r="U514" s="13"/>
      <c r="V514" s="13"/>
      <c r="W514" s="13"/>
      <c r="X514" s="13"/>
      <c r="Y514" s="13"/>
      <c r="Z514" s="13"/>
      <c r="AA514" s="13"/>
      <c r="AB514" s="13"/>
      <c r="AC514" s="13"/>
      <c r="AD514" s="13"/>
      <c r="AE514" s="13"/>
      <c r="AT514" s="279" t="s">
        <v>465</v>
      </c>
      <c r="AU514" s="279" t="s">
        <v>93</v>
      </c>
      <c r="AV514" s="13" t="s">
        <v>93</v>
      </c>
      <c r="AW514" s="13" t="s">
        <v>38</v>
      </c>
      <c r="AX514" s="13" t="s">
        <v>83</v>
      </c>
      <c r="AY514" s="279" t="s">
        <v>397</v>
      </c>
    </row>
    <row r="515" s="13" customFormat="1">
      <c r="A515" s="13"/>
      <c r="B515" s="269"/>
      <c r="C515" s="270"/>
      <c r="D515" s="261" t="s">
        <v>465</v>
      </c>
      <c r="E515" s="271" t="s">
        <v>1</v>
      </c>
      <c r="F515" s="272" t="s">
        <v>951</v>
      </c>
      <c r="G515" s="270"/>
      <c r="H515" s="273">
        <v>5.0750000000000002</v>
      </c>
      <c r="I515" s="274"/>
      <c r="J515" s="270"/>
      <c r="K515" s="270"/>
      <c r="L515" s="275"/>
      <c r="M515" s="276"/>
      <c r="N515" s="277"/>
      <c r="O515" s="277"/>
      <c r="P515" s="277"/>
      <c r="Q515" s="277"/>
      <c r="R515" s="277"/>
      <c r="S515" s="277"/>
      <c r="T515" s="278"/>
      <c r="U515" s="13"/>
      <c r="V515" s="13"/>
      <c r="W515" s="13"/>
      <c r="X515" s="13"/>
      <c r="Y515" s="13"/>
      <c r="Z515" s="13"/>
      <c r="AA515" s="13"/>
      <c r="AB515" s="13"/>
      <c r="AC515" s="13"/>
      <c r="AD515" s="13"/>
      <c r="AE515" s="13"/>
      <c r="AT515" s="279" t="s">
        <v>465</v>
      </c>
      <c r="AU515" s="279" t="s">
        <v>93</v>
      </c>
      <c r="AV515" s="13" t="s">
        <v>93</v>
      </c>
      <c r="AW515" s="13" t="s">
        <v>38</v>
      </c>
      <c r="AX515" s="13" t="s">
        <v>83</v>
      </c>
      <c r="AY515" s="279" t="s">
        <v>397</v>
      </c>
    </row>
    <row r="516" s="13" customFormat="1">
      <c r="A516" s="13"/>
      <c r="B516" s="269"/>
      <c r="C516" s="270"/>
      <c r="D516" s="261" t="s">
        <v>465</v>
      </c>
      <c r="E516" s="271" t="s">
        <v>1</v>
      </c>
      <c r="F516" s="272" t="s">
        <v>952</v>
      </c>
      <c r="G516" s="270"/>
      <c r="H516" s="273">
        <v>11.789999999999999</v>
      </c>
      <c r="I516" s="274"/>
      <c r="J516" s="270"/>
      <c r="K516" s="270"/>
      <c r="L516" s="275"/>
      <c r="M516" s="276"/>
      <c r="N516" s="277"/>
      <c r="O516" s="277"/>
      <c r="P516" s="277"/>
      <c r="Q516" s="277"/>
      <c r="R516" s="277"/>
      <c r="S516" s="277"/>
      <c r="T516" s="278"/>
      <c r="U516" s="13"/>
      <c r="V516" s="13"/>
      <c r="W516" s="13"/>
      <c r="X516" s="13"/>
      <c r="Y516" s="13"/>
      <c r="Z516" s="13"/>
      <c r="AA516" s="13"/>
      <c r="AB516" s="13"/>
      <c r="AC516" s="13"/>
      <c r="AD516" s="13"/>
      <c r="AE516" s="13"/>
      <c r="AT516" s="279" t="s">
        <v>465</v>
      </c>
      <c r="AU516" s="279" t="s">
        <v>93</v>
      </c>
      <c r="AV516" s="13" t="s">
        <v>93</v>
      </c>
      <c r="AW516" s="13" t="s">
        <v>38</v>
      </c>
      <c r="AX516" s="13" t="s">
        <v>83</v>
      </c>
      <c r="AY516" s="279" t="s">
        <v>397</v>
      </c>
    </row>
    <row r="517" s="13" customFormat="1">
      <c r="A517" s="13"/>
      <c r="B517" s="269"/>
      <c r="C517" s="270"/>
      <c r="D517" s="261" t="s">
        <v>465</v>
      </c>
      <c r="E517" s="271" t="s">
        <v>1</v>
      </c>
      <c r="F517" s="272" t="s">
        <v>953</v>
      </c>
      <c r="G517" s="270"/>
      <c r="H517" s="273">
        <v>13.140000000000001</v>
      </c>
      <c r="I517" s="274"/>
      <c r="J517" s="270"/>
      <c r="K517" s="270"/>
      <c r="L517" s="275"/>
      <c r="M517" s="276"/>
      <c r="N517" s="277"/>
      <c r="O517" s="277"/>
      <c r="P517" s="277"/>
      <c r="Q517" s="277"/>
      <c r="R517" s="277"/>
      <c r="S517" s="277"/>
      <c r="T517" s="278"/>
      <c r="U517" s="13"/>
      <c r="V517" s="13"/>
      <c r="W517" s="13"/>
      <c r="X517" s="13"/>
      <c r="Y517" s="13"/>
      <c r="Z517" s="13"/>
      <c r="AA517" s="13"/>
      <c r="AB517" s="13"/>
      <c r="AC517" s="13"/>
      <c r="AD517" s="13"/>
      <c r="AE517" s="13"/>
      <c r="AT517" s="279" t="s">
        <v>465</v>
      </c>
      <c r="AU517" s="279" t="s">
        <v>93</v>
      </c>
      <c r="AV517" s="13" t="s">
        <v>93</v>
      </c>
      <c r="AW517" s="13" t="s">
        <v>38</v>
      </c>
      <c r="AX517" s="13" t="s">
        <v>83</v>
      </c>
      <c r="AY517" s="279" t="s">
        <v>397</v>
      </c>
    </row>
    <row r="518" s="13" customFormat="1">
      <c r="A518" s="13"/>
      <c r="B518" s="269"/>
      <c r="C518" s="270"/>
      <c r="D518" s="261" t="s">
        <v>465</v>
      </c>
      <c r="E518" s="271" t="s">
        <v>1</v>
      </c>
      <c r="F518" s="272" t="s">
        <v>954</v>
      </c>
      <c r="G518" s="270"/>
      <c r="H518" s="273">
        <v>3.375</v>
      </c>
      <c r="I518" s="274"/>
      <c r="J518" s="270"/>
      <c r="K518" s="270"/>
      <c r="L518" s="275"/>
      <c r="M518" s="276"/>
      <c r="N518" s="277"/>
      <c r="O518" s="277"/>
      <c r="P518" s="277"/>
      <c r="Q518" s="277"/>
      <c r="R518" s="277"/>
      <c r="S518" s="277"/>
      <c r="T518" s="278"/>
      <c r="U518" s="13"/>
      <c r="V518" s="13"/>
      <c r="W518" s="13"/>
      <c r="X518" s="13"/>
      <c r="Y518" s="13"/>
      <c r="Z518" s="13"/>
      <c r="AA518" s="13"/>
      <c r="AB518" s="13"/>
      <c r="AC518" s="13"/>
      <c r="AD518" s="13"/>
      <c r="AE518" s="13"/>
      <c r="AT518" s="279" t="s">
        <v>465</v>
      </c>
      <c r="AU518" s="279" t="s">
        <v>93</v>
      </c>
      <c r="AV518" s="13" t="s">
        <v>93</v>
      </c>
      <c r="AW518" s="13" t="s">
        <v>38</v>
      </c>
      <c r="AX518" s="13" t="s">
        <v>83</v>
      </c>
      <c r="AY518" s="279" t="s">
        <v>397</v>
      </c>
    </row>
    <row r="519" s="13" customFormat="1">
      <c r="A519" s="13"/>
      <c r="B519" s="269"/>
      <c r="C519" s="270"/>
      <c r="D519" s="261" t="s">
        <v>465</v>
      </c>
      <c r="E519" s="271" t="s">
        <v>1</v>
      </c>
      <c r="F519" s="272" t="s">
        <v>955</v>
      </c>
      <c r="G519" s="270"/>
      <c r="H519" s="273">
        <v>5.8949999999999996</v>
      </c>
      <c r="I519" s="274"/>
      <c r="J519" s="270"/>
      <c r="K519" s="270"/>
      <c r="L519" s="275"/>
      <c r="M519" s="276"/>
      <c r="N519" s="277"/>
      <c r="O519" s="277"/>
      <c r="P519" s="277"/>
      <c r="Q519" s="277"/>
      <c r="R519" s="277"/>
      <c r="S519" s="277"/>
      <c r="T519" s="278"/>
      <c r="U519" s="13"/>
      <c r="V519" s="13"/>
      <c r="W519" s="13"/>
      <c r="X519" s="13"/>
      <c r="Y519" s="13"/>
      <c r="Z519" s="13"/>
      <c r="AA519" s="13"/>
      <c r="AB519" s="13"/>
      <c r="AC519" s="13"/>
      <c r="AD519" s="13"/>
      <c r="AE519" s="13"/>
      <c r="AT519" s="279" t="s">
        <v>465</v>
      </c>
      <c r="AU519" s="279" t="s">
        <v>93</v>
      </c>
      <c r="AV519" s="13" t="s">
        <v>93</v>
      </c>
      <c r="AW519" s="13" t="s">
        <v>38</v>
      </c>
      <c r="AX519" s="13" t="s">
        <v>83</v>
      </c>
      <c r="AY519" s="279" t="s">
        <v>397</v>
      </c>
    </row>
    <row r="520" s="13" customFormat="1">
      <c r="A520" s="13"/>
      <c r="B520" s="269"/>
      <c r="C520" s="270"/>
      <c r="D520" s="261" t="s">
        <v>465</v>
      </c>
      <c r="E520" s="271" t="s">
        <v>1</v>
      </c>
      <c r="F520" s="272" t="s">
        <v>956</v>
      </c>
      <c r="G520" s="270"/>
      <c r="H520" s="273">
        <v>2.25</v>
      </c>
      <c r="I520" s="274"/>
      <c r="J520" s="270"/>
      <c r="K520" s="270"/>
      <c r="L520" s="275"/>
      <c r="M520" s="276"/>
      <c r="N520" s="277"/>
      <c r="O520" s="277"/>
      <c r="P520" s="277"/>
      <c r="Q520" s="277"/>
      <c r="R520" s="277"/>
      <c r="S520" s="277"/>
      <c r="T520" s="278"/>
      <c r="U520" s="13"/>
      <c r="V520" s="13"/>
      <c r="W520" s="13"/>
      <c r="X520" s="13"/>
      <c r="Y520" s="13"/>
      <c r="Z520" s="13"/>
      <c r="AA520" s="13"/>
      <c r="AB520" s="13"/>
      <c r="AC520" s="13"/>
      <c r="AD520" s="13"/>
      <c r="AE520" s="13"/>
      <c r="AT520" s="279" t="s">
        <v>465</v>
      </c>
      <c r="AU520" s="279" t="s">
        <v>93</v>
      </c>
      <c r="AV520" s="13" t="s">
        <v>93</v>
      </c>
      <c r="AW520" s="13" t="s">
        <v>38</v>
      </c>
      <c r="AX520" s="13" t="s">
        <v>83</v>
      </c>
      <c r="AY520" s="279" t="s">
        <v>397</v>
      </c>
    </row>
    <row r="521" s="13" customFormat="1">
      <c r="A521" s="13"/>
      <c r="B521" s="269"/>
      <c r="C521" s="270"/>
      <c r="D521" s="261" t="s">
        <v>465</v>
      </c>
      <c r="E521" s="271" t="s">
        <v>1</v>
      </c>
      <c r="F521" s="272" t="s">
        <v>957</v>
      </c>
      <c r="G521" s="270"/>
      <c r="H521" s="273">
        <v>8.5150000000000006</v>
      </c>
      <c r="I521" s="274"/>
      <c r="J521" s="270"/>
      <c r="K521" s="270"/>
      <c r="L521" s="275"/>
      <c r="M521" s="276"/>
      <c r="N521" s="277"/>
      <c r="O521" s="277"/>
      <c r="P521" s="277"/>
      <c r="Q521" s="277"/>
      <c r="R521" s="277"/>
      <c r="S521" s="277"/>
      <c r="T521" s="278"/>
      <c r="U521" s="13"/>
      <c r="V521" s="13"/>
      <c r="W521" s="13"/>
      <c r="X521" s="13"/>
      <c r="Y521" s="13"/>
      <c r="Z521" s="13"/>
      <c r="AA521" s="13"/>
      <c r="AB521" s="13"/>
      <c r="AC521" s="13"/>
      <c r="AD521" s="13"/>
      <c r="AE521" s="13"/>
      <c r="AT521" s="279" t="s">
        <v>465</v>
      </c>
      <c r="AU521" s="279" t="s">
        <v>93</v>
      </c>
      <c r="AV521" s="13" t="s">
        <v>93</v>
      </c>
      <c r="AW521" s="13" t="s">
        <v>38</v>
      </c>
      <c r="AX521" s="13" t="s">
        <v>83</v>
      </c>
      <c r="AY521" s="279" t="s">
        <v>397</v>
      </c>
    </row>
    <row r="522" s="13" customFormat="1">
      <c r="A522" s="13"/>
      <c r="B522" s="269"/>
      <c r="C522" s="270"/>
      <c r="D522" s="261" t="s">
        <v>465</v>
      </c>
      <c r="E522" s="271" t="s">
        <v>1</v>
      </c>
      <c r="F522" s="272" t="s">
        <v>945</v>
      </c>
      <c r="G522" s="270"/>
      <c r="H522" s="273">
        <v>3.75</v>
      </c>
      <c r="I522" s="274"/>
      <c r="J522" s="270"/>
      <c r="K522" s="270"/>
      <c r="L522" s="275"/>
      <c r="M522" s="276"/>
      <c r="N522" s="277"/>
      <c r="O522" s="277"/>
      <c r="P522" s="277"/>
      <c r="Q522" s="277"/>
      <c r="R522" s="277"/>
      <c r="S522" s="277"/>
      <c r="T522" s="278"/>
      <c r="U522" s="13"/>
      <c r="V522" s="13"/>
      <c r="W522" s="13"/>
      <c r="X522" s="13"/>
      <c r="Y522" s="13"/>
      <c r="Z522" s="13"/>
      <c r="AA522" s="13"/>
      <c r="AB522" s="13"/>
      <c r="AC522" s="13"/>
      <c r="AD522" s="13"/>
      <c r="AE522" s="13"/>
      <c r="AT522" s="279" t="s">
        <v>465</v>
      </c>
      <c r="AU522" s="279" t="s">
        <v>93</v>
      </c>
      <c r="AV522" s="13" t="s">
        <v>93</v>
      </c>
      <c r="AW522" s="13" t="s">
        <v>38</v>
      </c>
      <c r="AX522" s="13" t="s">
        <v>83</v>
      </c>
      <c r="AY522" s="279" t="s">
        <v>397</v>
      </c>
    </row>
    <row r="523" s="13" customFormat="1">
      <c r="A523" s="13"/>
      <c r="B523" s="269"/>
      <c r="C523" s="270"/>
      <c r="D523" s="261" t="s">
        <v>465</v>
      </c>
      <c r="E523" s="271" t="s">
        <v>1</v>
      </c>
      <c r="F523" s="272" t="s">
        <v>955</v>
      </c>
      <c r="G523" s="270"/>
      <c r="H523" s="273">
        <v>5.8949999999999996</v>
      </c>
      <c r="I523" s="274"/>
      <c r="J523" s="270"/>
      <c r="K523" s="270"/>
      <c r="L523" s="275"/>
      <c r="M523" s="276"/>
      <c r="N523" s="277"/>
      <c r="O523" s="277"/>
      <c r="P523" s="277"/>
      <c r="Q523" s="277"/>
      <c r="R523" s="277"/>
      <c r="S523" s="277"/>
      <c r="T523" s="278"/>
      <c r="U523" s="13"/>
      <c r="V523" s="13"/>
      <c r="W523" s="13"/>
      <c r="X523" s="13"/>
      <c r="Y523" s="13"/>
      <c r="Z523" s="13"/>
      <c r="AA523" s="13"/>
      <c r="AB523" s="13"/>
      <c r="AC523" s="13"/>
      <c r="AD523" s="13"/>
      <c r="AE523" s="13"/>
      <c r="AT523" s="279" t="s">
        <v>465</v>
      </c>
      <c r="AU523" s="279" t="s">
        <v>93</v>
      </c>
      <c r="AV523" s="13" t="s">
        <v>93</v>
      </c>
      <c r="AW523" s="13" t="s">
        <v>38</v>
      </c>
      <c r="AX523" s="13" t="s">
        <v>83</v>
      </c>
      <c r="AY523" s="279" t="s">
        <v>397</v>
      </c>
    </row>
    <row r="524" s="13" customFormat="1">
      <c r="A524" s="13"/>
      <c r="B524" s="269"/>
      <c r="C524" s="270"/>
      <c r="D524" s="261" t="s">
        <v>465</v>
      </c>
      <c r="E524" s="271" t="s">
        <v>1</v>
      </c>
      <c r="F524" s="272" t="s">
        <v>958</v>
      </c>
      <c r="G524" s="270"/>
      <c r="H524" s="273">
        <v>5.2400000000000002</v>
      </c>
      <c r="I524" s="274"/>
      <c r="J524" s="270"/>
      <c r="K524" s="270"/>
      <c r="L524" s="275"/>
      <c r="M524" s="276"/>
      <c r="N524" s="277"/>
      <c r="O524" s="277"/>
      <c r="P524" s="277"/>
      <c r="Q524" s="277"/>
      <c r="R524" s="277"/>
      <c r="S524" s="277"/>
      <c r="T524" s="278"/>
      <c r="U524" s="13"/>
      <c r="V524" s="13"/>
      <c r="W524" s="13"/>
      <c r="X524" s="13"/>
      <c r="Y524" s="13"/>
      <c r="Z524" s="13"/>
      <c r="AA524" s="13"/>
      <c r="AB524" s="13"/>
      <c r="AC524" s="13"/>
      <c r="AD524" s="13"/>
      <c r="AE524" s="13"/>
      <c r="AT524" s="279" t="s">
        <v>465</v>
      </c>
      <c r="AU524" s="279" t="s">
        <v>93</v>
      </c>
      <c r="AV524" s="13" t="s">
        <v>93</v>
      </c>
      <c r="AW524" s="13" t="s">
        <v>38</v>
      </c>
      <c r="AX524" s="13" t="s">
        <v>83</v>
      </c>
      <c r="AY524" s="279" t="s">
        <v>397</v>
      </c>
    </row>
    <row r="525" s="13" customFormat="1">
      <c r="A525" s="13"/>
      <c r="B525" s="269"/>
      <c r="C525" s="270"/>
      <c r="D525" s="261" t="s">
        <v>465</v>
      </c>
      <c r="E525" s="271" t="s">
        <v>1</v>
      </c>
      <c r="F525" s="272" t="s">
        <v>955</v>
      </c>
      <c r="G525" s="270"/>
      <c r="H525" s="273">
        <v>5.8949999999999996</v>
      </c>
      <c r="I525" s="274"/>
      <c r="J525" s="270"/>
      <c r="K525" s="270"/>
      <c r="L525" s="275"/>
      <c r="M525" s="276"/>
      <c r="N525" s="277"/>
      <c r="O525" s="277"/>
      <c r="P525" s="277"/>
      <c r="Q525" s="277"/>
      <c r="R525" s="277"/>
      <c r="S525" s="277"/>
      <c r="T525" s="278"/>
      <c r="U525" s="13"/>
      <c r="V525" s="13"/>
      <c r="W525" s="13"/>
      <c r="X525" s="13"/>
      <c r="Y525" s="13"/>
      <c r="Z525" s="13"/>
      <c r="AA525" s="13"/>
      <c r="AB525" s="13"/>
      <c r="AC525" s="13"/>
      <c r="AD525" s="13"/>
      <c r="AE525" s="13"/>
      <c r="AT525" s="279" t="s">
        <v>465</v>
      </c>
      <c r="AU525" s="279" t="s">
        <v>93</v>
      </c>
      <c r="AV525" s="13" t="s">
        <v>93</v>
      </c>
      <c r="AW525" s="13" t="s">
        <v>38</v>
      </c>
      <c r="AX525" s="13" t="s">
        <v>83</v>
      </c>
      <c r="AY525" s="279" t="s">
        <v>397</v>
      </c>
    </row>
    <row r="526" s="13" customFormat="1">
      <c r="A526" s="13"/>
      <c r="B526" s="269"/>
      <c r="C526" s="270"/>
      <c r="D526" s="261" t="s">
        <v>465</v>
      </c>
      <c r="E526" s="271" t="s">
        <v>1</v>
      </c>
      <c r="F526" s="272" t="s">
        <v>957</v>
      </c>
      <c r="G526" s="270"/>
      <c r="H526" s="273">
        <v>8.5150000000000006</v>
      </c>
      <c r="I526" s="274"/>
      <c r="J526" s="270"/>
      <c r="K526" s="270"/>
      <c r="L526" s="275"/>
      <c r="M526" s="276"/>
      <c r="N526" s="277"/>
      <c r="O526" s="277"/>
      <c r="P526" s="277"/>
      <c r="Q526" s="277"/>
      <c r="R526" s="277"/>
      <c r="S526" s="277"/>
      <c r="T526" s="278"/>
      <c r="U526" s="13"/>
      <c r="V526" s="13"/>
      <c r="W526" s="13"/>
      <c r="X526" s="13"/>
      <c r="Y526" s="13"/>
      <c r="Z526" s="13"/>
      <c r="AA526" s="13"/>
      <c r="AB526" s="13"/>
      <c r="AC526" s="13"/>
      <c r="AD526" s="13"/>
      <c r="AE526" s="13"/>
      <c r="AT526" s="279" t="s">
        <v>465</v>
      </c>
      <c r="AU526" s="279" t="s">
        <v>93</v>
      </c>
      <c r="AV526" s="13" t="s">
        <v>93</v>
      </c>
      <c r="AW526" s="13" t="s">
        <v>38</v>
      </c>
      <c r="AX526" s="13" t="s">
        <v>83</v>
      </c>
      <c r="AY526" s="279" t="s">
        <v>397</v>
      </c>
    </row>
    <row r="527" s="13" customFormat="1">
      <c r="A527" s="13"/>
      <c r="B527" s="269"/>
      <c r="C527" s="270"/>
      <c r="D527" s="261" t="s">
        <v>465</v>
      </c>
      <c r="E527" s="271" t="s">
        <v>1</v>
      </c>
      <c r="F527" s="272" t="s">
        <v>959</v>
      </c>
      <c r="G527" s="270"/>
      <c r="H527" s="273">
        <v>9.8249999999999993</v>
      </c>
      <c r="I527" s="274"/>
      <c r="J527" s="270"/>
      <c r="K527" s="270"/>
      <c r="L527" s="275"/>
      <c r="M527" s="276"/>
      <c r="N527" s="277"/>
      <c r="O527" s="277"/>
      <c r="P527" s="277"/>
      <c r="Q527" s="277"/>
      <c r="R527" s="277"/>
      <c r="S527" s="277"/>
      <c r="T527" s="278"/>
      <c r="U527" s="13"/>
      <c r="V527" s="13"/>
      <c r="W527" s="13"/>
      <c r="X527" s="13"/>
      <c r="Y527" s="13"/>
      <c r="Z527" s="13"/>
      <c r="AA527" s="13"/>
      <c r="AB527" s="13"/>
      <c r="AC527" s="13"/>
      <c r="AD527" s="13"/>
      <c r="AE527" s="13"/>
      <c r="AT527" s="279" t="s">
        <v>465</v>
      </c>
      <c r="AU527" s="279" t="s">
        <v>93</v>
      </c>
      <c r="AV527" s="13" t="s">
        <v>93</v>
      </c>
      <c r="AW527" s="13" t="s">
        <v>38</v>
      </c>
      <c r="AX527" s="13" t="s">
        <v>83</v>
      </c>
      <c r="AY527" s="279" t="s">
        <v>397</v>
      </c>
    </row>
    <row r="528" s="13" customFormat="1">
      <c r="A528" s="13"/>
      <c r="B528" s="269"/>
      <c r="C528" s="270"/>
      <c r="D528" s="261" t="s">
        <v>465</v>
      </c>
      <c r="E528" s="271" t="s">
        <v>1</v>
      </c>
      <c r="F528" s="272" t="s">
        <v>960</v>
      </c>
      <c r="G528" s="270"/>
      <c r="H528" s="273">
        <v>17.684999999999999</v>
      </c>
      <c r="I528" s="274"/>
      <c r="J528" s="270"/>
      <c r="K528" s="270"/>
      <c r="L528" s="275"/>
      <c r="M528" s="276"/>
      <c r="N528" s="277"/>
      <c r="O528" s="277"/>
      <c r="P528" s="277"/>
      <c r="Q528" s="277"/>
      <c r="R528" s="277"/>
      <c r="S528" s="277"/>
      <c r="T528" s="278"/>
      <c r="U528" s="13"/>
      <c r="V528" s="13"/>
      <c r="W528" s="13"/>
      <c r="X528" s="13"/>
      <c r="Y528" s="13"/>
      <c r="Z528" s="13"/>
      <c r="AA528" s="13"/>
      <c r="AB528" s="13"/>
      <c r="AC528" s="13"/>
      <c r="AD528" s="13"/>
      <c r="AE528" s="13"/>
      <c r="AT528" s="279" t="s">
        <v>465</v>
      </c>
      <c r="AU528" s="279" t="s">
        <v>93</v>
      </c>
      <c r="AV528" s="13" t="s">
        <v>93</v>
      </c>
      <c r="AW528" s="13" t="s">
        <v>38</v>
      </c>
      <c r="AX528" s="13" t="s">
        <v>83</v>
      </c>
      <c r="AY528" s="279" t="s">
        <v>397</v>
      </c>
    </row>
    <row r="529" s="13" customFormat="1">
      <c r="A529" s="13"/>
      <c r="B529" s="269"/>
      <c r="C529" s="270"/>
      <c r="D529" s="261" t="s">
        <v>465</v>
      </c>
      <c r="E529" s="271" t="s">
        <v>1</v>
      </c>
      <c r="F529" s="272" t="s">
        <v>961</v>
      </c>
      <c r="G529" s="270"/>
      <c r="H529" s="273">
        <v>20.960000000000001</v>
      </c>
      <c r="I529" s="274"/>
      <c r="J529" s="270"/>
      <c r="K529" s="270"/>
      <c r="L529" s="275"/>
      <c r="M529" s="276"/>
      <c r="N529" s="277"/>
      <c r="O529" s="277"/>
      <c r="P529" s="277"/>
      <c r="Q529" s="277"/>
      <c r="R529" s="277"/>
      <c r="S529" s="277"/>
      <c r="T529" s="278"/>
      <c r="U529" s="13"/>
      <c r="V529" s="13"/>
      <c r="W529" s="13"/>
      <c r="X529" s="13"/>
      <c r="Y529" s="13"/>
      <c r="Z529" s="13"/>
      <c r="AA529" s="13"/>
      <c r="AB529" s="13"/>
      <c r="AC529" s="13"/>
      <c r="AD529" s="13"/>
      <c r="AE529" s="13"/>
      <c r="AT529" s="279" t="s">
        <v>465</v>
      </c>
      <c r="AU529" s="279" t="s">
        <v>93</v>
      </c>
      <c r="AV529" s="13" t="s">
        <v>93</v>
      </c>
      <c r="AW529" s="13" t="s">
        <v>38</v>
      </c>
      <c r="AX529" s="13" t="s">
        <v>83</v>
      </c>
      <c r="AY529" s="279" t="s">
        <v>397</v>
      </c>
    </row>
    <row r="530" s="13" customFormat="1">
      <c r="A530" s="13"/>
      <c r="B530" s="269"/>
      <c r="C530" s="270"/>
      <c r="D530" s="261" t="s">
        <v>465</v>
      </c>
      <c r="E530" s="271" t="s">
        <v>1</v>
      </c>
      <c r="F530" s="272" t="s">
        <v>961</v>
      </c>
      <c r="G530" s="270"/>
      <c r="H530" s="273">
        <v>20.960000000000001</v>
      </c>
      <c r="I530" s="274"/>
      <c r="J530" s="270"/>
      <c r="K530" s="270"/>
      <c r="L530" s="275"/>
      <c r="M530" s="276"/>
      <c r="N530" s="277"/>
      <c r="O530" s="277"/>
      <c r="P530" s="277"/>
      <c r="Q530" s="277"/>
      <c r="R530" s="277"/>
      <c r="S530" s="277"/>
      <c r="T530" s="278"/>
      <c r="U530" s="13"/>
      <c r="V530" s="13"/>
      <c r="W530" s="13"/>
      <c r="X530" s="13"/>
      <c r="Y530" s="13"/>
      <c r="Z530" s="13"/>
      <c r="AA530" s="13"/>
      <c r="AB530" s="13"/>
      <c r="AC530" s="13"/>
      <c r="AD530" s="13"/>
      <c r="AE530" s="13"/>
      <c r="AT530" s="279" t="s">
        <v>465</v>
      </c>
      <c r="AU530" s="279" t="s">
        <v>93</v>
      </c>
      <c r="AV530" s="13" t="s">
        <v>93</v>
      </c>
      <c r="AW530" s="13" t="s">
        <v>38</v>
      </c>
      <c r="AX530" s="13" t="s">
        <v>83</v>
      </c>
      <c r="AY530" s="279" t="s">
        <v>397</v>
      </c>
    </row>
    <row r="531" s="13" customFormat="1">
      <c r="A531" s="13"/>
      <c r="B531" s="269"/>
      <c r="C531" s="270"/>
      <c r="D531" s="261" t="s">
        <v>465</v>
      </c>
      <c r="E531" s="271" t="s">
        <v>1</v>
      </c>
      <c r="F531" s="272" t="s">
        <v>962</v>
      </c>
      <c r="G531" s="270"/>
      <c r="H531" s="273">
        <v>41.920000000000002</v>
      </c>
      <c r="I531" s="274"/>
      <c r="J531" s="270"/>
      <c r="K531" s="270"/>
      <c r="L531" s="275"/>
      <c r="M531" s="276"/>
      <c r="N531" s="277"/>
      <c r="O531" s="277"/>
      <c r="P531" s="277"/>
      <c r="Q531" s="277"/>
      <c r="R531" s="277"/>
      <c r="S531" s="277"/>
      <c r="T531" s="278"/>
      <c r="U531" s="13"/>
      <c r="V531" s="13"/>
      <c r="W531" s="13"/>
      <c r="X531" s="13"/>
      <c r="Y531" s="13"/>
      <c r="Z531" s="13"/>
      <c r="AA531" s="13"/>
      <c r="AB531" s="13"/>
      <c r="AC531" s="13"/>
      <c r="AD531" s="13"/>
      <c r="AE531" s="13"/>
      <c r="AT531" s="279" t="s">
        <v>465</v>
      </c>
      <c r="AU531" s="279" t="s">
        <v>93</v>
      </c>
      <c r="AV531" s="13" t="s">
        <v>93</v>
      </c>
      <c r="AW531" s="13" t="s">
        <v>38</v>
      </c>
      <c r="AX531" s="13" t="s">
        <v>83</v>
      </c>
      <c r="AY531" s="279" t="s">
        <v>397</v>
      </c>
    </row>
    <row r="532" s="13" customFormat="1">
      <c r="A532" s="13"/>
      <c r="B532" s="269"/>
      <c r="C532" s="270"/>
      <c r="D532" s="261" t="s">
        <v>465</v>
      </c>
      <c r="E532" s="271" t="s">
        <v>1</v>
      </c>
      <c r="F532" s="272" t="s">
        <v>963</v>
      </c>
      <c r="G532" s="270"/>
      <c r="H532" s="273">
        <v>6.5499999999999998</v>
      </c>
      <c r="I532" s="274"/>
      <c r="J532" s="270"/>
      <c r="K532" s="270"/>
      <c r="L532" s="275"/>
      <c r="M532" s="276"/>
      <c r="N532" s="277"/>
      <c r="O532" s="277"/>
      <c r="P532" s="277"/>
      <c r="Q532" s="277"/>
      <c r="R532" s="277"/>
      <c r="S532" s="277"/>
      <c r="T532" s="278"/>
      <c r="U532" s="13"/>
      <c r="V532" s="13"/>
      <c r="W532" s="13"/>
      <c r="X532" s="13"/>
      <c r="Y532" s="13"/>
      <c r="Z532" s="13"/>
      <c r="AA532" s="13"/>
      <c r="AB532" s="13"/>
      <c r="AC532" s="13"/>
      <c r="AD532" s="13"/>
      <c r="AE532" s="13"/>
      <c r="AT532" s="279" t="s">
        <v>465</v>
      </c>
      <c r="AU532" s="279" t="s">
        <v>93</v>
      </c>
      <c r="AV532" s="13" t="s">
        <v>93</v>
      </c>
      <c r="AW532" s="13" t="s">
        <v>38</v>
      </c>
      <c r="AX532" s="13" t="s">
        <v>83</v>
      </c>
      <c r="AY532" s="279" t="s">
        <v>397</v>
      </c>
    </row>
    <row r="533" s="13" customFormat="1">
      <c r="A533" s="13"/>
      <c r="B533" s="269"/>
      <c r="C533" s="270"/>
      <c r="D533" s="261" t="s">
        <v>465</v>
      </c>
      <c r="E533" s="271" t="s">
        <v>1</v>
      </c>
      <c r="F533" s="272" t="s">
        <v>961</v>
      </c>
      <c r="G533" s="270"/>
      <c r="H533" s="273">
        <v>20.960000000000001</v>
      </c>
      <c r="I533" s="274"/>
      <c r="J533" s="270"/>
      <c r="K533" s="270"/>
      <c r="L533" s="275"/>
      <c r="M533" s="276"/>
      <c r="N533" s="277"/>
      <c r="O533" s="277"/>
      <c r="P533" s="277"/>
      <c r="Q533" s="277"/>
      <c r="R533" s="277"/>
      <c r="S533" s="277"/>
      <c r="T533" s="278"/>
      <c r="U533" s="13"/>
      <c r="V533" s="13"/>
      <c r="W533" s="13"/>
      <c r="X533" s="13"/>
      <c r="Y533" s="13"/>
      <c r="Z533" s="13"/>
      <c r="AA533" s="13"/>
      <c r="AB533" s="13"/>
      <c r="AC533" s="13"/>
      <c r="AD533" s="13"/>
      <c r="AE533" s="13"/>
      <c r="AT533" s="279" t="s">
        <v>465</v>
      </c>
      <c r="AU533" s="279" t="s">
        <v>93</v>
      </c>
      <c r="AV533" s="13" t="s">
        <v>93</v>
      </c>
      <c r="AW533" s="13" t="s">
        <v>38</v>
      </c>
      <c r="AX533" s="13" t="s">
        <v>83</v>
      </c>
      <c r="AY533" s="279" t="s">
        <v>397</v>
      </c>
    </row>
    <row r="534" s="13" customFormat="1">
      <c r="A534" s="13"/>
      <c r="B534" s="269"/>
      <c r="C534" s="270"/>
      <c r="D534" s="261" t="s">
        <v>465</v>
      </c>
      <c r="E534" s="271" t="s">
        <v>1</v>
      </c>
      <c r="F534" s="272" t="s">
        <v>964</v>
      </c>
      <c r="G534" s="270"/>
      <c r="H534" s="273">
        <v>7.2050000000000001</v>
      </c>
      <c r="I534" s="274"/>
      <c r="J534" s="270"/>
      <c r="K534" s="270"/>
      <c r="L534" s="275"/>
      <c r="M534" s="276"/>
      <c r="N534" s="277"/>
      <c r="O534" s="277"/>
      <c r="P534" s="277"/>
      <c r="Q534" s="277"/>
      <c r="R534" s="277"/>
      <c r="S534" s="277"/>
      <c r="T534" s="278"/>
      <c r="U534" s="13"/>
      <c r="V534" s="13"/>
      <c r="W534" s="13"/>
      <c r="X534" s="13"/>
      <c r="Y534" s="13"/>
      <c r="Z534" s="13"/>
      <c r="AA534" s="13"/>
      <c r="AB534" s="13"/>
      <c r="AC534" s="13"/>
      <c r="AD534" s="13"/>
      <c r="AE534" s="13"/>
      <c r="AT534" s="279" t="s">
        <v>465</v>
      </c>
      <c r="AU534" s="279" t="s">
        <v>93</v>
      </c>
      <c r="AV534" s="13" t="s">
        <v>93</v>
      </c>
      <c r="AW534" s="13" t="s">
        <v>38</v>
      </c>
      <c r="AX534" s="13" t="s">
        <v>83</v>
      </c>
      <c r="AY534" s="279" t="s">
        <v>397</v>
      </c>
    </row>
    <row r="535" s="13" customFormat="1">
      <c r="A535" s="13"/>
      <c r="B535" s="269"/>
      <c r="C535" s="270"/>
      <c r="D535" s="261" t="s">
        <v>465</v>
      </c>
      <c r="E535" s="271" t="s">
        <v>1</v>
      </c>
      <c r="F535" s="272" t="s">
        <v>965</v>
      </c>
      <c r="G535" s="270"/>
      <c r="H535" s="273">
        <v>18.329999999999998</v>
      </c>
      <c r="I535" s="274"/>
      <c r="J535" s="270"/>
      <c r="K535" s="270"/>
      <c r="L535" s="275"/>
      <c r="M535" s="276"/>
      <c r="N535" s="277"/>
      <c r="O535" s="277"/>
      <c r="P535" s="277"/>
      <c r="Q535" s="277"/>
      <c r="R535" s="277"/>
      <c r="S535" s="277"/>
      <c r="T535" s="278"/>
      <c r="U535" s="13"/>
      <c r="V535" s="13"/>
      <c r="W535" s="13"/>
      <c r="X535" s="13"/>
      <c r="Y535" s="13"/>
      <c r="Z535" s="13"/>
      <c r="AA535" s="13"/>
      <c r="AB535" s="13"/>
      <c r="AC535" s="13"/>
      <c r="AD535" s="13"/>
      <c r="AE535" s="13"/>
      <c r="AT535" s="279" t="s">
        <v>465</v>
      </c>
      <c r="AU535" s="279" t="s">
        <v>93</v>
      </c>
      <c r="AV535" s="13" t="s">
        <v>93</v>
      </c>
      <c r="AW535" s="13" t="s">
        <v>38</v>
      </c>
      <c r="AX535" s="13" t="s">
        <v>83</v>
      </c>
      <c r="AY535" s="279" t="s">
        <v>397</v>
      </c>
    </row>
    <row r="536" s="13" customFormat="1">
      <c r="A536" s="13"/>
      <c r="B536" s="269"/>
      <c r="C536" s="270"/>
      <c r="D536" s="261" t="s">
        <v>465</v>
      </c>
      <c r="E536" s="271" t="s">
        <v>1</v>
      </c>
      <c r="F536" s="272" t="s">
        <v>966</v>
      </c>
      <c r="G536" s="270"/>
      <c r="H536" s="273">
        <v>22.103000000000002</v>
      </c>
      <c r="I536" s="274"/>
      <c r="J536" s="270"/>
      <c r="K536" s="270"/>
      <c r="L536" s="275"/>
      <c r="M536" s="276"/>
      <c r="N536" s="277"/>
      <c r="O536" s="277"/>
      <c r="P536" s="277"/>
      <c r="Q536" s="277"/>
      <c r="R536" s="277"/>
      <c r="S536" s="277"/>
      <c r="T536" s="278"/>
      <c r="U536" s="13"/>
      <c r="V536" s="13"/>
      <c r="W536" s="13"/>
      <c r="X536" s="13"/>
      <c r="Y536" s="13"/>
      <c r="Z536" s="13"/>
      <c r="AA536" s="13"/>
      <c r="AB536" s="13"/>
      <c r="AC536" s="13"/>
      <c r="AD536" s="13"/>
      <c r="AE536" s="13"/>
      <c r="AT536" s="279" t="s">
        <v>465</v>
      </c>
      <c r="AU536" s="279" t="s">
        <v>93</v>
      </c>
      <c r="AV536" s="13" t="s">
        <v>93</v>
      </c>
      <c r="AW536" s="13" t="s">
        <v>38</v>
      </c>
      <c r="AX536" s="13" t="s">
        <v>83</v>
      </c>
      <c r="AY536" s="279" t="s">
        <v>397</v>
      </c>
    </row>
    <row r="537" s="13" customFormat="1">
      <c r="A537" s="13"/>
      <c r="B537" s="269"/>
      <c r="C537" s="270"/>
      <c r="D537" s="261" t="s">
        <v>465</v>
      </c>
      <c r="E537" s="271" t="s">
        <v>1</v>
      </c>
      <c r="F537" s="272" t="s">
        <v>967</v>
      </c>
      <c r="G537" s="270"/>
      <c r="H537" s="273">
        <v>7.3499999999999996</v>
      </c>
      <c r="I537" s="274"/>
      <c r="J537" s="270"/>
      <c r="K537" s="270"/>
      <c r="L537" s="275"/>
      <c r="M537" s="276"/>
      <c r="N537" s="277"/>
      <c r="O537" s="277"/>
      <c r="P537" s="277"/>
      <c r="Q537" s="277"/>
      <c r="R537" s="277"/>
      <c r="S537" s="277"/>
      <c r="T537" s="278"/>
      <c r="U537" s="13"/>
      <c r="V537" s="13"/>
      <c r="W537" s="13"/>
      <c r="X537" s="13"/>
      <c r="Y537" s="13"/>
      <c r="Z537" s="13"/>
      <c r="AA537" s="13"/>
      <c r="AB537" s="13"/>
      <c r="AC537" s="13"/>
      <c r="AD537" s="13"/>
      <c r="AE537" s="13"/>
      <c r="AT537" s="279" t="s">
        <v>465</v>
      </c>
      <c r="AU537" s="279" t="s">
        <v>93</v>
      </c>
      <c r="AV537" s="13" t="s">
        <v>93</v>
      </c>
      <c r="AW537" s="13" t="s">
        <v>38</v>
      </c>
      <c r="AX537" s="13" t="s">
        <v>83</v>
      </c>
      <c r="AY537" s="279" t="s">
        <v>397</v>
      </c>
    </row>
    <row r="538" s="13" customFormat="1">
      <c r="A538" s="13"/>
      <c r="B538" s="269"/>
      <c r="C538" s="270"/>
      <c r="D538" s="261" t="s">
        <v>465</v>
      </c>
      <c r="E538" s="271" t="s">
        <v>1</v>
      </c>
      <c r="F538" s="272" t="s">
        <v>968</v>
      </c>
      <c r="G538" s="270"/>
      <c r="H538" s="273">
        <v>3.2999999999999998</v>
      </c>
      <c r="I538" s="274"/>
      <c r="J538" s="270"/>
      <c r="K538" s="270"/>
      <c r="L538" s="275"/>
      <c r="M538" s="276"/>
      <c r="N538" s="277"/>
      <c r="O538" s="277"/>
      <c r="P538" s="277"/>
      <c r="Q538" s="277"/>
      <c r="R538" s="277"/>
      <c r="S538" s="277"/>
      <c r="T538" s="278"/>
      <c r="U538" s="13"/>
      <c r="V538" s="13"/>
      <c r="W538" s="13"/>
      <c r="X538" s="13"/>
      <c r="Y538" s="13"/>
      <c r="Z538" s="13"/>
      <c r="AA538" s="13"/>
      <c r="AB538" s="13"/>
      <c r="AC538" s="13"/>
      <c r="AD538" s="13"/>
      <c r="AE538" s="13"/>
      <c r="AT538" s="279" t="s">
        <v>465</v>
      </c>
      <c r="AU538" s="279" t="s">
        <v>93</v>
      </c>
      <c r="AV538" s="13" t="s">
        <v>93</v>
      </c>
      <c r="AW538" s="13" t="s">
        <v>38</v>
      </c>
      <c r="AX538" s="13" t="s">
        <v>83</v>
      </c>
      <c r="AY538" s="279" t="s">
        <v>397</v>
      </c>
    </row>
    <row r="539" s="13" customFormat="1">
      <c r="A539" s="13"/>
      <c r="B539" s="269"/>
      <c r="C539" s="270"/>
      <c r="D539" s="261" t="s">
        <v>465</v>
      </c>
      <c r="E539" s="271" t="s">
        <v>1</v>
      </c>
      <c r="F539" s="272" t="s">
        <v>964</v>
      </c>
      <c r="G539" s="270"/>
      <c r="H539" s="273">
        <v>7.2050000000000001</v>
      </c>
      <c r="I539" s="274"/>
      <c r="J539" s="270"/>
      <c r="K539" s="270"/>
      <c r="L539" s="275"/>
      <c r="M539" s="276"/>
      <c r="N539" s="277"/>
      <c r="O539" s="277"/>
      <c r="P539" s="277"/>
      <c r="Q539" s="277"/>
      <c r="R539" s="277"/>
      <c r="S539" s="277"/>
      <c r="T539" s="278"/>
      <c r="U539" s="13"/>
      <c r="V539" s="13"/>
      <c r="W539" s="13"/>
      <c r="X539" s="13"/>
      <c r="Y539" s="13"/>
      <c r="Z539" s="13"/>
      <c r="AA539" s="13"/>
      <c r="AB539" s="13"/>
      <c r="AC539" s="13"/>
      <c r="AD539" s="13"/>
      <c r="AE539" s="13"/>
      <c r="AT539" s="279" t="s">
        <v>465</v>
      </c>
      <c r="AU539" s="279" t="s">
        <v>93</v>
      </c>
      <c r="AV539" s="13" t="s">
        <v>93</v>
      </c>
      <c r="AW539" s="13" t="s">
        <v>38</v>
      </c>
      <c r="AX539" s="13" t="s">
        <v>83</v>
      </c>
      <c r="AY539" s="279" t="s">
        <v>397</v>
      </c>
    </row>
    <row r="540" s="15" customFormat="1">
      <c r="A540" s="15"/>
      <c r="B540" s="291"/>
      <c r="C540" s="292"/>
      <c r="D540" s="261" t="s">
        <v>465</v>
      </c>
      <c r="E540" s="293" t="s">
        <v>1</v>
      </c>
      <c r="F540" s="294" t="s">
        <v>476</v>
      </c>
      <c r="G540" s="292"/>
      <c r="H540" s="295">
        <v>370.38799999999998</v>
      </c>
      <c r="I540" s="296"/>
      <c r="J540" s="292"/>
      <c r="K540" s="292"/>
      <c r="L540" s="297"/>
      <c r="M540" s="298"/>
      <c r="N540" s="299"/>
      <c r="O540" s="299"/>
      <c r="P540" s="299"/>
      <c r="Q540" s="299"/>
      <c r="R540" s="299"/>
      <c r="S540" s="299"/>
      <c r="T540" s="300"/>
      <c r="U540" s="15"/>
      <c r="V540" s="15"/>
      <c r="W540" s="15"/>
      <c r="X540" s="15"/>
      <c r="Y540" s="15"/>
      <c r="Z540" s="15"/>
      <c r="AA540" s="15"/>
      <c r="AB540" s="15"/>
      <c r="AC540" s="15"/>
      <c r="AD540" s="15"/>
      <c r="AE540" s="15"/>
      <c r="AT540" s="301" t="s">
        <v>465</v>
      </c>
      <c r="AU540" s="301" t="s">
        <v>93</v>
      </c>
      <c r="AV540" s="15" t="s">
        <v>112</v>
      </c>
      <c r="AW540" s="15" t="s">
        <v>38</v>
      </c>
      <c r="AX540" s="15" t="s">
        <v>83</v>
      </c>
      <c r="AY540" s="301" t="s">
        <v>397</v>
      </c>
    </row>
    <row r="541" s="16" customFormat="1">
      <c r="A541" s="16"/>
      <c r="B541" s="306"/>
      <c r="C541" s="307"/>
      <c r="D541" s="261" t="s">
        <v>465</v>
      </c>
      <c r="E541" s="308" t="s">
        <v>1</v>
      </c>
      <c r="F541" s="309" t="s">
        <v>910</v>
      </c>
      <c r="G541" s="307"/>
      <c r="H541" s="308" t="s">
        <v>1</v>
      </c>
      <c r="I541" s="310"/>
      <c r="J541" s="307"/>
      <c r="K541" s="307"/>
      <c r="L541" s="311"/>
      <c r="M541" s="312"/>
      <c r="N541" s="313"/>
      <c r="O541" s="313"/>
      <c r="P541" s="313"/>
      <c r="Q541" s="313"/>
      <c r="R541" s="313"/>
      <c r="S541" s="313"/>
      <c r="T541" s="314"/>
      <c r="U541" s="16"/>
      <c r="V541" s="16"/>
      <c r="W541" s="16"/>
      <c r="X541" s="16"/>
      <c r="Y541" s="16"/>
      <c r="Z541" s="16"/>
      <c r="AA541" s="16"/>
      <c r="AB541" s="16"/>
      <c r="AC541" s="16"/>
      <c r="AD541" s="16"/>
      <c r="AE541" s="16"/>
      <c r="AT541" s="315" t="s">
        <v>465</v>
      </c>
      <c r="AU541" s="315" t="s">
        <v>93</v>
      </c>
      <c r="AV541" s="16" t="s">
        <v>91</v>
      </c>
      <c r="AW541" s="16" t="s">
        <v>38</v>
      </c>
      <c r="AX541" s="16" t="s">
        <v>83</v>
      </c>
      <c r="AY541" s="315" t="s">
        <v>397</v>
      </c>
    </row>
    <row r="542" s="13" customFormat="1">
      <c r="A542" s="13"/>
      <c r="B542" s="269"/>
      <c r="C542" s="270"/>
      <c r="D542" s="261" t="s">
        <v>465</v>
      </c>
      <c r="E542" s="271" t="s">
        <v>1</v>
      </c>
      <c r="F542" s="272" t="s">
        <v>969</v>
      </c>
      <c r="G542" s="270"/>
      <c r="H542" s="273">
        <v>6.9089999999999998</v>
      </c>
      <c r="I542" s="274"/>
      <c r="J542" s="270"/>
      <c r="K542" s="270"/>
      <c r="L542" s="275"/>
      <c r="M542" s="276"/>
      <c r="N542" s="277"/>
      <c r="O542" s="277"/>
      <c r="P542" s="277"/>
      <c r="Q542" s="277"/>
      <c r="R542" s="277"/>
      <c r="S542" s="277"/>
      <c r="T542" s="278"/>
      <c r="U542" s="13"/>
      <c r="V542" s="13"/>
      <c r="W542" s="13"/>
      <c r="X542" s="13"/>
      <c r="Y542" s="13"/>
      <c r="Z542" s="13"/>
      <c r="AA542" s="13"/>
      <c r="AB542" s="13"/>
      <c r="AC542" s="13"/>
      <c r="AD542" s="13"/>
      <c r="AE542" s="13"/>
      <c r="AT542" s="279" t="s">
        <v>465</v>
      </c>
      <c r="AU542" s="279" t="s">
        <v>93</v>
      </c>
      <c r="AV542" s="13" t="s">
        <v>93</v>
      </c>
      <c r="AW542" s="13" t="s">
        <v>38</v>
      </c>
      <c r="AX542" s="13" t="s">
        <v>83</v>
      </c>
      <c r="AY542" s="279" t="s">
        <v>397</v>
      </c>
    </row>
    <row r="543" s="13" customFormat="1">
      <c r="A543" s="13"/>
      <c r="B543" s="269"/>
      <c r="C543" s="270"/>
      <c r="D543" s="261" t="s">
        <v>465</v>
      </c>
      <c r="E543" s="271" t="s">
        <v>1</v>
      </c>
      <c r="F543" s="272" t="s">
        <v>970</v>
      </c>
      <c r="G543" s="270"/>
      <c r="H543" s="273">
        <v>4.0430000000000001</v>
      </c>
      <c r="I543" s="274"/>
      <c r="J543" s="270"/>
      <c r="K543" s="270"/>
      <c r="L543" s="275"/>
      <c r="M543" s="276"/>
      <c r="N543" s="277"/>
      <c r="O543" s="277"/>
      <c r="P543" s="277"/>
      <c r="Q543" s="277"/>
      <c r="R543" s="277"/>
      <c r="S543" s="277"/>
      <c r="T543" s="278"/>
      <c r="U543" s="13"/>
      <c r="V543" s="13"/>
      <c r="W543" s="13"/>
      <c r="X543" s="13"/>
      <c r="Y543" s="13"/>
      <c r="Z543" s="13"/>
      <c r="AA543" s="13"/>
      <c r="AB543" s="13"/>
      <c r="AC543" s="13"/>
      <c r="AD543" s="13"/>
      <c r="AE543" s="13"/>
      <c r="AT543" s="279" t="s">
        <v>465</v>
      </c>
      <c r="AU543" s="279" t="s">
        <v>93</v>
      </c>
      <c r="AV543" s="13" t="s">
        <v>93</v>
      </c>
      <c r="AW543" s="13" t="s">
        <v>38</v>
      </c>
      <c r="AX543" s="13" t="s">
        <v>83</v>
      </c>
      <c r="AY543" s="279" t="s">
        <v>397</v>
      </c>
    </row>
    <row r="544" s="13" customFormat="1">
      <c r="A544" s="13"/>
      <c r="B544" s="269"/>
      <c r="C544" s="270"/>
      <c r="D544" s="261" t="s">
        <v>465</v>
      </c>
      <c r="E544" s="271" t="s">
        <v>1</v>
      </c>
      <c r="F544" s="272" t="s">
        <v>971</v>
      </c>
      <c r="G544" s="270"/>
      <c r="H544" s="273">
        <v>9</v>
      </c>
      <c r="I544" s="274"/>
      <c r="J544" s="270"/>
      <c r="K544" s="270"/>
      <c r="L544" s="275"/>
      <c r="M544" s="276"/>
      <c r="N544" s="277"/>
      <c r="O544" s="277"/>
      <c r="P544" s="277"/>
      <c r="Q544" s="277"/>
      <c r="R544" s="277"/>
      <c r="S544" s="277"/>
      <c r="T544" s="278"/>
      <c r="U544" s="13"/>
      <c r="V544" s="13"/>
      <c r="W544" s="13"/>
      <c r="X544" s="13"/>
      <c r="Y544" s="13"/>
      <c r="Z544" s="13"/>
      <c r="AA544" s="13"/>
      <c r="AB544" s="13"/>
      <c r="AC544" s="13"/>
      <c r="AD544" s="13"/>
      <c r="AE544" s="13"/>
      <c r="AT544" s="279" t="s">
        <v>465</v>
      </c>
      <c r="AU544" s="279" t="s">
        <v>93</v>
      </c>
      <c r="AV544" s="13" t="s">
        <v>93</v>
      </c>
      <c r="AW544" s="13" t="s">
        <v>38</v>
      </c>
      <c r="AX544" s="13" t="s">
        <v>83</v>
      </c>
      <c r="AY544" s="279" t="s">
        <v>397</v>
      </c>
    </row>
    <row r="545" s="13" customFormat="1">
      <c r="A545" s="13"/>
      <c r="B545" s="269"/>
      <c r="C545" s="270"/>
      <c r="D545" s="261" t="s">
        <v>465</v>
      </c>
      <c r="E545" s="271" t="s">
        <v>1</v>
      </c>
      <c r="F545" s="272" t="s">
        <v>972</v>
      </c>
      <c r="G545" s="270"/>
      <c r="H545" s="273">
        <v>2.1150000000000002</v>
      </c>
      <c r="I545" s="274"/>
      <c r="J545" s="270"/>
      <c r="K545" s="270"/>
      <c r="L545" s="275"/>
      <c r="M545" s="276"/>
      <c r="N545" s="277"/>
      <c r="O545" s="277"/>
      <c r="P545" s="277"/>
      <c r="Q545" s="277"/>
      <c r="R545" s="277"/>
      <c r="S545" s="277"/>
      <c r="T545" s="278"/>
      <c r="U545" s="13"/>
      <c r="V545" s="13"/>
      <c r="W545" s="13"/>
      <c r="X545" s="13"/>
      <c r="Y545" s="13"/>
      <c r="Z545" s="13"/>
      <c r="AA545" s="13"/>
      <c r="AB545" s="13"/>
      <c r="AC545" s="13"/>
      <c r="AD545" s="13"/>
      <c r="AE545" s="13"/>
      <c r="AT545" s="279" t="s">
        <v>465</v>
      </c>
      <c r="AU545" s="279" t="s">
        <v>93</v>
      </c>
      <c r="AV545" s="13" t="s">
        <v>93</v>
      </c>
      <c r="AW545" s="13" t="s">
        <v>38</v>
      </c>
      <c r="AX545" s="13" t="s">
        <v>83</v>
      </c>
      <c r="AY545" s="279" t="s">
        <v>397</v>
      </c>
    </row>
    <row r="546" s="13" customFormat="1">
      <c r="A546" s="13"/>
      <c r="B546" s="269"/>
      <c r="C546" s="270"/>
      <c r="D546" s="261" t="s">
        <v>465</v>
      </c>
      <c r="E546" s="271" t="s">
        <v>1</v>
      </c>
      <c r="F546" s="272" t="s">
        <v>973</v>
      </c>
      <c r="G546" s="270"/>
      <c r="H546" s="273">
        <v>9.9960000000000004</v>
      </c>
      <c r="I546" s="274"/>
      <c r="J546" s="270"/>
      <c r="K546" s="270"/>
      <c r="L546" s="275"/>
      <c r="M546" s="276"/>
      <c r="N546" s="277"/>
      <c r="O546" s="277"/>
      <c r="P546" s="277"/>
      <c r="Q546" s="277"/>
      <c r="R546" s="277"/>
      <c r="S546" s="277"/>
      <c r="T546" s="278"/>
      <c r="U546" s="13"/>
      <c r="V546" s="13"/>
      <c r="W546" s="13"/>
      <c r="X546" s="13"/>
      <c r="Y546" s="13"/>
      <c r="Z546" s="13"/>
      <c r="AA546" s="13"/>
      <c r="AB546" s="13"/>
      <c r="AC546" s="13"/>
      <c r="AD546" s="13"/>
      <c r="AE546" s="13"/>
      <c r="AT546" s="279" t="s">
        <v>465</v>
      </c>
      <c r="AU546" s="279" t="s">
        <v>93</v>
      </c>
      <c r="AV546" s="13" t="s">
        <v>93</v>
      </c>
      <c r="AW546" s="13" t="s">
        <v>38</v>
      </c>
      <c r="AX546" s="13" t="s">
        <v>83</v>
      </c>
      <c r="AY546" s="279" t="s">
        <v>397</v>
      </c>
    </row>
    <row r="547" s="13" customFormat="1">
      <c r="A547" s="13"/>
      <c r="B547" s="269"/>
      <c r="C547" s="270"/>
      <c r="D547" s="261" t="s">
        <v>465</v>
      </c>
      <c r="E547" s="271" t="s">
        <v>1</v>
      </c>
      <c r="F547" s="272" t="s">
        <v>974</v>
      </c>
      <c r="G547" s="270"/>
      <c r="H547" s="273">
        <v>26.18</v>
      </c>
      <c r="I547" s="274"/>
      <c r="J547" s="270"/>
      <c r="K547" s="270"/>
      <c r="L547" s="275"/>
      <c r="M547" s="276"/>
      <c r="N547" s="277"/>
      <c r="O547" s="277"/>
      <c r="P547" s="277"/>
      <c r="Q547" s="277"/>
      <c r="R547" s="277"/>
      <c r="S547" s="277"/>
      <c r="T547" s="278"/>
      <c r="U547" s="13"/>
      <c r="V547" s="13"/>
      <c r="W547" s="13"/>
      <c r="X547" s="13"/>
      <c r="Y547" s="13"/>
      <c r="Z547" s="13"/>
      <c r="AA547" s="13"/>
      <c r="AB547" s="13"/>
      <c r="AC547" s="13"/>
      <c r="AD547" s="13"/>
      <c r="AE547" s="13"/>
      <c r="AT547" s="279" t="s">
        <v>465</v>
      </c>
      <c r="AU547" s="279" t="s">
        <v>93</v>
      </c>
      <c r="AV547" s="13" t="s">
        <v>93</v>
      </c>
      <c r="AW547" s="13" t="s">
        <v>38</v>
      </c>
      <c r="AX547" s="13" t="s">
        <v>83</v>
      </c>
      <c r="AY547" s="279" t="s">
        <v>397</v>
      </c>
    </row>
    <row r="548" s="13" customFormat="1">
      <c r="A548" s="13"/>
      <c r="B548" s="269"/>
      <c r="C548" s="270"/>
      <c r="D548" s="261" t="s">
        <v>465</v>
      </c>
      <c r="E548" s="271" t="s">
        <v>1</v>
      </c>
      <c r="F548" s="272" t="s">
        <v>975</v>
      </c>
      <c r="G548" s="270"/>
      <c r="H548" s="273">
        <v>38.493000000000002</v>
      </c>
      <c r="I548" s="274"/>
      <c r="J548" s="270"/>
      <c r="K548" s="270"/>
      <c r="L548" s="275"/>
      <c r="M548" s="276"/>
      <c r="N548" s="277"/>
      <c r="O548" s="277"/>
      <c r="P548" s="277"/>
      <c r="Q548" s="277"/>
      <c r="R548" s="277"/>
      <c r="S548" s="277"/>
      <c r="T548" s="278"/>
      <c r="U548" s="13"/>
      <c r="V548" s="13"/>
      <c r="W548" s="13"/>
      <c r="X548" s="13"/>
      <c r="Y548" s="13"/>
      <c r="Z548" s="13"/>
      <c r="AA548" s="13"/>
      <c r="AB548" s="13"/>
      <c r="AC548" s="13"/>
      <c r="AD548" s="13"/>
      <c r="AE548" s="13"/>
      <c r="AT548" s="279" t="s">
        <v>465</v>
      </c>
      <c r="AU548" s="279" t="s">
        <v>93</v>
      </c>
      <c r="AV548" s="13" t="s">
        <v>93</v>
      </c>
      <c r="AW548" s="13" t="s">
        <v>38</v>
      </c>
      <c r="AX548" s="13" t="s">
        <v>83</v>
      </c>
      <c r="AY548" s="279" t="s">
        <v>397</v>
      </c>
    </row>
    <row r="549" s="13" customFormat="1">
      <c r="A549" s="13"/>
      <c r="B549" s="269"/>
      <c r="C549" s="270"/>
      <c r="D549" s="261" t="s">
        <v>465</v>
      </c>
      <c r="E549" s="271" t="s">
        <v>1</v>
      </c>
      <c r="F549" s="272" t="s">
        <v>976</v>
      </c>
      <c r="G549" s="270"/>
      <c r="H549" s="273">
        <v>7.1909999999999998</v>
      </c>
      <c r="I549" s="274"/>
      <c r="J549" s="270"/>
      <c r="K549" s="270"/>
      <c r="L549" s="275"/>
      <c r="M549" s="276"/>
      <c r="N549" s="277"/>
      <c r="O549" s="277"/>
      <c r="P549" s="277"/>
      <c r="Q549" s="277"/>
      <c r="R549" s="277"/>
      <c r="S549" s="277"/>
      <c r="T549" s="278"/>
      <c r="U549" s="13"/>
      <c r="V549" s="13"/>
      <c r="W549" s="13"/>
      <c r="X549" s="13"/>
      <c r="Y549" s="13"/>
      <c r="Z549" s="13"/>
      <c r="AA549" s="13"/>
      <c r="AB549" s="13"/>
      <c r="AC549" s="13"/>
      <c r="AD549" s="13"/>
      <c r="AE549" s="13"/>
      <c r="AT549" s="279" t="s">
        <v>465</v>
      </c>
      <c r="AU549" s="279" t="s">
        <v>93</v>
      </c>
      <c r="AV549" s="13" t="s">
        <v>93</v>
      </c>
      <c r="AW549" s="13" t="s">
        <v>38</v>
      </c>
      <c r="AX549" s="13" t="s">
        <v>83</v>
      </c>
      <c r="AY549" s="279" t="s">
        <v>397</v>
      </c>
    </row>
    <row r="550" s="13" customFormat="1">
      <c r="A550" s="13"/>
      <c r="B550" s="269"/>
      <c r="C550" s="270"/>
      <c r="D550" s="261" t="s">
        <v>465</v>
      </c>
      <c r="E550" s="271" t="s">
        <v>1</v>
      </c>
      <c r="F550" s="272" t="s">
        <v>977</v>
      </c>
      <c r="G550" s="270"/>
      <c r="H550" s="273">
        <v>3.3319999999999999</v>
      </c>
      <c r="I550" s="274"/>
      <c r="J550" s="270"/>
      <c r="K550" s="270"/>
      <c r="L550" s="275"/>
      <c r="M550" s="276"/>
      <c r="N550" s="277"/>
      <c r="O550" s="277"/>
      <c r="P550" s="277"/>
      <c r="Q550" s="277"/>
      <c r="R550" s="277"/>
      <c r="S550" s="277"/>
      <c r="T550" s="278"/>
      <c r="U550" s="13"/>
      <c r="V550" s="13"/>
      <c r="W550" s="13"/>
      <c r="X550" s="13"/>
      <c r="Y550" s="13"/>
      <c r="Z550" s="13"/>
      <c r="AA550" s="13"/>
      <c r="AB550" s="13"/>
      <c r="AC550" s="13"/>
      <c r="AD550" s="13"/>
      <c r="AE550" s="13"/>
      <c r="AT550" s="279" t="s">
        <v>465</v>
      </c>
      <c r="AU550" s="279" t="s">
        <v>93</v>
      </c>
      <c r="AV550" s="13" t="s">
        <v>93</v>
      </c>
      <c r="AW550" s="13" t="s">
        <v>38</v>
      </c>
      <c r="AX550" s="13" t="s">
        <v>83</v>
      </c>
      <c r="AY550" s="279" t="s">
        <v>397</v>
      </c>
    </row>
    <row r="551" s="13" customFormat="1">
      <c r="A551" s="13"/>
      <c r="B551" s="269"/>
      <c r="C551" s="270"/>
      <c r="D551" s="261" t="s">
        <v>465</v>
      </c>
      <c r="E551" s="271" t="s">
        <v>1</v>
      </c>
      <c r="F551" s="272" t="s">
        <v>978</v>
      </c>
      <c r="G551" s="270"/>
      <c r="H551" s="273">
        <v>10.608000000000001</v>
      </c>
      <c r="I551" s="274"/>
      <c r="J551" s="270"/>
      <c r="K551" s="270"/>
      <c r="L551" s="275"/>
      <c r="M551" s="276"/>
      <c r="N551" s="277"/>
      <c r="O551" s="277"/>
      <c r="P551" s="277"/>
      <c r="Q551" s="277"/>
      <c r="R551" s="277"/>
      <c r="S551" s="277"/>
      <c r="T551" s="278"/>
      <c r="U551" s="13"/>
      <c r="V551" s="13"/>
      <c r="W551" s="13"/>
      <c r="X551" s="13"/>
      <c r="Y551" s="13"/>
      <c r="Z551" s="13"/>
      <c r="AA551" s="13"/>
      <c r="AB551" s="13"/>
      <c r="AC551" s="13"/>
      <c r="AD551" s="13"/>
      <c r="AE551" s="13"/>
      <c r="AT551" s="279" t="s">
        <v>465</v>
      </c>
      <c r="AU551" s="279" t="s">
        <v>93</v>
      </c>
      <c r="AV551" s="13" t="s">
        <v>93</v>
      </c>
      <c r="AW551" s="13" t="s">
        <v>38</v>
      </c>
      <c r="AX551" s="13" t="s">
        <v>83</v>
      </c>
      <c r="AY551" s="279" t="s">
        <v>397</v>
      </c>
    </row>
    <row r="552" s="13" customFormat="1">
      <c r="A552" s="13"/>
      <c r="B552" s="269"/>
      <c r="C552" s="270"/>
      <c r="D552" s="261" t="s">
        <v>465</v>
      </c>
      <c r="E552" s="271" t="s">
        <v>1</v>
      </c>
      <c r="F552" s="272" t="s">
        <v>979</v>
      </c>
      <c r="G552" s="270"/>
      <c r="H552" s="273">
        <v>3.383</v>
      </c>
      <c r="I552" s="274"/>
      <c r="J552" s="270"/>
      <c r="K552" s="270"/>
      <c r="L552" s="275"/>
      <c r="M552" s="276"/>
      <c r="N552" s="277"/>
      <c r="O552" s="277"/>
      <c r="P552" s="277"/>
      <c r="Q552" s="277"/>
      <c r="R552" s="277"/>
      <c r="S552" s="277"/>
      <c r="T552" s="278"/>
      <c r="U552" s="13"/>
      <c r="V552" s="13"/>
      <c r="W552" s="13"/>
      <c r="X552" s="13"/>
      <c r="Y552" s="13"/>
      <c r="Z552" s="13"/>
      <c r="AA552" s="13"/>
      <c r="AB552" s="13"/>
      <c r="AC552" s="13"/>
      <c r="AD552" s="13"/>
      <c r="AE552" s="13"/>
      <c r="AT552" s="279" t="s">
        <v>465</v>
      </c>
      <c r="AU552" s="279" t="s">
        <v>93</v>
      </c>
      <c r="AV552" s="13" t="s">
        <v>93</v>
      </c>
      <c r="AW552" s="13" t="s">
        <v>38</v>
      </c>
      <c r="AX552" s="13" t="s">
        <v>83</v>
      </c>
      <c r="AY552" s="279" t="s">
        <v>397</v>
      </c>
    </row>
    <row r="553" s="13" customFormat="1">
      <c r="A553" s="13"/>
      <c r="B553" s="269"/>
      <c r="C553" s="270"/>
      <c r="D553" s="261" t="s">
        <v>465</v>
      </c>
      <c r="E553" s="271" t="s">
        <v>1</v>
      </c>
      <c r="F553" s="272" t="s">
        <v>980</v>
      </c>
      <c r="G553" s="270"/>
      <c r="H553" s="273">
        <v>5.4400000000000004</v>
      </c>
      <c r="I553" s="274"/>
      <c r="J553" s="270"/>
      <c r="K553" s="270"/>
      <c r="L553" s="275"/>
      <c r="M553" s="276"/>
      <c r="N553" s="277"/>
      <c r="O553" s="277"/>
      <c r="P553" s="277"/>
      <c r="Q553" s="277"/>
      <c r="R553" s="277"/>
      <c r="S553" s="277"/>
      <c r="T553" s="278"/>
      <c r="U553" s="13"/>
      <c r="V553" s="13"/>
      <c r="W553" s="13"/>
      <c r="X553" s="13"/>
      <c r="Y553" s="13"/>
      <c r="Z553" s="13"/>
      <c r="AA553" s="13"/>
      <c r="AB553" s="13"/>
      <c r="AC553" s="13"/>
      <c r="AD553" s="13"/>
      <c r="AE553" s="13"/>
      <c r="AT553" s="279" t="s">
        <v>465</v>
      </c>
      <c r="AU553" s="279" t="s">
        <v>93</v>
      </c>
      <c r="AV553" s="13" t="s">
        <v>93</v>
      </c>
      <c r="AW553" s="13" t="s">
        <v>38</v>
      </c>
      <c r="AX553" s="13" t="s">
        <v>83</v>
      </c>
      <c r="AY553" s="279" t="s">
        <v>397</v>
      </c>
    </row>
    <row r="554" s="13" customFormat="1">
      <c r="A554" s="13"/>
      <c r="B554" s="269"/>
      <c r="C554" s="270"/>
      <c r="D554" s="261" t="s">
        <v>465</v>
      </c>
      <c r="E554" s="271" t="s">
        <v>1</v>
      </c>
      <c r="F554" s="272" t="s">
        <v>980</v>
      </c>
      <c r="G554" s="270"/>
      <c r="H554" s="273">
        <v>5.4400000000000004</v>
      </c>
      <c r="I554" s="274"/>
      <c r="J554" s="270"/>
      <c r="K554" s="270"/>
      <c r="L554" s="275"/>
      <c r="M554" s="276"/>
      <c r="N554" s="277"/>
      <c r="O554" s="277"/>
      <c r="P554" s="277"/>
      <c r="Q554" s="277"/>
      <c r="R554" s="277"/>
      <c r="S554" s="277"/>
      <c r="T554" s="278"/>
      <c r="U554" s="13"/>
      <c r="V554" s="13"/>
      <c r="W554" s="13"/>
      <c r="X554" s="13"/>
      <c r="Y554" s="13"/>
      <c r="Z554" s="13"/>
      <c r="AA554" s="13"/>
      <c r="AB554" s="13"/>
      <c r="AC554" s="13"/>
      <c r="AD554" s="13"/>
      <c r="AE554" s="13"/>
      <c r="AT554" s="279" t="s">
        <v>465</v>
      </c>
      <c r="AU554" s="279" t="s">
        <v>93</v>
      </c>
      <c r="AV554" s="13" t="s">
        <v>93</v>
      </c>
      <c r="AW554" s="13" t="s">
        <v>38</v>
      </c>
      <c r="AX554" s="13" t="s">
        <v>83</v>
      </c>
      <c r="AY554" s="279" t="s">
        <v>397</v>
      </c>
    </row>
    <row r="555" s="13" customFormat="1">
      <c r="A555" s="13"/>
      <c r="B555" s="269"/>
      <c r="C555" s="270"/>
      <c r="D555" s="261" t="s">
        <v>465</v>
      </c>
      <c r="E555" s="271" t="s">
        <v>1</v>
      </c>
      <c r="F555" s="272" t="s">
        <v>981</v>
      </c>
      <c r="G555" s="270"/>
      <c r="H555" s="273">
        <v>78.084000000000003</v>
      </c>
      <c r="I555" s="274"/>
      <c r="J555" s="270"/>
      <c r="K555" s="270"/>
      <c r="L555" s="275"/>
      <c r="M555" s="276"/>
      <c r="N555" s="277"/>
      <c r="O555" s="277"/>
      <c r="P555" s="277"/>
      <c r="Q555" s="277"/>
      <c r="R555" s="277"/>
      <c r="S555" s="277"/>
      <c r="T555" s="278"/>
      <c r="U555" s="13"/>
      <c r="V555" s="13"/>
      <c r="W555" s="13"/>
      <c r="X555" s="13"/>
      <c r="Y555" s="13"/>
      <c r="Z555" s="13"/>
      <c r="AA555" s="13"/>
      <c r="AB555" s="13"/>
      <c r="AC555" s="13"/>
      <c r="AD555" s="13"/>
      <c r="AE555" s="13"/>
      <c r="AT555" s="279" t="s">
        <v>465</v>
      </c>
      <c r="AU555" s="279" t="s">
        <v>93</v>
      </c>
      <c r="AV555" s="13" t="s">
        <v>93</v>
      </c>
      <c r="AW555" s="13" t="s">
        <v>38</v>
      </c>
      <c r="AX555" s="13" t="s">
        <v>83</v>
      </c>
      <c r="AY555" s="279" t="s">
        <v>397</v>
      </c>
    </row>
    <row r="556" s="13" customFormat="1">
      <c r="A556" s="13"/>
      <c r="B556" s="269"/>
      <c r="C556" s="270"/>
      <c r="D556" s="261" t="s">
        <v>465</v>
      </c>
      <c r="E556" s="271" t="s">
        <v>1</v>
      </c>
      <c r="F556" s="272" t="s">
        <v>982</v>
      </c>
      <c r="G556" s="270"/>
      <c r="H556" s="273">
        <v>39.765000000000001</v>
      </c>
      <c r="I556" s="274"/>
      <c r="J556" s="270"/>
      <c r="K556" s="270"/>
      <c r="L556" s="275"/>
      <c r="M556" s="276"/>
      <c r="N556" s="277"/>
      <c r="O556" s="277"/>
      <c r="P556" s="277"/>
      <c r="Q556" s="277"/>
      <c r="R556" s="277"/>
      <c r="S556" s="277"/>
      <c r="T556" s="278"/>
      <c r="U556" s="13"/>
      <c r="V556" s="13"/>
      <c r="W556" s="13"/>
      <c r="X556" s="13"/>
      <c r="Y556" s="13"/>
      <c r="Z556" s="13"/>
      <c r="AA556" s="13"/>
      <c r="AB556" s="13"/>
      <c r="AC556" s="13"/>
      <c r="AD556" s="13"/>
      <c r="AE556" s="13"/>
      <c r="AT556" s="279" t="s">
        <v>465</v>
      </c>
      <c r="AU556" s="279" t="s">
        <v>93</v>
      </c>
      <c r="AV556" s="13" t="s">
        <v>93</v>
      </c>
      <c r="AW556" s="13" t="s">
        <v>38</v>
      </c>
      <c r="AX556" s="13" t="s">
        <v>83</v>
      </c>
      <c r="AY556" s="279" t="s">
        <v>397</v>
      </c>
    </row>
    <row r="557" s="13" customFormat="1">
      <c r="A557" s="13"/>
      <c r="B557" s="269"/>
      <c r="C557" s="270"/>
      <c r="D557" s="261" t="s">
        <v>465</v>
      </c>
      <c r="E557" s="271" t="s">
        <v>1</v>
      </c>
      <c r="F557" s="272" t="s">
        <v>983</v>
      </c>
      <c r="G557" s="270"/>
      <c r="H557" s="273">
        <v>14.427</v>
      </c>
      <c r="I557" s="274"/>
      <c r="J557" s="270"/>
      <c r="K557" s="270"/>
      <c r="L557" s="275"/>
      <c r="M557" s="276"/>
      <c r="N557" s="277"/>
      <c r="O557" s="277"/>
      <c r="P557" s="277"/>
      <c r="Q557" s="277"/>
      <c r="R557" s="277"/>
      <c r="S557" s="277"/>
      <c r="T557" s="278"/>
      <c r="U557" s="13"/>
      <c r="V557" s="13"/>
      <c r="W557" s="13"/>
      <c r="X557" s="13"/>
      <c r="Y557" s="13"/>
      <c r="Z557" s="13"/>
      <c r="AA557" s="13"/>
      <c r="AB557" s="13"/>
      <c r="AC557" s="13"/>
      <c r="AD557" s="13"/>
      <c r="AE557" s="13"/>
      <c r="AT557" s="279" t="s">
        <v>465</v>
      </c>
      <c r="AU557" s="279" t="s">
        <v>93</v>
      </c>
      <c r="AV557" s="13" t="s">
        <v>93</v>
      </c>
      <c r="AW557" s="13" t="s">
        <v>38</v>
      </c>
      <c r="AX557" s="13" t="s">
        <v>83</v>
      </c>
      <c r="AY557" s="279" t="s">
        <v>397</v>
      </c>
    </row>
    <row r="558" s="15" customFormat="1">
      <c r="A558" s="15"/>
      <c r="B558" s="291"/>
      <c r="C558" s="292"/>
      <c r="D558" s="261" t="s">
        <v>465</v>
      </c>
      <c r="E558" s="293" t="s">
        <v>1</v>
      </c>
      <c r="F558" s="294" t="s">
        <v>476</v>
      </c>
      <c r="G558" s="292"/>
      <c r="H558" s="295">
        <v>264.40600000000001</v>
      </c>
      <c r="I558" s="296"/>
      <c r="J558" s="292"/>
      <c r="K558" s="292"/>
      <c r="L558" s="297"/>
      <c r="M558" s="298"/>
      <c r="N558" s="299"/>
      <c r="O558" s="299"/>
      <c r="P558" s="299"/>
      <c r="Q558" s="299"/>
      <c r="R558" s="299"/>
      <c r="S558" s="299"/>
      <c r="T558" s="300"/>
      <c r="U558" s="15"/>
      <c r="V558" s="15"/>
      <c r="W558" s="15"/>
      <c r="X558" s="15"/>
      <c r="Y558" s="15"/>
      <c r="Z558" s="15"/>
      <c r="AA558" s="15"/>
      <c r="AB558" s="15"/>
      <c r="AC558" s="15"/>
      <c r="AD558" s="15"/>
      <c r="AE558" s="15"/>
      <c r="AT558" s="301" t="s">
        <v>465</v>
      </c>
      <c r="AU558" s="301" t="s">
        <v>93</v>
      </c>
      <c r="AV558" s="15" t="s">
        <v>112</v>
      </c>
      <c r="AW558" s="15" t="s">
        <v>38</v>
      </c>
      <c r="AX558" s="15" t="s">
        <v>83</v>
      </c>
      <c r="AY558" s="301" t="s">
        <v>397</v>
      </c>
    </row>
    <row r="559" s="14" customFormat="1">
      <c r="A559" s="14"/>
      <c r="B559" s="280"/>
      <c r="C559" s="281"/>
      <c r="D559" s="261" t="s">
        <v>465</v>
      </c>
      <c r="E559" s="282" t="s">
        <v>1</v>
      </c>
      <c r="F559" s="283" t="s">
        <v>467</v>
      </c>
      <c r="G559" s="281"/>
      <c r="H559" s="284">
        <v>1198.125</v>
      </c>
      <c r="I559" s="285"/>
      <c r="J559" s="281"/>
      <c r="K559" s="281"/>
      <c r="L559" s="286"/>
      <c r="M559" s="287"/>
      <c r="N559" s="288"/>
      <c r="O559" s="288"/>
      <c r="P559" s="288"/>
      <c r="Q559" s="288"/>
      <c r="R559" s="288"/>
      <c r="S559" s="288"/>
      <c r="T559" s="289"/>
      <c r="U559" s="14"/>
      <c r="V559" s="14"/>
      <c r="W559" s="14"/>
      <c r="X559" s="14"/>
      <c r="Y559" s="14"/>
      <c r="Z559" s="14"/>
      <c r="AA559" s="14"/>
      <c r="AB559" s="14"/>
      <c r="AC559" s="14"/>
      <c r="AD559" s="14"/>
      <c r="AE559" s="14"/>
      <c r="AT559" s="290" t="s">
        <v>465</v>
      </c>
      <c r="AU559" s="290" t="s">
        <v>93</v>
      </c>
      <c r="AV559" s="14" t="s">
        <v>124</v>
      </c>
      <c r="AW559" s="14" t="s">
        <v>38</v>
      </c>
      <c r="AX559" s="14" t="s">
        <v>91</v>
      </c>
      <c r="AY559" s="290" t="s">
        <v>397</v>
      </c>
    </row>
    <row r="560" s="2" customFormat="1" ht="16.5" customHeight="1">
      <c r="A560" s="40"/>
      <c r="B560" s="41"/>
      <c r="C560" s="247" t="s">
        <v>682</v>
      </c>
      <c r="D560" s="247" t="s">
        <v>400</v>
      </c>
      <c r="E560" s="248" t="s">
        <v>984</v>
      </c>
      <c r="F560" s="249" t="s">
        <v>985</v>
      </c>
      <c r="G560" s="250" t="s">
        <v>546</v>
      </c>
      <c r="H560" s="251">
        <v>1198.125</v>
      </c>
      <c r="I560" s="252"/>
      <c r="J560" s="253">
        <f>ROUND(I560*H560,2)</f>
        <v>0</v>
      </c>
      <c r="K560" s="254"/>
      <c r="L560" s="46"/>
      <c r="M560" s="255" t="s">
        <v>1</v>
      </c>
      <c r="N560" s="256" t="s">
        <v>48</v>
      </c>
      <c r="O560" s="93"/>
      <c r="P560" s="257">
        <f>O560*H560</f>
        <v>0</v>
      </c>
      <c r="Q560" s="257">
        <v>0</v>
      </c>
      <c r="R560" s="257">
        <f>Q560*H560</f>
        <v>0</v>
      </c>
      <c r="S560" s="257">
        <v>0</v>
      </c>
      <c r="T560" s="258">
        <f>S560*H560</f>
        <v>0</v>
      </c>
      <c r="U560" s="40"/>
      <c r="V560" s="40"/>
      <c r="W560" s="40"/>
      <c r="X560" s="40"/>
      <c r="Y560" s="40"/>
      <c r="Z560" s="40"/>
      <c r="AA560" s="40"/>
      <c r="AB560" s="40"/>
      <c r="AC560" s="40"/>
      <c r="AD560" s="40"/>
      <c r="AE560" s="40"/>
      <c r="AR560" s="259" t="s">
        <v>124</v>
      </c>
      <c r="AT560" s="259" t="s">
        <v>400</v>
      </c>
      <c r="AU560" s="259" t="s">
        <v>93</v>
      </c>
      <c r="AY560" s="18" t="s">
        <v>397</v>
      </c>
      <c r="BE560" s="260">
        <f>IF(N560="základní",J560,0)</f>
        <v>0</v>
      </c>
      <c r="BF560" s="260">
        <f>IF(N560="snížená",J560,0)</f>
        <v>0</v>
      </c>
      <c r="BG560" s="260">
        <f>IF(N560="zákl. přenesená",J560,0)</f>
        <v>0</v>
      </c>
      <c r="BH560" s="260">
        <f>IF(N560="sníž. přenesená",J560,0)</f>
        <v>0</v>
      </c>
      <c r="BI560" s="260">
        <f>IF(N560="nulová",J560,0)</f>
        <v>0</v>
      </c>
      <c r="BJ560" s="18" t="s">
        <v>91</v>
      </c>
      <c r="BK560" s="260">
        <f>ROUND(I560*H560,2)</f>
        <v>0</v>
      </c>
      <c r="BL560" s="18" t="s">
        <v>124</v>
      </c>
      <c r="BM560" s="259" t="s">
        <v>986</v>
      </c>
    </row>
    <row r="561" s="2" customFormat="1" ht="21.75" customHeight="1">
      <c r="A561" s="40"/>
      <c r="B561" s="41"/>
      <c r="C561" s="247" t="s">
        <v>987</v>
      </c>
      <c r="D561" s="247" t="s">
        <v>400</v>
      </c>
      <c r="E561" s="248" t="s">
        <v>988</v>
      </c>
      <c r="F561" s="249" t="s">
        <v>989</v>
      </c>
      <c r="G561" s="250" t="s">
        <v>502</v>
      </c>
      <c r="H561" s="251">
        <v>26.640999999999998</v>
      </c>
      <c r="I561" s="252"/>
      <c r="J561" s="253">
        <f>ROUND(I561*H561,2)</f>
        <v>0</v>
      </c>
      <c r="K561" s="254"/>
      <c r="L561" s="46"/>
      <c r="M561" s="255" t="s">
        <v>1</v>
      </c>
      <c r="N561" s="256" t="s">
        <v>48</v>
      </c>
      <c r="O561" s="93"/>
      <c r="P561" s="257">
        <f>O561*H561</f>
        <v>0</v>
      </c>
      <c r="Q561" s="257">
        <v>0</v>
      </c>
      <c r="R561" s="257">
        <f>Q561*H561</f>
        <v>0</v>
      </c>
      <c r="S561" s="257">
        <v>0</v>
      </c>
      <c r="T561" s="258">
        <f>S561*H561</f>
        <v>0</v>
      </c>
      <c r="U561" s="40"/>
      <c r="V561" s="40"/>
      <c r="W561" s="40"/>
      <c r="X561" s="40"/>
      <c r="Y561" s="40"/>
      <c r="Z561" s="40"/>
      <c r="AA561" s="40"/>
      <c r="AB561" s="40"/>
      <c r="AC561" s="40"/>
      <c r="AD561" s="40"/>
      <c r="AE561" s="40"/>
      <c r="AR561" s="259" t="s">
        <v>124</v>
      </c>
      <c r="AT561" s="259" t="s">
        <v>400</v>
      </c>
      <c r="AU561" s="259" t="s">
        <v>93</v>
      </c>
      <c r="AY561" s="18" t="s">
        <v>397</v>
      </c>
      <c r="BE561" s="260">
        <f>IF(N561="základní",J561,0)</f>
        <v>0</v>
      </c>
      <c r="BF561" s="260">
        <f>IF(N561="snížená",J561,0)</f>
        <v>0</v>
      </c>
      <c r="BG561" s="260">
        <f>IF(N561="zákl. přenesená",J561,0)</f>
        <v>0</v>
      </c>
      <c r="BH561" s="260">
        <f>IF(N561="sníž. přenesená",J561,0)</f>
        <v>0</v>
      </c>
      <c r="BI561" s="260">
        <f>IF(N561="nulová",J561,0)</f>
        <v>0</v>
      </c>
      <c r="BJ561" s="18" t="s">
        <v>91</v>
      </c>
      <c r="BK561" s="260">
        <f>ROUND(I561*H561,2)</f>
        <v>0</v>
      </c>
      <c r="BL561" s="18" t="s">
        <v>124</v>
      </c>
      <c r="BM561" s="259" t="s">
        <v>990</v>
      </c>
    </row>
    <row r="562" s="2" customFormat="1">
      <c r="A562" s="40"/>
      <c r="B562" s="41"/>
      <c r="C562" s="42"/>
      <c r="D562" s="261" t="s">
        <v>404</v>
      </c>
      <c r="E562" s="42"/>
      <c r="F562" s="262" t="s">
        <v>613</v>
      </c>
      <c r="G562" s="42"/>
      <c r="H562" s="42"/>
      <c r="I562" s="157"/>
      <c r="J562" s="42"/>
      <c r="K562" s="42"/>
      <c r="L562" s="46"/>
      <c r="M562" s="263"/>
      <c r="N562" s="264"/>
      <c r="O562" s="93"/>
      <c r="P562" s="93"/>
      <c r="Q562" s="93"/>
      <c r="R562" s="93"/>
      <c r="S562" s="93"/>
      <c r="T562" s="94"/>
      <c r="U562" s="40"/>
      <c r="V562" s="40"/>
      <c r="W562" s="40"/>
      <c r="X562" s="40"/>
      <c r="Y562" s="40"/>
      <c r="Z562" s="40"/>
      <c r="AA562" s="40"/>
      <c r="AB562" s="40"/>
      <c r="AC562" s="40"/>
      <c r="AD562" s="40"/>
      <c r="AE562" s="40"/>
      <c r="AT562" s="18" t="s">
        <v>404</v>
      </c>
      <c r="AU562" s="18" t="s">
        <v>93</v>
      </c>
    </row>
    <row r="563" s="16" customFormat="1">
      <c r="A563" s="16"/>
      <c r="B563" s="306"/>
      <c r="C563" s="307"/>
      <c r="D563" s="261" t="s">
        <v>465</v>
      </c>
      <c r="E563" s="308" t="s">
        <v>1</v>
      </c>
      <c r="F563" s="309" t="s">
        <v>768</v>
      </c>
      <c r="G563" s="307"/>
      <c r="H563" s="308" t="s">
        <v>1</v>
      </c>
      <c r="I563" s="310"/>
      <c r="J563" s="307"/>
      <c r="K563" s="307"/>
      <c r="L563" s="311"/>
      <c r="M563" s="312"/>
      <c r="N563" s="313"/>
      <c r="O563" s="313"/>
      <c r="P563" s="313"/>
      <c r="Q563" s="313"/>
      <c r="R563" s="313"/>
      <c r="S563" s="313"/>
      <c r="T563" s="314"/>
      <c r="U563" s="16"/>
      <c r="V563" s="16"/>
      <c r="W563" s="16"/>
      <c r="X563" s="16"/>
      <c r="Y563" s="16"/>
      <c r="Z563" s="16"/>
      <c r="AA563" s="16"/>
      <c r="AB563" s="16"/>
      <c r="AC563" s="16"/>
      <c r="AD563" s="16"/>
      <c r="AE563" s="16"/>
      <c r="AT563" s="315" t="s">
        <v>465</v>
      </c>
      <c r="AU563" s="315" t="s">
        <v>93</v>
      </c>
      <c r="AV563" s="16" t="s">
        <v>91</v>
      </c>
      <c r="AW563" s="16" t="s">
        <v>38</v>
      </c>
      <c r="AX563" s="16" t="s">
        <v>83</v>
      </c>
      <c r="AY563" s="315" t="s">
        <v>397</v>
      </c>
    </row>
    <row r="564" s="13" customFormat="1">
      <c r="A564" s="13"/>
      <c r="B564" s="269"/>
      <c r="C564" s="270"/>
      <c r="D564" s="261" t="s">
        <v>465</v>
      </c>
      <c r="E564" s="271" t="s">
        <v>1</v>
      </c>
      <c r="F564" s="272" t="s">
        <v>991</v>
      </c>
      <c r="G564" s="270"/>
      <c r="H564" s="273">
        <v>9.0419999999999998</v>
      </c>
      <c r="I564" s="274"/>
      <c r="J564" s="270"/>
      <c r="K564" s="270"/>
      <c r="L564" s="275"/>
      <c r="M564" s="276"/>
      <c r="N564" s="277"/>
      <c r="O564" s="277"/>
      <c r="P564" s="277"/>
      <c r="Q564" s="277"/>
      <c r="R564" s="277"/>
      <c r="S564" s="277"/>
      <c r="T564" s="278"/>
      <c r="U564" s="13"/>
      <c r="V564" s="13"/>
      <c r="W564" s="13"/>
      <c r="X564" s="13"/>
      <c r="Y564" s="13"/>
      <c r="Z564" s="13"/>
      <c r="AA564" s="13"/>
      <c r="AB564" s="13"/>
      <c r="AC564" s="13"/>
      <c r="AD564" s="13"/>
      <c r="AE564" s="13"/>
      <c r="AT564" s="279" t="s">
        <v>465</v>
      </c>
      <c r="AU564" s="279" t="s">
        <v>93</v>
      </c>
      <c r="AV564" s="13" t="s">
        <v>93</v>
      </c>
      <c r="AW564" s="13" t="s">
        <v>38</v>
      </c>
      <c r="AX564" s="13" t="s">
        <v>83</v>
      </c>
      <c r="AY564" s="279" t="s">
        <v>397</v>
      </c>
    </row>
    <row r="565" s="13" customFormat="1">
      <c r="A565" s="13"/>
      <c r="B565" s="269"/>
      <c r="C565" s="270"/>
      <c r="D565" s="261" t="s">
        <v>465</v>
      </c>
      <c r="E565" s="271" t="s">
        <v>1</v>
      </c>
      <c r="F565" s="272" t="s">
        <v>992</v>
      </c>
      <c r="G565" s="270"/>
      <c r="H565" s="273">
        <v>2.903</v>
      </c>
      <c r="I565" s="274"/>
      <c r="J565" s="270"/>
      <c r="K565" s="270"/>
      <c r="L565" s="275"/>
      <c r="M565" s="276"/>
      <c r="N565" s="277"/>
      <c r="O565" s="277"/>
      <c r="P565" s="277"/>
      <c r="Q565" s="277"/>
      <c r="R565" s="277"/>
      <c r="S565" s="277"/>
      <c r="T565" s="278"/>
      <c r="U565" s="13"/>
      <c r="V565" s="13"/>
      <c r="W565" s="13"/>
      <c r="X565" s="13"/>
      <c r="Y565" s="13"/>
      <c r="Z565" s="13"/>
      <c r="AA565" s="13"/>
      <c r="AB565" s="13"/>
      <c r="AC565" s="13"/>
      <c r="AD565" s="13"/>
      <c r="AE565" s="13"/>
      <c r="AT565" s="279" t="s">
        <v>465</v>
      </c>
      <c r="AU565" s="279" t="s">
        <v>93</v>
      </c>
      <c r="AV565" s="13" t="s">
        <v>93</v>
      </c>
      <c r="AW565" s="13" t="s">
        <v>38</v>
      </c>
      <c r="AX565" s="13" t="s">
        <v>83</v>
      </c>
      <c r="AY565" s="279" t="s">
        <v>397</v>
      </c>
    </row>
    <row r="566" s="13" customFormat="1">
      <c r="A566" s="13"/>
      <c r="B566" s="269"/>
      <c r="C566" s="270"/>
      <c r="D566" s="261" t="s">
        <v>465</v>
      </c>
      <c r="E566" s="271" t="s">
        <v>1</v>
      </c>
      <c r="F566" s="272" t="s">
        <v>993</v>
      </c>
      <c r="G566" s="270"/>
      <c r="H566" s="273">
        <v>11.221</v>
      </c>
      <c r="I566" s="274"/>
      <c r="J566" s="270"/>
      <c r="K566" s="270"/>
      <c r="L566" s="275"/>
      <c r="M566" s="276"/>
      <c r="N566" s="277"/>
      <c r="O566" s="277"/>
      <c r="P566" s="277"/>
      <c r="Q566" s="277"/>
      <c r="R566" s="277"/>
      <c r="S566" s="277"/>
      <c r="T566" s="278"/>
      <c r="U566" s="13"/>
      <c r="V566" s="13"/>
      <c r="W566" s="13"/>
      <c r="X566" s="13"/>
      <c r="Y566" s="13"/>
      <c r="Z566" s="13"/>
      <c r="AA566" s="13"/>
      <c r="AB566" s="13"/>
      <c r="AC566" s="13"/>
      <c r="AD566" s="13"/>
      <c r="AE566" s="13"/>
      <c r="AT566" s="279" t="s">
        <v>465</v>
      </c>
      <c r="AU566" s="279" t="s">
        <v>93</v>
      </c>
      <c r="AV566" s="13" t="s">
        <v>93</v>
      </c>
      <c r="AW566" s="13" t="s">
        <v>38</v>
      </c>
      <c r="AX566" s="13" t="s">
        <v>83</v>
      </c>
      <c r="AY566" s="279" t="s">
        <v>397</v>
      </c>
    </row>
    <row r="567" s="15" customFormat="1">
      <c r="A567" s="15"/>
      <c r="B567" s="291"/>
      <c r="C567" s="292"/>
      <c r="D567" s="261" t="s">
        <v>465</v>
      </c>
      <c r="E567" s="293" t="s">
        <v>1</v>
      </c>
      <c r="F567" s="294" t="s">
        <v>476</v>
      </c>
      <c r="G567" s="292"/>
      <c r="H567" s="295">
        <v>23.166</v>
      </c>
      <c r="I567" s="296"/>
      <c r="J567" s="292"/>
      <c r="K567" s="292"/>
      <c r="L567" s="297"/>
      <c r="M567" s="298"/>
      <c r="N567" s="299"/>
      <c r="O567" s="299"/>
      <c r="P567" s="299"/>
      <c r="Q567" s="299"/>
      <c r="R567" s="299"/>
      <c r="S567" s="299"/>
      <c r="T567" s="300"/>
      <c r="U567" s="15"/>
      <c r="V567" s="15"/>
      <c r="W567" s="15"/>
      <c r="X567" s="15"/>
      <c r="Y567" s="15"/>
      <c r="Z567" s="15"/>
      <c r="AA567" s="15"/>
      <c r="AB567" s="15"/>
      <c r="AC567" s="15"/>
      <c r="AD567" s="15"/>
      <c r="AE567" s="15"/>
      <c r="AT567" s="301" t="s">
        <v>465</v>
      </c>
      <c r="AU567" s="301" t="s">
        <v>93</v>
      </c>
      <c r="AV567" s="15" t="s">
        <v>112</v>
      </c>
      <c r="AW567" s="15" t="s">
        <v>38</v>
      </c>
      <c r="AX567" s="15" t="s">
        <v>83</v>
      </c>
      <c r="AY567" s="301" t="s">
        <v>397</v>
      </c>
    </row>
    <row r="568" s="13" customFormat="1">
      <c r="A568" s="13"/>
      <c r="B568" s="269"/>
      <c r="C568" s="270"/>
      <c r="D568" s="261" t="s">
        <v>465</v>
      </c>
      <c r="E568" s="271" t="s">
        <v>1</v>
      </c>
      <c r="F568" s="272" t="s">
        <v>994</v>
      </c>
      <c r="G568" s="270"/>
      <c r="H568" s="273">
        <v>3.4750000000000001</v>
      </c>
      <c r="I568" s="274"/>
      <c r="J568" s="270"/>
      <c r="K568" s="270"/>
      <c r="L568" s="275"/>
      <c r="M568" s="276"/>
      <c r="N568" s="277"/>
      <c r="O568" s="277"/>
      <c r="P568" s="277"/>
      <c r="Q568" s="277"/>
      <c r="R568" s="277"/>
      <c r="S568" s="277"/>
      <c r="T568" s="278"/>
      <c r="U568" s="13"/>
      <c r="V568" s="13"/>
      <c r="W568" s="13"/>
      <c r="X568" s="13"/>
      <c r="Y568" s="13"/>
      <c r="Z568" s="13"/>
      <c r="AA568" s="13"/>
      <c r="AB568" s="13"/>
      <c r="AC568" s="13"/>
      <c r="AD568" s="13"/>
      <c r="AE568" s="13"/>
      <c r="AT568" s="279" t="s">
        <v>465</v>
      </c>
      <c r="AU568" s="279" t="s">
        <v>93</v>
      </c>
      <c r="AV568" s="13" t="s">
        <v>93</v>
      </c>
      <c r="AW568" s="13" t="s">
        <v>38</v>
      </c>
      <c r="AX568" s="13" t="s">
        <v>83</v>
      </c>
      <c r="AY568" s="279" t="s">
        <v>397</v>
      </c>
    </row>
    <row r="569" s="14" customFormat="1">
      <c r="A569" s="14"/>
      <c r="B569" s="280"/>
      <c r="C569" s="281"/>
      <c r="D569" s="261" t="s">
        <v>465</v>
      </c>
      <c r="E569" s="282" t="s">
        <v>1</v>
      </c>
      <c r="F569" s="283" t="s">
        <v>467</v>
      </c>
      <c r="G569" s="281"/>
      <c r="H569" s="284">
        <v>26.640999999999998</v>
      </c>
      <c r="I569" s="285"/>
      <c r="J569" s="281"/>
      <c r="K569" s="281"/>
      <c r="L569" s="286"/>
      <c r="M569" s="287"/>
      <c r="N569" s="288"/>
      <c r="O569" s="288"/>
      <c r="P569" s="288"/>
      <c r="Q569" s="288"/>
      <c r="R569" s="288"/>
      <c r="S569" s="288"/>
      <c r="T569" s="289"/>
      <c r="U569" s="14"/>
      <c r="V569" s="14"/>
      <c r="W569" s="14"/>
      <c r="X569" s="14"/>
      <c r="Y569" s="14"/>
      <c r="Z569" s="14"/>
      <c r="AA569" s="14"/>
      <c r="AB569" s="14"/>
      <c r="AC569" s="14"/>
      <c r="AD569" s="14"/>
      <c r="AE569" s="14"/>
      <c r="AT569" s="290" t="s">
        <v>465</v>
      </c>
      <c r="AU569" s="290" t="s">
        <v>93</v>
      </c>
      <c r="AV569" s="14" t="s">
        <v>124</v>
      </c>
      <c r="AW569" s="14" t="s">
        <v>38</v>
      </c>
      <c r="AX569" s="14" t="s">
        <v>91</v>
      </c>
      <c r="AY569" s="290" t="s">
        <v>397</v>
      </c>
    </row>
    <row r="570" s="2" customFormat="1" ht="16.5" customHeight="1">
      <c r="A570" s="40"/>
      <c r="B570" s="41"/>
      <c r="C570" s="247" t="s">
        <v>995</v>
      </c>
      <c r="D570" s="247" t="s">
        <v>400</v>
      </c>
      <c r="E570" s="248" t="s">
        <v>996</v>
      </c>
      <c r="F570" s="249" t="s">
        <v>997</v>
      </c>
      <c r="G570" s="250" t="s">
        <v>464</v>
      </c>
      <c r="H570" s="251">
        <v>241.27199999999999</v>
      </c>
      <c r="I570" s="252"/>
      <c r="J570" s="253">
        <f>ROUND(I570*H570,2)</f>
        <v>0</v>
      </c>
      <c r="K570" s="254"/>
      <c r="L570" s="46"/>
      <c r="M570" s="255" t="s">
        <v>1</v>
      </c>
      <c r="N570" s="256" t="s">
        <v>48</v>
      </c>
      <c r="O570" s="93"/>
      <c r="P570" s="257">
        <f>O570*H570</f>
        <v>0</v>
      </c>
      <c r="Q570" s="257">
        <v>2.4533999999999998</v>
      </c>
      <c r="R570" s="257">
        <f>Q570*H570</f>
        <v>591.93672479999998</v>
      </c>
      <c r="S570" s="257">
        <v>0</v>
      </c>
      <c r="T570" s="258">
        <f>S570*H570</f>
        <v>0</v>
      </c>
      <c r="U570" s="40"/>
      <c r="V570" s="40"/>
      <c r="W570" s="40"/>
      <c r="X570" s="40"/>
      <c r="Y570" s="40"/>
      <c r="Z570" s="40"/>
      <c r="AA570" s="40"/>
      <c r="AB570" s="40"/>
      <c r="AC570" s="40"/>
      <c r="AD570" s="40"/>
      <c r="AE570" s="40"/>
      <c r="AR570" s="259" t="s">
        <v>124</v>
      </c>
      <c r="AT570" s="259" t="s">
        <v>400</v>
      </c>
      <c r="AU570" s="259" t="s">
        <v>93</v>
      </c>
      <c r="AY570" s="18" t="s">
        <v>397</v>
      </c>
      <c r="BE570" s="260">
        <f>IF(N570="základní",J570,0)</f>
        <v>0</v>
      </c>
      <c r="BF570" s="260">
        <f>IF(N570="snížená",J570,0)</f>
        <v>0</v>
      </c>
      <c r="BG570" s="260">
        <f>IF(N570="zákl. přenesená",J570,0)</f>
        <v>0</v>
      </c>
      <c r="BH570" s="260">
        <f>IF(N570="sníž. přenesená",J570,0)</f>
        <v>0</v>
      </c>
      <c r="BI570" s="260">
        <f>IF(N570="nulová",J570,0)</f>
        <v>0</v>
      </c>
      <c r="BJ570" s="18" t="s">
        <v>91</v>
      </c>
      <c r="BK570" s="260">
        <f>ROUND(I570*H570,2)</f>
        <v>0</v>
      </c>
      <c r="BL570" s="18" t="s">
        <v>124</v>
      </c>
      <c r="BM570" s="259" t="s">
        <v>998</v>
      </c>
    </row>
    <row r="571" s="16" customFormat="1">
      <c r="A571" s="16"/>
      <c r="B571" s="306"/>
      <c r="C571" s="307"/>
      <c r="D571" s="261" t="s">
        <v>465</v>
      </c>
      <c r="E571" s="308" t="s">
        <v>1</v>
      </c>
      <c r="F571" s="309" t="s">
        <v>868</v>
      </c>
      <c r="G571" s="307"/>
      <c r="H571" s="308" t="s">
        <v>1</v>
      </c>
      <c r="I571" s="310"/>
      <c r="J571" s="307"/>
      <c r="K571" s="307"/>
      <c r="L571" s="311"/>
      <c r="M571" s="312"/>
      <c r="N571" s="313"/>
      <c r="O571" s="313"/>
      <c r="P571" s="313"/>
      <c r="Q571" s="313"/>
      <c r="R571" s="313"/>
      <c r="S571" s="313"/>
      <c r="T571" s="314"/>
      <c r="U571" s="16"/>
      <c r="V571" s="16"/>
      <c r="W571" s="16"/>
      <c r="X571" s="16"/>
      <c r="Y571" s="16"/>
      <c r="Z571" s="16"/>
      <c r="AA571" s="16"/>
      <c r="AB571" s="16"/>
      <c r="AC571" s="16"/>
      <c r="AD571" s="16"/>
      <c r="AE571" s="16"/>
      <c r="AT571" s="315" t="s">
        <v>465</v>
      </c>
      <c r="AU571" s="315" t="s">
        <v>93</v>
      </c>
      <c r="AV571" s="16" t="s">
        <v>91</v>
      </c>
      <c r="AW571" s="16" t="s">
        <v>38</v>
      </c>
      <c r="AX571" s="16" t="s">
        <v>83</v>
      </c>
      <c r="AY571" s="315" t="s">
        <v>397</v>
      </c>
    </row>
    <row r="572" s="16" customFormat="1">
      <c r="A572" s="16"/>
      <c r="B572" s="306"/>
      <c r="C572" s="307"/>
      <c r="D572" s="261" t="s">
        <v>465</v>
      </c>
      <c r="E572" s="308" t="s">
        <v>1</v>
      </c>
      <c r="F572" s="309" t="s">
        <v>999</v>
      </c>
      <c r="G572" s="307"/>
      <c r="H572" s="308" t="s">
        <v>1</v>
      </c>
      <c r="I572" s="310"/>
      <c r="J572" s="307"/>
      <c r="K572" s="307"/>
      <c r="L572" s="311"/>
      <c r="M572" s="312"/>
      <c r="N572" s="313"/>
      <c r="O572" s="313"/>
      <c r="P572" s="313"/>
      <c r="Q572" s="313"/>
      <c r="R572" s="313"/>
      <c r="S572" s="313"/>
      <c r="T572" s="314"/>
      <c r="U572" s="16"/>
      <c r="V572" s="16"/>
      <c r="W572" s="16"/>
      <c r="X572" s="16"/>
      <c r="Y572" s="16"/>
      <c r="Z572" s="16"/>
      <c r="AA572" s="16"/>
      <c r="AB572" s="16"/>
      <c r="AC572" s="16"/>
      <c r="AD572" s="16"/>
      <c r="AE572" s="16"/>
      <c r="AT572" s="315" t="s">
        <v>465</v>
      </c>
      <c r="AU572" s="315" t="s">
        <v>93</v>
      </c>
      <c r="AV572" s="16" t="s">
        <v>91</v>
      </c>
      <c r="AW572" s="16" t="s">
        <v>38</v>
      </c>
      <c r="AX572" s="16" t="s">
        <v>83</v>
      </c>
      <c r="AY572" s="315" t="s">
        <v>397</v>
      </c>
    </row>
    <row r="573" s="13" customFormat="1">
      <c r="A573" s="13"/>
      <c r="B573" s="269"/>
      <c r="C573" s="270"/>
      <c r="D573" s="261" t="s">
        <v>465</v>
      </c>
      <c r="E573" s="271" t="s">
        <v>1</v>
      </c>
      <c r="F573" s="272" t="s">
        <v>1000</v>
      </c>
      <c r="G573" s="270"/>
      <c r="H573" s="273">
        <v>72.403000000000006</v>
      </c>
      <c r="I573" s="274"/>
      <c r="J573" s="270"/>
      <c r="K573" s="270"/>
      <c r="L573" s="275"/>
      <c r="M573" s="276"/>
      <c r="N573" s="277"/>
      <c r="O573" s="277"/>
      <c r="P573" s="277"/>
      <c r="Q573" s="277"/>
      <c r="R573" s="277"/>
      <c r="S573" s="277"/>
      <c r="T573" s="278"/>
      <c r="U573" s="13"/>
      <c r="V573" s="13"/>
      <c r="W573" s="13"/>
      <c r="X573" s="13"/>
      <c r="Y573" s="13"/>
      <c r="Z573" s="13"/>
      <c r="AA573" s="13"/>
      <c r="AB573" s="13"/>
      <c r="AC573" s="13"/>
      <c r="AD573" s="13"/>
      <c r="AE573" s="13"/>
      <c r="AT573" s="279" t="s">
        <v>465</v>
      </c>
      <c r="AU573" s="279" t="s">
        <v>93</v>
      </c>
      <c r="AV573" s="13" t="s">
        <v>93</v>
      </c>
      <c r="AW573" s="13" t="s">
        <v>38</v>
      </c>
      <c r="AX573" s="13" t="s">
        <v>83</v>
      </c>
      <c r="AY573" s="279" t="s">
        <v>397</v>
      </c>
    </row>
    <row r="574" s="13" customFormat="1">
      <c r="A574" s="13"/>
      <c r="B574" s="269"/>
      <c r="C574" s="270"/>
      <c r="D574" s="261" t="s">
        <v>465</v>
      </c>
      <c r="E574" s="271" t="s">
        <v>1</v>
      </c>
      <c r="F574" s="272" t="s">
        <v>1001</v>
      </c>
      <c r="G574" s="270"/>
      <c r="H574" s="273">
        <v>32.122</v>
      </c>
      <c r="I574" s="274"/>
      <c r="J574" s="270"/>
      <c r="K574" s="270"/>
      <c r="L574" s="275"/>
      <c r="M574" s="276"/>
      <c r="N574" s="277"/>
      <c r="O574" s="277"/>
      <c r="P574" s="277"/>
      <c r="Q574" s="277"/>
      <c r="R574" s="277"/>
      <c r="S574" s="277"/>
      <c r="T574" s="278"/>
      <c r="U574" s="13"/>
      <c r="V574" s="13"/>
      <c r="W574" s="13"/>
      <c r="X574" s="13"/>
      <c r="Y574" s="13"/>
      <c r="Z574" s="13"/>
      <c r="AA574" s="13"/>
      <c r="AB574" s="13"/>
      <c r="AC574" s="13"/>
      <c r="AD574" s="13"/>
      <c r="AE574" s="13"/>
      <c r="AT574" s="279" t="s">
        <v>465</v>
      </c>
      <c r="AU574" s="279" t="s">
        <v>93</v>
      </c>
      <c r="AV574" s="13" t="s">
        <v>93</v>
      </c>
      <c r="AW574" s="13" t="s">
        <v>38</v>
      </c>
      <c r="AX574" s="13" t="s">
        <v>83</v>
      </c>
      <c r="AY574" s="279" t="s">
        <v>397</v>
      </c>
    </row>
    <row r="575" s="15" customFormat="1">
      <c r="A575" s="15"/>
      <c r="B575" s="291"/>
      <c r="C575" s="292"/>
      <c r="D575" s="261" t="s">
        <v>465</v>
      </c>
      <c r="E575" s="293" t="s">
        <v>1</v>
      </c>
      <c r="F575" s="294" t="s">
        <v>476</v>
      </c>
      <c r="G575" s="292"/>
      <c r="H575" s="295">
        <v>104.52500000000001</v>
      </c>
      <c r="I575" s="296"/>
      <c r="J575" s="292"/>
      <c r="K575" s="292"/>
      <c r="L575" s="297"/>
      <c r="M575" s="298"/>
      <c r="N575" s="299"/>
      <c r="O575" s="299"/>
      <c r="P575" s="299"/>
      <c r="Q575" s="299"/>
      <c r="R575" s="299"/>
      <c r="S575" s="299"/>
      <c r="T575" s="300"/>
      <c r="U575" s="15"/>
      <c r="V575" s="15"/>
      <c r="W575" s="15"/>
      <c r="X575" s="15"/>
      <c r="Y575" s="15"/>
      <c r="Z575" s="15"/>
      <c r="AA575" s="15"/>
      <c r="AB575" s="15"/>
      <c r="AC575" s="15"/>
      <c r="AD575" s="15"/>
      <c r="AE575" s="15"/>
      <c r="AT575" s="301" t="s">
        <v>465</v>
      </c>
      <c r="AU575" s="301" t="s">
        <v>93</v>
      </c>
      <c r="AV575" s="15" t="s">
        <v>112</v>
      </c>
      <c r="AW575" s="15" t="s">
        <v>38</v>
      </c>
      <c r="AX575" s="15" t="s">
        <v>83</v>
      </c>
      <c r="AY575" s="301" t="s">
        <v>397</v>
      </c>
    </row>
    <row r="576" s="16" customFormat="1">
      <c r="A576" s="16"/>
      <c r="B576" s="306"/>
      <c r="C576" s="307"/>
      <c r="D576" s="261" t="s">
        <v>465</v>
      </c>
      <c r="E576" s="308" t="s">
        <v>1</v>
      </c>
      <c r="F576" s="309" t="s">
        <v>1002</v>
      </c>
      <c r="G576" s="307"/>
      <c r="H576" s="308" t="s">
        <v>1</v>
      </c>
      <c r="I576" s="310"/>
      <c r="J576" s="307"/>
      <c r="K576" s="307"/>
      <c r="L576" s="311"/>
      <c r="M576" s="312"/>
      <c r="N576" s="313"/>
      <c r="O576" s="313"/>
      <c r="P576" s="313"/>
      <c r="Q576" s="313"/>
      <c r="R576" s="313"/>
      <c r="S576" s="313"/>
      <c r="T576" s="314"/>
      <c r="U576" s="16"/>
      <c r="V576" s="16"/>
      <c r="W576" s="16"/>
      <c r="X576" s="16"/>
      <c r="Y576" s="16"/>
      <c r="Z576" s="16"/>
      <c r="AA576" s="16"/>
      <c r="AB576" s="16"/>
      <c r="AC576" s="16"/>
      <c r="AD576" s="16"/>
      <c r="AE576" s="16"/>
      <c r="AT576" s="315" t="s">
        <v>465</v>
      </c>
      <c r="AU576" s="315" t="s">
        <v>93</v>
      </c>
      <c r="AV576" s="16" t="s">
        <v>91</v>
      </c>
      <c r="AW576" s="16" t="s">
        <v>38</v>
      </c>
      <c r="AX576" s="16" t="s">
        <v>83</v>
      </c>
      <c r="AY576" s="315" t="s">
        <v>397</v>
      </c>
    </row>
    <row r="577" s="13" customFormat="1">
      <c r="A577" s="13"/>
      <c r="B577" s="269"/>
      <c r="C577" s="270"/>
      <c r="D577" s="261" t="s">
        <v>465</v>
      </c>
      <c r="E577" s="271" t="s">
        <v>1</v>
      </c>
      <c r="F577" s="272" t="s">
        <v>1003</v>
      </c>
      <c r="G577" s="270"/>
      <c r="H577" s="273">
        <v>49.264000000000003</v>
      </c>
      <c r="I577" s="274"/>
      <c r="J577" s="270"/>
      <c r="K577" s="270"/>
      <c r="L577" s="275"/>
      <c r="M577" s="276"/>
      <c r="N577" s="277"/>
      <c r="O577" s="277"/>
      <c r="P577" s="277"/>
      <c r="Q577" s="277"/>
      <c r="R577" s="277"/>
      <c r="S577" s="277"/>
      <c r="T577" s="278"/>
      <c r="U577" s="13"/>
      <c r="V577" s="13"/>
      <c r="W577" s="13"/>
      <c r="X577" s="13"/>
      <c r="Y577" s="13"/>
      <c r="Z577" s="13"/>
      <c r="AA577" s="13"/>
      <c r="AB577" s="13"/>
      <c r="AC577" s="13"/>
      <c r="AD577" s="13"/>
      <c r="AE577" s="13"/>
      <c r="AT577" s="279" t="s">
        <v>465</v>
      </c>
      <c r="AU577" s="279" t="s">
        <v>93</v>
      </c>
      <c r="AV577" s="13" t="s">
        <v>93</v>
      </c>
      <c r="AW577" s="13" t="s">
        <v>38</v>
      </c>
      <c r="AX577" s="13" t="s">
        <v>83</v>
      </c>
      <c r="AY577" s="279" t="s">
        <v>397</v>
      </c>
    </row>
    <row r="578" s="13" customFormat="1">
      <c r="A578" s="13"/>
      <c r="B578" s="269"/>
      <c r="C578" s="270"/>
      <c r="D578" s="261" t="s">
        <v>465</v>
      </c>
      <c r="E578" s="271" t="s">
        <v>1</v>
      </c>
      <c r="F578" s="272" t="s">
        <v>1004</v>
      </c>
      <c r="G578" s="270"/>
      <c r="H578" s="273">
        <v>0.72499999999999998</v>
      </c>
      <c r="I578" s="274"/>
      <c r="J578" s="270"/>
      <c r="K578" s="270"/>
      <c r="L578" s="275"/>
      <c r="M578" s="276"/>
      <c r="N578" s="277"/>
      <c r="O578" s="277"/>
      <c r="P578" s="277"/>
      <c r="Q578" s="277"/>
      <c r="R578" s="277"/>
      <c r="S578" s="277"/>
      <c r="T578" s="278"/>
      <c r="U578" s="13"/>
      <c r="V578" s="13"/>
      <c r="W578" s="13"/>
      <c r="X578" s="13"/>
      <c r="Y578" s="13"/>
      <c r="Z578" s="13"/>
      <c r="AA578" s="13"/>
      <c r="AB578" s="13"/>
      <c r="AC578" s="13"/>
      <c r="AD578" s="13"/>
      <c r="AE578" s="13"/>
      <c r="AT578" s="279" t="s">
        <v>465</v>
      </c>
      <c r="AU578" s="279" t="s">
        <v>93</v>
      </c>
      <c r="AV578" s="13" t="s">
        <v>93</v>
      </c>
      <c r="AW578" s="13" t="s">
        <v>38</v>
      </c>
      <c r="AX578" s="13" t="s">
        <v>83</v>
      </c>
      <c r="AY578" s="279" t="s">
        <v>397</v>
      </c>
    </row>
    <row r="579" s="13" customFormat="1">
      <c r="A579" s="13"/>
      <c r="B579" s="269"/>
      <c r="C579" s="270"/>
      <c r="D579" s="261" t="s">
        <v>465</v>
      </c>
      <c r="E579" s="271" t="s">
        <v>1</v>
      </c>
      <c r="F579" s="272" t="s">
        <v>1005</v>
      </c>
      <c r="G579" s="270"/>
      <c r="H579" s="273">
        <v>31.113</v>
      </c>
      <c r="I579" s="274"/>
      <c r="J579" s="270"/>
      <c r="K579" s="270"/>
      <c r="L579" s="275"/>
      <c r="M579" s="276"/>
      <c r="N579" s="277"/>
      <c r="O579" s="277"/>
      <c r="P579" s="277"/>
      <c r="Q579" s="277"/>
      <c r="R579" s="277"/>
      <c r="S579" s="277"/>
      <c r="T579" s="278"/>
      <c r="U579" s="13"/>
      <c r="V579" s="13"/>
      <c r="W579" s="13"/>
      <c r="X579" s="13"/>
      <c r="Y579" s="13"/>
      <c r="Z579" s="13"/>
      <c r="AA579" s="13"/>
      <c r="AB579" s="13"/>
      <c r="AC579" s="13"/>
      <c r="AD579" s="13"/>
      <c r="AE579" s="13"/>
      <c r="AT579" s="279" t="s">
        <v>465</v>
      </c>
      <c r="AU579" s="279" t="s">
        <v>93</v>
      </c>
      <c r="AV579" s="13" t="s">
        <v>93</v>
      </c>
      <c r="AW579" s="13" t="s">
        <v>38</v>
      </c>
      <c r="AX579" s="13" t="s">
        <v>83</v>
      </c>
      <c r="AY579" s="279" t="s">
        <v>397</v>
      </c>
    </row>
    <row r="580" s="13" customFormat="1">
      <c r="A580" s="13"/>
      <c r="B580" s="269"/>
      <c r="C580" s="270"/>
      <c r="D580" s="261" t="s">
        <v>465</v>
      </c>
      <c r="E580" s="271" t="s">
        <v>1</v>
      </c>
      <c r="F580" s="272" t="s">
        <v>1006</v>
      </c>
      <c r="G580" s="270"/>
      <c r="H580" s="273">
        <v>8.1940000000000008</v>
      </c>
      <c r="I580" s="274"/>
      <c r="J580" s="270"/>
      <c r="K580" s="270"/>
      <c r="L580" s="275"/>
      <c r="M580" s="276"/>
      <c r="N580" s="277"/>
      <c r="O580" s="277"/>
      <c r="P580" s="277"/>
      <c r="Q580" s="277"/>
      <c r="R580" s="277"/>
      <c r="S580" s="277"/>
      <c r="T580" s="278"/>
      <c r="U580" s="13"/>
      <c r="V580" s="13"/>
      <c r="W580" s="13"/>
      <c r="X580" s="13"/>
      <c r="Y580" s="13"/>
      <c r="Z580" s="13"/>
      <c r="AA580" s="13"/>
      <c r="AB580" s="13"/>
      <c r="AC580" s="13"/>
      <c r="AD580" s="13"/>
      <c r="AE580" s="13"/>
      <c r="AT580" s="279" t="s">
        <v>465</v>
      </c>
      <c r="AU580" s="279" t="s">
        <v>93</v>
      </c>
      <c r="AV580" s="13" t="s">
        <v>93</v>
      </c>
      <c r="AW580" s="13" t="s">
        <v>38</v>
      </c>
      <c r="AX580" s="13" t="s">
        <v>83</v>
      </c>
      <c r="AY580" s="279" t="s">
        <v>397</v>
      </c>
    </row>
    <row r="581" s="13" customFormat="1">
      <c r="A581" s="13"/>
      <c r="B581" s="269"/>
      <c r="C581" s="270"/>
      <c r="D581" s="261" t="s">
        <v>465</v>
      </c>
      <c r="E581" s="271" t="s">
        <v>1</v>
      </c>
      <c r="F581" s="272" t="s">
        <v>1007</v>
      </c>
      <c r="G581" s="270"/>
      <c r="H581" s="273">
        <v>3.101</v>
      </c>
      <c r="I581" s="274"/>
      <c r="J581" s="270"/>
      <c r="K581" s="270"/>
      <c r="L581" s="275"/>
      <c r="M581" s="276"/>
      <c r="N581" s="277"/>
      <c r="O581" s="277"/>
      <c r="P581" s="277"/>
      <c r="Q581" s="277"/>
      <c r="R581" s="277"/>
      <c r="S581" s="277"/>
      <c r="T581" s="278"/>
      <c r="U581" s="13"/>
      <c r="V581" s="13"/>
      <c r="W581" s="13"/>
      <c r="X581" s="13"/>
      <c r="Y581" s="13"/>
      <c r="Z581" s="13"/>
      <c r="AA581" s="13"/>
      <c r="AB581" s="13"/>
      <c r="AC581" s="13"/>
      <c r="AD581" s="13"/>
      <c r="AE581" s="13"/>
      <c r="AT581" s="279" t="s">
        <v>465</v>
      </c>
      <c r="AU581" s="279" t="s">
        <v>93</v>
      </c>
      <c r="AV581" s="13" t="s">
        <v>93</v>
      </c>
      <c r="AW581" s="13" t="s">
        <v>38</v>
      </c>
      <c r="AX581" s="13" t="s">
        <v>83</v>
      </c>
      <c r="AY581" s="279" t="s">
        <v>397</v>
      </c>
    </row>
    <row r="582" s="13" customFormat="1">
      <c r="A582" s="13"/>
      <c r="B582" s="269"/>
      <c r="C582" s="270"/>
      <c r="D582" s="261" t="s">
        <v>465</v>
      </c>
      <c r="E582" s="271" t="s">
        <v>1</v>
      </c>
      <c r="F582" s="272" t="s">
        <v>1008</v>
      </c>
      <c r="G582" s="270"/>
      <c r="H582" s="273">
        <v>1.766</v>
      </c>
      <c r="I582" s="274"/>
      <c r="J582" s="270"/>
      <c r="K582" s="270"/>
      <c r="L582" s="275"/>
      <c r="M582" s="276"/>
      <c r="N582" s="277"/>
      <c r="O582" s="277"/>
      <c r="P582" s="277"/>
      <c r="Q582" s="277"/>
      <c r="R582" s="277"/>
      <c r="S582" s="277"/>
      <c r="T582" s="278"/>
      <c r="U582" s="13"/>
      <c r="V582" s="13"/>
      <c r="W582" s="13"/>
      <c r="X582" s="13"/>
      <c r="Y582" s="13"/>
      <c r="Z582" s="13"/>
      <c r="AA582" s="13"/>
      <c r="AB582" s="13"/>
      <c r="AC582" s="13"/>
      <c r="AD582" s="13"/>
      <c r="AE582" s="13"/>
      <c r="AT582" s="279" t="s">
        <v>465</v>
      </c>
      <c r="AU582" s="279" t="s">
        <v>93</v>
      </c>
      <c r="AV582" s="13" t="s">
        <v>93</v>
      </c>
      <c r="AW582" s="13" t="s">
        <v>38</v>
      </c>
      <c r="AX582" s="13" t="s">
        <v>83</v>
      </c>
      <c r="AY582" s="279" t="s">
        <v>397</v>
      </c>
    </row>
    <row r="583" s="13" customFormat="1">
      <c r="A583" s="13"/>
      <c r="B583" s="269"/>
      <c r="C583" s="270"/>
      <c r="D583" s="261" t="s">
        <v>465</v>
      </c>
      <c r="E583" s="271" t="s">
        <v>1</v>
      </c>
      <c r="F583" s="272" t="s">
        <v>1009</v>
      </c>
      <c r="G583" s="270"/>
      <c r="H583" s="273">
        <v>1.6299999999999999</v>
      </c>
      <c r="I583" s="274"/>
      <c r="J583" s="270"/>
      <c r="K583" s="270"/>
      <c r="L583" s="275"/>
      <c r="M583" s="276"/>
      <c r="N583" s="277"/>
      <c r="O583" s="277"/>
      <c r="P583" s="277"/>
      <c r="Q583" s="277"/>
      <c r="R583" s="277"/>
      <c r="S583" s="277"/>
      <c r="T583" s="278"/>
      <c r="U583" s="13"/>
      <c r="V583" s="13"/>
      <c r="W583" s="13"/>
      <c r="X583" s="13"/>
      <c r="Y583" s="13"/>
      <c r="Z583" s="13"/>
      <c r="AA583" s="13"/>
      <c r="AB583" s="13"/>
      <c r="AC583" s="13"/>
      <c r="AD583" s="13"/>
      <c r="AE583" s="13"/>
      <c r="AT583" s="279" t="s">
        <v>465</v>
      </c>
      <c r="AU583" s="279" t="s">
        <v>93</v>
      </c>
      <c r="AV583" s="13" t="s">
        <v>93</v>
      </c>
      <c r="AW583" s="13" t="s">
        <v>38</v>
      </c>
      <c r="AX583" s="13" t="s">
        <v>83</v>
      </c>
      <c r="AY583" s="279" t="s">
        <v>397</v>
      </c>
    </row>
    <row r="584" s="13" customFormat="1">
      <c r="A584" s="13"/>
      <c r="B584" s="269"/>
      <c r="C584" s="270"/>
      <c r="D584" s="261" t="s">
        <v>465</v>
      </c>
      <c r="E584" s="271" t="s">
        <v>1</v>
      </c>
      <c r="F584" s="272" t="s">
        <v>1010</v>
      </c>
      <c r="G584" s="270"/>
      <c r="H584" s="273">
        <v>3.3130000000000002</v>
      </c>
      <c r="I584" s="274"/>
      <c r="J584" s="270"/>
      <c r="K584" s="270"/>
      <c r="L584" s="275"/>
      <c r="M584" s="276"/>
      <c r="N584" s="277"/>
      <c r="O584" s="277"/>
      <c r="P584" s="277"/>
      <c r="Q584" s="277"/>
      <c r="R584" s="277"/>
      <c r="S584" s="277"/>
      <c r="T584" s="278"/>
      <c r="U584" s="13"/>
      <c r="V584" s="13"/>
      <c r="W584" s="13"/>
      <c r="X584" s="13"/>
      <c r="Y584" s="13"/>
      <c r="Z584" s="13"/>
      <c r="AA584" s="13"/>
      <c r="AB584" s="13"/>
      <c r="AC584" s="13"/>
      <c r="AD584" s="13"/>
      <c r="AE584" s="13"/>
      <c r="AT584" s="279" t="s">
        <v>465</v>
      </c>
      <c r="AU584" s="279" t="s">
        <v>93</v>
      </c>
      <c r="AV584" s="13" t="s">
        <v>93</v>
      </c>
      <c r="AW584" s="13" t="s">
        <v>38</v>
      </c>
      <c r="AX584" s="13" t="s">
        <v>83</v>
      </c>
      <c r="AY584" s="279" t="s">
        <v>397</v>
      </c>
    </row>
    <row r="585" s="13" customFormat="1">
      <c r="A585" s="13"/>
      <c r="B585" s="269"/>
      <c r="C585" s="270"/>
      <c r="D585" s="261" t="s">
        <v>465</v>
      </c>
      <c r="E585" s="271" t="s">
        <v>1</v>
      </c>
      <c r="F585" s="272" t="s">
        <v>1011</v>
      </c>
      <c r="G585" s="270"/>
      <c r="H585" s="273">
        <v>6.4420000000000002</v>
      </c>
      <c r="I585" s="274"/>
      <c r="J585" s="270"/>
      <c r="K585" s="270"/>
      <c r="L585" s="275"/>
      <c r="M585" s="276"/>
      <c r="N585" s="277"/>
      <c r="O585" s="277"/>
      <c r="P585" s="277"/>
      <c r="Q585" s="277"/>
      <c r="R585" s="277"/>
      <c r="S585" s="277"/>
      <c r="T585" s="278"/>
      <c r="U585" s="13"/>
      <c r="V585" s="13"/>
      <c r="W585" s="13"/>
      <c r="X585" s="13"/>
      <c r="Y585" s="13"/>
      <c r="Z585" s="13"/>
      <c r="AA585" s="13"/>
      <c r="AB585" s="13"/>
      <c r="AC585" s="13"/>
      <c r="AD585" s="13"/>
      <c r="AE585" s="13"/>
      <c r="AT585" s="279" t="s">
        <v>465</v>
      </c>
      <c r="AU585" s="279" t="s">
        <v>93</v>
      </c>
      <c r="AV585" s="13" t="s">
        <v>93</v>
      </c>
      <c r="AW585" s="13" t="s">
        <v>38</v>
      </c>
      <c r="AX585" s="13" t="s">
        <v>83</v>
      </c>
      <c r="AY585" s="279" t="s">
        <v>397</v>
      </c>
    </row>
    <row r="586" s="13" customFormat="1">
      <c r="A586" s="13"/>
      <c r="B586" s="269"/>
      <c r="C586" s="270"/>
      <c r="D586" s="261" t="s">
        <v>465</v>
      </c>
      <c r="E586" s="271" t="s">
        <v>1</v>
      </c>
      <c r="F586" s="272" t="s">
        <v>1012</v>
      </c>
      <c r="G586" s="270"/>
      <c r="H586" s="273">
        <v>1.208</v>
      </c>
      <c r="I586" s="274"/>
      <c r="J586" s="270"/>
      <c r="K586" s="270"/>
      <c r="L586" s="275"/>
      <c r="M586" s="276"/>
      <c r="N586" s="277"/>
      <c r="O586" s="277"/>
      <c r="P586" s="277"/>
      <c r="Q586" s="277"/>
      <c r="R586" s="277"/>
      <c r="S586" s="277"/>
      <c r="T586" s="278"/>
      <c r="U586" s="13"/>
      <c r="V586" s="13"/>
      <c r="W586" s="13"/>
      <c r="X586" s="13"/>
      <c r="Y586" s="13"/>
      <c r="Z586" s="13"/>
      <c r="AA586" s="13"/>
      <c r="AB586" s="13"/>
      <c r="AC586" s="13"/>
      <c r="AD586" s="13"/>
      <c r="AE586" s="13"/>
      <c r="AT586" s="279" t="s">
        <v>465</v>
      </c>
      <c r="AU586" s="279" t="s">
        <v>93</v>
      </c>
      <c r="AV586" s="13" t="s">
        <v>93</v>
      </c>
      <c r="AW586" s="13" t="s">
        <v>38</v>
      </c>
      <c r="AX586" s="13" t="s">
        <v>83</v>
      </c>
      <c r="AY586" s="279" t="s">
        <v>397</v>
      </c>
    </row>
    <row r="587" s="13" customFormat="1">
      <c r="A587" s="13"/>
      <c r="B587" s="269"/>
      <c r="C587" s="270"/>
      <c r="D587" s="261" t="s">
        <v>465</v>
      </c>
      <c r="E587" s="271" t="s">
        <v>1</v>
      </c>
      <c r="F587" s="272" t="s">
        <v>1013</v>
      </c>
      <c r="G587" s="270"/>
      <c r="H587" s="273">
        <v>0.13500000000000001</v>
      </c>
      <c r="I587" s="274"/>
      <c r="J587" s="270"/>
      <c r="K587" s="270"/>
      <c r="L587" s="275"/>
      <c r="M587" s="276"/>
      <c r="N587" s="277"/>
      <c r="O587" s="277"/>
      <c r="P587" s="277"/>
      <c r="Q587" s="277"/>
      <c r="R587" s="277"/>
      <c r="S587" s="277"/>
      <c r="T587" s="278"/>
      <c r="U587" s="13"/>
      <c r="V587" s="13"/>
      <c r="W587" s="13"/>
      <c r="X587" s="13"/>
      <c r="Y587" s="13"/>
      <c r="Z587" s="13"/>
      <c r="AA587" s="13"/>
      <c r="AB587" s="13"/>
      <c r="AC587" s="13"/>
      <c r="AD587" s="13"/>
      <c r="AE587" s="13"/>
      <c r="AT587" s="279" t="s">
        <v>465</v>
      </c>
      <c r="AU587" s="279" t="s">
        <v>93</v>
      </c>
      <c r="AV587" s="13" t="s">
        <v>93</v>
      </c>
      <c r="AW587" s="13" t="s">
        <v>38</v>
      </c>
      <c r="AX587" s="13" t="s">
        <v>83</v>
      </c>
      <c r="AY587" s="279" t="s">
        <v>397</v>
      </c>
    </row>
    <row r="588" s="15" customFormat="1">
      <c r="A588" s="15"/>
      <c r="B588" s="291"/>
      <c r="C588" s="292"/>
      <c r="D588" s="261" t="s">
        <v>465</v>
      </c>
      <c r="E588" s="293" t="s">
        <v>1</v>
      </c>
      <c r="F588" s="294" t="s">
        <v>476</v>
      </c>
      <c r="G588" s="292"/>
      <c r="H588" s="295">
        <v>106.89100000000001</v>
      </c>
      <c r="I588" s="296"/>
      <c r="J588" s="292"/>
      <c r="K588" s="292"/>
      <c r="L588" s="297"/>
      <c r="M588" s="298"/>
      <c r="N588" s="299"/>
      <c r="O588" s="299"/>
      <c r="P588" s="299"/>
      <c r="Q588" s="299"/>
      <c r="R588" s="299"/>
      <c r="S588" s="299"/>
      <c r="T588" s="300"/>
      <c r="U588" s="15"/>
      <c r="V588" s="15"/>
      <c r="W588" s="15"/>
      <c r="X588" s="15"/>
      <c r="Y588" s="15"/>
      <c r="Z588" s="15"/>
      <c r="AA588" s="15"/>
      <c r="AB588" s="15"/>
      <c r="AC588" s="15"/>
      <c r="AD588" s="15"/>
      <c r="AE588" s="15"/>
      <c r="AT588" s="301" t="s">
        <v>465</v>
      </c>
      <c r="AU588" s="301" t="s">
        <v>93</v>
      </c>
      <c r="AV588" s="15" t="s">
        <v>112</v>
      </c>
      <c r="AW588" s="15" t="s">
        <v>38</v>
      </c>
      <c r="AX588" s="15" t="s">
        <v>83</v>
      </c>
      <c r="AY588" s="301" t="s">
        <v>397</v>
      </c>
    </row>
    <row r="589" s="16" customFormat="1">
      <c r="A589" s="16"/>
      <c r="B589" s="306"/>
      <c r="C589" s="307"/>
      <c r="D589" s="261" t="s">
        <v>465</v>
      </c>
      <c r="E589" s="308" t="s">
        <v>1</v>
      </c>
      <c r="F589" s="309" t="s">
        <v>1014</v>
      </c>
      <c r="G589" s="307"/>
      <c r="H589" s="308" t="s">
        <v>1</v>
      </c>
      <c r="I589" s="310"/>
      <c r="J589" s="307"/>
      <c r="K589" s="307"/>
      <c r="L589" s="311"/>
      <c r="M589" s="312"/>
      <c r="N589" s="313"/>
      <c r="O589" s="313"/>
      <c r="P589" s="313"/>
      <c r="Q589" s="313"/>
      <c r="R589" s="313"/>
      <c r="S589" s="313"/>
      <c r="T589" s="314"/>
      <c r="U589" s="16"/>
      <c r="V589" s="16"/>
      <c r="W589" s="16"/>
      <c r="X589" s="16"/>
      <c r="Y589" s="16"/>
      <c r="Z589" s="16"/>
      <c r="AA589" s="16"/>
      <c r="AB589" s="16"/>
      <c r="AC589" s="16"/>
      <c r="AD589" s="16"/>
      <c r="AE589" s="16"/>
      <c r="AT589" s="315" t="s">
        <v>465</v>
      </c>
      <c r="AU589" s="315" t="s">
        <v>93</v>
      </c>
      <c r="AV589" s="16" t="s">
        <v>91</v>
      </c>
      <c r="AW589" s="16" t="s">
        <v>38</v>
      </c>
      <c r="AX589" s="16" t="s">
        <v>83</v>
      </c>
      <c r="AY589" s="315" t="s">
        <v>397</v>
      </c>
    </row>
    <row r="590" s="13" customFormat="1">
      <c r="A590" s="13"/>
      <c r="B590" s="269"/>
      <c r="C590" s="270"/>
      <c r="D590" s="261" t="s">
        <v>465</v>
      </c>
      <c r="E590" s="271" t="s">
        <v>1</v>
      </c>
      <c r="F590" s="272" t="s">
        <v>1015</v>
      </c>
      <c r="G590" s="270"/>
      <c r="H590" s="273">
        <v>1.95</v>
      </c>
      <c r="I590" s="274"/>
      <c r="J590" s="270"/>
      <c r="K590" s="270"/>
      <c r="L590" s="275"/>
      <c r="M590" s="276"/>
      <c r="N590" s="277"/>
      <c r="O590" s="277"/>
      <c r="P590" s="277"/>
      <c r="Q590" s="277"/>
      <c r="R590" s="277"/>
      <c r="S590" s="277"/>
      <c r="T590" s="278"/>
      <c r="U590" s="13"/>
      <c r="V590" s="13"/>
      <c r="W590" s="13"/>
      <c r="X590" s="13"/>
      <c r="Y590" s="13"/>
      <c r="Z590" s="13"/>
      <c r="AA590" s="13"/>
      <c r="AB590" s="13"/>
      <c r="AC590" s="13"/>
      <c r="AD590" s="13"/>
      <c r="AE590" s="13"/>
      <c r="AT590" s="279" t="s">
        <v>465</v>
      </c>
      <c r="AU590" s="279" t="s">
        <v>93</v>
      </c>
      <c r="AV590" s="13" t="s">
        <v>93</v>
      </c>
      <c r="AW590" s="13" t="s">
        <v>38</v>
      </c>
      <c r="AX590" s="13" t="s">
        <v>83</v>
      </c>
      <c r="AY590" s="279" t="s">
        <v>397</v>
      </c>
    </row>
    <row r="591" s="13" customFormat="1">
      <c r="A591" s="13"/>
      <c r="B591" s="269"/>
      <c r="C591" s="270"/>
      <c r="D591" s="261" t="s">
        <v>465</v>
      </c>
      <c r="E591" s="271" t="s">
        <v>1</v>
      </c>
      <c r="F591" s="272" t="s">
        <v>1016</v>
      </c>
      <c r="G591" s="270"/>
      <c r="H591" s="273">
        <v>1.7969999999999999</v>
      </c>
      <c r="I591" s="274"/>
      <c r="J591" s="270"/>
      <c r="K591" s="270"/>
      <c r="L591" s="275"/>
      <c r="M591" s="276"/>
      <c r="N591" s="277"/>
      <c r="O591" s="277"/>
      <c r="P591" s="277"/>
      <c r="Q591" s="277"/>
      <c r="R591" s="277"/>
      <c r="S591" s="277"/>
      <c r="T591" s="278"/>
      <c r="U591" s="13"/>
      <c r="V591" s="13"/>
      <c r="W591" s="13"/>
      <c r="X591" s="13"/>
      <c r="Y591" s="13"/>
      <c r="Z591" s="13"/>
      <c r="AA591" s="13"/>
      <c r="AB591" s="13"/>
      <c r="AC591" s="13"/>
      <c r="AD591" s="13"/>
      <c r="AE591" s="13"/>
      <c r="AT591" s="279" t="s">
        <v>465</v>
      </c>
      <c r="AU591" s="279" t="s">
        <v>93</v>
      </c>
      <c r="AV591" s="13" t="s">
        <v>93</v>
      </c>
      <c r="AW591" s="13" t="s">
        <v>38</v>
      </c>
      <c r="AX591" s="13" t="s">
        <v>83</v>
      </c>
      <c r="AY591" s="279" t="s">
        <v>397</v>
      </c>
    </row>
    <row r="592" s="13" customFormat="1">
      <c r="A592" s="13"/>
      <c r="B592" s="269"/>
      <c r="C592" s="270"/>
      <c r="D592" s="261" t="s">
        <v>465</v>
      </c>
      <c r="E592" s="271" t="s">
        <v>1</v>
      </c>
      <c r="F592" s="272" t="s">
        <v>1017</v>
      </c>
      <c r="G592" s="270"/>
      <c r="H592" s="273">
        <v>0.98399999999999999</v>
      </c>
      <c r="I592" s="274"/>
      <c r="J592" s="270"/>
      <c r="K592" s="270"/>
      <c r="L592" s="275"/>
      <c r="M592" s="276"/>
      <c r="N592" s="277"/>
      <c r="O592" s="277"/>
      <c r="P592" s="277"/>
      <c r="Q592" s="277"/>
      <c r="R592" s="277"/>
      <c r="S592" s="277"/>
      <c r="T592" s="278"/>
      <c r="U592" s="13"/>
      <c r="V592" s="13"/>
      <c r="W592" s="13"/>
      <c r="X592" s="13"/>
      <c r="Y592" s="13"/>
      <c r="Z592" s="13"/>
      <c r="AA592" s="13"/>
      <c r="AB592" s="13"/>
      <c r="AC592" s="13"/>
      <c r="AD592" s="13"/>
      <c r="AE592" s="13"/>
      <c r="AT592" s="279" t="s">
        <v>465</v>
      </c>
      <c r="AU592" s="279" t="s">
        <v>93</v>
      </c>
      <c r="AV592" s="13" t="s">
        <v>93</v>
      </c>
      <c r="AW592" s="13" t="s">
        <v>38</v>
      </c>
      <c r="AX592" s="13" t="s">
        <v>83</v>
      </c>
      <c r="AY592" s="279" t="s">
        <v>397</v>
      </c>
    </row>
    <row r="593" s="13" customFormat="1">
      <c r="A593" s="13"/>
      <c r="B593" s="269"/>
      <c r="C593" s="270"/>
      <c r="D593" s="261" t="s">
        <v>465</v>
      </c>
      <c r="E593" s="271" t="s">
        <v>1</v>
      </c>
      <c r="F593" s="272" t="s">
        <v>1018</v>
      </c>
      <c r="G593" s="270"/>
      <c r="H593" s="273">
        <v>0.77100000000000002</v>
      </c>
      <c r="I593" s="274"/>
      <c r="J593" s="270"/>
      <c r="K593" s="270"/>
      <c r="L593" s="275"/>
      <c r="M593" s="276"/>
      <c r="N593" s="277"/>
      <c r="O593" s="277"/>
      <c r="P593" s="277"/>
      <c r="Q593" s="277"/>
      <c r="R593" s="277"/>
      <c r="S593" s="277"/>
      <c r="T593" s="278"/>
      <c r="U593" s="13"/>
      <c r="V593" s="13"/>
      <c r="W593" s="13"/>
      <c r="X593" s="13"/>
      <c r="Y593" s="13"/>
      <c r="Z593" s="13"/>
      <c r="AA593" s="13"/>
      <c r="AB593" s="13"/>
      <c r="AC593" s="13"/>
      <c r="AD593" s="13"/>
      <c r="AE593" s="13"/>
      <c r="AT593" s="279" t="s">
        <v>465</v>
      </c>
      <c r="AU593" s="279" t="s">
        <v>93</v>
      </c>
      <c r="AV593" s="13" t="s">
        <v>93</v>
      </c>
      <c r="AW593" s="13" t="s">
        <v>38</v>
      </c>
      <c r="AX593" s="13" t="s">
        <v>83</v>
      </c>
      <c r="AY593" s="279" t="s">
        <v>397</v>
      </c>
    </row>
    <row r="594" s="13" customFormat="1">
      <c r="A594" s="13"/>
      <c r="B594" s="269"/>
      <c r="C594" s="270"/>
      <c r="D594" s="261" t="s">
        <v>465</v>
      </c>
      <c r="E594" s="271" t="s">
        <v>1</v>
      </c>
      <c r="F594" s="272" t="s">
        <v>1019</v>
      </c>
      <c r="G594" s="270"/>
      <c r="H594" s="273">
        <v>0.60399999999999998</v>
      </c>
      <c r="I594" s="274"/>
      <c r="J594" s="270"/>
      <c r="K594" s="270"/>
      <c r="L594" s="275"/>
      <c r="M594" s="276"/>
      <c r="N594" s="277"/>
      <c r="O594" s="277"/>
      <c r="P594" s="277"/>
      <c r="Q594" s="277"/>
      <c r="R594" s="277"/>
      <c r="S594" s="277"/>
      <c r="T594" s="278"/>
      <c r="U594" s="13"/>
      <c r="V594" s="13"/>
      <c r="W594" s="13"/>
      <c r="X594" s="13"/>
      <c r="Y594" s="13"/>
      <c r="Z594" s="13"/>
      <c r="AA594" s="13"/>
      <c r="AB594" s="13"/>
      <c r="AC594" s="13"/>
      <c r="AD594" s="13"/>
      <c r="AE594" s="13"/>
      <c r="AT594" s="279" t="s">
        <v>465</v>
      </c>
      <c r="AU594" s="279" t="s">
        <v>93</v>
      </c>
      <c r="AV594" s="13" t="s">
        <v>93</v>
      </c>
      <c r="AW594" s="13" t="s">
        <v>38</v>
      </c>
      <c r="AX594" s="13" t="s">
        <v>83</v>
      </c>
      <c r="AY594" s="279" t="s">
        <v>397</v>
      </c>
    </row>
    <row r="595" s="13" customFormat="1">
      <c r="A595" s="13"/>
      <c r="B595" s="269"/>
      <c r="C595" s="270"/>
      <c r="D595" s="261" t="s">
        <v>465</v>
      </c>
      <c r="E595" s="271" t="s">
        <v>1</v>
      </c>
      <c r="F595" s="272" t="s">
        <v>1020</v>
      </c>
      <c r="G595" s="270"/>
      <c r="H595" s="273">
        <v>23.75</v>
      </c>
      <c r="I595" s="274"/>
      <c r="J595" s="270"/>
      <c r="K595" s="270"/>
      <c r="L595" s="275"/>
      <c r="M595" s="276"/>
      <c r="N595" s="277"/>
      <c r="O595" s="277"/>
      <c r="P595" s="277"/>
      <c r="Q595" s="277"/>
      <c r="R595" s="277"/>
      <c r="S595" s="277"/>
      <c r="T595" s="278"/>
      <c r="U595" s="13"/>
      <c r="V595" s="13"/>
      <c r="W595" s="13"/>
      <c r="X595" s="13"/>
      <c r="Y595" s="13"/>
      <c r="Z595" s="13"/>
      <c r="AA595" s="13"/>
      <c r="AB595" s="13"/>
      <c r="AC595" s="13"/>
      <c r="AD595" s="13"/>
      <c r="AE595" s="13"/>
      <c r="AT595" s="279" t="s">
        <v>465</v>
      </c>
      <c r="AU595" s="279" t="s">
        <v>93</v>
      </c>
      <c r="AV595" s="13" t="s">
        <v>93</v>
      </c>
      <c r="AW595" s="13" t="s">
        <v>38</v>
      </c>
      <c r="AX595" s="13" t="s">
        <v>83</v>
      </c>
      <c r="AY595" s="279" t="s">
        <v>397</v>
      </c>
    </row>
    <row r="596" s="15" customFormat="1">
      <c r="A596" s="15"/>
      <c r="B596" s="291"/>
      <c r="C596" s="292"/>
      <c r="D596" s="261" t="s">
        <v>465</v>
      </c>
      <c r="E596" s="293" t="s">
        <v>1</v>
      </c>
      <c r="F596" s="294" t="s">
        <v>476</v>
      </c>
      <c r="G596" s="292"/>
      <c r="H596" s="295">
        <v>29.856000000000002</v>
      </c>
      <c r="I596" s="296"/>
      <c r="J596" s="292"/>
      <c r="K596" s="292"/>
      <c r="L596" s="297"/>
      <c r="M596" s="298"/>
      <c r="N596" s="299"/>
      <c r="O596" s="299"/>
      <c r="P596" s="299"/>
      <c r="Q596" s="299"/>
      <c r="R596" s="299"/>
      <c r="S596" s="299"/>
      <c r="T596" s="300"/>
      <c r="U596" s="15"/>
      <c r="V596" s="15"/>
      <c r="W596" s="15"/>
      <c r="X596" s="15"/>
      <c r="Y596" s="15"/>
      <c r="Z596" s="15"/>
      <c r="AA596" s="15"/>
      <c r="AB596" s="15"/>
      <c r="AC596" s="15"/>
      <c r="AD596" s="15"/>
      <c r="AE596" s="15"/>
      <c r="AT596" s="301" t="s">
        <v>465</v>
      </c>
      <c r="AU596" s="301" t="s">
        <v>93</v>
      </c>
      <c r="AV596" s="15" t="s">
        <v>112</v>
      </c>
      <c r="AW596" s="15" t="s">
        <v>38</v>
      </c>
      <c r="AX596" s="15" t="s">
        <v>83</v>
      </c>
      <c r="AY596" s="301" t="s">
        <v>397</v>
      </c>
    </row>
    <row r="597" s="14" customFormat="1">
      <c r="A597" s="14"/>
      <c r="B597" s="280"/>
      <c r="C597" s="281"/>
      <c r="D597" s="261" t="s">
        <v>465</v>
      </c>
      <c r="E597" s="282" t="s">
        <v>1</v>
      </c>
      <c r="F597" s="283" t="s">
        <v>467</v>
      </c>
      <c r="G597" s="281"/>
      <c r="H597" s="284">
        <v>241.27199999999999</v>
      </c>
      <c r="I597" s="285"/>
      <c r="J597" s="281"/>
      <c r="K597" s="281"/>
      <c r="L597" s="286"/>
      <c r="M597" s="287"/>
      <c r="N597" s="288"/>
      <c r="O597" s="288"/>
      <c r="P597" s="288"/>
      <c r="Q597" s="288"/>
      <c r="R597" s="288"/>
      <c r="S597" s="288"/>
      <c r="T597" s="289"/>
      <c r="U597" s="14"/>
      <c r="V597" s="14"/>
      <c r="W597" s="14"/>
      <c r="X597" s="14"/>
      <c r="Y597" s="14"/>
      <c r="Z597" s="14"/>
      <c r="AA597" s="14"/>
      <c r="AB597" s="14"/>
      <c r="AC597" s="14"/>
      <c r="AD597" s="14"/>
      <c r="AE597" s="14"/>
      <c r="AT597" s="290" t="s">
        <v>465</v>
      </c>
      <c r="AU597" s="290" t="s">
        <v>93</v>
      </c>
      <c r="AV597" s="14" t="s">
        <v>124</v>
      </c>
      <c r="AW597" s="14" t="s">
        <v>38</v>
      </c>
      <c r="AX597" s="14" t="s">
        <v>91</v>
      </c>
      <c r="AY597" s="290" t="s">
        <v>397</v>
      </c>
    </row>
    <row r="598" s="2" customFormat="1" ht="21.75" customHeight="1">
      <c r="A598" s="40"/>
      <c r="B598" s="41"/>
      <c r="C598" s="247" t="s">
        <v>1021</v>
      </c>
      <c r="D598" s="247" t="s">
        <v>400</v>
      </c>
      <c r="E598" s="248" t="s">
        <v>1022</v>
      </c>
      <c r="F598" s="249" t="s">
        <v>1023</v>
      </c>
      <c r="G598" s="250" t="s">
        <v>461</v>
      </c>
      <c r="H598" s="251">
        <v>590</v>
      </c>
      <c r="I598" s="252"/>
      <c r="J598" s="253">
        <f>ROUND(I598*H598,2)</f>
        <v>0</v>
      </c>
      <c r="K598" s="254"/>
      <c r="L598" s="46"/>
      <c r="M598" s="255" t="s">
        <v>1</v>
      </c>
      <c r="N598" s="256" t="s">
        <v>48</v>
      </c>
      <c r="O598" s="93"/>
      <c r="P598" s="257">
        <f>O598*H598</f>
        <v>0</v>
      </c>
      <c r="Q598" s="257">
        <v>0.037409999999999999</v>
      </c>
      <c r="R598" s="257">
        <f>Q598*H598</f>
        <v>22.071899999999999</v>
      </c>
      <c r="S598" s="257">
        <v>0</v>
      </c>
      <c r="T598" s="258">
        <f>S598*H598</f>
        <v>0</v>
      </c>
      <c r="U598" s="40"/>
      <c r="V598" s="40"/>
      <c r="W598" s="40"/>
      <c r="X598" s="40"/>
      <c r="Y598" s="40"/>
      <c r="Z598" s="40"/>
      <c r="AA598" s="40"/>
      <c r="AB598" s="40"/>
      <c r="AC598" s="40"/>
      <c r="AD598" s="40"/>
      <c r="AE598" s="40"/>
      <c r="AR598" s="259" t="s">
        <v>124</v>
      </c>
      <c r="AT598" s="259" t="s">
        <v>400</v>
      </c>
      <c r="AU598" s="259" t="s">
        <v>93</v>
      </c>
      <c r="AY598" s="18" t="s">
        <v>397</v>
      </c>
      <c r="BE598" s="260">
        <f>IF(N598="základní",J598,0)</f>
        <v>0</v>
      </c>
      <c r="BF598" s="260">
        <f>IF(N598="snížená",J598,0)</f>
        <v>0</v>
      </c>
      <c r="BG598" s="260">
        <f>IF(N598="zákl. přenesená",J598,0)</f>
        <v>0</v>
      </c>
      <c r="BH598" s="260">
        <f>IF(N598="sníž. přenesená",J598,0)</f>
        <v>0</v>
      </c>
      <c r="BI598" s="260">
        <f>IF(N598="nulová",J598,0)</f>
        <v>0</v>
      </c>
      <c r="BJ598" s="18" t="s">
        <v>91</v>
      </c>
      <c r="BK598" s="260">
        <f>ROUND(I598*H598,2)</f>
        <v>0</v>
      </c>
      <c r="BL598" s="18" t="s">
        <v>124</v>
      </c>
      <c r="BM598" s="259" t="s">
        <v>1024</v>
      </c>
    </row>
    <row r="599" s="16" customFormat="1">
      <c r="A599" s="16"/>
      <c r="B599" s="306"/>
      <c r="C599" s="307"/>
      <c r="D599" s="261" t="s">
        <v>465</v>
      </c>
      <c r="E599" s="308" t="s">
        <v>1</v>
      </c>
      <c r="F599" s="309" t="s">
        <v>646</v>
      </c>
      <c r="G599" s="307"/>
      <c r="H599" s="308" t="s">
        <v>1</v>
      </c>
      <c r="I599" s="310"/>
      <c r="J599" s="307"/>
      <c r="K599" s="307"/>
      <c r="L599" s="311"/>
      <c r="M599" s="312"/>
      <c r="N599" s="313"/>
      <c r="O599" s="313"/>
      <c r="P599" s="313"/>
      <c r="Q599" s="313"/>
      <c r="R599" s="313"/>
      <c r="S599" s="313"/>
      <c r="T599" s="314"/>
      <c r="U599" s="16"/>
      <c r="V599" s="16"/>
      <c r="W599" s="16"/>
      <c r="X599" s="16"/>
      <c r="Y599" s="16"/>
      <c r="Z599" s="16"/>
      <c r="AA599" s="16"/>
      <c r="AB599" s="16"/>
      <c r="AC599" s="16"/>
      <c r="AD599" s="16"/>
      <c r="AE599" s="16"/>
      <c r="AT599" s="315" t="s">
        <v>465</v>
      </c>
      <c r="AU599" s="315" t="s">
        <v>93</v>
      </c>
      <c r="AV599" s="16" t="s">
        <v>91</v>
      </c>
      <c r="AW599" s="16" t="s">
        <v>38</v>
      </c>
      <c r="AX599" s="16" t="s">
        <v>83</v>
      </c>
      <c r="AY599" s="315" t="s">
        <v>397</v>
      </c>
    </row>
    <row r="600" s="13" customFormat="1">
      <c r="A600" s="13"/>
      <c r="B600" s="269"/>
      <c r="C600" s="270"/>
      <c r="D600" s="261" t="s">
        <v>465</v>
      </c>
      <c r="E600" s="271" t="s">
        <v>1</v>
      </c>
      <c r="F600" s="272" t="s">
        <v>1025</v>
      </c>
      <c r="G600" s="270"/>
      <c r="H600" s="273">
        <v>590</v>
      </c>
      <c r="I600" s="274"/>
      <c r="J600" s="270"/>
      <c r="K600" s="270"/>
      <c r="L600" s="275"/>
      <c r="M600" s="276"/>
      <c r="N600" s="277"/>
      <c r="O600" s="277"/>
      <c r="P600" s="277"/>
      <c r="Q600" s="277"/>
      <c r="R600" s="277"/>
      <c r="S600" s="277"/>
      <c r="T600" s="278"/>
      <c r="U600" s="13"/>
      <c r="V600" s="13"/>
      <c r="W600" s="13"/>
      <c r="X600" s="13"/>
      <c r="Y600" s="13"/>
      <c r="Z600" s="13"/>
      <c r="AA600" s="13"/>
      <c r="AB600" s="13"/>
      <c r="AC600" s="13"/>
      <c r="AD600" s="13"/>
      <c r="AE600" s="13"/>
      <c r="AT600" s="279" t="s">
        <v>465</v>
      </c>
      <c r="AU600" s="279" t="s">
        <v>93</v>
      </c>
      <c r="AV600" s="13" t="s">
        <v>93</v>
      </c>
      <c r="AW600" s="13" t="s">
        <v>38</v>
      </c>
      <c r="AX600" s="13" t="s">
        <v>83</v>
      </c>
      <c r="AY600" s="279" t="s">
        <v>397</v>
      </c>
    </row>
    <row r="601" s="14" customFormat="1">
      <c r="A601" s="14"/>
      <c r="B601" s="280"/>
      <c r="C601" s="281"/>
      <c r="D601" s="261" t="s">
        <v>465</v>
      </c>
      <c r="E601" s="282" t="s">
        <v>1</v>
      </c>
      <c r="F601" s="283" t="s">
        <v>467</v>
      </c>
      <c r="G601" s="281"/>
      <c r="H601" s="284">
        <v>590</v>
      </c>
      <c r="I601" s="285"/>
      <c r="J601" s="281"/>
      <c r="K601" s="281"/>
      <c r="L601" s="286"/>
      <c r="M601" s="287"/>
      <c r="N601" s="288"/>
      <c r="O601" s="288"/>
      <c r="P601" s="288"/>
      <c r="Q601" s="288"/>
      <c r="R601" s="288"/>
      <c r="S601" s="288"/>
      <c r="T601" s="289"/>
      <c r="U601" s="14"/>
      <c r="V601" s="14"/>
      <c r="W601" s="14"/>
      <c r="X601" s="14"/>
      <c r="Y601" s="14"/>
      <c r="Z601" s="14"/>
      <c r="AA601" s="14"/>
      <c r="AB601" s="14"/>
      <c r="AC601" s="14"/>
      <c r="AD601" s="14"/>
      <c r="AE601" s="14"/>
      <c r="AT601" s="290" t="s">
        <v>465</v>
      </c>
      <c r="AU601" s="290" t="s">
        <v>93</v>
      </c>
      <c r="AV601" s="14" t="s">
        <v>124</v>
      </c>
      <c r="AW601" s="14" t="s">
        <v>38</v>
      </c>
      <c r="AX601" s="14" t="s">
        <v>91</v>
      </c>
      <c r="AY601" s="290" t="s">
        <v>397</v>
      </c>
    </row>
    <row r="602" s="2" customFormat="1" ht="21.75" customHeight="1">
      <c r="A602" s="40"/>
      <c r="B602" s="41"/>
      <c r="C602" s="247" t="s">
        <v>1026</v>
      </c>
      <c r="D602" s="247" t="s">
        <v>400</v>
      </c>
      <c r="E602" s="248" t="s">
        <v>1027</v>
      </c>
      <c r="F602" s="249" t="s">
        <v>1028</v>
      </c>
      <c r="G602" s="250" t="s">
        <v>502</v>
      </c>
      <c r="H602" s="251">
        <v>14.144</v>
      </c>
      <c r="I602" s="252"/>
      <c r="J602" s="253">
        <f>ROUND(I602*H602,2)</f>
        <v>0</v>
      </c>
      <c r="K602" s="254"/>
      <c r="L602" s="46"/>
      <c r="M602" s="255" t="s">
        <v>1</v>
      </c>
      <c r="N602" s="256" t="s">
        <v>48</v>
      </c>
      <c r="O602" s="93"/>
      <c r="P602" s="257">
        <f>O602*H602</f>
        <v>0</v>
      </c>
      <c r="Q602" s="257">
        <v>1.0525599999999999</v>
      </c>
      <c r="R602" s="257">
        <f>Q602*H602</f>
        <v>14.887408639999999</v>
      </c>
      <c r="S602" s="257">
        <v>0</v>
      </c>
      <c r="T602" s="258">
        <f>S602*H602</f>
        <v>0</v>
      </c>
      <c r="U602" s="40"/>
      <c r="V602" s="40"/>
      <c r="W602" s="40"/>
      <c r="X602" s="40"/>
      <c r="Y602" s="40"/>
      <c r="Z602" s="40"/>
      <c r="AA602" s="40"/>
      <c r="AB602" s="40"/>
      <c r="AC602" s="40"/>
      <c r="AD602" s="40"/>
      <c r="AE602" s="40"/>
      <c r="AR602" s="259" t="s">
        <v>124</v>
      </c>
      <c r="AT602" s="259" t="s">
        <v>400</v>
      </c>
      <c r="AU602" s="259" t="s">
        <v>93</v>
      </c>
      <c r="AY602" s="18" t="s">
        <v>397</v>
      </c>
      <c r="BE602" s="260">
        <f>IF(N602="základní",J602,0)</f>
        <v>0</v>
      </c>
      <c r="BF602" s="260">
        <f>IF(N602="snížená",J602,0)</f>
        <v>0</v>
      </c>
      <c r="BG602" s="260">
        <f>IF(N602="zákl. přenesená",J602,0)</f>
        <v>0</v>
      </c>
      <c r="BH602" s="260">
        <f>IF(N602="sníž. přenesená",J602,0)</f>
        <v>0</v>
      </c>
      <c r="BI602" s="260">
        <f>IF(N602="nulová",J602,0)</f>
        <v>0</v>
      </c>
      <c r="BJ602" s="18" t="s">
        <v>91</v>
      </c>
      <c r="BK602" s="260">
        <f>ROUND(I602*H602,2)</f>
        <v>0</v>
      </c>
      <c r="BL602" s="18" t="s">
        <v>124</v>
      </c>
      <c r="BM602" s="259" t="s">
        <v>1029</v>
      </c>
    </row>
    <row r="603" s="2" customFormat="1">
      <c r="A603" s="40"/>
      <c r="B603" s="41"/>
      <c r="C603" s="42"/>
      <c r="D603" s="261" t="s">
        <v>404</v>
      </c>
      <c r="E603" s="42"/>
      <c r="F603" s="262" t="s">
        <v>613</v>
      </c>
      <c r="G603" s="42"/>
      <c r="H603" s="42"/>
      <c r="I603" s="157"/>
      <c r="J603" s="42"/>
      <c r="K603" s="42"/>
      <c r="L603" s="46"/>
      <c r="M603" s="263"/>
      <c r="N603" s="264"/>
      <c r="O603" s="93"/>
      <c r="P603" s="93"/>
      <c r="Q603" s="93"/>
      <c r="R603" s="93"/>
      <c r="S603" s="93"/>
      <c r="T603" s="94"/>
      <c r="U603" s="40"/>
      <c r="V603" s="40"/>
      <c r="W603" s="40"/>
      <c r="X603" s="40"/>
      <c r="Y603" s="40"/>
      <c r="Z603" s="40"/>
      <c r="AA603" s="40"/>
      <c r="AB603" s="40"/>
      <c r="AC603" s="40"/>
      <c r="AD603" s="40"/>
      <c r="AE603" s="40"/>
      <c r="AT603" s="18" t="s">
        <v>404</v>
      </c>
      <c r="AU603" s="18" t="s">
        <v>93</v>
      </c>
    </row>
    <row r="604" s="16" customFormat="1">
      <c r="A604" s="16"/>
      <c r="B604" s="306"/>
      <c r="C604" s="307"/>
      <c r="D604" s="261" t="s">
        <v>465</v>
      </c>
      <c r="E604" s="308" t="s">
        <v>1</v>
      </c>
      <c r="F604" s="309" t="s">
        <v>768</v>
      </c>
      <c r="G604" s="307"/>
      <c r="H604" s="308" t="s">
        <v>1</v>
      </c>
      <c r="I604" s="310"/>
      <c r="J604" s="307"/>
      <c r="K604" s="307"/>
      <c r="L604" s="311"/>
      <c r="M604" s="312"/>
      <c r="N604" s="313"/>
      <c r="O604" s="313"/>
      <c r="P604" s="313"/>
      <c r="Q604" s="313"/>
      <c r="R604" s="313"/>
      <c r="S604" s="313"/>
      <c r="T604" s="314"/>
      <c r="U604" s="16"/>
      <c r="V604" s="16"/>
      <c r="W604" s="16"/>
      <c r="X604" s="16"/>
      <c r="Y604" s="16"/>
      <c r="Z604" s="16"/>
      <c r="AA604" s="16"/>
      <c r="AB604" s="16"/>
      <c r="AC604" s="16"/>
      <c r="AD604" s="16"/>
      <c r="AE604" s="16"/>
      <c r="AT604" s="315" t="s">
        <v>465</v>
      </c>
      <c r="AU604" s="315" t="s">
        <v>93</v>
      </c>
      <c r="AV604" s="16" t="s">
        <v>91</v>
      </c>
      <c r="AW604" s="16" t="s">
        <v>38</v>
      </c>
      <c r="AX604" s="16" t="s">
        <v>83</v>
      </c>
      <c r="AY604" s="315" t="s">
        <v>397</v>
      </c>
    </row>
    <row r="605" s="13" customFormat="1">
      <c r="A605" s="13"/>
      <c r="B605" s="269"/>
      <c r="C605" s="270"/>
      <c r="D605" s="261" t="s">
        <v>465</v>
      </c>
      <c r="E605" s="271" t="s">
        <v>1</v>
      </c>
      <c r="F605" s="272" t="s">
        <v>1030</v>
      </c>
      <c r="G605" s="270"/>
      <c r="H605" s="273">
        <v>9.9450000000000003</v>
      </c>
      <c r="I605" s="274"/>
      <c r="J605" s="270"/>
      <c r="K605" s="270"/>
      <c r="L605" s="275"/>
      <c r="M605" s="276"/>
      <c r="N605" s="277"/>
      <c r="O605" s="277"/>
      <c r="P605" s="277"/>
      <c r="Q605" s="277"/>
      <c r="R605" s="277"/>
      <c r="S605" s="277"/>
      <c r="T605" s="278"/>
      <c r="U605" s="13"/>
      <c r="V605" s="13"/>
      <c r="W605" s="13"/>
      <c r="X605" s="13"/>
      <c r="Y605" s="13"/>
      <c r="Z605" s="13"/>
      <c r="AA605" s="13"/>
      <c r="AB605" s="13"/>
      <c r="AC605" s="13"/>
      <c r="AD605" s="13"/>
      <c r="AE605" s="13"/>
      <c r="AT605" s="279" t="s">
        <v>465</v>
      </c>
      <c r="AU605" s="279" t="s">
        <v>93</v>
      </c>
      <c r="AV605" s="13" t="s">
        <v>93</v>
      </c>
      <c r="AW605" s="13" t="s">
        <v>38</v>
      </c>
      <c r="AX605" s="13" t="s">
        <v>83</v>
      </c>
      <c r="AY605" s="279" t="s">
        <v>397</v>
      </c>
    </row>
    <row r="606" s="13" customFormat="1">
      <c r="A606" s="13"/>
      <c r="B606" s="269"/>
      <c r="C606" s="270"/>
      <c r="D606" s="261" t="s">
        <v>465</v>
      </c>
      <c r="E606" s="271" t="s">
        <v>1</v>
      </c>
      <c r="F606" s="272" t="s">
        <v>1031</v>
      </c>
      <c r="G606" s="270"/>
      <c r="H606" s="273">
        <v>1.839</v>
      </c>
      <c r="I606" s="274"/>
      <c r="J606" s="270"/>
      <c r="K606" s="270"/>
      <c r="L606" s="275"/>
      <c r="M606" s="276"/>
      <c r="N606" s="277"/>
      <c r="O606" s="277"/>
      <c r="P606" s="277"/>
      <c r="Q606" s="277"/>
      <c r="R606" s="277"/>
      <c r="S606" s="277"/>
      <c r="T606" s="278"/>
      <c r="U606" s="13"/>
      <c r="V606" s="13"/>
      <c r="W606" s="13"/>
      <c r="X606" s="13"/>
      <c r="Y606" s="13"/>
      <c r="Z606" s="13"/>
      <c r="AA606" s="13"/>
      <c r="AB606" s="13"/>
      <c r="AC606" s="13"/>
      <c r="AD606" s="13"/>
      <c r="AE606" s="13"/>
      <c r="AT606" s="279" t="s">
        <v>465</v>
      </c>
      <c r="AU606" s="279" t="s">
        <v>93</v>
      </c>
      <c r="AV606" s="13" t="s">
        <v>93</v>
      </c>
      <c r="AW606" s="13" t="s">
        <v>38</v>
      </c>
      <c r="AX606" s="13" t="s">
        <v>83</v>
      </c>
      <c r="AY606" s="279" t="s">
        <v>397</v>
      </c>
    </row>
    <row r="607" s="15" customFormat="1">
      <c r="A607" s="15"/>
      <c r="B607" s="291"/>
      <c r="C607" s="292"/>
      <c r="D607" s="261" t="s">
        <v>465</v>
      </c>
      <c r="E607" s="293" t="s">
        <v>1</v>
      </c>
      <c r="F607" s="294" t="s">
        <v>476</v>
      </c>
      <c r="G607" s="292"/>
      <c r="H607" s="295">
        <v>11.784000000000001</v>
      </c>
      <c r="I607" s="296"/>
      <c r="J607" s="292"/>
      <c r="K607" s="292"/>
      <c r="L607" s="297"/>
      <c r="M607" s="298"/>
      <c r="N607" s="299"/>
      <c r="O607" s="299"/>
      <c r="P607" s="299"/>
      <c r="Q607" s="299"/>
      <c r="R607" s="299"/>
      <c r="S607" s="299"/>
      <c r="T607" s="300"/>
      <c r="U607" s="15"/>
      <c r="V607" s="15"/>
      <c r="W607" s="15"/>
      <c r="X607" s="15"/>
      <c r="Y607" s="15"/>
      <c r="Z607" s="15"/>
      <c r="AA607" s="15"/>
      <c r="AB607" s="15"/>
      <c r="AC607" s="15"/>
      <c r="AD607" s="15"/>
      <c r="AE607" s="15"/>
      <c r="AT607" s="301" t="s">
        <v>465</v>
      </c>
      <c r="AU607" s="301" t="s">
        <v>93</v>
      </c>
      <c r="AV607" s="15" t="s">
        <v>112</v>
      </c>
      <c r="AW607" s="15" t="s">
        <v>38</v>
      </c>
      <c r="AX607" s="15" t="s">
        <v>83</v>
      </c>
      <c r="AY607" s="301" t="s">
        <v>397</v>
      </c>
    </row>
    <row r="608" s="13" customFormat="1">
      <c r="A608" s="13"/>
      <c r="B608" s="269"/>
      <c r="C608" s="270"/>
      <c r="D608" s="261" t="s">
        <v>465</v>
      </c>
      <c r="E608" s="271" t="s">
        <v>1</v>
      </c>
      <c r="F608" s="272" t="s">
        <v>1032</v>
      </c>
      <c r="G608" s="270"/>
      <c r="H608" s="273">
        <v>2.3599999999999999</v>
      </c>
      <c r="I608" s="274"/>
      <c r="J608" s="270"/>
      <c r="K608" s="270"/>
      <c r="L608" s="275"/>
      <c r="M608" s="276"/>
      <c r="N608" s="277"/>
      <c r="O608" s="277"/>
      <c r="P608" s="277"/>
      <c r="Q608" s="277"/>
      <c r="R608" s="277"/>
      <c r="S608" s="277"/>
      <c r="T608" s="278"/>
      <c r="U608" s="13"/>
      <c r="V608" s="13"/>
      <c r="W608" s="13"/>
      <c r="X608" s="13"/>
      <c r="Y608" s="13"/>
      <c r="Z608" s="13"/>
      <c r="AA608" s="13"/>
      <c r="AB608" s="13"/>
      <c r="AC608" s="13"/>
      <c r="AD608" s="13"/>
      <c r="AE608" s="13"/>
      <c r="AT608" s="279" t="s">
        <v>465</v>
      </c>
      <c r="AU608" s="279" t="s">
        <v>93</v>
      </c>
      <c r="AV608" s="13" t="s">
        <v>93</v>
      </c>
      <c r="AW608" s="13" t="s">
        <v>38</v>
      </c>
      <c r="AX608" s="13" t="s">
        <v>83</v>
      </c>
      <c r="AY608" s="279" t="s">
        <v>397</v>
      </c>
    </row>
    <row r="609" s="14" customFormat="1">
      <c r="A609" s="14"/>
      <c r="B609" s="280"/>
      <c r="C609" s="281"/>
      <c r="D609" s="261" t="s">
        <v>465</v>
      </c>
      <c r="E609" s="282" t="s">
        <v>1</v>
      </c>
      <c r="F609" s="283" t="s">
        <v>467</v>
      </c>
      <c r="G609" s="281"/>
      <c r="H609" s="284">
        <v>14.144</v>
      </c>
      <c r="I609" s="285"/>
      <c r="J609" s="281"/>
      <c r="K609" s="281"/>
      <c r="L609" s="286"/>
      <c r="M609" s="287"/>
      <c r="N609" s="288"/>
      <c r="O609" s="288"/>
      <c r="P609" s="288"/>
      <c r="Q609" s="288"/>
      <c r="R609" s="288"/>
      <c r="S609" s="288"/>
      <c r="T609" s="289"/>
      <c r="U609" s="14"/>
      <c r="V609" s="14"/>
      <c r="W609" s="14"/>
      <c r="X609" s="14"/>
      <c r="Y609" s="14"/>
      <c r="Z609" s="14"/>
      <c r="AA609" s="14"/>
      <c r="AB609" s="14"/>
      <c r="AC609" s="14"/>
      <c r="AD609" s="14"/>
      <c r="AE609" s="14"/>
      <c r="AT609" s="290" t="s">
        <v>465</v>
      </c>
      <c r="AU609" s="290" t="s">
        <v>93</v>
      </c>
      <c r="AV609" s="14" t="s">
        <v>124</v>
      </c>
      <c r="AW609" s="14" t="s">
        <v>38</v>
      </c>
      <c r="AX609" s="14" t="s">
        <v>91</v>
      </c>
      <c r="AY609" s="290" t="s">
        <v>397</v>
      </c>
    </row>
    <row r="610" s="2" customFormat="1" ht="16.5" customHeight="1">
      <c r="A610" s="40"/>
      <c r="B610" s="41"/>
      <c r="C610" s="247" t="s">
        <v>1033</v>
      </c>
      <c r="D610" s="247" t="s">
        <v>400</v>
      </c>
      <c r="E610" s="248" t="s">
        <v>1034</v>
      </c>
      <c r="F610" s="249" t="s">
        <v>1035</v>
      </c>
      <c r="G610" s="250" t="s">
        <v>464</v>
      </c>
      <c r="H610" s="251">
        <v>26.931999999999999</v>
      </c>
      <c r="I610" s="252"/>
      <c r="J610" s="253">
        <f>ROUND(I610*H610,2)</f>
        <v>0</v>
      </c>
      <c r="K610" s="254"/>
      <c r="L610" s="46"/>
      <c r="M610" s="255" t="s">
        <v>1</v>
      </c>
      <c r="N610" s="256" t="s">
        <v>48</v>
      </c>
      <c r="O610" s="93"/>
      <c r="P610" s="257">
        <f>O610*H610</f>
        <v>0</v>
      </c>
      <c r="Q610" s="257">
        <v>2.4533700000000001</v>
      </c>
      <c r="R610" s="257">
        <f>Q610*H610</f>
        <v>66.074160840000005</v>
      </c>
      <c r="S610" s="257">
        <v>0</v>
      </c>
      <c r="T610" s="258">
        <f>S610*H610</f>
        <v>0</v>
      </c>
      <c r="U610" s="40"/>
      <c r="V610" s="40"/>
      <c r="W610" s="40"/>
      <c r="X610" s="40"/>
      <c r="Y610" s="40"/>
      <c r="Z610" s="40"/>
      <c r="AA610" s="40"/>
      <c r="AB610" s="40"/>
      <c r="AC610" s="40"/>
      <c r="AD610" s="40"/>
      <c r="AE610" s="40"/>
      <c r="AR610" s="259" t="s">
        <v>124</v>
      </c>
      <c r="AT610" s="259" t="s">
        <v>400</v>
      </c>
      <c r="AU610" s="259" t="s">
        <v>93</v>
      </c>
      <c r="AY610" s="18" t="s">
        <v>397</v>
      </c>
      <c r="BE610" s="260">
        <f>IF(N610="základní",J610,0)</f>
        <v>0</v>
      </c>
      <c r="BF610" s="260">
        <f>IF(N610="snížená",J610,0)</f>
        <v>0</v>
      </c>
      <c r="BG610" s="260">
        <f>IF(N610="zákl. přenesená",J610,0)</f>
        <v>0</v>
      </c>
      <c r="BH610" s="260">
        <f>IF(N610="sníž. přenesená",J610,0)</f>
        <v>0</v>
      </c>
      <c r="BI610" s="260">
        <f>IF(N610="nulová",J610,0)</f>
        <v>0</v>
      </c>
      <c r="BJ610" s="18" t="s">
        <v>91</v>
      </c>
      <c r="BK610" s="260">
        <f>ROUND(I610*H610,2)</f>
        <v>0</v>
      </c>
      <c r="BL610" s="18" t="s">
        <v>124</v>
      </c>
      <c r="BM610" s="259" t="s">
        <v>1036</v>
      </c>
    </row>
    <row r="611" s="16" customFormat="1">
      <c r="A611" s="16"/>
      <c r="B611" s="306"/>
      <c r="C611" s="307"/>
      <c r="D611" s="261" t="s">
        <v>465</v>
      </c>
      <c r="E611" s="308" t="s">
        <v>1</v>
      </c>
      <c r="F611" s="309" t="s">
        <v>823</v>
      </c>
      <c r="G611" s="307"/>
      <c r="H611" s="308" t="s">
        <v>1</v>
      </c>
      <c r="I611" s="310"/>
      <c r="J611" s="307"/>
      <c r="K611" s="307"/>
      <c r="L611" s="311"/>
      <c r="M611" s="312"/>
      <c r="N611" s="313"/>
      <c r="O611" s="313"/>
      <c r="P611" s="313"/>
      <c r="Q611" s="313"/>
      <c r="R611" s="313"/>
      <c r="S611" s="313"/>
      <c r="T611" s="314"/>
      <c r="U611" s="16"/>
      <c r="V611" s="16"/>
      <c r="W611" s="16"/>
      <c r="X611" s="16"/>
      <c r="Y611" s="16"/>
      <c r="Z611" s="16"/>
      <c r="AA611" s="16"/>
      <c r="AB611" s="16"/>
      <c r="AC611" s="16"/>
      <c r="AD611" s="16"/>
      <c r="AE611" s="16"/>
      <c r="AT611" s="315" t="s">
        <v>465</v>
      </c>
      <c r="AU611" s="315" t="s">
        <v>93</v>
      </c>
      <c r="AV611" s="16" t="s">
        <v>91</v>
      </c>
      <c r="AW611" s="16" t="s">
        <v>38</v>
      </c>
      <c r="AX611" s="16" t="s">
        <v>83</v>
      </c>
      <c r="AY611" s="315" t="s">
        <v>397</v>
      </c>
    </row>
    <row r="612" s="13" customFormat="1">
      <c r="A612" s="13"/>
      <c r="B612" s="269"/>
      <c r="C612" s="270"/>
      <c r="D612" s="261" t="s">
        <v>465</v>
      </c>
      <c r="E612" s="271" t="s">
        <v>1</v>
      </c>
      <c r="F612" s="272" t="s">
        <v>1037</v>
      </c>
      <c r="G612" s="270"/>
      <c r="H612" s="273">
        <v>3.8849999999999998</v>
      </c>
      <c r="I612" s="274"/>
      <c r="J612" s="270"/>
      <c r="K612" s="270"/>
      <c r="L612" s="275"/>
      <c r="M612" s="276"/>
      <c r="N612" s="277"/>
      <c r="O612" s="277"/>
      <c r="P612" s="277"/>
      <c r="Q612" s="277"/>
      <c r="R612" s="277"/>
      <c r="S612" s="277"/>
      <c r="T612" s="278"/>
      <c r="U612" s="13"/>
      <c r="V612" s="13"/>
      <c r="W612" s="13"/>
      <c r="X612" s="13"/>
      <c r="Y612" s="13"/>
      <c r="Z612" s="13"/>
      <c r="AA612" s="13"/>
      <c r="AB612" s="13"/>
      <c r="AC612" s="13"/>
      <c r="AD612" s="13"/>
      <c r="AE612" s="13"/>
      <c r="AT612" s="279" t="s">
        <v>465</v>
      </c>
      <c r="AU612" s="279" t="s">
        <v>93</v>
      </c>
      <c r="AV612" s="13" t="s">
        <v>93</v>
      </c>
      <c r="AW612" s="13" t="s">
        <v>38</v>
      </c>
      <c r="AX612" s="13" t="s">
        <v>83</v>
      </c>
      <c r="AY612" s="279" t="s">
        <v>397</v>
      </c>
    </row>
    <row r="613" s="13" customFormat="1">
      <c r="A613" s="13"/>
      <c r="B613" s="269"/>
      <c r="C613" s="270"/>
      <c r="D613" s="261" t="s">
        <v>465</v>
      </c>
      <c r="E613" s="271" t="s">
        <v>1</v>
      </c>
      <c r="F613" s="272" t="s">
        <v>1038</v>
      </c>
      <c r="G613" s="270"/>
      <c r="H613" s="273">
        <v>7.7699999999999996</v>
      </c>
      <c r="I613" s="274"/>
      <c r="J613" s="270"/>
      <c r="K613" s="270"/>
      <c r="L613" s="275"/>
      <c r="M613" s="276"/>
      <c r="N613" s="277"/>
      <c r="O613" s="277"/>
      <c r="P613" s="277"/>
      <c r="Q613" s="277"/>
      <c r="R613" s="277"/>
      <c r="S613" s="277"/>
      <c r="T613" s="278"/>
      <c r="U613" s="13"/>
      <c r="V613" s="13"/>
      <c r="W613" s="13"/>
      <c r="X613" s="13"/>
      <c r="Y613" s="13"/>
      <c r="Z613" s="13"/>
      <c r="AA613" s="13"/>
      <c r="AB613" s="13"/>
      <c r="AC613" s="13"/>
      <c r="AD613" s="13"/>
      <c r="AE613" s="13"/>
      <c r="AT613" s="279" t="s">
        <v>465</v>
      </c>
      <c r="AU613" s="279" t="s">
        <v>93</v>
      </c>
      <c r="AV613" s="13" t="s">
        <v>93</v>
      </c>
      <c r="AW613" s="13" t="s">
        <v>38</v>
      </c>
      <c r="AX613" s="13" t="s">
        <v>83</v>
      </c>
      <c r="AY613" s="279" t="s">
        <v>397</v>
      </c>
    </row>
    <row r="614" s="13" customFormat="1">
      <c r="A614" s="13"/>
      <c r="B614" s="269"/>
      <c r="C614" s="270"/>
      <c r="D614" s="261" t="s">
        <v>465</v>
      </c>
      <c r="E614" s="271" t="s">
        <v>1</v>
      </c>
      <c r="F614" s="272" t="s">
        <v>1039</v>
      </c>
      <c r="G614" s="270"/>
      <c r="H614" s="273">
        <v>3.8849999999999998</v>
      </c>
      <c r="I614" s="274"/>
      <c r="J614" s="270"/>
      <c r="K614" s="270"/>
      <c r="L614" s="275"/>
      <c r="M614" s="276"/>
      <c r="N614" s="277"/>
      <c r="O614" s="277"/>
      <c r="P614" s="277"/>
      <c r="Q614" s="277"/>
      <c r="R614" s="277"/>
      <c r="S614" s="277"/>
      <c r="T614" s="278"/>
      <c r="U614" s="13"/>
      <c r="V614" s="13"/>
      <c r="W614" s="13"/>
      <c r="X614" s="13"/>
      <c r="Y614" s="13"/>
      <c r="Z614" s="13"/>
      <c r="AA614" s="13"/>
      <c r="AB614" s="13"/>
      <c r="AC614" s="13"/>
      <c r="AD614" s="13"/>
      <c r="AE614" s="13"/>
      <c r="AT614" s="279" t="s">
        <v>465</v>
      </c>
      <c r="AU614" s="279" t="s">
        <v>93</v>
      </c>
      <c r="AV614" s="13" t="s">
        <v>93</v>
      </c>
      <c r="AW614" s="13" t="s">
        <v>38</v>
      </c>
      <c r="AX614" s="13" t="s">
        <v>83</v>
      </c>
      <c r="AY614" s="279" t="s">
        <v>397</v>
      </c>
    </row>
    <row r="615" s="13" customFormat="1">
      <c r="A615" s="13"/>
      <c r="B615" s="269"/>
      <c r="C615" s="270"/>
      <c r="D615" s="261" t="s">
        <v>465</v>
      </c>
      <c r="E615" s="271" t="s">
        <v>1</v>
      </c>
      <c r="F615" s="272" t="s">
        <v>1040</v>
      </c>
      <c r="G615" s="270"/>
      <c r="H615" s="273">
        <v>3.8849999999999998</v>
      </c>
      <c r="I615" s="274"/>
      <c r="J615" s="270"/>
      <c r="K615" s="270"/>
      <c r="L615" s="275"/>
      <c r="M615" s="276"/>
      <c r="N615" s="277"/>
      <c r="O615" s="277"/>
      <c r="P615" s="277"/>
      <c r="Q615" s="277"/>
      <c r="R615" s="277"/>
      <c r="S615" s="277"/>
      <c r="T615" s="278"/>
      <c r="U615" s="13"/>
      <c r="V615" s="13"/>
      <c r="W615" s="13"/>
      <c r="X615" s="13"/>
      <c r="Y615" s="13"/>
      <c r="Z615" s="13"/>
      <c r="AA615" s="13"/>
      <c r="AB615" s="13"/>
      <c r="AC615" s="13"/>
      <c r="AD615" s="13"/>
      <c r="AE615" s="13"/>
      <c r="AT615" s="279" t="s">
        <v>465</v>
      </c>
      <c r="AU615" s="279" t="s">
        <v>93</v>
      </c>
      <c r="AV615" s="13" t="s">
        <v>93</v>
      </c>
      <c r="AW615" s="13" t="s">
        <v>38</v>
      </c>
      <c r="AX615" s="13" t="s">
        <v>83</v>
      </c>
      <c r="AY615" s="279" t="s">
        <v>397</v>
      </c>
    </row>
    <row r="616" s="13" customFormat="1">
      <c r="A616" s="13"/>
      <c r="B616" s="269"/>
      <c r="C616" s="270"/>
      <c r="D616" s="261" t="s">
        <v>465</v>
      </c>
      <c r="E616" s="271" t="s">
        <v>1</v>
      </c>
      <c r="F616" s="272" t="s">
        <v>1041</v>
      </c>
      <c r="G616" s="270"/>
      <c r="H616" s="273">
        <v>7.5069999999999997</v>
      </c>
      <c r="I616" s="274"/>
      <c r="J616" s="270"/>
      <c r="K616" s="270"/>
      <c r="L616" s="275"/>
      <c r="M616" s="276"/>
      <c r="N616" s="277"/>
      <c r="O616" s="277"/>
      <c r="P616" s="277"/>
      <c r="Q616" s="277"/>
      <c r="R616" s="277"/>
      <c r="S616" s="277"/>
      <c r="T616" s="278"/>
      <c r="U616" s="13"/>
      <c r="V616" s="13"/>
      <c r="W616" s="13"/>
      <c r="X616" s="13"/>
      <c r="Y616" s="13"/>
      <c r="Z616" s="13"/>
      <c r="AA616" s="13"/>
      <c r="AB616" s="13"/>
      <c r="AC616" s="13"/>
      <c r="AD616" s="13"/>
      <c r="AE616" s="13"/>
      <c r="AT616" s="279" t="s">
        <v>465</v>
      </c>
      <c r="AU616" s="279" t="s">
        <v>93</v>
      </c>
      <c r="AV616" s="13" t="s">
        <v>93</v>
      </c>
      <c r="AW616" s="13" t="s">
        <v>38</v>
      </c>
      <c r="AX616" s="13" t="s">
        <v>83</v>
      </c>
      <c r="AY616" s="279" t="s">
        <v>397</v>
      </c>
    </row>
    <row r="617" s="14" customFormat="1">
      <c r="A617" s="14"/>
      <c r="B617" s="280"/>
      <c r="C617" s="281"/>
      <c r="D617" s="261" t="s">
        <v>465</v>
      </c>
      <c r="E617" s="282" t="s">
        <v>1</v>
      </c>
      <c r="F617" s="283" t="s">
        <v>467</v>
      </c>
      <c r="G617" s="281"/>
      <c r="H617" s="284">
        <v>26.931999999999999</v>
      </c>
      <c r="I617" s="285"/>
      <c r="J617" s="281"/>
      <c r="K617" s="281"/>
      <c r="L617" s="286"/>
      <c r="M617" s="287"/>
      <c r="N617" s="288"/>
      <c r="O617" s="288"/>
      <c r="P617" s="288"/>
      <c r="Q617" s="288"/>
      <c r="R617" s="288"/>
      <c r="S617" s="288"/>
      <c r="T617" s="289"/>
      <c r="U617" s="14"/>
      <c r="V617" s="14"/>
      <c r="W617" s="14"/>
      <c r="X617" s="14"/>
      <c r="Y617" s="14"/>
      <c r="Z617" s="14"/>
      <c r="AA617" s="14"/>
      <c r="AB617" s="14"/>
      <c r="AC617" s="14"/>
      <c r="AD617" s="14"/>
      <c r="AE617" s="14"/>
      <c r="AT617" s="290" t="s">
        <v>465</v>
      </c>
      <c r="AU617" s="290" t="s">
        <v>93</v>
      </c>
      <c r="AV617" s="14" t="s">
        <v>124</v>
      </c>
      <c r="AW617" s="14" t="s">
        <v>38</v>
      </c>
      <c r="AX617" s="14" t="s">
        <v>91</v>
      </c>
      <c r="AY617" s="290" t="s">
        <v>397</v>
      </c>
    </row>
    <row r="618" s="2" customFormat="1" ht="21.75" customHeight="1">
      <c r="A618" s="40"/>
      <c r="B618" s="41"/>
      <c r="C618" s="247" t="s">
        <v>1042</v>
      </c>
      <c r="D618" s="247" t="s">
        <v>400</v>
      </c>
      <c r="E618" s="248" t="s">
        <v>1043</v>
      </c>
      <c r="F618" s="249" t="s">
        <v>1044</v>
      </c>
      <c r="G618" s="250" t="s">
        <v>502</v>
      </c>
      <c r="H618" s="251">
        <v>1.853</v>
      </c>
      <c r="I618" s="252"/>
      <c r="J618" s="253">
        <f>ROUND(I618*H618,2)</f>
        <v>0</v>
      </c>
      <c r="K618" s="254"/>
      <c r="L618" s="46"/>
      <c r="M618" s="255" t="s">
        <v>1</v>
      </c>
      <c r="N618" s="256" t="s">
        <v>48</v>
      </c>
      <c r="O618" s="93"/>
      <c r="P618" s="257">
        <f>O618*H618</f>
        <v>0</v>
      </c>
      <c r="Q618" s="257">
        <v>1.04887</v>
      </c>
      <c r="R618" s="257">
        <f>Q618*H618</f>
        <v>1.9435561099999998</v>
      </c>
      <c r="S618" s="257">
        <v>0</v>
      </c>
      <c r="T618" s="258">
        <f>S618*H618</f>
        <v>0</v>
      </c>
      <c r="U618" s="40"/>
      <c r="V618" s="40"/>
      <c r="W618" s="40"/>
      <c r="X618" s="40"/>
      <c r="Y618" s="40"/>
      <c r="Z618" s="40"/>
      <c r="AA618" s="40"/>
      <c r="AB618" s="40"/>
      <c r="AC618" s="40"/>
      <c r="AD618" s="40"/>
      <c r="AE618" s="40"/>
      <c r="AR618" s="259" t="s">
        <v>124</v>
      </c>
      <c r="AT618" s="259" t="s">
        <v>400</v>
      </c>
      <c r="AU618" s="259" t="s">
        <v>93</v>
      </c>
      <c r="AY618" s="18" t="s">
        <v>397</v>
      </c>
      <c r="BE618" s="260">
        <f>IF(N618="základní",J618,0)</f>
        <v>0</v>
      </c>
      <c r="BF618" s="260">
        <f>IF(N618="snížená",J618,0)</f>
        <v>0</v>
      </c>
      <c r="BG618" s="260">
        <f>IF(N618="zákl. přenesená",J618,0)</f>
        <v>0</v>
      </c>
      <c r="BH618" s="260">
        <f>IF(N618="sníž. přenesená",J618,0)</f>
        <v>0</v>
      </c>
      <c r="BI618" s="260">
        <f>IF(N618="nulová",J618,0)</f>
        <v>0</v>
      </c>
      <c r="BJ618" s="18" t="s">
        <v>91</v>
      </c>
      <c r="BK618" s="260">
        <f>ROUND(I618*H618,2)</f>
        <v>0</v>
      </c>
      <c r="BL618" s="18" t="s">
        <v>124</v>
      </c>
      <c r="BM618" s="259" t="s">
        <v>1045</v>
      </c>
    </row>
    <row r="619" s="2" customFormat="1">
      <c r="A619" s="40"/>
      <c r="B619" s="41"/>
      <c r="C619" s="42"/>
      <c r="D619" s="261" t="s">
        <v>404</v>
      </c>
      <c r="E619" s="42"/>
      <c r="F619" s="262" t="s">
        <v>613</v>
      </c>
      <c r="G619" s="42"/>
      <c r="H619" s="42"/>
      <c r="I619" s="157"/>
      <c r="J619" s="42"/>
      <c r="K619" s="42"/>
      <c r="L619" s="46"/>
      <c r="M619" s="263"/>
      <c r="N619" s="264"/>
      <c r="O619" s="93"/>
      <c r="P619" s="93"/>
      <c r="Q619" s="93"/>
      <c r="R619" s="93"/>
      <c r="S619" s="93"/>
      <c r="T619" s="94"/>
      <c r="U619" s="40"/>
      <c r="V619" s="40"/>
      <c r="W619" s="40"/>
      <c r="X619" s="40"/>
      <c r="Y619" s="40"/>
      <c r="Z619" s="40"/>
      <c r="AA619" s="40"/>
      <c r="AB619" s="40"/>
      <c r="AC619" s="40"/>
      <c r="AD619" s="40"/>
      <c r="AE619" s="40"/>
      <c r="AT619" s="18" t="s">
        <v>404</v>
      </c>
      <c r="AU619" s="18" t="s">
        <v>93</v>
      </c>
    </row>
    <row r="620" s="16" customFormat="1">
      <c r="A620" s="16"/>
      <c r="B620" s="306"/>
      <c r="C620" s="307"/>
      <c r="D620" s="261" t="s">
        <v>465</v>
      </c>
      <c r="E620" s="308" t="s">
        <v>1</v>
      </c>
      <c r="F620" s="309" t="s">
        <v>823</v>
      </c>
      <c r="G620" s="307"/>
      <c r="H620" s="308" t="s">
        <v>1</v>
      </c>
      <c r="I620" s="310"/>
      <c r="J620" s="307"/>
      <c r="K620" s="307"/>
      <c r="L620" s="311"/>
      <c r="M620" s="312"/>
      <c r="N620" s="313"/>
      <c r="O620" s="313"/>
      <c r="P620" s="313"/>
      <c r="Q620" s="313"/>
      <c r="R620" s="313"/>
      <c r="S620" s="313"/>
      <c r="T620" s="314"/>
      <c r="U620" s="16"/>
      <c r="V620" s="16"/>
      <c r="W620" s="16"/>
      <c r="X620" s="16"/>
      <c r="Y620" s="16"/>
      <c r="Z620" s="16"/>
      <c r="AA620" s="16"/>
      <c r="AB620" s="16"/>
      <c r="AC620" s="16"/>
      <c r="AD620" s="16"/>
      <c r="AE620" s="16"/>
      <c r="AT620" s="315" t="s">
        <v>465</v>
      </c>
      <c r="AU620" s="315" t="s">
        <v>93</v>
      </c>
      <c r="AV620" s="16" t="s">
        <v>91</v>
      </c>
      <c r="AW620" s="16" t="s">
        <v>38</v>
      </c>
      <c r="AX620" s="16" t="s">
        <v>83</v>
      </c>
      <c r="AY620" s="315" t="s">
        <v>397</v>
      </c>
    </row>
    <row r="621" s="13" customFormat="1">
      <c r="A621" s="13"/>
      <c r="B621" s="269"/>
      <c r="C621" s="270"/>
      <c r="D621" s="261" t="s">
        <v>465</v>
      </c>
      <c r="E621" s="271" t="s">
        <v>1</v>
      </c>
      <c r="F621" s="272" t="s">
        <v>1046</v>
      </c>
      <c r="G621" s="270"/>
      <c r="H621" s="273">
        <v>1.5429999999999999</v>
      </c>
      <c r="I621" s="274"/>
      <c r="J621" s="270"/>
      <c r="K621" s="270"/>
      <c r="L621" s="275"/>
      <c r="M621" s="276"/>
      <c r="N621" s="277"/>
      <c r="O621" s="277"/>
      <c r="P621" s="277"/>
      <c r="Q621" s="277"/>
      <c r="R621" s="277"/>
      <c r="S621" s="277"/>
      <c r="T621" s="278"/>
      <c r="U621" s="13"/>
      <c r="V621" s="13"/>
      <c r="W621" s="13"/>
      <c r="X621" s="13"/>
      <c r="Y621" s="13"/>
      <c r="Z621" s="13"/>
      <c r="AA621" s="13"/>
      <c r="AB621" s="13"/>
      <c r="AC621" s="13"/>
      <c r="AD621" s="13"/>
      <c r="AE621" s="13"/>
      <c r="AT621" s="279" t="s">
        <v>465</v>
      </c>
      <c r="AU621" s="279" t="s">
        <v>93</v>
      </c>
      <c r="AV621" s="13" t="s">
        <v>93</v>
      </c>
      <c r="AW621" s="13" t="s">
        <v>38</v>
      </c>
      <c r="AX621" s="13" t="s">
        <v>83</v>
      </c>
      <c r="AY621" s="279" t="s">
        <v>397</v>
      </c>
    </row>
    <row r="622" s="15" customFormat="1">
      <c r="A622" s="15"/>
      <c r="B622" s="291"/>
      <c r="C622" s="292"/>
      <c r="D622" s="261" t="s">
        <v>465</v>
      </c>
      <c r="E622" s="293" t="s">
        <v>1</v>
      </c>
      <c r="F622" s="294" t="s">
        <v>476</v>
      </c>
      <c r="G622" s="292"/>
      <c r="H622" s="295">
        <v>1.5429999999999999</v>
      </c>
      <c r="I622" s="296"/>
      <c r="J622" s="292"/>
      <c r="K622" s="292"/>
      <c r="L622" s="297"/>
      <c r="M622" s="298"/>
      <c r="N622" s="299"/>
      <c r="O622" s="299"/>
      <c r="P622" s="299"/>
      <c r="Q622" s="299"/>
      <c r="R622" s="299"/>
      <c r="S622" s="299"/>
      <c r="T622" s="300"/>
      <c r="U622" s="15"/>
      <c r="V622" s="15"/>
      <c r="W622" s="15"/>
      <c r="X622" s="15"/>
      <c r="Y622" s="15"/>
      <c r="Z622" s="15"/>
      <c r="AA622" s="15"/>
      <c r="AB622" s="15"/>
      <c r="AC622" s="15"/>
      <c r="AD622" s="15"/>
      <c r="AE622" s="15"/>
      <c r="AT622" s="301" t="s">
        <v>465</v>
      </c>
      <c r="AU622" s="301" t="s">
        <v>93</v>
      </c>
      <c r="AV622" s="15" t="s">
        <v>112</v>
      </c>
      <c r="AW622" s="15" t="s">
        <v>38</v>
      </c>
      <c r="AX622" s="15" t="s">
        <v>83</v>
      </c>
      <c r="AY622" s="301" t="s">
        <v>397</v>
      </c>
    </row>
    <row r="623" s="13" customFormat="1">
      <c r="A623" s="13"/>
      <c r="B623" s="269"/>
      <c r="C623" s="270"/>
      <c r="D623" s="261" t="s">
        <v>465</v>
      </c>
      <c r="E623" s="271" t="s">
        <v>1</v>
      </c>
      <c r="F623" s="272" t="s">
        <v>1047</v>
      </c>
      <c r="G623" s="270"/>
      <c r="H623" s="273">
        <v>0.31</v>
      </c>
      <c r="I623" s="274"/>
      <c r="J623" s="270"/>
      <c r="K623" s="270"/>
      <c r="L623" s="275"/>
      <c r="M623" s="276"/>
      <c r="N623" s="277"/>
      <c r="O623" s="277"/>
      <c r="P623" s="277"/>
      <c r="Q623" s="277"/>
      <c r="R623" s="277"/>
      <c r="S623" s="277"/>
      <c r="T623" s="278"/>
      <c r="U623" s="13"/>
      <c r="V623" s="13"/>
      <c r="W623" s="13"/>
      <c r="X623" s="13"/>
      <c r="Y623" s="13"/>
      <c r="Z623" s="13"/>
      <c r="AA623" s="13"/>
      <c r="AB623" s="13"/>
      <c r="AC623" s="13"/>
      <c r="AD623" s="13"/>
      <c r="AE623" s="13"/>
      <c r="AT623" s="279" t="s">
        <v>465</v>
      </c>
      <c r="AU623" s="279" t="s">
        <v>93</v>
      </c>
      <c r="AV623" s="13" t="s">
        <v>93</v>
      </c>
      <c r="AW623" s="13" t="s">
        <v>38</v>
      </c>
      <c r="AX623" s="13" t="s">
        <v>83</v>
      </c>
      <c r="AY623" s="279" t="s">
        <v>397</v>
      </c>
    </row>
    <row r="624" s="14" customFormat="1">
      <c r="A624" s="14"/>
      <c r="B624" s="280"/>
      <c r="C624" s="281"/>
      <c r="D624" s="261" t="s">
        <v>465</v>
      </c>
      <c r="E624" s="282" t="s">
        <v>1</v>
      </c>
      <c r="F624" s="283" t="s">
        <v>467</v>
      </c>
      <c r="G624" s="281"/>
      <c r="H624" s="284">
        <v>1.853</v>
      </c>
      <c r="I624" s="285"/>
      <c r="J624" s="281"/>
      <c r="K624" s="281"/>
      <c r="L624" s="286"/>
      <c r="M624" s="287"/>
      <c r="N624" s="288"/>
      <c r="O624" s="288"/>
      <c r="P624" s="288"/>
      <c r="Q624" s="288"/>
      <c r="R624" s="288"/>
      <c r="S624" s="288"/>
      <c r="T624" s="289"/>
      <c r="U624" s="14"/>
      <c r="V624" s="14"/>
      <c r="W624" s="14"/>
      <c r="X624" s="14"/>
      <c r="Y624" s="14"/>
      <c r="Z624" s="14"/>
      <c r="AA624" s="14"/>
      <c r="AB624" s="14"/>
      <c r="AC624" s="14"/>
      <c r="AD624" s="14"/>
      <c r="AE624" s="14"/>
      <c r="AT624" s="290" t="s">
        <v>465</v>
      </c>
      <c r="AU624" s="290" t="s">
        <v>93</v>
      </c>
      <c r="AV624" s="14" t="s">
        <v>124</v>
      </c>
      <c r="AW624" s="14" t="s">
        <v>38</v>
      </c>
      <c r="AX624" s="14" t="s">
        <v>91</v>
      </c>
      <c r="AY624" s="290" t="s">
        <v>397</v>
      </c>
    </row>
    <row r="625" s="2" customFormat="1" ht="21.75" customHeight="1">
      <c r="A625" s="40"/>
      <c r="B625" s="41"/>
      <c r="C625" s="247" t="s">
        <v>1048</v>
      </c>
      <c r="D625" s="247" t="s">
        <v>400</v>
      </c>
      <c r="E625" s="248" t="s">
        <v>1049</v>
      </c>
      <c r="F625" s="249" t="s">
        <v>1050</v>
      </c>
      <c r="G625" s="250" t="s">
        <v>546</v>
      </c>
      <c r="H625" s="251">
        <v>78.444000000000003</v>
      </c>
      <c r="I625" s="252"/>
      <c r="J625" s="253">
        <f>ROUND(I625*H625,2)</f>
        <v>0</v>
      </c>
      <c r="K625" s="254"/>
      <c r="L625" s="46"/>
      <c r="M625" s="255" t="s">
        <v>1</v>
      </c>
      <c r="N625" s="256" t="s">
        <v>48</v>
      </c>
      <c r="O625" s="93"/>
      <c r="P625" s="257">
        <f>O625*H625</f>
        <v>0</v>
      </c>
      <c r="Q625" s="257">
        <v>0.01282</v>
      </c>
      <c r="R625" s="257">
        <f>Q625*H625</f>
        <v>1.00565208</v>
      </c>
      <c r="S625" s="257">
        <v>0</v>
      </c>
      <c r="T625" s="258">
        <f>S625*H625</f>
        <v>0</v>
      </c>
      <c r="U625" s="40"/>
      <c r="V625" s="40"/>
      <c r="W625" s="40"/>
      <c r="X625" s="40"/>
      <c r="Y625" s="40"/>
      <c r="Z625" s="40"/>
      <c r="AA625" s="40"/>
      <c r="AB625" s="40"/>
      <c r="AC625" s="40"/>
      <c r="AD625" s="40"/>
      <c r="AE625" s="40"/>
      <c r="AR625" s="259" t="s">
        <v>124</v>
      </c>
      <c r="AT625" s="259" t="s">
        <v>400</v>
      </c>
      <c r="AU625" s="259" t="s">
        <v>93</v>
      </c>
      <c r="AY625" s="18" t="s">
        <v>397</v>
      </c>
      <c r="BE625" s="260">
        <f>IF(N625="základní",J625,0)</f>
        <v>0</v>
      </c>
      <c r="BF625" s="260">
        <f>IF(N625="snížená",J625,0)</f>
        <v>0</v>
      </c>
      <c r="BG625" s="260">
        <f>IF(N625="zákl. přenesená",J625,0)</f>
        <v>0</v>
      </c>
      <c r="BH625" s="260">
        <f>IF(N625="sníž. přenesená",J625,0)</f>
        <v>0</v>
      </c>
      <c r="BI625" s="260">
        <f>IF(N625="nulová",J625,0)</f>
        <v>0</v>
      </c>
      <c r="BJ625" s="18" t="s">
        <v>91</v>
      </c>
      <c r="BK625" s="260">
        <f>ROUND(I625*H625,2)</f>
        <v>0</v>
      </c>
      <c r="BL625" s="18" t="s">
        <v>124</v>
      </c>
      <c r="BM625" s="259" t="s">
        <v>1051</v>
      </c>
    </row>
    <row r="626" s="16" customFormat="1">
      <c r="A626" s="16"/>
      <c r="B626" s="306"/>
      <c r="C626" s="307"/>
      <c r="D626" s="261" t="s">
        <v>465</v>
      </c>
      <c r="E626" s="308" t="s">
        <v>1</v>
      </c>
      <c r="F626" s="309" t="s">
        <v>823</v>
      </c>
      <c r="G626" s="307"/>
      <c r="H626" s="308" t="s">
        <v>1</v>
      </c>
      <c r="I626" s="310"/>
      <c r="J626" s="307"/>
      <c r="K626" s="307"/>
      <c r="L626" s="311"/>
      <c r="M626" s="312"/>
      <c r="N626" s="313"/>
      <c r="O626" s="313"/>
      <c r="P626" s="313"/>
      <c r="Q626" s="313"/>
      <c r="R626" s="313"/>
      <c r="S626" s="313"/>
      <c r="T626" s="314"/>
      <c r="U626" s="16"/>
      <c r="V626" s="16"/>
      <c r="W626" s="16"/>
      <c r="X626" s="16"/>
      <c r="Y626" s="16"/>
      <c r="Z626" s="16"/>
      <c r="AA626" s="16"/>
      <c r="AB626" s="16"/>
      <c r="AC626" s="16"/>
      <c r="AD626" s="16"/>
      <c r="AE626" s="16"/>
      <c r="AT626" s="315" t="s">
        <v>465</v>
      </c>
      <c r="AU626" s="315" t="s">
        <v>93</v>
      </c>
      <c r="AV626" s="16" t="s">
        <v>91</v>
      </c>
      <c r="AW626" s="16" t="s">
        <v>38</v>
      </c>
      <c r="AX626" s="16" t="s">
        <v>83</v>
      </c>
      <c r="AY626" s="315" t="s">
        <v>397</v>
      </c>
    </row>
    <row r="627" s="13" customFormat="1">
      <c r="A627" s="13"/>
      <c r="B627" s="269"/>
      <c r="C627" s="270"/>
      <c r="D627" s="261" t="s">
        <v>465</v>
      </c>
      <c r="E627" s="271" t="s">
        <v>1</v>
      </c>
      <c r="F627" s="272" t="s">
        <v>1052</v>
      </c>
      <c r="G627" s="270"/>
      <c r="H627" s="273">
        <v>11.336</v>
      </c>
      <c r="I627" s="274"/>
      <c r="J627" s="270"/>
      <c r="K627" s="270"/>
      <c r="L627" s="275"/>
      <c r="M627" s="276"/>
      <c r="N627" s="277"/>
      <c r="O627" s="277"/>
      <c r="P627" s="277"/>
      <c r="Q627" s="277"/>
      <c r="R627" s="277"/>
      <c r="S627" s="277"/>
      <c r="T627" s="278"/>
      <c r="U627" s="13"/>
      <c r="V627" s="13"/>
      <c r="W627" s="13"/>
      <c r="X627" s="13"/>
      <c r="Y627" s="13"/>
      <c r="Z627" s="13"/>
      <c r="AA627" s="13"/>
      <c r="AB627" s="13"/>
      <c r="AC627" s="13"/>
      <c r="AD627" s="13"/>
      <c r="AE627" s="13"/>
      <c r="AT627" s="279" t="s">
        <v>465</v>
      </c>
      <c r="AU627" s="279" t="s">
        <v>93</v>
      </c>
      <c r="AV627" s="13" t="s">
        <v>93</v>
      </c>
      <c r="AW627" s="13" t="s">
        <v>38</v>
      </c>
      <c r="AX627" s="13" t="s">
        <v>83</v>
      </c>
      <c r="AY627" s="279" t="s">
        <v>397</v>
      </c>
    </row>
    <row r="628" s="13" customFormat="1">
      <c r="A628" s="13"/>
      <c r="B628" s="269"/>
      <c r="C628" s="270"/>
      <c r="D628" s="261" t="s">
        <v>465</v>
      </c>
      <c r="E628" s="271" t="s">
        <v>1</v>
      </c>
      <c r="F628" s="272" t="s">
        <v>1053</v>
      </c>
      <c r="G628" s="270"/>
      <c r="H628" s="273">
        <v>22.670999999999999</v>
      </c>
      <c r="I628" s="274"/>
      <c r="J628" s="270"/>
      <c r="K628" s="270"/>
      <c r="L628" s="275"/>
      <c r="M628" s="276"/>
      <c r="N628" s="277"/>
      <c r="O628" s="277"/>
      <c r="P628" s="277"/>
      <c r="Q628" s="277"/>
      <c r="R628" s="277"/>
      <c r="S628" s="277"/>
      <c r="T628" s="278"/>
      <c r="U628" s="13"/>
      <c r="V628" s="13"/>
      <c r="W628" s="13"/>
      <c r="X628" s="13"/>
      <c r="Y628" s="13"/>
      <c r="Z628" s="13"/>
      <c r="AA628" s="13"/>
      <c r="AB628" s="13"/>
      <c r="AC628" s="13"/>
      <c r="AD628" s="13"/>
      <c r="AE628" s="13"/>
      <c r="AT628" s="279" t="s">
        <v>465</v>
      </c>
      <c r="AU628" s="279" t="s">
        <v>93</v>
      </c>
      <c r="AV628" s="13" t="s">
        <v>93</v>
      </c>
      <c r="AW628" s="13" t="s">
        <v>38</v>
      </c>
      <c r="AX628" s="13" t="s">
        <v>83</v>
      </c>
      <c r="AY628" s="279" t="s">
        <v>397</v>
      </c>
    </row>
    <row r="629" s="13" customFormat="1">
      <c r="A629" s="13"/>
      <c r="B629" s="269"/>
      <c r="C629" s="270"/>
      <c r="D629" s="261" t="s">
        <v>465</v>
      </c>
      <c r="E629" s="271" t="s">
        <v>1</v>
      </c>
      <c r="F629" s="272" t="s">
        <v>1054</v>
      </c>
      <c r="G629" s="270"/>
      <c r="H629" s="273">
        <v>11.336</v>
      </c>
      <c r="I629" s="274"/>
      <c r="J629" s="270"/>
      <c r="K629" s="270"/>
      <c r="L629" s="275"/>
      <c r="M629" s="276"/>
      <c r="N629" s="277"/>
      <c r="O629" s="277"/>
      <c r="P629" s="277"/>
      <c r="Q629" s="277"/>
      <c r="R629" s="277"/>
      <c r="S629" s="277"/>
      <c r="T629" s="278"/>
      <c r="U629" s="13"/>
      <c r="V629" s="13"/>
      <c r="W629" s="13"/>
      <c r="X629" s="13"/>
      <c r="Y629" s="13"/>
      <c r="Z629" s="13"/>
      <c r="AA629" s="13"/>
      <c r="AB629" s="13"/>
      <c r="AC629" s="13"/>
      <c r="AD629" s="13"/>
      <c r="AE629" s="13"/>
      <c r="AT629" s="279" t="s">
        <v>465</v>
      </c>
      <c r="AU629" s="279" t="s">
        <v>93</v>
      </c>
      <c r="AV629" s="13" t="s">
        <v>93</v>
      </c>
      <c r="AW629" s="13" t="s">
        <v>38</v>
      </c>
      <c r="AX629" s="13" t="s">
        <v>83</v>
      </c>
      <c r="AY629" s="279" t="s">
        <v>397</v>
      </c>
    </row>
    <row r="630" s="13" customFormat="1">
      <c r="A630" s="13"/>
      <c r="B630" s="269"/>
      <c r="C630" s="270"/>
      <c r="D630" s="261" t="s">
        <v>465</v>
      </c>
      <c r="E630" s="271" t="s">
        <v>1</v>
      </c>
      <c r="F630" s="272" t="s">
        <v>1055</v>
      </c>
      <c r="G630" s="270"/>
      <c r="H630" s="273">
        <v>11.336</v>
      </c>
      <c r="I630" s="274"/>
      <c r="J630" s="270"/>
      <c r="K630" s="270"/>
      <c r="L630" s="275"/>
      <c r="M630" s="276"/>
      <c r="N630" s="277"/>
      <c r="O630" s="277"/>
      <c r="P630" s="277"/>
      <c r="Q630" s="277"/>
      <c r="R630" s="277"/>
      <c r="S630" s="277"/>
      <c r="T630" s="278"/>
      <c r="U630" s="13"/>
      <c r="V630" s="13"/>
      <c r="W630" s="13"/>
      <c r="X630" s="13"/>
      <c r="Y630" s="13"/>
      <c r="Z630" s="13"/>
      <c r="AA630" s="13"/>
      <c r="AB630" s="13"/>
      <c r="AC630" s="13"/>
      <c r="AD630" s="13"/>
      <c r="AE630" s="13"/>
      <c r="AT630" s="279" t="s">
        <v>465</v>
      </c>
      <c r="AU630" s="279" t="s">
        <v>93</v>
      </c>
      <c r="AV630" s="13" t="s">
        <v>93</v>
      </c>
      <c r="AW630" s="13" t="s">
        <v>38</v>
      </c>
      <c r="AX630" s="13" t="s">
        <v>83</v>
      </c>
      <c r="AY630" s="279" t="s">
        <v>397</v>
      </c>
    </row>
    <row r="631" s="13" customFormat="1">
      <c r="A631" s="13"/>
      <c r="B631" s="269"/>
      <c r="C631" s="270"/>
      <c r="D631" s="261" t="s">
        <v>465</v>
      </c>
      <c r="E631" s="271" t="s">
        <v>1</v>
      </c>
      <c r="F631" s="272" t="s">
        <v>1056</v>
      </c>
      <c r="G631" s="270"/>
      <c r="H631" s="273">
        <v>21.765000000000001</v>
      </c>
      <c r="I631" s="274"/>
      <c r="J631" s="270"/>
      <c r="K631" s="270"/>
      <c r="L631" s="275"/>
      <c r="M631" s="276"/>
      <c r="N631" s="277"/>
      <c r="O631" s="277"/>
      <c r="P631" s="277"/>
      <c r="Q631" s="277"/>
      <c r="R631" s="277"/>
      <c r="S631" s="277"/>
      <c r="T631" s="278"/>
      <c r="U631" s="13"/>
      <c r="V631" s="13"/>
      <c r="W631" s="13"/>
      <c r="X631" s="13"/>
      <c r="Y631" s="13"/>
      <c r="Z631" s="13"/>
      <c r="AA631" s="13"/>
      <c r="AB631" s="13"/>
      <c r="AC631" s="13"/>
      <c r="AD631" s="13"/>
      <c r="AE631" s="13"/>
      <c r="AT631" s="279" t="s">
        <v>465</v>
      </c>
      <c r="AU631" s="279" t="s">
        <v>93</v>
      </c>
      <c r="AV631" s="13" t="s">
        <v>93</v>
      </c>
      <c r="AW631" s="13" t="s">
        <v>38</v>
      </c>
      <c r="AX631" s="13" t="s">
        <v>83</v>
      </c>
      <c r="AY631" s="279" t="s">
        <v>397</v>
      </c>
    </row>
    <row r="632" s="14" customFormat="1">
      <c r="A632" s="14"/>
      <c r="B632" s="280"/>
      <c r="C632" s="281"/>
      <c r="D632" s="261" t="s">
        <v>465</v>
      </c>
      <c r="E632" s="282" t="s">
        <v>1</v>
      </c>
      <c r="F632" s="283" t="s">
        <v>467</v>
      </c>
      <c r="G632" s="281"/>
      <c r="H632" s="284">
        <v>78.444000000000003</v>
      </c>
      <c r="I632" s="285"/>
      <c r="J632" s="281"/>
      <c r="K632" s="281"/>
      <c r="L632" s="286"/>
      <c r="M632" s="287"/>
      <c r="N632" s="288"/>
      <c r="O632" s="288"/>
      <c r="P632" s="288"/>
      <c r="Q632" s="288"/>
      <c r="R632" s="288"/>
      <c r="S632" s="288"/>
      <c r="T632" s="289"/>
      <c r="U632" s="14"/>
      <c r="V632" s="14"/>
      <c r="W632" s="14"/>
      <c r="X632" s="14"/>
      <c r="Y632" s="14"/>
      <c r="Z632" s="14"/>
      <c r="AA632" s="14"/>
      <c r="AB632" s="14"/>
      <c r="AC632" s="14"/>
      <c r="AD632" s="14"/>
      <c r="AE632" s="14"/>
      <c r="AT632" s="290" t="s">
        <v>465</v>
      </c>
      <c r="AU632" s="290" t="s">
        <v>93</v>
      </c>
      <c r="AV632" s="14" t="s">
        <v>124</v>
      </c>
      <c r="AW632" s="14" t="s">
        <v>38</v>
      </c>
      <c r="AX632" s="14" t="s">
        <v>91</v>
      </c>
      <c r="AY632" s="290" t="s">
        <v>397</v>
      </c>
    </row>
    <row r="633" s="2" customFormat="1" ht="21.75" customHeight="1">
      <c r="A633" s="40"/>
      <c r="B633" s="41"/>
      <c r="C633" s="247" t="s">
        <v>1057</v>
      </c>
      <c r="D633" s="247" t="s">
        <v>400</v>
      </c>
      <c r="E633" s="248" t="s">
        <v>1058</v>
      </c>
      <c r="F633" s="249" t="s">
        <v>1059</v>
      </c>
      <c r="G633" s="250" t="s">
        <v>546</v>
      </c>
      <c r="H633" s="251">
        <v>78.444000000000003</v>
      </c>
      <c r="I633" s="252"/>
      <c r="J633" s="253">
        <f>ROUND(I633*H633,2)</f>
        <v>0</v>
      </c>
      <c r="K633" s="254"/>
      <c r="L633" s="46"/>
      <c r="M633" s="255" t="s">
        <v>1</v>
      </c>
      <c r="N633" s="256" t="s">
        <v>48</v>
      </c>
      <c r="O633" s="93"/>
      <c r="P633" s="257">
        <f>O633*H633</f>
        <v>0</v>
      </c>
      <c r="Q633" s="257">
        <v>0</v>
      </c>
      <c r="R633" s="257">
        <f>Q633*H633</f>
        <v>0</v>
      </c>
      <c r="S633" s="257">
        <v>0</v>
      </c>
      <c r="T633" s="258">
        <f>S633*H633</f>
        <v>0</v>
      </c>
      <c r="U633" s="40"/>
      <c r="V633" s="40"/>
      <c r="W633" s="40"/>
      <c r="X633" s="40"/>
      <c r="Y633" s="40"/>
      <c r="Z633" s="40"/>
      <c r="AA633" s="40"/>
      <c r="AB633" s="40"/>
      <c r="AC633" s="40"/>
      <c r="AD633" s="40"/>
      <c r="AE633" s="40"/>
      <c r="AR633" s="259" t="s">
        <v>124</v>
      </c>
      <c r="AT633" s="259" t="s">
        <v>400</v>
      </c>
      <c r="AU633" s="259" t="s">
        <v>93</v>
      </c>
      <c r="AY633" s="18" t="s">
        <v>397</v>
      </c>
      <c r="BE633" s="260">
        <f>IF(N633="základní",J633,0)</f>
        <v>0</v>
      </c>
      <c r="BF633" s="260">
        <f>IF(N633="snížená",J633,0)</f>
        <v>0</v>
      </c>
      <c r="BG633" s="260">
        <f>IF(N633="zákl. přenesená",J633,0)</f>
        <v>0</v>
      </c>
      <c r="BH633" s="260">
        <f>IF(N633="sníž. přenesená",J633,0)</f>
        <v>0</v>
      </c>
      <c r="BI633" s="260">
        <f>IF(N633="nulová",J633,0)</f>
        <v>0</v>
      </c>
      <c r="BJ633" s="18" t="s">
        <v>91</v>
      </c>
      <c r="BK633" s="260">
        <f>ROUND(I633*H633,2)</f>
        <v>0</v>
      </c>
      <c r="BL633" s="18" t="s">
        <v>124</v>
      </c>
      <c r="BM633" s="259" t="s">
        <v>1060</v>
      </c>
    </row>
    <row r="634" s="2" customFormat="1" ht="16.5" customHeight="1">
      <c r="A634" s="40"/>
      <c r="B634" s="41"/>
      <c r="C634" s="247" t="s">
        <v>1061</v>
      </c>
      <c r="D634" s="247" t="s">
        <v>400</v>
      </c>
      <c r="E634" s="248" t="s">
        <v>1062</v>
      </c>
      <c r="F634" s="249" t="s">
        <v>1063</v>
      </c>
      <c r="G634" s="250" t="s">
        <v>546</v>
      </c>
      <c r="H634" s="251">
        <v>8.5</v>
      </c>
      <c r="I634" s="252"/>
      <c r="J634" s="253">
        <f>ROUND(I634*H634,2)</f>
        <v>0</v>
      </c>
      <c r="K634" s="254"/>
      <c r="L634" s="46"/>
      <c r="M634" s="255" t="s">
        <v>1</v>
      </c>
      <c r="N634" s="256" t="s">
        <v>48</v>
      </c>
      <c r="O634" s="93"/>
      <c r="P634" s="257">
        <f>O634*H634</f>
        <v>0</v>
      </c>
      <c r="Q634" s="257">
        <v>0.0065799999999999999</v>
      </c>
      <c r="R634" s="257">
        <f>Q634*H634</f>
        <v>0.055930000000000001</v>
      </c>
      <c r="S634" s="257">
        <v>0</v>
      </c>
      <c r="T634" s="258">
        <f>S634*H634</f>
        <v>0</v>
      </c>
      <c r="U634" s="40"/>
      <c r="V634" s="40"/>
      <c r="W634" s="40"/>
      <c r="X634" s="40"/>
      <c r="Y634" s="40"/>
      <c r="Z634" s="40"/>
      <c r="AA634" s="40"/>
      <c r="AB634" s="40"/>
      <c r="AC634" s="40"/>
      <c r="AD634" s="40"/>
      <c r="AE634" s="40"/>
      <c r="AR634" s="259" t="s">
        <v>124</v>
      </c>
      <c r="AT634" s="259" t="s">
        <v>400</v>
      </c>
      <c r="AU634" s="259" t="s">
        <v>93</v>
      </c>
      <c r="AY634" s="18" t="s">
        <v>397</v>
      </c>
      <c r="BE634" s="260">
        <f>IF(N634="základní",J634,0)</f>
        <v>0</v>
      </c>
      <c r="BF634" s="260">
        <f>IF(N634="snížená",J634,0)</f>
        <v>0</v>
      </c>
      <c r="BG634" s="260">
        <f>IF(N634="zákl. přenesená",J634,0)</f>
        <v>0</v>
      </c>
      <c r="BH634" s="260">
        <f>IF(N634="sníž. přenesená",J634,0)</f>
        <v>0</v>
      </c>
      <c r="BI634" s="260">
        <f>IF(N634="nulová",J634,0)</f>
        <v>0</v>
      </c>
      <c r="BJ634" s="18" t="s">
        <v>91</v>
      </c>
      <c r="BK634" s="260">
        <f>ROUND(I634*H634,2)</f>
        <v>0</v>
      </c>
      <c r="BL634" s="18" t="s">
        <v>124</v>
      </c>
      <c r="BM634" s="259" t="s">
        <v>1064</v>
      </c>
    </row>
    <row r="635" s="16" customFormat="1">
      <c r="A635" s="16"/>
      <c r="B635" s="306"/>
      <c r="C635" s="307"/>
      <c r="D635" s="261" t="s">
        <v>465</v>
      </c>
      <c r="E635" s="308" t="s">
        <v>1</v>
      </c>
      <c r="F635" s="309" t="s">
        <v>823</v>
      </c>
      <c r="G635" s="307"/>
      <c r="H635" s="308" t="s">
        <v>1</v>
      </c>
      <c r="I635" s="310"/>
      <c r="J635" s="307"/>
      <c r="K635" s="307"/>
      <c r="L635" s="311"/>
      <c r="M635" s="312"/>
      <c r="N635" s="313"/>
      <c r="O635" s="313"/>
      <c r="P635" s="313"/>
      <c r="Q635" s="313"/>
      <c r="R635" s="313"/>
      <c r="S635" s="313"/>
      <c r="T635" s="314"/>
      <c r="U635" s="16"/>
      <c r="V635" s="16"/>
      <c r="W635" s="16"/>
      <c r="X635" s="16"/>
      <c r="Y635" s="16"/>
      <c r="Z635" s="16"/>
      <c r="AA635" s="16"/>
      <c r="AB635" s="16"/>
      <c r="AC635" s="16"/>
      <c r="AD635" s="16"/>
      <c r="AE635" s="16"/>
      <c r="AT635" s="315" t="s">
        <v>465</v>
      </c>
      <c r="AU635" s="315" t="s">
        <v>93</v>
      </c>
      <c r="AV635" s="16" t="s">
        <v>91</v>
      </c>
      <c r="AW635" s="16" t="s">
        <v>38</v>
      </c>
      <c r="AX635" s="16" t="s">
        <v>83</v>
      </c>
      <c r="AY635" s="315" t="s">
        <v>397</v>
      </c>
    </row>
    <row r="636" s="13" customFormat="1">
      <c r="A636" s="13"/>
      <c r="B636" s="269"/>
      <c r="C636" s="270"/>
      <c r="D636" s="261" t="s">
        <v>465</v>
      </c>
      <c r="E636" s="271" t="s">
        <v>1</v>
      </c>
      <c r="F636" s="272" t="s">
        <v>1065</v>
      </c>
      <c r="G636" s="270"/>
      <c r="H636" s="273">
        <v>8.5</v>
      </c>
      <c r="I636" s="274"/>
      <c r="J636" s="270"/>
      <c r="K636" s="270"/>
      <c r="L636" s="275"/>
      <c r="M636" s="276"/>
      <c r="N636" s="277"/>
      <c r="O636" s="277"/>
      <c r="P636" s="277"/>
      <c r="Q636" s="277"/>
      <c r="R636" s="277"/>
      <c r="S636" s="277"/>
      <c r="T636" s="278"/>
      <c r="U636" s="13"/>
      <c r="V636" s="13"/>
      <c r="W636" s="13"/>
      <c r="X636" s="13"/>
      <c r="Y636" s="13"/>
      <c r="Z636" s="13"/>
      <c r="AA636" s="13"/>
      <c r="AB636" s="13"/>
      <c r="AC636" s="13"/>
      <c r="AD636" s="13"/>
      <c r="AE636" s="13"/>
      <c r="AT636" s="279" t="s">
        <v>465</v>
      </c>
      <c r="AU636" s="279" t="s">
        <v>93</v>
      </c>
      <c r="AV636" s="13" t="s">
        <v>93</v>
      </c>
      <c r="AW636" s="13" t="s">
        <v>38</v>
      </c>
      <c r="AX636" s="13" t="s">
        <v>83</v>
      </c>
      <c r="AY636" s="279" t="s">
        <v>397</v>
      </c>
    </row>
    <row r="637" s="14" customFormat="1">
      <c r="A637" s="14"/>
      <c r="B637" s="280"/>
      <c r="C637" s="281"/>
      <c r="D637" s="261" t="s">
        <v>465</v>
      </c>
      <c r="E637" s="282" t="s">
        <v>1</v>
      </c>
      <c r="F637" s="283" t="s">
        <v>467</v>
      </c>
      <c r="G637" s="281"/>
      <c r="H637" s="284">
        <v>8.5</v>
      </c>
      <c r="I637" s="285"/>
      <c r="J637" s="281"/>
      <c r="K637" s="281"/>
      <c r="L637" s="286"/>
      <c r="M637" s="287"/>
      <c r="N637" s="288"/>
      <c r="O637" s="288"/>
      <c r="P637" s="288"/>
      <c r="Q637" s="288"/>
      <c r="R637" s="288"/>
      <c r="S637" s="288"/>
      <c r="T637" s="289"/>
      <c r="U637" s="14"/>
      <c r="V637" s="14"/>
      <c r="W637" s="14"/>
      <c r="X637" s="14"/>
      <c r="Y637" s="14"/>
      <c r="Z637" s="14"/>
      <c r="AA637" s="14"/>
      <c r="AB637" s="14"/>
      <c r="AC637" s="14"/>
      <c r="AD637" s="14"/>
      <c r="AE637" s="14"/>
      <c r="AT637" s="290" t="s">
        <v>465</v>
      </c>
      <c r="AU637" s="290" t="s">
        <v>93</v>
      </c>
      <c r="AV637" s="14" t="s">
        <v>124</v>
      </c>
      <c r="AW637" s="14" t="s">
        <v>38</v>
      </c>
      <c r="AX637" s="14" t="s">
        <v>91</v>
      </c>
      <c r="AY637" s="290" t="s">
        <v>397</v>
      </c>
    </row>
    <row r="638" s="2" customFormat="1" ht="16.5" customHeight="1">
      <c r="A638" s="40"/>
      <c r="B638" s="41"/>
      <c r="C638" s="247" t="s">
        <v>1066</v>
      </c>
      <c r="D638" s="247" t="s">
        <v>400</v>
      </c>
      <c r="E638" s="248" t="s">
        <v>1067</v>
      </c>
      <c r="F638" s="249" t="s">
        <v>1068</v>
      </c>
      <c r="G638" s="250" t="s">
        <v>546</v>
      </c>
      <c r="H638" s="251">
        <v>8.5</v>
      </c>
      <c r="I638" s="252"/>
      <c r="J638" s="253">
        <f>ROUND(I638*H638,2)</f>
        <v>0</v>
      </c>
      <c r="K638" s="254"/>
      <c r="L638" s="46"/>
      <c r="M638" s="255" t="s">
        <v>1</v>
      </c>
      <c r="N638" s="256" t="s">
        <v>48</v>
      </c>
      <c r="O638" s="93"/>
      <c r="P638" s="257">
        <f>O638*H638</f>
        <v>0</v>
      </c>
      <c r="Q638" s="257">
        <v>0</v>
      </c>
      <c r="R638" s="257">
        <f>Q638*H638</f>
        <v>0</v>
      </c>
      <c r="S638" s="257">
        <v>0</v>
      </c>
      <c r="T638" s="258">
        <f>S638*H638</f>
        <v>0</v>
      </c>
      <c r="U638" s="40"/>
      <c r="V638" s="40"/>
      <c r="W638" s="40"/>
      <c r="X638" s="40"/>
      <c r="Y638" s="40"/>
      <c r="Z638" s="40"/>
      <c r="AA638" s="40"/>
      <c r="AB638" s="40"/>
      <c r="AC638" s="40"/>
      <c r="AD638" s="40"/>
      <c r="AE638" s="40"/>
      <c r="AR638" s="259" t="s">
        <v>124</v>
      </c>
      <c r="AT638" s="259" t="s">
        <v>400</v>
      </c>
      <c r="AU638" s="259" t="s">
        <v>93</v>
      </c>
      <c r="AY638" s="18" t="s">
        <v>397</v>
      </c>
      <c r="BE638" s="260">
        <f>IF(N638="základní",J638,0)</f>
        <v>0</v>
      </c>
      <c r="BF638" s="260">
        <f>IF(N638="snížená",J638,0)</f>
        <v>0</v>
      </c>
      <c r="BG638" s="260">
        <f>IF(N638="zákl. přenesená",J638,0)</f>
        <v>0</v>
      </c>
      <c r="BH638" s="260">
        <f>IF(N638="sníž. přenesená",J638,0)</f>
        <v>0</v>
      </c>
      <c r="BI638" s="260">
        <f>IF(N638="nulová",J638,0)</f>
        <v>0</v>
      </c>
      <c r="BJ638" s="18" t="s">
        <v>91</v>
      </c>
      <c r="BK638" s="260">
        <f>ROUND(I638*H638,2)</f>
        <v>0</v>
      </c>
      <c r="BL638" s="18" t="s">
        <v>124</v>
      </c>
      <c r="BM638" s="259" t="s">
        <v>1069</v>
      </c>
    </row>
    <row r="639" s="2" customFormat="1" ht="21.75" customHeight="1">
      <c r="A639" s="40"/>
      <c r="B639" s="41"/>
      <c r="C639" s="247" t="s">
        <v>1070</v>
      </c>
      <c r="D639" s="247" t="s">
        <v>400</v>
      </c>
      <c r="E639" s="248" t="s">
        <v>1071</v>
      </c>
      <c r="F639" s="249" t="s">
        <v>1072</v>
      </c>
      <c r="G639" s="250" t="s">
        <v>546</v>
      </c>
      <c r="H639" s="251">
        <v>4036.2350000000001</v>
      </c>
      <c r="I639" s="252"/>
      <c r="J639" s="253">
        <f>ROUND(I639*H639,2)</f>
        <v>0</v>
      </c>
      <c r="K639" s="254"/>
      <c r="L639" s="46"/>
      <c r="M639" s="255" t="s">
        <v>1</v>
      </c>
      <c r="N639" s="256" t="s">
        <v>48</v>
      </c>
      <c r="O639" s="93"/>
      <c r="P639" s="257">
        <f>O639*H639</f>
        <v>0</v>
      </c>
      <c r="Q639" s="257">
        <v>0.22797999999999999</v>
      </c>
      <c r="R639" s="257">
        <f>Q639*H639</f>
        <v>920.18085529999996</v>
      </c>
      <c r="S639" s="257">
        <v>0</v>
      </c>
      <c r="T639" s="258">
        <f>S639*H639</f>
        <v>0</v>
      </c>
      <c r="U639" s="40"/>
      <c r="V639" s="40"/>
      <c r="W639" s="40"/>
      <c r="X639" s="40"/>
      <c r="Y639" s="40"/>
      <c r="Z639" s="40"/>
      <c r="AA639" s="40"/>
      <c r="AB639" s="40"/>
      <c r="AC639" s="40"/>
      <c r="AD639" s="40"/>
      <c r="AE639" s="40"/>
      <c r="AR639" s="259" t="s">
        <v>124</v>
      </c>
      <c r="AT639" s="259" t="s">
        <v>400</v>
      </c>
      <c r="AU639" s="259" t="s">
        <v>93</v>
      </c>
      <c r="AY639" s="18" t="s">
        <v>397</v>
      </c>
      <c r="BE639" s="260">
        <f>IF(N639="základní",J639,0)</f>
        <v>0</v>
      </c>
      <c r="BF639" s="260">
        <f>IF(N639="snížená",J639,0)</f>
        <v>0</v>
      </c>
      <c r="BG639" s="260">
        <f>IF(N639="zákl. přenesená",J639,0)</f>
        <v>0</v>
      </c>
      <c r="BH639" s="260">
        <f>IF(N639="sníž. přenesená",J639,0)</f>
        <v>0</v>
      </c>
      <c r="BI639" s="260">
        <f>IF(N639="nulová",J639,0)</f>
        <v>0</v>
      </c>
      <c r="BJ639" s="18" t="s">
        <v>91</v>
      </c>
      <c r="BK639" s="260">
        <f>ROUND(I639*H639,2)</f>
        <v>0</v>
      </c>
      <c r="BL639" s="18" t="s">
        <v>124</v>
      </c>
      <c r="BM639" s="259" t="s">
        <v>1073</v>
      </c>
    </row>
    <row r="640" s="16" customFormat="1">
      <c r="A640" s="16"/>
      <c r="B640" s="306"/>
      <c r="C640" s="307"/>
      <c r="D640" s="261" t="s">
        <v>465</v>
      </c>
      <c r="E640" s="308" t="s">
        <v>1</v>
      </c>
      <c r="F640" s="309" t="s">
        <v>588</v>
      </c>
      <c r="G640" s="307"/>
      <c r="H640" s="308" t="s">
        <v>1</v>
      </c>
      <c r="I640" s="310"/>
      <c r="J640" s="307"/>
      <c r="K640" s="307"/>
      <c r="L640" s="311"/>
      <c r="M640" s="312"/>
      <c r="N640" s="313"/>
      <c r="O640" s="313"/>
      <c r="P640" s="313"/>
      <c r="Q640" s="313"/>
      <c r="R640" s="313"/>
      <c r="S640" s="313"/>
      <c r="T640" s="314"/>
      <c r="U640" s="16"/>
      <c r="V640" s="16"/>
      <c r="W640" s="16"/>
      <c r="X640" s="16"/>
      <c r="Y640" s="16"/>
      <c r="Z640" s="16"/>
      <c r="AA640" s="16"/>
      <c r="AB640" s="16"/>
      <c r="AC640" s="16"/>
      <c r="AD640" s="16"/>
      <c r="AE640" s="16"/>
      <c r="AT640" s="315" t="s">
        <v>465</v>
      </c>
      <c r="AU640" s="315" t="s">
        <v>93</v>
      </c>
      <c r="AV640" s="16" t="s">
        <v>91</v>
      </c>
      <c r="AW640" s="16" t="s">
        <v>38</v>
      </c>
      <c r="AX640" s="16" t="s">
        <v>83</v>
      </c>
      <c r="AY640" s="315" t="s">
        <v>397</v>
      </c>
    </row>
    <row r="641" s="13" customFormat="1">
      <c r="A641" s="13"/>
      <c r="B641" s="269"/>
      <c r="C641" s="270"/>
      <c r="D641" s="261" t="s">
        <v>465</v>
      </c>
      <c r="E641" s="271" t="s">
        <v>1</v>
      </c>
      <c r="F641" s="272" t="s">
        <v>1074</v>
      </c>
      <c r="G641" s="270"/>
      <c r="H641" s="273">
        <v>3115.5949999999998</v>
      </c>
      <c r="I641" s="274"/>
      <c r="J641" s="270"/>
      <c r="K641" s="270"/>
      <c r="L641" s="275"/>
      <c r="M641" s="276"/>
      <c r="N641" s="277"/>
      <c r="O641" s="277"/>
      <c r="P641" s="277"/>
      <c r="Q641" s="277"/>
      <c r="R641" s="277"/>
      <c r="S641" s="277"/>
      <c r="T641" s="278"/>
      <c r="U641" s="13"/>
      <c r="V641" s="13"/>
      <c r="W641" s="13"/>
      <c r="X641" s="13"/>
      <c r="Y641" s="13"/>
      <c r="Z641" s="13"/>
      <c r="AA641" s="13"/>
      <c r="AB641" s="13"/>
      <c r="AC641" s="13"/>
      <c r="AD641" s="13"/>
      <c r="AE641" s="13"/>
      <c r="AT641" s="279" t="s">
        <v>465</v>
      </c>
      <c r="AU641" s="279" t="s">
        <v>93</v>
      </c>
      <c r="AV641" s="13" t="s">
        <v>93</v>
      </c>
      <c r="AW641" s="13" t="s">
        <v>38</v>
      </c>
      <c r="AX641" s="13" t="s">
        <v>83</v>
      </c>
      <c r="AY641" s="279" t="s">
        <v>397</v>
      </c>
    </row>
    <row r="642" s="13" customFormat="1">
      <c r="A642" s="13"/>
      <c r="B642" s="269"/>
      <c r="C642" s="270"/>
      <c r="D642" s="261" t="s">
        <v>465</v>
      </c>
      <c r="E642" s="271" t="s">
        <v>1</v>
      </c>
      <c r="F642" s="272" t="s">
        <v>1075</v>
      </c>
      <c r="G642" s="270"/>
      <c r="H642" s="273">
        <v>221.34</v>
      </c>
      <c r="I642" s="274"/>
      <c r="J642" s="270"/>
      <c r="K642" s="270"/>
      <c r="L642" s="275"/>
      <c r="M642" s="276"/>
      <c r="N642" s="277"/>
      <c r="O642" s="277"/>
      <c r="P642" s="277"/>
      <c r="Q642" s="277"/>
      <c r="R642" s="277"/>
      <c r="S642" s="277"/>
      <c r="T642" s="278"/>
      <c r="U642" s="13"/>
      <c r="V642" s="13"/>
      <c r="W642" s="13"/>
      <c r="X642" s="13"/>
      <c r="Y642" s="13"/>
      <c r="Z642" s="13"/>
      <c r="AA642" s="13"/>
      <c r="AB642" s="13"/>
      <c r="AC642" s="13"/>
      <c r="AD642" s="13"/>
      <c r="AE642" s="13"/>
      <c r="AT642" s="279" t="s">
        <v>465</v>
      </c>
      <c r="AU642" s="279" t="s">
        <v>93</v>
      </c>
      <c r="AV642" s="13" t="s">
        <v>93</v>
      </c>
      <c r="AW642" s="13" t="s">
        <v>38</v>
      </c>
      <c r="AX642" s="13" t="s">
        <v>83</v>
      </c>
      <c r="AY642" s="279" t="s">
        <v>397</v>
      </c>
    </row>
    <row r="643" s="13" customFormat="1">
      <c r="A643" s="13"/>
      <c r="B643" s="269"/>
      <c r="C643" s="270"/>
      <c r="D643" s="261" t="s">
        <v>465</v>
      </c>
      <c r="E643" s="271" t="s">
        <v>1</v>
      </c>
      <c r="F643" s="272" t="s">
        <v>1076</v>
      </c>
      <c r="G643" s="270"/>
      <c r="H643" s="273">
        <v>699.29999999999995</v>
      </c>
      <c r="I643" s="274"/>
      <c r="J643" s="270"/>
      <c r="K643" s="270"/>
      <c r="L643" s="275"/>
      <c r="M643" s="276"/>
      <c r="N643" s="277"/>
      <c r="O643" s="277"/>
      <c r="P643" s="277"/>
      <c r="Q643" s="277"/>
      <c r="R643" s="277"/>
      <c r="S643" s="277"/>
      <c r="T643" s="278"/>
      <c r="U643" s="13"/>
      <c r="V643" s="13"/>
      <c r="W643" s="13"/>
      <c r="X643" s="13"/>
      <c r="Y643" s="13"/>
      <c r="Z643" s="13"/>
      <c r="AA643" s="13"/>
      <c r="AB643" s="13"/>
      <c r="AC643" s="13"/>
      <c r="AD643" s="13"/>
      <c r="AE643" s="13"/>
      <c r="AT643" s="279" t="s">
        <v>465</v>
      </c>
      <c r="AU643" s="279" t="s">
        <v>93</v>
      </c>
      <c r="AV643" s="13" t="s">
        <v>93</v>
      </c>
      <c r="AW643" s="13" t="s">
        <v>38</v>
      </c>
      <c r="AX643" s="13" t="s">
        <v>83</v>
      </c>
      <c r="AY643" s="279" t="s">
        <v>397</v>
      </c>
    </row>
    <row r="644" s="14" customFormat="1">
      <c r="A644" s="14"/>
      <c r="B644" s="280"/>
      <c r="C644" s="281"/>
      <c r="D644" s="261" t="s">
        <v>465</v>
      </c>
      <c r="E644" s="282" t="s">
        <v>1</v>
      </c>
      <c r="F644" s="283" t="s">
        <v>467</v>
      </c>
      <c r="G644" s="281"/>
      <c r="H644" s="284">
        <v>4036.2350000000001</v>
      </c>
      <c r="I644" s="285"/>
      <c r="J644" s="281"/>
      <c r="K644" s="281"/>
      <c r="L644" s="286"/>
      <c r="M644" s="287"/>
      <c r="N644" s="288"/>
      <c r="O644" s="288"/>
      <c r="P644" s="288"/>
      <c r="Q644" s="288"/>
      <c r="R644" s="288"/>
      <c r="S644" s="288"/>
      <c r="T644" s="289"/>
      <c r="U644" s="14"/>
      <c r="V644" s="14"/>
      <c r="W644" s="14"/>
      <c r="X644" s="14"/>
      <c r="Y644" s="14"/>
      <c r="Z644" s="14"/>
      <c r="AA644" s="14"/>
      <c r="AB644" s="14"/>
      <c r="AC644" s="14"/>
      <c r="AD644" s="14"/>
      <c r="AE644" s="14"/>
      <c r="AT644" s="290" t="s">
        <v>465</v>
      </c>
      <c r="AU644" s="290" t="s">
        <v>93</v>
      </c>
      <c r="AV644" s="14" t="s">
        <v>124</v>
      </c>
      <c r="AW644" s="14" t="s">
        <v>38</v>
      </c>
      <c r="AX644" s="14" t="s">
        <v>91</v>
      </c>
      <c r="AY644" s="290" t="s">
        <v>397</v>
      </c>
    </row>
    <row r="645" s="12" customFormat="1" ht="22.8" customHeight="1">
      <c r="A645" s="12"/>
      <c r="B645" s="231"/>
      <c r="C645" s="232"/>
      <c r="D645" s="233" t="s">
        <v>82</v>
      </c>
      <c r="E645" s="245" t="s">
        <v>133</v>
      </c>
      <c r="F645" s="245" t="s">
        <v>1077</v>
      </c>
      <c r="G645" s="232"/>
      <c r="H645" s="232"/>
      <c r="I645" s="235"/>
      <c r="J645" s="246">
        <f>BK645</f>
        <v>0</v>
      </c>
      <c r="K645" s="232"/>
      <c r="L645" s="237"/>
      <c r="M645" s="238"/>
      <c r="N645" s="239"/>
      <c r="O645" s="239"/>
      <c r="P645" s="240">
        <f>SUM(P646:P819)</f>
        <v>0</v>
      </c>
      <c r="Q645" s="239"/>
      <c r="R645" s="240">
        <f>SUM(R646:R819)</f>
        <v>1582.03353993</v>
      </c>
      <c r="S645" s="239"/>
      <c r="T645" s="241">
        <f>SUM(T646:T819)</f>
        <v>0</v>
      </c>
      <c r="U645" s="12"/>
      <c r="V645" s="12"/>
      <c r="W645" s="12"/>
      <c r="X645" s="12"/>
      <c r="Y645" s="12"/>
      <c r="Z645" s="12"/>
      <c r="AA645" s="12"/>
      <c r="AB645" s="12"/>
      <c r="AC645" s="12"/>
      <c r="AD645" s="12"/>
      <c r="AE645" s="12"/>
      <c r="AR645" s="242" t="s">
        <v>91</v>
      </c>
      <c r="AT645" s="243" t="s">
        <v>82</v>
      </c>
      <c r="AU645" s="243" t="s">
        <v>91</v>
      </c>
      <c r="AY645" s="242" t="s">
        <v>397</v>
      </c>
      <c r="BK645" s="244">
        <f>SUM(BK646:BK819)</f>
        <v>0</v>
      </c>
    </row>
    <row r="646" s="2" customFormat="1" ht="21.75" customHeight="1">
      <c r="A646" s="40"/>
      <c r="B646" s="41"/>
      <c r="C646" s="247" t="s">
        <v>1078</v>
      </c>
      <c r="D646" s="247" t="s">
        <v>400</v>
      </c>
      <c r="E646" s="248" t="s">
        <v>1079</v>
      </c>
      <c r="F646" s="249" t="s">
        <v>1080</v>
      </c>
      <c r="G646" s="250" t="s">
        <v>546</v>
      </c>
      <c r="H646" s="251">
        <v>2949.46</v>
      </c>
      <c r="I646" s="252"/>
      <c r="J646" s="253">
        <f>ROUND(I646*H646,2)</f>
        <v>0</v>
      </c>
      <c r="K646" s="254"/>
      <c r="L646" s="46"/>
      <c r="M646" s="255" t="s">
        <v>1</v>
      </c>
      <c r="N646" s="256" t="s">
        <v>48</v>
      </c>
      <c r="O646" s="93"/>
      <c r="P646" s="257">
        <f>O646*H646</f>
        <v>0</v>
      </c>
      <c r="Q646" s="257">
        <v>0.0073499999999999998</v>
      </c>
      <c r="R646" s="257">
        <f>Q646*H646</f>
        <v>21.678531</v>
      </c>
      <c r="S646" s="257">
        <v>0</v>
      </c>
      <c r="T646" s="258">
        <f>S646*H646</f>
        <v>0</v>
      </c>
      <c r="U646" s="40"/>
      <c r="V646" s="40"/>
      <c r="W646" s="40"/>
      <c r="X646" s="40"/>
      <c r="Y646" s="40"/>
      <c r="Z646" s="40"/>
      <c r="AA646" s="40"/>
      <c r="AB646" s="40"/>
      <c r="AC646" s="40"/>
      <c r="AD646" s="40"/>
      <c r="AE646" s="40"/>
      <c r="AR646" s="259" t="s">
        <v>124</v>
      </c>
      <c r="AT646" s="259" t="s">
        <v>400</v>
      </c>
      <c r="AU646" s="259" t="s">
        <v>93</v>
      </c>
      <c r="AY646" s="18" t="s">
        <v>397</v>
      </c>
      <c r="BE646" s="260">
        <f>IF(N646="základní",J646,0)</f>
        <v>0</v>
      </c>
      <c r="BF646" s="260">
        <f>IF(N646="snížená",J646,0)</f>
        <v>0</v>
      </c>
      <c r="BG646" s="260">
        <f>IF(N646="zákl. přenesená",J646,0)</f>
        <v>0</v>
      </c>
      <c r="BH646" s="260">
        <f>IF(N646="sníž. přenesená",J646,0)</f>
        <v>0</v>
      </c>
      <c r="BI646" s="260">
        <f>IF(N646="nulová",J646,0)</f>
        <v>0</v>
      </c>
      <c r="BJ646" s="18" t="s">
        <v>91</v>
      </c>
      <c r="BK646" s="260">
        <f>ROUND(I646*H646,2)</f>
        <v>0</v>
      </c>
      <c r="BL646" s="18" t="s">
        <v>124</v>
      </c>
      <c r="BM646" s="259" t="s">
        <v>1081</v>
      </c>
    </row>
    <row r="647" s="16" customFormat="1">
      <c r="A647" s="16"/>
      <c r="B647" s="306"/>
      <c r="C647" s="307"/>
      <c r="D647" s="261" t="s">
        <v>465</v>
      </c>
      <c r="E647" s="308" t="s">
        <v>1</v>
      </c>
      <c r="F647" s="309" t="s">
        <v>1082</v>
      </c>
      <c r="G647" s="307"/>
      <c r="H647" s="308" t="s">
        <v>1</v>
      </c>
      <c r="I647" s="310"/>
      <c r="J647" s="307"/>
      <c r="K647" s="307"/>
      <c r="L647" s="311"/>
      <c r="M647" s="312"/>
      <c r="N647" s="313"/>
      <c r="O647" s="313"/>
      <c r="P647" s="313"/>
      <c r="Q647" s="313"/>
      <c r="R647" s="313"/>
      <c r="S647" s="313"/>
      <c r="T647" s="314"/>
      <c r="U647" s="16"/>
      <c r="V647" s="16"/>
      <c r="W647" s="16"/>
      <c r="X647" s="16"/>
      <c r="Y647" s="16"/>
      <c r="Z647" s="16"/>
      <c r="AA647" s="16"/>
      <c r="AB647" s="16"/>
      <c r="AC647" s="16"/>
      <c r="AD647" s="16"/>
      <c r="AE647" s="16"/>
      <c r="AT647" s="315" t="s">
        <v>465</v>
      </c>
      <c r="AU647" s="315" t="s">
        <v>93</v>
      </c>
      <c r="AV647" s="16" t="s">
        <v>91</v>
      </c>
      <c r="AW647" s="16" t="s">
        <v>38</v>
      </c>
      <c r="AX647" s="16" t="s">
        <v>83</v>
      </c>
      <c r="AY647" s="315" t="s">
        <v>397</v>
      </c>
    </row>
    <row r="648" s="13" customFormat="1">
      <c r="A648" s="13"/>
      <c r="B648" s="269"/>
      <c r="C648" s="270"/>
      <c r="D648" s="261" t="s">
        <v>465</v>
      </c>
      <c r="E648" s="271" t="s">
        <v>1</v>
      </c>
      <c r="F648" s="272" t="s">
        <v>1083</v>
      </c>
      <c r="G648" s="270"/>
      <c r="H648" s="273">
        <v>2949.46</v>
      </c>
      <c r="I648" s="274"/>
      <c r="J648" s="270"/>
      <c r="K648" s="270"/>
      <c r="L648" s="275"/>
      <c r="M648" s="276"/>
      <c r="N648" s="277"/>
      <c r="O648" s="277"/>
      <c r="P648" s="277"/>
      <c r="Q648" s="277"/>
      <c r="R648" s="277"/>
      <c r="S648" s="277"/>
      <c r="T648" s="278"/>
      <c r="U648" s="13"/>
      <c r="V648" s="13"/>
      <c r="W648" s="13"/>
      <c r="X648" s="13"/>
      <c r="Y648" s="13"/>
      <c r="Z648" s="13"/>
      <c r="AA648" s="13"/>
      <c r="AB648" s="13"/>
      <c r="AC648" s="13"/>
      <c r="AD648" s="13"/>
      <c r="AE648" s="13"/>
      <c r="AT648" s="279" t="s">
        <v>465</v>
      </c>
      <c r="AU648" s="279" t="s">
        <v>93</v>
      </c>
      <c r="AV648" s="13" t="s">
        <v>93</v>
      </c>
      <c r="AW648" s="13" t="s">
        <v>38</v>
      </c>
      <c r="AX648" s="13" t="s">
        <v>83</v>
      </c>
      <c r="AY648" s="279" t="s">
        <v>397</v>
      </c>
    </row>
    <row r="649" s="14" customFormat="1">
      <c r="A649" s="14"/>
      <c r="B649" s="280"/>
      <c r="C649" s="281"/>
      <c r="D649" s="261" t="s">
        <v>465</v>
      </c>
      <c r="E649" s="282" t="s">
        <v>1</v>
      </c>
      <c r="F649" s="283" t="s">
        <v>467</v>
      </c>
      <c r="G649" s="281"/>
      <c r="H649" s="284">
        <v>2949.46</v>
      </c>
      <c r="I649" s="285"/>
      <c r="J649" s="281"/>
      <c r="K649" s="281"/>
      <c r="L649" s="286"/>
      <c r="M649" s="287"/>
      <c r="N649" s="288"/>
      <c r="O649" s="288"/>
      <c r="P649" s="288"/>
      <c r="Q649" s="288"/>
      <c r="R649" s="288"/>
      <c r="S649" s="288"/>
      <c r="T649" s="289"/>
      <c r="U649" s="14"/>
      <c r="V649" s="14"/>
      <c r="W649" s="14"/>
      <c r="X649" s="14"/>
      <c r="Y649" s="14"/>
      <c r="Z649" s="14"/>
      <c r="AA649" s="14"/>
      <c r="AB649" s="14"/>
      <c r="AC649" s="14"/>
      <c r="AD649" s="14"/>
      <c r="AE649" s="14"/>
      <c r="AT649" s="290" t="s">
        <v>465</v>
      </c>
      <c r="AU649" s="290" t="s">
        <v>93</v>
      </c>
      <c r="AV649" s="14" t="s">
        <v>124</v>
      </c>
      <c r="AW649" s="14" t="s">
        <v>38</v>
      </c>
      <c r="AX649" s="14" t="s">
        <v>91</v>
      </c>
      <c r="AY649" s="290" t="s">
        <v>397</v>
      </c>
    </row>
    <row r="650" s="2" customFormat="1" ht="21.75" customHeight="1">
      <c r="A650" s="40"/>
      <c r="B650" s="41"/>
      <c r="C650" s="247" t="s">
        <v>1084</v>
      </c>
      <c r="D650" s="247" t="s">
        <v>400</v>
      </c>
      <c r="E650" s="248" t="s">
        <v>1085</v>
      </c>
      <c r="F650" s="249" t="s">
        <v>1086</v>
      </c>
      <c r="G650" s="250" t="s">
        <v>546</v>
      </c>
      <c r="H650" s="251">
        <v>2949.46</v>
      </c>
      <c r="I650" s="252"/>
      <c r="J650" s="253">
        <f>ROUND(I650*H650,2)</f>
        <v>0</v>
      </c>
      <c r="K650" s="254"/>
      <c r="L650" s="46"/>
      <c r="M650" s="255" t="s">
        <v>1</v>
      </c>
      <c r="N650" s="256" t="s">
        <v>48</v>
      </c>
      <c r="O650" s="93"/>
      <c r="P650" s="257">
        <f>O650*H650</f>
        <v>0</v>
      </c>
      <c r="Q650" s="257">
        <v>0.00025999999999999998</v>
      </c>
      <c r="R650" s="257">
        <f>Q650*H650</f>
        <v>0.76685959999999997</v>
      </c>
      <c r="S650" s="257">
        <v>0</v>
      </c>
      <c r="T650" s="258">
        <f>S650*H650</f>
        <v>0</v>
      </c>
      <c r="U650" s="40"/>
      <c r="V650" s="40"/>
      <c r="W650" s="40"/>
      <c r="X650" s="40"/>
      <c r="Y650" s="40"/>
      <c r="Z650" s="40"/>
      <c r="AA650" s="40"/>
      <c r="AB650" s="40"/>
      <c r="AC650" s="40"/>
      <c r="AD650" s="40"/>
      <c r="AE650" s="40"/>
      <c r="AR650" s="259" t="s">
        <v>124</v>
      </c>
      <c r="AT650" s="259" t="s">
        <v>400</v>
      </c>
      <c r="AU650" s="259" t="s">
        <v>93</v>
      </c>
      <c r="AY650" s="18" t="s">
        <v>397</v>
      </c>
      <c r="BE650" s="260">
        <f>IF(N650="základní",J650,0)</f>
        <v>0</v>
      </c>
      <c r="BF650" s="260">
        <f>IF(N650="snížená",J650,0)</f>
        <v>0</v>
      </c>
      <c r="BG650" s="260">
        <f>IF(N650="zákl. přenesená",J650,0)</f>
        <v>0</v>
      </c>
      <c r="BH650" s="260">
        <f>IF(N650="sníž. přenesená",J650,0)</f>
        <v>0</v>
      </c>
      <c r="BI650" s="260">
        <f>IF(N650="nulová",J650,0)</f>
        <v>0</v>
      </c>
      <c r="BJ650" s="18" t="s">
        <v>91</v>
      </c>
      <c r="BK650" s="260">
        <f>ROUND(I650*H650,2)</f>
        <v>0</v>
      </c>
      <c r="BL650" s="18" t="s">
        <v>124</v>
      </c>
      <c r="BM650" s="259" t="s">
        <v>1087</v>
      </c>
    </row>
    <row r="651" s="16" customFormat="1">
      <c r="A651" s="16"/>
      <c r="B651" s="306"/>
      <c r="C651" s="307"/>
      <c r="D651" s="261" t="s">
        <v>465</v>
      </c>
      <c r="E651" s="308" t="s">
        <v>1</v>
      </c>
      <c r="F651" s="309" t="s">
        <v>1082</v>
      </c>
      <c r="G651" s="307"/>
      <c r="H651" s="308" t="s">
        <v>1</v>
      </c>
      <c r="I651" s="310"/>
      <c r="J651" s="307"/>
      <c r="K651" s="307"/>
      <c r="L651" s="311"/>
      <c r="M651" s="312"/>
      <c r="N651" s="313"/>
      <c r="O651" s="313"/>
      <c r="P651" s="313"/>
      <c r="Q651" s="313"/>
      <c r="R651" s="313"/>
      <c r="S651" s="313"/>
      <c r="T651" s="314"/>
      <c r="U651" s="16"/>
      <c r="V651" s="16"/>
      <c r="W651" s="16"/>
      <c r="X651" s="16"/>
      <c r="Y651" s="16"/>
      <c r="Z651" s="16"/>
      <c r="AA651" s="16"/>
      <c r="AB651" s="16"/>
      <c r="AC651" s="16"/>
      <c r="AD651" s="16"/>
      <c r="AE651" s="16"/>
      <c r="AT651" s="315" t="s">
        <v>465</v>
      </c>
      <c r="AU651" s="315" t="s">
        <v>93</v>
      </c>
      <c r="AV651" s="16" t="s">
        <v>91</v>
      </c>
      <c r="AW651" s="16" t="s">
        <v>38</v>
      </c>
      <c r="AX651" s="16" t="s">
        <v>83</v>
      </c>
      <c r="AY651" s="315" t="s">
        <v>397</v>
      </c>
    </row>
    <row r="652" s="13" customFormat="1">
      <c r="A652" s="13"/>
      <c r="B652" s="269"/>
      <c r="C652" s="270"/>
      <c r="D652" s="261" t="s">
        <v>465</v>
      </c>
      <c r="E652" s="271" t="s">
        <v>1</v>
      </c>
      <c r="F652" s="272" t="s">
        <v>1083</v>
      </c>
      <c r="G652" s="270"/>
      <c r="H652" s="273">
        <v>2949.46</v>
      </c>
      <c r="I652" s="274"/>
      <c r="J652" s="270"/>
      <c r="K652" s="270"/>
      <c r="L652" s="275"/>
      <c r="M652" s="276"/>
      <c r="N652" s="277"/>
      <c r="O652" s="277"/>
      <c r="P652" s="277"/>
      <c r="Q652" s="277"/>
      <c r="R652" s="277"/>
      <c r="S652" s="277"/>
      <c r="T652" s="278"/>
      <c r="U652" s="13"/>
      <c r="V652" s="13"/>
      <c r="W652" s="13"/>
      <c r="X652" s="13"/>
      <c r="Y652" s="13"/>
      <c r="Z652" s="13"/>
      <c r="AA652" s="13"/>
      <c r="AB652" s="13"/>
      <c r="AC652" s="13"/>
      <c r="AD652" s="13"/>
      <c r="AE652" s="13"/>
      <c r="AT652" s="279" t="s">
        <v>465</v>
      </c>
      <c r="AU652" s="279" t="s">
        <v>93</v>
      </c>
      <c r="AV652" s="13" t="s">
        <v>93</v>
      </c>
      <c r="AW652" s="13" t="s">
        <v>38</v>
      </c>
      <c r="AX652" s="13" t="s">
        <v>83</v>
      </c>
      <c r="AY652" s="279" t="s">
        <v>397</v>
      </c>
    </row>
    <row r="653" s="14" customFormat="1">
      <c r="A653" s="14"/>
      <c r="B653" s="280"/>
      <c r="C653" s="281"/>
      <c r="D653" s="261" t="s">
        <v>465</v>
      </c>
      <c r="E653" s="282" t="s">
        <v>1</v>
      </c>
      <c r="F653" s="283" t="s">
        <v>467</v>
      </c>
      <c r="G653" s="281"/>
      <c r="H653" s="284">
        <v>2949.46</v>
      </c>
      <c r="I653" s="285"/>
      <c r="J653" s="281"/>
      <c r="K653" s="281"/>
      <c r="L653" s="286"/>
      <c r="M653" s="287"/>
      <c r="N653" s="288"/>
      <c r="O653" s="288"/>
      <c r="P653" s="288"/>
      <c r="Q653" s="288"/>
      <c r="R653" s="288"/>
      <c r="S653" s="288"/>
      <c r="T653" s="289"/>
      <c r="U653" s="14"/>
      <c r="V653" s="14"/>
      <c r="W653" s="14"/>
      <c r="X653" s="14"/>
      <c r="Y653" s="14"/>
      <c r="Z653" s="14"/>
      <c r="AA653" s="14"/>
      <c r="AB653" s="14"/>
      <c r="AC653" s="14"/>
      <c r="AD653" s="14"/>
      <c r="AE653" s="14"/>
      <c r="AT653" s="290" t="s">
        <v>465</v>
      </c>
      <c r="AU653" s="290" t="s">
        <v>93</v>
      </c>
      <c r="AV653" s="14" t="s">
        <v>124</v>
      </c>
      <c r="AW653" s="14" t="s">
        <v>38</v>
      </c>
      <c r="AX653" s="14" t="s">
        <v>91</v>
      </c>
      <c r="AY653" s="290" t="s">
        <v>397</v>
      </c>
    </row>
    <row r="654" s="2" customFormat="1" ht="16.5" customHeight="1">
      <c r="A654" s="40"/>
      <c r="B654" s="41"/>
      <c r="C654" s="247" t="s">
        <v>1088</v>
      </c>
      <c r="D654" s="247" t="s">
        <v>400</v>
      </c>
      <c r="E654" s="248" t="s">
        <v>1089</v>
      </c>
      <c r="F654" s="249" t="s">
        <v>1090</v>
      </c>
      <c r="G654" s="250" t="s">
        <v>546</v>
      </c>
      <c r="H654" s="251">
        <v>294.94600000000003</v>
      </c>
      <c r="I654" s="252"/>
      <c r="J654" s="253">
        <f>ROUND(I654*H654,2)</f>
        <v>0</v>
      </c>
      <c r="K654" s="254"/>
      <c r="L654" s="46"/>
      <c r="M654" s="255" t="s">
        <v>1</v>
      </c>
      <c r="N654" s="256" t="s">
        <v>48</v>
      </c>
      <c r="O654" s="93"/>
      <c r="P654" s="257">
        <f>O654*H654</f>
        <v>0</v>
      </c>
      <c r="Q654" s="257">
        <v>0.040000000000000001</v>
      </c>
      <c r="R654" s="257">
        <f>Q654*H654</f>
        <v>11.797840000000001</v>
      </c>
      <c r="S654" s="257">
        <v>0</v>
      </c>
      <c r="T654" s="258">
        <f>S654*H654</f>
        <v>0</v>
      </c>
      <c r="U654" s="40"/>
      <c r="V654" s="40"/>
      <c r="W654" s="40"/>
      <c r="X654" s="40"/>
      <c r="Y654" s="40"/>
      <c r="Z654" s="40"/>
      <c r="AA654" s="40"/>
      <c r="AB654" s="40"/>
      <c r="AC654" s="40"/>
      <c r="AD654" s="40"/>
      <c r="AE654" s="40"/>
      <c r="AR654" s="259" t="s">
        <v>124</v>
      </c>
      <c r="AT654" s="259" t="s">
        <v>400</v>
      </c>
      <c r="AU654" s="259" t="s">
        <v>93</v>
      </c>
      <c r="AY654" s="18" t="s">
        <v>397</v>
      </c>
      <c r="BE654" s="260">
        <f>IF(N654="základní",J654,0)</f>
        <v>0</v>
      </c>
      <c r="BF654" s="260">
        <f>IF(N654="snížená",J654,0)</f>
        <v>0</v>
      </c>
      <c r="BG654" s="260">
        <f>IF(N654="zákl. přenesená",J654,0)</f>
        <v>0</v>
      </c>
      <c r="BH654" s="260">
        <f>IF(N654="sníž. přenesená",J654,0)</f>
        <v>0</v>
      </c>
      <c r="BI654" s="260">
        <f>IF(N654="nulová",J654,0)</f>
        <v>0</v>
      </c>
      <c r="BJ654" s="18" t="s">
        <v>91</v>
      </c>
      <c r="BK654" s="260">
        <f>ROUND(I654*H654,2)</f>
        <v>0</v>
      </c>
      <c r="BL654" s="18" t="s">
        <v>124</v>
      </c>
      <c r="BM654" s="259" t="s">
        <v>1091</v>
      </c>
    </row>
    <row r="655" s="2" customFormat="1" ht="21.75" customHeight="1">
      <c r="A655" s="40"/>
      <c r="B655" s="41"/>
      <c r="C655" s="247" t="s">
        <v>1092</v>
      </c>
      <c r="D655" s="247" t="s">
        <v>400</v>
      </c>
      <c r="E655" s="248" t="s">
        <v>1093</v>
      </c>
      <c r="F655" s="249" t="s">
        <v>1094</v>
      </c>
      <c r="G655" s="250" t="s">
        <v>546</v>
      </c>
      <c r="H655" s="251">
        <v>2949.46</v>
      </c>
      <c r="I655" s="252"/>
      <c r="J655" s="253">
        <f>ROUND(I655*H655,2)</f>
        <v>0</v>
      </c>
      <c r="K655" s="254"/>
      <c r="L655" s="46"/>
      <c r="M655" s="255" t="s">
        <v>1</v>
      </c>
      <c r="N655" s="256" t="s">
        <v>48</v>
      </c>
      <c r="O655" s="93"/>
      <c r="P655" s="257">
        <f>O655*H655</f>
        <v>0</v>
      </c>
      <c r="Q655" s="257">
        <v>0.0043800000000000002</v>
      </c>
      <c r="R655" s="257">
        <f>Q655*H655</f>
        <v>12.918634800000001</v>
      </c>
      <c r="S655" s="257">
        <v>0</v>
      </c>
      <c r="T655" s="258">
        <f>S655*H655</f>
        <v>0</v>
      </c>
      <c r="U655" s="40"/>
      <c r="V655" s="40"/>
      <c r="W655" s="40"/>
      <c r="X655" s="40"/>
      <c r="Y655" s="40"/>
      <c r="Z655" s="40"/>
      <c r="AA655" s="40"/>
      <c r="AB655" s="40"/>
      <c r="AC655" s="40"/>
      <c r="AD655" s="40"/>
      <c r="AE655" s="40"/>
      <c r="AR655" s="259" t="s">
        <v>124</v>
      </c>
      <c r="AT655" s="259" t="s">
        <v>400</v>
      </c>
      <c r="AU655" s="259" t="s">
        <v>93</v>
      </c>
      <c r="AY655" s="18" t="s">
        <v>397</v>
      </c>
      <c r="BE655" s="260">
        <f>IF(N655="základní",J655,0)</f>
        <v>0</v>
      </c>
      <c r="BF655" s="260">
        <f>IF(N655="snížená",J655,0)</f>
        <v>0</v>
      </c>
      <c r="BG655" s="260">
        <f>IF(N655="zákl. přenesená",J655,0)</f>
        <v>0</v>
      </c>
      <c r="BH655" s="260">
        <f>IF(N655="sníž. přenesená",J655,0)</f>
        <v>0</v>
      </c>
      <c r="BI655" s="260">
        <f>IF(N655="nulová",J655,0)</f>
        <v>0</v>
      </c>
      <c r="BJ655" s="18" t="s">
        <v>91</v>
      </c>
      <c r="BK655" s="260">
        <f>ROUND(I655*H655,2)</f>
        <v>0</v>
      </c>
      <c r="BL655" s="18" t="s">
        <v>124</v>
      </c>
      <c r="BM655" s="259" t="s">
        <v>1095</v>
      </c>
    </row>
    <row r="656" s="16" customFormat="1">
      <c r="A656" s="16"/>
      <c r="B656" s="306"/>
      <c r="C656" s="307"/>
      <c r="D656" s="261" t="s">
        <v>465</v>
      </c>
      <c r="E656" s="308" t="s">
        <v>1</v>
      </c>
      <c r="F656" s="309" t="s">
        <v>1082</v>
      </c>
      <c r="G656" s="307"/>
      <c r="H656" s="308" t="s">
        <v>1</v>
      </c>
      <c r="I656" s="310"/>
      <c r="J656" s="307"/>
      <c r="K656" s="307"/>
      <c r="L656" s="311"/>
      <c r="M656" s="312"/>
      <c r="N656" s="313"/>
      <c r="O656" s="313"/>
      <c r="P656" s="313"/>
      <c r="Q656" s="313"/>
      <c r="R656" s="313"/>
      <c r="S656" s="313"/>
      <c r="T656" s="314"/>
      <c r="U656" s="16"/>
      <c r="V656" s="16"/>
      <c r="W656" s="16"/>
      <c r="X656" s="16"/>
      <c r="Y656" s="16"/>
      <c r="Z656" s="16"/>
      <c r="AA656" s="16"/>
      <c r="AB656" s="16"/>
      <c r="AC656" s="16"/>
      <c r="AD656" s="16"/>
      <c r="AE656" s="16"/>
      <c r="AT656" s="315" t="s">
        <v>465</v>
      </c>
      <c r="AU656" s="315" t="s">
        <v>93</v>
      </c>
      <c r="AV656" s="16" t="s">
        <v>91</v>
      </c>
      <c r="AW656" s="16" t="s">
        <v>38</v>
      </c>
      <c r="AX656" s="16" t="s">
        <v>83</v>
      </c>
      <c r="AY656" s="315" t="s">
        <v>397</v>
      </c>
    </row>
    <row r="657" s="13" customFormat="1">
      <c r="A657" s="13"/>
      <c r="B657" s="269"/>
      <c r="C657" s="270"/>
      <c r="D657" s="261" t="s">
        <v>465</v>
      </c>
      <c r="E657" s="271" t="s">
        <v>1</v>
      </c>
      <c r="F657" s="272" t="s">
        <v>1083</v>
      </c>
      <c r="G657" s="270"/>
      <c r="H657" s="273">
        <v>2949.46</v>
      </c>
      <c r="I657" s="274"/>
      <c r="J657" s="270"/>
      <c r="K657" s="270"/>
      <c r="L657" s="275"/>
      <c r="M657" s="276"/>
      <c r="N657" s="277"/>
      <c r="O657" s="277"/>
      <c r="P657" s="277"/>
      <c r="Q657" s="277"/>
      <c r="R657" s="277"/>
      <c r="S657" s="277"/>
      <c r="T657" s="278"/>
      <c r="U657" s="13"/>
      <c r="V657" s="13"/>
      <c r="W657" s="13"/>
      <c r="X657" s="13"/>
      <c r="Y657" s="13"/>
      <c r="Z657" s="13"/>
      <c r="AA657" s="13"/>
      <c r="AB657" s="13"/>
      <c r="AC657" s="13"/>
      <c r="AD657" s="13"/>
      <c r="AE657" s="13"/>
      <c r="AT657" s="279" t="s">
        <v>465</v>
      </c>
      <c r="AU657" s="279" t="s">
        <v>93</v>
      </c>
      <c r="AV657" s="13" t="s">
        <v>93</v>
      </c>
      <c r="AW657" s="13" t="s">
        <v>38</v>
      </c>
      <c r="AX657" s="13" t="s">
        <v>83</v>
      </c>
      <c r="AY657" s="279" t="s">
        <v>397</v>
      </c>
    </row>
    <row r="658" s="14" customFormat="1">
      <c r="A658" s="14"/>
      <c r="B658" s="280"/>
      <c r="C658" s="281"/>
      <c r="D658" s="261" t="s">
        <v>465</v>
      </c>
      <c r="E658" s="282" t="s">
        <v>1</v>
      </c>
      <c r="F658" s="283" t="s">
        <v>467</v>
      </c>
      <c r="G658" s="281"/>
      <c r="H658" s="284">
        <v>2949.46</v>
      </c>
      <c r="I658" s="285"/>
      <c r="J658" s="281"/>
      <c r="K658" s="281"/>
      <c r="L658" s="286"/>
      <c r="M658" s="287"/>
      <c r="N658" s="288"/>
      <c r="O658" s="288"/>
      <c r="P658" s="288"/>
      <c r="Q658" s="288"/>
      <c r="R658" s="288"/>
      <c r="S658" s="288"/>
      <c r="T658" s="289"/>
      <c r="U658" s="14"/>
      <c r="V658" s="14"/>
      <c r="W658" s="14"/>
      <c r="X658" s="14"/>
      <c r="Y658" s="14"/>
      <c r="Z658" s="14"/>
      <c r="AA658" s="14"/>
      <c r="AB658" s="14"/>
      <c r="AC658" s="14"/>
      <c r="AD658" s="14"/>
      <c r="AE658" s="14"/>
      <c r="AT658" s="290" t="s">
        <v>465</v>
      </c>
      <c r="AU658" s="290" t="s">
        <v>93</v>
      </c>
      <c r="AV658" s="14" t="s">
        <v>124</v>
      </c>
      <c r="AW658" s="14" t="s">
        <v>38</v>
      </c>
      <c r="AX658" s="14" t="s">
        <v>91</v>
      </c>
      <c r="AY658" s="290" t="s">
        <v>397</v>
      </c>
    </row>
    <row r="659" s="2" customFormat="1" ht="21.75" customHeight="1">
      <c r="A659" s="40"/>
      <c r="B659" s="41"/>
      <c r="C659" s="247" t="s">
        <v>1096</v>
      </c>
      <c r="D659" s="247" t="s">
        <v>400</v>
      </c>
      <c r="E659" s="248" t="s">
        <v>1097</v>
      </c>
      <c r="F659" s="249" t="s">
        <v>1098</v>
      </c>
      <c r="G659" s="250" t="s">
        <v>546</v>
      </c>
      <c r="H659" s="251">
        <v>2949.46</v>
      </c>
      <c r="I659" s="252"/>
      <c r="J659" s="253">
        <f>ROUND(I659*H659,2)</f>
        <v>0</v>
      </c>
      <c r="K659" s="254"/>
      <c r="L659" s="46"/>
      <c r="M659" s="255" t="s">
        <v>1</v>
      </c>
      <c r="N659" s="256" t="s">
        <v>48</v>
      </c>
      <c r="O659" s="93"/>
      <c r="P659" s="257">
        <f>O659*H659</f>
        <v>0</v>
      </c>
      <c r="Q659" s="257">
        <v>0.017330000000000002</v>
      </c>
      <c r="R659" s="257">
        <f>Q659*H659</f>
        <v>51.114141800000006</v>
      </c>
      <c r="S659" s="257">
        <v>0</v>
      </c>
      <c r="T659" s="258">
        <f>S659*H659</f>
        <v>0</v>
      </c>
      <c r="U659" s="40"/>
      <c r="V659" s="40"/>
      <c r="W659" s="40"/>
      <c r="X659" s="40"/>
      <c r="Y659" s="40"/>
      <c r="Z659" s="40"/>
      <c r="AA659" s="40"/>
      <c r="AB659" s="40"/>
      <c r="AC659" s="40"/>
      <c r="AD659" s="40"/>
      <c r="AE659" s="40"/>
      <c r="AR659" s="259" t="s">
        <v>124</v>
      </c>
      <c r="AT659" s="259" t="s">
        <v>400</v>
      </c>
      <c r="AU659" s="259" t="s">
        <v>93</v>
      </c>
      <c r="AY659" s="18" t="s">
        <v>397</v>
      </c>
      <c r="BE659" s="260">
        <f>IF(N659="základní",J659,0)</f>
        <v>0</v>
      </c>
      <c r="BF659" s="260">
        <f>IF(N659="snížená",J659,0)</f>
        <v>0</v>
      </c>
      <c r="BG659" s="260">
        <f>IF(N659="zákl. přenesená",J659,0)</f>
        <v>0</v>
      </c>
      <c r="BH659" s="260">
        <f>IF(N659="sníž. přenesená",J659,0)</f>
        <v>0</v>
      </c>
      <c r="BI659" s="260">
        <f>IF(N659="nulová",J659,0)</f>
        <v>0</v>
      </c>
      <c r="BJ659" s="18" t="s">
        <v>91</v>
      </c>
      <c r="BK659" s="260">
        <f>ROUND(I659*H659,2)</f>
        <v>0</v>
      </c>
      <c r="BL659" s="18" t="s">
        <v>124</v>
      </c>
      <c r="BM659" s="259" t="s">
        <v>1099</v>
      </c>
    </row>
    <row r="660" s="16" customFormat="1">
      <c r="A660" s="16"/>
      <c r="B660" s="306"/>
      <c r="C660" s="307"/>
      <c r="D660" s="261" t="s">
        <v>465</v>
      </c>
      <c r="E660" s="308" t="s">
        <v>1</v>
      </c>
      <c r="F660" s="309" t="s">
        <v>1082</v>
      </c>
      <c r="G660" s="307"/>
      <c r="H660" s="308" t="s">
        <v>1</v>
      </c>
      <c r="I660" s="310"/>
      <c r="J660" s="307"/>
      <c r="K660" s="307"/>
      <c r="L660" s="311"/>
      <c r="M660" s="312"/>
      <c r="N660" s="313"/>
      <c r="O660" s="313"/>
      <c r="P660" s="313"/>
      <c r="Q660" s="313"/>
      <c r="R660" s="313"/>
      <c r="S660" s="313"/>
      <c r="T660" s="314"/>
      <c r="U660" s="16"/>
      <c r="V660" s="16"/>
      <c r="W660" s="16"/>
      <c r="X660" s="16"/>
      <c r="Y660" s="16"/>
      <c r="Z660" s="16"/>
      <c r="AA660" s="16"/>
      <c r="AB660" s="16"/>
      <c r="AC660" s="16"/>
      <c r="AD660" s="16"/>
      <c r="AE660" s="16"/>
      <c r="AT660" s="315" t="s">
        <v>465</v>
      </c>
      <c r="AU660" s="315" t="s">
        <v>93</v>
      </c>
      <c r="AV660" s="16" t="s">
        <v>91</v>
      </c>
      <c r="AW660" s="16" t="s">
        <v>38</v>
      </c>
      <c r="AX660" s="16" t="s">
        <v>83</v>
      </c>
      <c r="AY660" s="315" t="s">
        <v>397</v>
      </c>
    </row>
    <row r="661" s="13" customFormat="1">
      <c r="A661" s="13"/>
      <c r="B661" s="269"/>
      <c r="C661" s="270"/>
      <c r="D661" s="261" t="s">
        <v>465</v>
      </c>
      <c r="E661" s="271" t="s">
        <v>1</v>
      </c>
      <c r="F661" s="272" t="s">
        <v>1083</v>
      </c>
      <c r="G661" s="270"/>
      <c r="H661" s="273">
        <v>2949.46</v>
      </c>
      <c r="I661" s="274"/>
      <c r="J661" s="270"/>
      <c r="K661" s="270"/>
      <c r="L661" s="275"/>
      <c r="M661" s="276"/>
      <c r="N661" s="277"/>
      <c r="O661" s="277"/>
      <c r="P661" s="277"/>
      <c r="Q661" s="277"/>
      <c r="R661" s="277"/>
      <c r="S661" s="277"/>
      <c r="T661" s="278"/>
      <c r="U661" s="13"/>
      <c r="V661" s="13"/>
      <c r="W661" s="13"/>
      <c r="X661" s="13"/>
      <c r="Y661" s="13"/>
      <c r="Z661" s="13"/>
      <c r="AA661" s="13"/>
      <c r="AB661" s="13"/>
      <c r="AC661" s="13"/>
      <c r="AD661" s="13"/>
      <c r="AE661" s="13"/>
      <c r="AT661" s="279" t="s">
        <v>465</v>
      </c>
      <c r="AU661" s="279" t="s">
        <v>93</v>
      </c>
      <c r="AV661" s="13" t="s">
        <v>93</v>
      </c>
      <c r="AW661" s="13" t="s">
        <v>38</v>
      </c>
      <c r="AX661" s="13" t="s">
        <v>83</v>
      </c>
      <c r="AY661" s="279" t="s">
        <v>397</v>
      </c>
    </row>
    <row r="662" s="14" customFormat="1">
      <c r="A662" s="14"/>
      <c r="B662" s="280"/>
      <c r="C662" s="281"/>
      <c r="D662" s="261" t="s">
        <v>465</v>
      </c>
      <c r="E662" s="282" t="s">
        <v>1</v>
      </c>
      <c r="F662" s="283" t="s">
        <v>467</v>
      </c>
      <c r="G662" s="281"/>
      <c r="H662" s="284">
        <v>2949.46</v>
      </c>
      <c r="I662" s="285"/>
      <c r="J662" s="281"/>
      <c r="K662" s="281"/>
      <c r="L662" s="286"/>
      <c r="M662" s="287"/>
      <c r="N662" s="288"/>
      <c r="O662" s="288"/>
      <c r="P662" s="288"/>
      <c r="Q662" s="288"/>
      <c r="R662" s="288"/>
      <c r="S662" s="288"/>
      <c r="T662" s="289"/>
      <c r="U662" s="14"/>
      <c r="V662" s="14"/>
      <c r="W662" s="14"/>
      <c r="X662" s="14"/>
      <c r="Y662" s="14"/>
      <c r="Z662" s="14"/>
      <c r="AA662" s="14"/>
      <c r="AB662" s="14"/>
      <c r="AC662" s="14"/>
      <c r="AD662" s="14"/>
      <c r="AE662" s="14"/>
      <c r="AT662" s="290" t="s">
        <v>465</v>
      </c>
      <c r="AU662" s="290" t="s">
        <v>93</v>
      </c>
      <c r="AV662" s="14" t="s">
        <v>124</v>
      </c>
      <c r="AW662" s="14" t="s">
        <v>38</v>
      </c>
      <c r="AX662" s="14" t="s">
        <v>91</v>
      </c>
      <c r="AY662" s="290" t="s">
        <v>397</v>
      </c>
    </row>
    <row r="663" s="2" customFormat="1" ht="21.75" customHeight="1">
      <c r="A663" s="40"/>
      <c r="B663" s="41"/>
      <c r="C663" s="247" t="s">
        <v>1100</v>
      </c>
      <c r="D663" s="247" t="s">
        <v>400</v>
      </c>
      <c r="E663" s="248" t="s">
        <v>1101</v>
      </c>
      <c r="F663" s="249" t="s">
        <v>1102</v>
      </c>
      <c r="G663" s="250" t="s">
        <v>546</v>
      </c>
      <c r="H663" s="251">
        <v>11290.605</v>
      </c>
      <c r="I663" s="252"/>
      <c r="J663" s="253">
        <f>ROUND(I663*H663,2)</f>
        <v>0</v>
      </c>
      <c r="K663" s="254"/>
      <c r="L663" s="46"/>
      <c r="M663" s="255" t="s">
        <v>1</v>
      </c>
      <c r="N663" s="256" t="s">
        <v>48</v>
      </c>
      <c r="O663" s="93"/>
      <c r="P663" s="257">
        <f>O663*H663</f>
        <v>0</v>
      </c>
      <c r="Q663" s="257">
        <v>0.00025999999999999998</v>
      </c>
      <c r="R663" s="257">
        <f>Q663*H663</f>
        <v>2.9355572999999997</v>
      </c>
      <c r="S663" s="257">
        <v>0</v>
      </c>
      <c r="T663" s="258">
        <f>S663*H663</f>
        <v>0</v>
      </c>
      <c r="U663" s="40"/>
      <c r="V663" s="40"/>
      <c r="W663" s="40"/>
      <c r="X663" s="40"/>
      <c r="Y663" s="40"/>
      <c r="Z663" s="40"/>
      <c r="AA663" s="40"/>
      <c r="AB663" s="40"/>
      <c r="AC663" s="40"/>
      <c r="AD663" s="40"/>
      <c r="AE663" s="40"/>
      <c r="AR663" s="259" t="s">
        <v>124</v>
      </c>
      <c r="AT663" s="259" t="s">
        <v>400</v>
      </c>
      <c r="AU663" s="259" t="s">
        <v>93</v>
      </c>
      <c r="AY663" s="18" t="s">
        <v>397</v>
      </c>
      <c r="BE663" s="260">
        <f>IF(N663="základní",J663,0)</f>
        <v>0</v>
      </c>
      <c r="BF663" s="260">
        <f>IF(N663="snížená",J663,0)</f>
        <v>0</v>
      </c>
      <c r="BG663" s="260">
        <f>IF(N663="zákl. přenesená",J663,0)</f>
        <v>0</v>
      </c>
      <c r="BH663" s="260">
        <f>IF(N663="sníž. přenesená",J663,0)</f>
        <v>0</v>
      </c>
      <c r="BI663" s="260">
        <f>IF(N663="nulová",J663,0)</f>
        <v>0</v>
      </c>
      <c r="BJ663" s="18" t="s">
        <v>91</v>
      </c>
      <c r="BK663" s="260">
        <f>ROUND(I663*H663,2)</f>
        <v>0</v>
      </c>
      <c r="BL663" s="18" t="s">
        <v>124</v>
      </c>
      <c r="BM663" s="259" t="s">
        <v>1103</v>
      </c>
    </row>
    <row r="664" s="16" customFormat="1">
      <c r="A664" s="16"/>
      <c r="B664" s="306"/>
      <c r="C664" s="307"/>
      <c r="D664" s="261" t="s">
        <v>465</v>
      </c>
      <c r="E664" s="308" t="s">
        <v>1</v>
      </c>
      <c r="F664" s="309" t="s">
        <v>642</v>
      </c>
      <c r="G664" s="307"/>
      <c r="H664" s="308" t="s">
        <v>1</v>
      </c>
      <c r="I664" s="310"/>
      <c r="J664" s="307"/>
      <c r="K664" s="307"/>
      <c r="L664" s="311"/>
      <c r="M664" s="312"/>
      <c r="N664" s="313"/>
      <c r="O664" s="313"/>
      <c r="P664" s="313"/>
      <c r="Q664" s="313"/>
      <c r="R664" s="313"/>
      <c r="S664" s="313"/>
      <c r="T664" s="314"/>
      <c r="U664" s="16"/>
      <c r="V664" s="16"/>
      <c r="W664" s="16"/>
      <c r="X664" s="16"/>
      <c r="Y664" s="16"/>
      <c r="Z664" s="16"/>
      <c r="AA664" s="16"/>
      <c r="AB664" s="16"/>
      <c r="AC664" s="16"/>
      <c r="AD664" s="16"/>
      <c r="AE664" s="16"/>
      <c r="AT664" s="315" t="s">
        <v>465</v>
      </c>
      <c r="AU664" s="315" t="s">
        <v>93</v>
      </c>
      <c r="AV664" s="16" t="s">
        <v>91</v>
      </c>
      <c r="AW664" s="16" t="s">
        <v>38</v>
      </c>
      <c r="AX664" s="16" t="s">
        <v>83</v>
      </c>
      <c r="AY664" s="315" t="s">
        <v>397</v>
      </c>
    </row>
    <row r="665" s="13" customFormat="1">
      <c r="A665" s="13"/>
      <c r="B665" s="269"/>
      <c r="C665" s="270"/>
      <c r="D665" s="261" t="s">
        <v>465</v>
      </c>
      <c r="E665" s="271" t="s">
        <v>1</v>
      </c>
      <c r="F665" s="272" t="s">
        <v>1104</v>
      </c>
      <c r="G665" s="270"/>
      <c r="H665" s="273">
        <v>11290.605</v>
      </c>
      <c r="I665" s="274"/>
      <c r="J665" s="270"/>
      <c r="K665" s="270"/>
      <c r="L665" s="275"/>
      <c r="M665" s="276"/>
      <c r="N665" s="277"/>
      <c r="O665" s="277"/>
      <c r="P665" s="277"/>
      <c r="Q665" s="277"/>
      <c r="R665" s="277"/>
      <c r="S665" s="277"/>
      <c r="T665" s="278"/>
      <c r="U665" s="13"/>
      <c r="V665" s="13"/>
      <c r="W665" s="13"/>
      <c r="X665" s="13"/>
      <c r="Y665" s="13"/>
      <c r="Z665" s="13"/>
      <c r="AA665" s="13"/>
      <c r="AB665" s="13"/>
      <c r="AC665" s="13"/>
      <c r="AD665" s="13"/>
      <c r="AE665" s="13"/>
      <c r="AT665" s="279" t="s">
        <v>465</v>
      </c>
      <c r="AU665" s="279" t="s">
        <v>93</v>
      </c>
      <c r="AV665" s="13" t="s">
        <v>93</v>
      </c>
      <c r="AW665" s="13" t="s">
        <v>38</v>
      </c>
      <c r="AX665" s="13" t="s">
        <v>83</v>
      </c>
      <c r="AY665" s="279" t="s">
        <v>397</v>
      </c>
    </row>
    <row r="666" s="14" customFormat="1">
      <c r="A666" s="14"/>
      <c r="B666" s="280"/>
      <c r="C666" s="281"/>
      <c r="D666" s="261" t="s">
        <v>465</v>
      </c>
      <c r="E666" s="282" t="s">
        <v>1</v>
      </c>
      <c r="F666" s="283" t="s">
        <v>467</v>
      </c>
      <c r="G666" s="281"/>
      <c r="H666" s="284">
        <v>11290.605</v>
      </c>
      <c r="I666" s="285"/>
      <c r="J666" s="281"/>
      <c r="K666" s="281"/>
      <c r="L666" s="286"/>
      <c r="M666" s="287"/>
      <c r="N666" s="288"/>
      <c r="O666" s="288"/>
      <c r="P666" s="288"/>
      <c r="Q666" s="288"/>
      <c r="R666" s="288"/>
      <c r="S666" s="288"/>
      <c r="T666" s="289"/>
      <c r="U666" s="14"/>
      <c r="V666" s="14"/>
      <c r="W666" s="14"/>
      <c r="X666" s="14"/>
      <c r="Y666" s="14"/>
      <c r="Z666" s="14"/>
      <c r="AA666" s="14"/>
      <c r="AB666" s="14"/>
      <c r="AC666" s="14"/>
      <c r="AD666" s="14"/>
      <c r="AE666" s="14"/>
      <c r="AT666" s="290" t="s">
        <v>465</v>
      </c>
      <c r="AU666" s="290" t="s">
        <v>93</v>
      </c>
      <c r="AV666" s="14" t="s">
        <v>124</v>
      </c>
      <c r="AW666" s="14" t="s">
        <v>38</v>
      </c>
      <c r="AX666" s="14" t="s">
        <v>91</v>
      </c>
      <c r="AY666" s="290" t="s">
        <v>397</v>
      </c>
    </row>
    <row r="667" s="2" customFormat="1" ht="21.75" customHeight="1">
      <c r="A667" s="40"/>
      <c r="B667" s="41"/>
      <c r="C667" s="247" t="s">
        <v>1105</v>
      </c>
      <c r="D667" s="247" t="s">
        <v>400</v>
      </c>
      <c r="E667" s="248" t="s">
        <v>1106</v>
      </c>
      <c r="F667" s="249" t="s">
        <v>1107</v>
      </c>
      <c r="G667" s="250" t="s">
        <v>546</v>
      </c>
      <c r="H667" s="251">
        <v>11290.605</v>
      </c>
      <c r="I667" s="252"/>
      <c r="J667" s="253">
        <f>ROUND(I667*H667,2)</f>
        <v>0</v>
      </c>
      <c r="K667" s="254"/>
      <c r="L667" s="46"/>
      <c r="M667" s="255" t="s">
        <v>1</v>
      </c>
      <c r="N667" s="256" t="s">
        <v>48</v>
      </c>
      <c r="O667" s="93"/>
      <c r="P667" s="257">
        <f>O667*H667</f>
        <v>0</v>
      </c>
      <c r="Q667" s="257">
        <v>0.0043800000000000002</v>
      </c>
      <c r="R667" s="257">
        <f>Q667*H667</f>
        <v>49.452849900000004</v>
      </c>
      <c r="S667" s="257">
        <v>0</v>
      </c>
      <c r="T667" s="258">
        <f>S667*H667</f>
        <v>0</v>
      </c>
      <c r="U667" s="40"/>
      <c r="V667" s="40"/>
      <c r="W667" s="40"/>
      <c r="X667" s="40"/>
      <c r="Y667" s="40"/>
      <c r="Z667" s="40"/>
      <c r="AA667" s="40"/>
      <c r="AB667" s="40"/>
      <c r="AC667" s="40"/>
      <c r="AD667" s="40"/>
      <c r="AE667" s="40"/>
      <c r="AR667" s="259" t="s">
        <v>124</v>
      </c>
      <c r="AT667" s="259" t="s">
        <v>400</v>
      </c>
      <c r="AU667" s="259" t="s">
        <v>93</v>
      </c>
      <c r="AY667" s="18" t="s">
        <v>397</v>
      </c>
      <c r="BE667" s="260">
        <f>IF(N667="základní",J667,0)</f>
        <v>0</v>
      </c>
      <c r="BF667" s="260">
        <f>IF(N667="snížená",J667,0)</f>
        <v>0</v>
      </c>
      <c r="BG667" s="260">
        <f>IF(N667="zákl. přenesená",J667,0)</f>
        <v>0</v>
      </c>
      <c r="BH667" s="260">
        <f>IF(N667="sníž. přenesená",J667,0)</f>
        <v>0</v>
      </c>
      <c r="BI667" s="260">
        <f>IF(N667="nulová",J667,0)</f>
        <v>0</v>
      </c>
      <c r="BJ667" s="18" t="s">
        <v>91</v>
      </c>
      <c r="BK667" s="260">
        <f>ROUND(I667*H667,2)</f>
        <v>0</v>
      </c>
      <c r="BL667" s="18" t="s">
        <v>124</v>
      </c>
      <c r="BM667" s="259" t="s">
        <v>1108</v>
      </c>
    </row>
    <row r="668" s="16" customFormat="1">
      <c r="A668" s="16"/>
      <c r="B668" s="306"/>
      <c r="C668" s="307"/>
      <c r="D668" s="261" t="s">
        <v>465</v>
      </c>
      <c r="E668" s="308" t="s">
        <v>1</v>
      </c>
      <c r="F668" s="309" t="s">
        <v>642</v>
      </c>
      <c r="G668" s="307"/>
      <c r="H668" s="308" t="s">
        <v>1</v>
      </c>
      <c r="I668" s="310"/>
      <c r="J668" s="307"/>
      <c r="K668" s="307"/>
      <c r="L668" s="311"/>
      <c r="M668" s="312"/>
      <c r="N668" s="313"/>
      <c r="O668" s="313"/>
      <c r="P668" s="313"/>
      <c r="Q668" s="313"/>
      <c r="R668" s="313"/>
      <c r="S668" s="313"/>
      <c r="T668" s="314"/>
      <c r="U668" s="16"/>
      <c r="V668" s="16"/>
      <c r="W668" s="16"/>
      <c r="X668" s="16"/>
      <c r="Y668" s="16"/>
      <c r="Z668" s="16"/>
      <c r="AA668" s="16"/>
      <c r="AB668" s="16"/>
      <c r="AC668" s="16"/>
      <c r="AD668" s="16"/>
      <c r="AE668" s="16"/>
      <c r="AT668" s="315" t="s">
        <v>465</v>
      </c>
      <c r="AU668" s="315" t="s">
        <v>93</v>
      </c>
      <c r="AV668" s="16" t="s">
        <v>91</v>
      </c>
      <c r="AW668" s="16" t="s">
        <v>38</v>
      </c>
      <c r="AX668" s="16" t="s">
        <v>83</v>
      </c>
      <c r="AY668" s="315" t="s">
        <v>397</v>
      </c>
    </row>
    <row r="669" s="13" customFormat="1">
      <c r="A669" s="13"/>
      <c r="B669" s="269"/>
      <c r="C669" s="270"/>
      <c r="D669" s="261" t="s">
        <v>465</v>
      </c>
      <c r="E669" s="271" t="s">
        <v>1</v>
      </c>
      <c r="F669" s="272" t="s">
        <v>1104</v>
      </c>
      <c r="G669" s="270"/>
      <c r="H669" s="273">
        <v>11290.605</v>
      </c>
      <c r="I669" s="274"/>
      <c r="J669" s="270"/>
      <c r="K669" s="270"/>
      <c r="L669" s="275"/>
      <c r="M669" s="276"/>
      <c r="N669" s="277"/>
      <c r="O669" s="277"/>
      <c r="P669" s="277"/>
      <c r="Q669" s="277"/>
      <c r="R669" s="277"/>
      <c r="S669" s="277"/>
      <c r="T669" s="278"/>
      <c r="U669" s="13"/>
      <c r="V669" s="13"/>
      <c r="W669" s="13"/>
      <c r="X669" s="13"/>
      <c r="Y669" s="13"/>
      <c r="Z669" s="13"/>
      <c r="AA669" s="13"/>
      <c r="AB669" s="13"/>
      <c r="AC669" s="13"/>
      <c r="AD669" s="13"/>
      <c r="AE669" s="13"/>
      <c r="AT669" s="279" t="s">
        <v>465</v>
      </c>
      <c r="AU669" s="279" t="s">
        <v>93</v>
      </c>
      <c r="AV669" s="13" t="s">
        <v>93</v>
      </c>
      <c r="AW669" s="13" t="s">
        <v>38</v>
      </c>
      <c r="AX669" s="13" t="s">
        <v>83</v>
      </c>
      <c r="AY669" s="279" t="s">
        <v>397</v>
      </c>
    </row>
    <row r="670" s="14" customFormat="1">
      <c r="A670" s="14"/>
      <c r="B670" s="280"/>
      <c r="C670" s="281"/>
      <c r="D670" s="261" t="s">
        <v>465</v>
      </c>
      <c r="E670" s="282" t="s">
        <v>1</v>
      </c>
      <c r="F670" s="283" t="s">
        <v>467</v>
      </c>
      <c r="G670" s="281"/>
      <c r="H670" s="284">
        <v>11290.605</v>
      </c>
      <c r="I670" s="285"/>
      <c r="J670" s="281"/>
      <c r="K670" s="281"/>
      <c r="L670" s="286"/>
      <c r="M670" s="287"/>
      <c r="N670" s="288"/>
      <c r="O670" s="288"/>
      <c r="P670" s="288"/>
      <c r="Q670" s="288"/>
      <c r="R670" s="288"/>
      <c r="S670" s="288"/>
      <c r="T670" s="289"/>
      <c r="U670" s="14"/>
      <c r="V670" s="14"/>
      <c r="W670" s="14"/>
      <c r="X670" s="14"/>
      <c r="Y670" s="14"/>
      <c r="Z670" s="14"/>
      <c r="AA670" s="14"/>
      <c r="AB670" s="14"/>
      <c r="AC670" s="14"/>
      <c r="AD670" s="14"/>
      <c r="AE670" s="14"/>
      <c r="AT670" s="290" t="s">
        <v>465</v>
      </c>
      <c r="AU670" s="290" t="s">
        <v>93</v>
      </c>
      <c r="AV670" s="14" t="s">
        <v>124</v>
      </c>
      <c r="AW670" s="14" t="s">
        <v>38</v>
      </c>
      <c r="AX670" s="14" t="s">
        <v>91</v>
      </c>
      <c r="AY670" s="290" t="s">
        <v>397</v>
      </c>
    </row>
    <row r="671" s="2" customFormat="1" ht="16.5" customHeight="1">
      <c r="A671" s="40"/>
      <c r="B671" s="41"/>
      <c r="C671" s="247" t="s">
        <v>1109</v>
      </c>
      <c r="D671" s="247" t="s">
        <v>400</v>
      </c>
      <c r="E671" s="248" t="s">
        <v>1110</v>
      </c>
      <c r="F671" s="249" t="s">
        <v>1111</v>
      </c>
      <c r="G671" s="250" t="s">
        <v>546</v>
      </c>
      <c r="H671" s="251">
        <v>11290.605</v>
      </c>
      <c r="I671" s="252"/>
      <c r="J671" s="253">
        <f>ROUND(I671*H671,2)</f>
        <v>0</v>
      </c>
      <c r="K671" s="254"/>
      <c r="L671" s="46"/>
      <c r="M671" s="255" t="s">
        <v>1</v>
      </c>
      <c r="N671" s="256" t="s">
        <v>48</v>
      </c>
      <c r="O671" s="93"/>
      <c r="P671" s="257">
        <f>O671*H671</f>
        <v>0</v>
      </c>
      <c r="Q671" s="257">
        <v>0</v>
      </c>
      <c r="R671" s="257">
        <f>Q671*H671</f>
        <v>0</v>
      </c>
      <c r="S671" s="257">
        <v>0</v>
      </c>
      <c r="T671" s="258">
        <f>S671*H671</f>
        <v>0</v>
      </c>
      <c r="U671" s="40"/>
      <c r="V671" s="40"/>
      <c r="W671" s="40"/>
      <c r="X671" s="40"/>
      <c r="Y671" s="40"/>
      <c r="Z671" s="40"/>
      <c r="AA671" s="40"/>
      <c r="AB671" s="40"/>
      <c r="AC671" s="40"/>
      <c r="AD671" s="40"/>
      <c r="AE671" s="40"/>
      <c r="AR671" s="259" t="s">
        <v>124</v>
      </c>
      <c r="AT671" s="259" t="s">
        <v>400</v>
      </c>
      <c r="AU671" s="259" t="s">
        <v>93</v>
      </c>
      <c r="AY671" s="18" t="s">
        <v>397</v>
      </c>
      <c r="BE671" s="260">
        <f>IF(N671="základní",J671,0)</f>
        <v>0</v>
      </c>
      <c r="BF671" s="260">
        <f>IF(N671="snížená",J671,0)</f>
        <v>0</v>
      </c>
      <c r="BG671" s="260">
        <f>IF(N671="zákl. přenesená",J671,0)</f>
        <v>0</v>
      </c>
      <c r="BH671" s="260">
        <f>IF(N671="sníž. přenesená",J671,0)</f>
        <v>0</v>
      </c>
      <c r="BI671" s="260">
        <f>IF(N671="nulová",J671,0)</f>
        <v>0</v>
      </c>
      <c r="BJ671" s="18" t="s">
        <v>91</v>
      </c>
      <c r="BK671" s="260">
        <f>ROUND(I671*H671,2)</f>
        <v>0</v>
      </c>
      <c r="BL671" s="18" t="s">
        <v>124</v>
      </c>
      <c r="BM671" s="259" t="s">
        <v>1112</v>
      </c>
    </row>
    <row r="672" s="16" customFormat="1">
      <c r="A672" s="16"/>
      <c r="B672" s="306"/>
      <c r="C672" s="307"/>
      <c r="D672" s="261" t="s">
        <v>465</v>
      </c>
      <c r="E672" s="308" t="s">
        <v>1</v>
      </c>
      <c r="F672" s="309" t="s">
        <v>642</v>
      </c>
      <c r="G672" s="307"/>
      <c r="H672" s="308" t="s">
        <v>1</v>
      </c>
      <c r="I672" s="310"/>
      <c r="J672" s="307"/>
      <c r="K672" s="307"/>
      <c r="L672" s="311"/>
      <c r="M672" s="312"/>
      <c r="N672" s="313"/>
      <c r="O672" s="313"/>
      <c r="P672" s="313"/>
      <c r="Q672" s="313"/>
      <c r="R672" s="313"/>
      <c r="S672" s="313"/>
      <c r="T672" s="314"/>
      <c r="U672" s="16"/>
      <c r="V672" s="16"/>
      <c r="W672" s="16"/>
      <c r="X672" s="16"/>
      <c r="Y672" s="16"/>
      <c r="Z672" s="16"/>
      <c r="AA672" s="16"/>
      <c r="AB672" s="16"/>
      <c r="AC672" s="16"/>
      <c r="AD672" s="16"/>
      <c r="AE672" s="16"/>
      <c r="AT672" s="315" t="s">
        <v>465</v>
      </c>
      <c r="AU672" s="315" t="s">
        <v>93</v>
      </c>
      <c r="AV672" s="16" t="s">
        <v>91</v>
      </c>
      <c r="AW672" s="16" t="s">
        <v>38</v>
      </c>
      <c r="AX672" s="16" t="s">
        <v>83</v>
      </c>
      <c r="AY672" s="315" t="s">
        <v>397</v>
      </c>
    </row>
    <row r="673" s="13" customFormat="1">
      <c r="A673" s="13"/>
      <c r="B673" s="269"/>
      <c r="C673" s="270"/>
      <c r="D673" s="261" t="s">
        <v>465</v>
      </c>
      <c r="E673" s="271" t="s">
        <v>1</v>
      </c>
      <c r="F673" s="272" t="s">
        <v>1104</v>
      </c>
      <c r="G673" s="270"/>
      <c r="H673" s="273">
        <v>11290.605</v>
      </c>
      <c r="I673" s="274"/>
      <c r="J673" s="270"/>
      <c r="K673" s="270"/>
      <c r="L673" s="275"/>
      <c r="M673" s="276"/>
      <c r="N673" s="277"/>
      <c r="O673" s="277"/>
      <c r="P673" s="277"/>
      <c r="Q673" s="277"/>
      <c r="R673" s="277"/>
      <c r="S673" s="277"/>
      <c r="T673" s="278"/>
      <c r="U673" s="13"/>
      <c r="V673" s="13"/>
      <c r="W673" s="13"/>
      <c r="X673" s="13"/>
      <c r="Y673" s="13"/>
      <c r="Z673" s="13"/>
      <c r="AA673" s="13"/>
      <c r="AB673" s="13"/>
      <c r="AC673" s="13"/>
      <c r="AD673" s="13"/>
      <c r="AE673" s="13"/>
      <c r="AT673" s="279" t="s">
        <v>465</v>
      </c>
      <c r="AU673" s="279" t="s">
        <v>93</v>
      </c>
      <c r="AV673" s="13" t="s">
        <v>93</v>
      </c>
      <c r="AW673" s="13" t="s">
        <v>38</v>
      </c>
      <c r="AX673" s="13" t="s">
        <v>83</v>
      </c>
      <c r="AY673" s="279" t="s">
        <v>397</v>
      </c>
    </row>
    <row r="674" s="14" customFormat="1">
      <c r="A674" s="14"/>
      <c r="B674" s="280"/>
      <c r="C674" s="281"/>
      <c r="D674" s="261" t="s">
        <v>465</v>
      </c>
      <c r="E674" s="282" t="s">
        <v>1</v>
      </c>
      <c r="F674" s="283" t="s">
        <v>467</v>
      </c>
      <c r="G674" s="281"/>
      <c r="H674" s="284">
        <v>11290.605</v>
      </c>
      <c r="I674" s="285"/>
      <c r="J674" s="281"/>
      <c r="K674" s="281"/>
      <c r="L674" s="286"/>
      <c r="M674" s="287"/>
      <c r="N674" s="288"/>
      <c r="O674" s="288"/>
      <c r="P674" s="288"/>
      <c r="Q674" s="288"/>
      <c r="R674" s="288"/>
      <c r="S674" s="288"/>
      <c r="T674" s="289"/>
      <c r="U674" s="14"/>
      <c r="V674" s="14"/>
      <c r="W674" s="14"/>
      <c r="X674" s="14"/>
      <c r="Y674" s="14"/>
      <c r="Z674" s="14"/>
      <c r="AA674" s="14"/>
      <c r="AB674" s="14"/>
      <c r="AC674" s="14"/>
      <c r="AD674" s="14"/>
      <c r="AE674" s="14"/>
      <c r="AT674" s="290" t="s">
        <v>465</v>
      </c>
      <c r="AU674" s="290" t="s">
        <v>93</v>
      </c>
      <c r="AV674" s="14" t="s">
        <v>124</v>
      </c>
      <c r="AW674" s="14" t="s">
        <v>38</v>
      </c>
      <c r="AX674" s="14" t="s">
        <v>91</v>
      </c>
      <c r="AY674" s="290" t="s">
        <v>397</v>
      </c>
    </row>
    <row r="675" s="2" customFormat="1" ht="21.75" customHeight="1">
      <c r="A675" s="40"/>
      <c r="B675" s="41"/>
      <c r="C675" s="247" t="s">
        <v>790</v>
      </c>
      <c r="D675" s="247" t="s">
        <v>400</v>
      </c>
      <c r="E675" s="248" t="s">
        <v>1113</v>
      </c>
      <c r="F675" s="249" t="s">
        <v>1114</v>
      </c>
      <c r="G675" s="250" t="s">
        <v>546</v>
      </c>
      <c r="H675" s="251">
        <v>2949.46</v>
      </c>
      <c r="I675" s="252"/>
      <c r="J675" s="253">
        <f>ROUND(I675*H675,2)</f>
        <v>0</v>
      </c>
      <c r="K675" s="254"/>
      <c r="L675" s="46"/>
      <c r="M675" s="255" t="s">
        <v>1</v>
      </c>
      <c r="N675" s="256" t="s">
        <v>48</v>
      </c>
      <c r="O675" s="93"/>
      <c r="P675" s="257">
        <f>O675*H675</f>
        <v>0</v>
      </c>
      <c r="Q675" s="257">
        <v>0.0073499999999999998</v>
      </c>
      <c r="R675" s="257">
        <f>Q675*H675</f>
        <v>21.678531</v>
      </c>
      <c r="S675" s="257">
        <v>0</v>
      </c>
      <c r="T675" s="258">
        <f>S675*H675</f>
        <v>0</v>
      </c>
      <c r="U675" s="40"/>
      <c r="V675" s="40"/>
      <c r="W675" s="40"/>
      <c r="X675" s="40"/>
      <c r="Y675" s="40"/>
      <c r="Z675" s="40"/>
      <c r="AA675" s="40"/>
      <c r="AB675" s="40"/>
      <c r="AC675" s="40"/>
      <c r="AD675" s="40"/>
      <c r="AE675" s="40"/>
      <c r="AR675" s="259" t="s">
        <v>124</v>
      </c>
      <c r="AT675" s="259" t="s">
        <v>400</v>
      </c>
      <c r="AU675" s="259" t="s">
        <v>93</v>
      </c>
      <c r="AY675" s="18" t="s">
        <v>397</v>
      </c>
      <c r="BE675" s="260">
        <f>IF(N675="základní",J675,0)</f>
        <v>0</v>
      </c>
      <c r="BF675" s="260">
        <f>IF(N675="snížená",J675,0)</f>
        <v>0</v>
      </c>
      <c r="BG675" s="260">
        <f>IF(N675="zákl. přenesená",J675,0)</f>
        <v>0</v>
      </c>
      <c r="BH675" s="260">
        <f>IF(N675="sníž. přenesená",J675,0)</f>
        <v>0</v>
      </c>
      <c r="BI675" s="260">
        <f>IF(N675="nulová",J675,0)</f>
        <v>0</v>
      </c>
      <c r="BJ675" s="18" t="s">
        <v>91</v>
      </c>
      <c r="BK675" s="260">
        <f>ROUND(I675*H675,2)</f>
        <v>0</v>
      </c>
      <c r="BL675" s="18" t="s">
        <v>124</v>
      </c>
      <c r="BM675" s="259" t="s">
        <v>1115</v>
      </c>
    </row>
    <row r="676" s="2" customFormat="1" ht="21.75" customHeight="1">
      <c r="A676" s="40"/>
      <c r="B676" s="41"/>
      <c r="C676" s="247" t="s">
        <v>1116</v>
      </c>
      <c r="D676" s="247" t="s">
        <v>400</v>
      </c>
      <c r="E676" s="248" t="s">
        <v>1117</v>
      </c>
      <c r="F676" s="249" t="s">
        <v>1118</v>
      </c>
      <c r="G676" s="250" t="s">
        <v>546</v>
      </c>
      <c r="H676" s="251">
        <v>1292.8879999999999</v>
      </c>
      <c r="I676" s="252"/>
      <c r="J676" s="253">
        <f>ROUND(I676*H676,2)</f>
        <v>0</v>
      </c>
      <c r="K676" s="254"/>
      <c r="L676" s="46"/>
      <c r="M676" s="255" t="s">
        <v>1</v>
      </c>
      <c r="N676" s="256" t="s">
        <v>48</v>
      </c>
      <c r="O676" s="93"/>
      <c r="P676" s="257">
        <f>O676*H676</f>
        <v>0</v>
      </c>
      <c r="Q676" s="257">
        <v>0.0247</v>
      </c>
      <c r="R676" s="257">
        <f>Q676*H676</f>
        <v>31.934333599999999</v>
      </c>
      <c r="S676" s="257">
        <v>0</v>
      </c>
      <c r="T676" s="258">
        <f>S676*H676</f>
        <v>0</v>
      </c>
      <c r="U676" s="40"/>
      <c r="V676" s="40"/>
      <c r="W676" s="40"/>
      <c r="X676" s="40"/>
      <c r="Y676" s="40"/>
      <c r="Z676" s="40"/>
      <c r="AA676" s="40"/>
      <c r="AB676" s="40"/>
      <c r="AC676" s="40"/>
      <c r="AD676" s="40"/>
      <c r="AE676" s="40"/>
      <c r="AR676" s="259" t="s">
        <v>124</v>
      </c>
      <c r="AT676" s="259" t="s">
        <v>400</v>
      </c>
      <c r="AU676" s="259" t="s">
        <v>93</v>
      </c>
      <c r="AY676" s="18" t="s">
        <v>397</v>
      </c>
      <c r="BE676" s="260">
        <f>IF(N676="základní",J676,0)</f>
        <v>0</v>
      </c>
      <c r="BF676" s="260">
        <f>IF(N676="snížená",J676,0)</f>
        <v>0</v>
      </c>
      <c r="BG676" s="260">
        <f>IF(N676="zákl. přenesená",J676,0)</f>
        <v>0</v>
      </c>
      <c r="BH676" s="260">
        <f>IF(N676="sníž. přenesená",J676,0)</f>
        <v>0</v>
      </c>
      <c r="BI676" s="260">
        <f>IF(N676="nulová",J676,0)</f>
        <v>0</v>
      </c>
      <c r="BJ676" s="18" t="s">
        <v>91</v>
      </c>
      <c r="BK676" s="260">
        <f>ROUND(I676*H676,2)</f>
        <v>0</v>
      </c>
      <c r="BL676" s="18" t="s">
        <v>124</v>
      </c>
      <c r="BM676" s="259" t="s">
        <v>1119</v>
      </c>
    </row>
    <row r="677" s="16" customFormat="1">
      <c r="A677" s="16"/>
      <c r="B677" s="306"/>
      <c r="C677" s="307"/>
      <c r="D677" s="261" t="s">
        <v>465</v>
      </c>
      <c r="E677" s="308" t="s">
        <v>1</v>
      </c>
      <c r="F677" s="309" t="s">
        <v>768</v>
      </c>
      <c r="G677" s="307"/>
      <c r="H677" s="308" t="s">
        <v>1</v>
      </c>
      <c r="I677" s="310"/>
      <c r="J677" s="307"/>
      <c r="K677" s="307"/>
      <c r="L677" s="311"/>
      <c r="M677" s="312"/>
      <c r="N677" s="313"/>
      <c r="O677" s="313"/>
      <c r="P677" s="313"/>
      <c r="Q677" s="313"/>
      <c r="R677" s="313"/>
      <c r="S677" s="313"/>
      <c r="T677" s="314"/>
      <c r="U677" s="16"/>
      <c r="V677" s="16"/>
      <c r="W677" s="16"/>
      <c r="X677" s="16"/>
      <c r="Y677" s="16"/>
      <c r="Z677" s="16"/>
      <c r="AA677" s="16"/>
      <c r="AB677" s="16"/>
      <c r="AC677" s="16"/>
      <c r="AD677" s="16"/>
      <c r="AE677" s="16"/>
      <c r="AT677" s="315" t="s">
        <v>465</v>
      </c>
      <c r="AU677" s="315" t="s">
        <v>93</v>
      </c>
      <c r="AV677" s="16" t="s">
        <v>91</v>
      </c>
      <c r="AW677" s="16" t="s">
        <v>38</v>
      </c>
      <c r="AX677" s="16" t="s">
        <v>83</v>
      </c>
      <c r="AY677" s="315" t="s">
        <v>397</v>
      </c>
    </row>
    <row r="678" s="13" customFormat="1">
      <c r="A678" s="13"/>
      <c r="B678" s="269"/>
      <c r="C678" s="270"/>
      <c r="D678" s="261" t="s">
        <v>465</v>
      </c>
      <c r="E678" s="271" t="s">
        <v>1</v>
      </c>
      <c r="F678" s="272" t="s">
        <v>781</v>
      </c>
      <c r="G678" s="270"/>
      <c r="H678" s="273">
        <v>368.64999999999998</v>
      </c>
      <c r="I678" s="274"/>
      <c r="J678" s="270"/>
      <c r="K678" s="270"/>
      <c r="L678" s="275"/>
      <c r="M678" s="276"/>
      <c r="N678" s="277"/>
      <c r="O678" s="277"/>
      <c r="P678" s="277"/>
      <c r="Q678" s="277"/>
      <c r="R678" s="277"/>
      <c r="S678" s="277"/>
      <c r="T678" s="278"/>
      <c r="U678" s="13"/>
      <c r="V678" s="13"/>
      <c r="W678" s="13"/>
      <c r="X678" s="13"/>
      <c r="Y678" s="13"/>
      <c r="Z678" s="13"/>
      <c r="AA678" s="13"/>
      <c r="AB678" s="13"/>
      <c r="AC678" s="13"/>
      <c r="AD678" s="13"/>
      <c r="AE678" s="13"/>
      <c r="AT678" s="279" t="s">
        <v>465</v>
      </c>
      <c r="AU678" s="279" t="s">
        <v>93</v>
      </c>
      <c r="AV678" s="13" t="s">
        <v>93</v>
      </c>
      <c r="AW678" s="13" t="s">
        <v>38</v>
      </c>
      <c r="AX678" s="13" t="s">
        <v>83</v>
      </c>
      <c r="AY678" s="279" t="s">
        <v>397</v>
      </c>
    </row>
    <row r="679" s="13" customFormat="1">
      <c r="A679" s="13"/>
      <c r="B679" s="269"/>
      <c r="C679" s="270"/>
      <c r="D679" s="261" t="s">
        <v>465</v>
      </c>
      <c r="E679" s="271" t="s">
        <v>1</v>
      </c>
      <c r="F679" s="272" t="s">
        <v>782</v>
      </c>
      <c r="G679" s="270"/>
      <c r="H679" s="273">
        <v>471.00299999999999</v>
      </c>
      <c r="I679" s="274"/>
      <c r="J679" s="270"/>
      <c r="K679" s="270"/>
      <c r="L679" s="275"/>
      <c r="M679" s="276"/>
      <c r="N679" s="277"/>
      <c r="O679" s="277"/>
      <c r="P679" s="277"/>
      <c r="Q679" s="277"/>
      <c r="R679" s="277"/>
      <c r="S679" s="277"/>
      <c r="T679" s="278"/>
      <c r="U679" s="13"/>
      <c r="V679" s="13"/>
      <c r="W679" s="13"/>
      <c r="X679" s="13"/>
      <c r="Y679" s="13"/>
      <c r="Z679" s="13"/>
      <c r="AA679" s="13"/>
      <c r="AB679" s="13"/>
      <c r="AC679" s="13"/>
      <c r="AD679" s="13"/>
      <c r="AE679" s="13"/>
      <c r="AT679" s="279" t="s">
        <v>465</v>
      </c>
      <c r="AU679" s="279" t="s">
        <v>93</v>
      </c>
      <c r="AV679" s="13" t="s">
        <v>93</v>
      </c>
      <c r="AW679" s="13" t="s">
        <v>38</v>
      </c>
      <c r="AX679" s="13" t="s">
        <v>83</v>
      </c>
      <c r="AY679" s="279" t="s">
        <v>397</v>
      </c>
    </row>
    <row r="680" s="13" customFormat="1">
      <c r="A680" s="13"/>
      <c r="B680" s="269"/>
      <c r="C680" s="270"/>
      <c r="D680" s="261" t="s">
        <v>465</v>
      </c>
      <c r="E680" s="271" t="s">
        <v>1</v>
      </c>
      <c r="F680" s="272" t="s">
        <v>783</v>
      </c>
      <c r="G680" s="270"/>
      <c r="H680" s="273">
        <v>256.81900000000002</v>
      </c>
      <c r="I680" s="274"/>
      <c r="J680" s="270"/>
      <c r="K680" s="270"/>
      <c r="L680" s="275"/>
      <c r="M680" s="276"/>
      <c r="N680" s="277"/>
      <c r="O680" s="277"/>
      <c r="P680" s="277"/>
      <c r="Q680" s="277"/>
      <c r="R680" s="277"/>
      <c r="S680" s="277"/>
      <c r="T680" s="278"/>
      <c r="U680" s="13"/>
      <c r="V680" s="13"/>
      <c r="W680" s="13"/>
      <c r="X680" s="13"/>
      <c r="Y680" s="13"/>
      <c r="Z680" s="13"/>
      <c r="AA680" s="13"/>
      <c r="AB680" s="13"/>
      <c r="AC680" s="13"/>
      <c r="AD680" s="13"/>
      <c r="AE680" s="13"/>
      <c r="AT680" s="279" t="s">
        <v>465</v>
      </c>
      <c r="AU680" s="279" t="s">
        <v>93</v>
      </c>
      <c r="AV680" s="13" t="s">
        <v>93</v>
      </c>
      <c r="AW680" s="13" t="s">
        <v>38</v>
      </c>
      <c r="AX680" s="13" t="s">
        <v>83</v>
      </c>
      <c r="AY680" s="279" t="s">
        <v>397</v>
      </c>
    </row>
    <row r="681" s="13" customFormat="1">
      <c r="A681" s="13"/>
      <c r="B681" s="269"/>
      <c r="C681" s="270"/>
      <c r="D681" s="261" t="s">
        <v>465</v>
      </c>
      <c r="E681" s="271" t="s">
        <v>1</v>
      </c>
      <c r="F681" s="272" t="s">
        <v>784</v>
      </c>
      <c r="G681" s="270"/>
      <c r="H681" s="273">
        <v>196.416</v>
      </c>
      <c r="I681" s="274"/>
      <c r="J681" s="270"/>
      <c r="K681" s="270"/>
      <c r="L681" s="275"/>
      <c r="M681" s="276"/>
      <c r="N681" s="277"/>
      <c r="O681" s="277"/>
      <c r="P681" s="277"/>
      <c r="Q681" s="277"/>
      <c r="R681" s="277"/>
      <c r="S681" s="277"/>
      <c r="T681" s="278"/>
      <c r="U681" s="13"/>
      <c r="V681" s="13"/>
      <c r="W681" s="13"/>
      <c r="X681" s="13"/>
      <c r="Y681" s="13"/>
      <c r="Z681" s="13"/>
      <c r="AA681" s="13"/>
      <c r="AB681" s="13"/>
      <c r="AC681" s="13"/>
      <c r="AD681" s="13"/>
      <c r="AE681" s="13"/>
      <c r="AT681" s="279" t="s">
        <v>465</v>
      </c>
      <c r="AU681" s="279" t="s">
        <v>93</v>
      </c>
      <c r="AV681" s="13" t="s">
        <v>93</v>
      </c>
      <c r="AW681" s="13" t="s">
        <v>38</v>
      </c>
      <c r="AX681" s="13" t="s">
        <v>83</v>
      </c>
      <c r="AY681" s="279" t="s">
        <v>397</v>
      </c>
    </row>
    <row r="682" s="14" customFormat="1">
      <c r="A682" s="14"/>
      <c r="B682" s="280"/>
      <c r="C682" s="281"/>
      <c r="D682" s="261" t="s">
        <v>465</v>
      </c>
      <c r="E682" s="282" t="s">
        <v>1</v>
      </c>
      <c r="F682" s="283" t="s">
        <v>467</v>
      </c>
      <c r="G682" s="281"/>
      <c r="H682" s="284">
        <v>1292.8879999999999</v>
      </c>
      <c r="I682" s="285"/>
      <c r="J682" s="281"/>
      <c r="K682" s="281"/>
      <c r="L682" s="286"/>
      <c r="M682" s="287"/>
      <c r="N682" s="288"/>
      <c r="O682" s="288"/>
      <c r="P682" s="288"/>
      <c r="Q682" s="288"/>
      <c r="R682" s="288"/>
      <c r="S682" s="288"/>
      <c r="T682" s="289"/>
      <c r="U682" s="14"/>
      <c r="V682" s="14"/>
      <c r="W682" s="14"/>
      <c r="X682" s="14"/>
      <c r="Y682" s="14"/>
      <c r="Z682" s="14"/>
      <c r="AA682" s="14"/>
      <c r="AB682" s="14"/>
      <c r="AC682" s="14"/>
      <c r="AD682" s="14"/>
      <c r="AE682" s="14"/>
      <c r="AT682" s="290" t="s">
        <v>465</v>
      </c>
      <c r="AU682" s="290" t="s">
        <v>93</v>
      </c>
      <c r="AV682" s="14" t="s">
        <v>124</v>
      </c>
      <c r="AW682" s="14" t="s">
        <v>38</v>
      </c>
      <c r="AX682" s="14" t="s">
        <v>91</v>
      </c>
      <c r="AY682" s="290" t="s">
        <v>397</v>
      </c>
    </row>
    <row r="683" s="2" customFormat="1" ht="33" customHeight="1">
      <c r="A683" s="40"/>
      <c r="B683" s="41"/>
      <c r="C683" s="247" t="s">
        <v>793</v>
      </c>
      <c r="D683" s="247" t="s">
        <v>400</v>
      </c>
      <c r="E683" s="248" t="s">
        <v>1120</v>
      </c>
      <c r="F683" s="249" t="s">
        <v>1121</v>
      </c>
      <c r="G683" s="250" t="s">
        <v>546</v>
      </c>
      <c r="H683" s="251">
        <v>14240.065000000001</v>
      </c>
      <c r="I683" s="252"/>
      <c r="J683" s="253">
        <f>ROUND(I683*H683,2)</f>
        <v>0</v>
      </c>
      <c r="K683" s="254"/>
      <c r="L683" s="46"/>
      <c r="M683" s="255" t="s">
        <v>1</v>
      </c>
      <c r="N683" s="256" t="s">
        <v>48</v>
      </c>
      <c r="O683" s="93"/>
      <c r="P683" s="257">
        <f>O683*H683</f>
        <v>0</v>
      </c>
      <c r="Q683" s="257">
        <v>0</v>
      </c>
      <c r="R683" s="257">
        <f>Q683*H683</f>
        <v>0</v>
      </c>
      <c r="S683" s="257">
        <v>0</v>
      </c>
      <c r="T683" s="258">
        <f>S683*H683</f>
        <v>0</v>
      </c>
      <c r="U683" s="40"/>
      <c r="V683" s="40"/>
      <c r="W683" s="40"/>
      <c r="X683" s="40"/>
      <c r="Y683" s="40"/>
      <c r="Z683" s="40"/>
      <c r="AA683" s="40"/>
      <c r="AB683" s="40"/>
      <c r="AC683" s="40"/>
      <c r="AD683" s="40"/>
      <c r="AE683" s="40"/>
      <c r="AR683" s="259" t="s">
        <v>124</v>
      </c>
      <c r="AT683" s="259" t="s">
        <v>400</v>
      </c>
      <c r="AU683" s="259" t="s">
        <v>93</v>
      </c>
      <c r="AY683" s="18" t="s">
        <v>397</v>
      </c>
      <c r="BE683" s="260">
        <f>IF(N683="základní",J683,0)</f>
        <v>0</v>
      </c>
      <c r="BF683" s="260">
        <f>IF(N683="snížená",J683,0)</f>
        <v>0</v>
      </c>
      <c r="BG683" s="260">
        <f>IF(N683="zákl. přenesená",J683,0)</f>
        <v>0</v>
      </c>
      <c r="BH683" s="260">
        <f>IF(N683="sníž. přenesená",J683,0)</f>
        <v>0</v>
      </c>
      <c r="BI683" s="260">
        <f>IF(N683="nulová",J683,0)</f>
        <v>0</v>
      </c>
      <c r="BJ683" s="18" t="s">
        <v>91</v>
      </c>
      <c r="BK683" s="260">
        <f>ROUND(I683*H683,2)</f>
        <v>0</v>
      </c>
      <c r="BL683" s="18" t="s">
        <v>124</v>
      </c>
      <c r="BM683" s="259" t="s">
        <v>1122</v>
      </c>
    </row>
    <row r="684" s="16" customFormat="1">
      <c r="A684" s="16"/>
      <c r="B684" s="306"/>
      <c r="C684" s="307"/>
      <c r="D684" s="261" t="s">
        <v>465</v>
      </c>
      <c r="E684" s="308" t="s">
        <v>1</v>
      </c>
      <c r="F684" s="309" t="s">
        <v>1123</v>
      </c>
      <c r="G684" s="307"/>
      <c r="H684" s="308" t="s">
        <v>1</v>
      </c>
      <c r="I684" s="310"/>
      <c r="J684" s="307"/>
      <c r="K684" s="307"/>
      <c r="L684" s="311"/>
      <c r="M684" s="312"/>
      <c r="N684" s="313"/>
      <c r="O684" s="313"/>
      <c r="P684" s="313"/>
      <c r="Q684" s="313"/>
      <c r="R684" s="313"/>
      <c r="S684" s="313"/>
      <c r="T684" s="314"/>
      <c r="U684" s="16"/>
      <c r="V684" s="16"/>
      <c r="W684" s="16"/>
      <c r="X684" s="16"/>
      <c r="Y684" s="16"/>
      <c r="Z684" s="16"/>
      <c r="AA684" s="16"/>
      <c r="AB684" s="16"/>
      <c r="AC684" s="16"/>
      <c r="AD684" s="16"/>
      <c r="AE684" s="16"/>
      <c r="AT684" s="315" t="s">
        <v>465</v>
      </c>
      <c r="AU684" s="315" t="s">
        <v>93</v>
      </c>
      <c r="AV684" s="16" t="s">
        <v>91</v>
      </c>
      <c r="AW684" s="16" t="s">
        <v>38</v>
      </c>
      <c r="AX684" s="16" t="s">
        <v>83</v>
      </c>
      <c r="AY684" s="315" t="s">
        <v>397</v>
      </c>
    </row>
    <row r="685" s="13" customFormat="1">
      <c r="A685" s="13"/>
      <c r="B685" s="269"/>
      <c r="C685" s="270"/>
      <c r="D685" s="261" t="s">
        <v>465</v>
      </c>
      <c r="E685" s="271" t="s">
        <v>1</v>
      </c>
      <c r="F685" s="272" t="s">
        <v>1124</v>
      </c>
      <c r="G685" s="270"/>
      <c r="H685" s="273">
        <v>14240.065000000001</v>
      </c>
      <c r="I685" s="274"/>
      <c r="J685" s="270"/>
      <c r="K685" s="270"/>
      <c r="L685" s="275"/>
      <c r="M685" s="276"/>
      <c r="N685" s="277"/>
      <c r="O685" s="277"/>
      <c r="P685" s="277"/>
      <c r="Q685" s="277"/>
      <c r="R685" s="277"/>
      <c r="S685" s="277"/>
      <c r="T685" s="278"/>
      <c r="U685" s="13"/>
      <c r="V685" s="13"/>
      <c r="W685" s="13"/>
      <c r="X685" s="13"/>
      <c r="Y685" s="13"/>
      <c r="Z685" s="13"/>
      <c r="AA685" s="13"/>
      <c r="AB685" s="13"/>
      <c r="AC685" s="13"/>
      <c r="AD685" s="13"/>
      <c r="AE685" s="13"/>
      <c r="AT685" s="279" t="s">
        <v>465</v>
      </c>
      <c r="AU685" s="279" t="s">
        <v>93</v>
      </c>
      <c r="AV685" s="13" t="s">
        <v>93</v>
      </c>
      <c r="AW685" s="13" t="s">
        <v>38</v>
      </c>
      <c r="AX685" s="13" t="s">
        <v>83</v>
      </c>
      <c r="AY685" s="279" t="s">
        <v>397</v>
      </c>
    </row>
    <row r="686" s="14" customFormat="1">
      <c r="A686" s="14"/>
      <c r="B686" s="280"/>
      <c r="C686" s="281"/>
      <c r="D686" s="261" t="s">
        <v>465</v>
      </c>
      <c r="E686" s="282" t="s">
        <v>1</v>
      </c>
      <c r="F686" s="283" t="s">
        <v>467</v>
      </c>
      <c r="G686" s="281"/>
      <c r="H686" s="284">
        <v>14240.065000000001</v>
      </c>
      <c r="I686" s="285"/>
      <c r="J686" s="281"/>
      <c r="K686" s="281"/>
      <c r="L686" s="286"/>
      <c r="M686" s="287"/>
      <c r="N686" s="288"/>
      <c r="O686" s="288"/>
      <c r="P686" s="288"/>
      <c r="Q686" s="288"/>
      <c r="R686" s="288"/>
      <c r="S686" s="288"/>
      <c r="T686" s="289"/>
      <c r="U686" s="14"/>
      <c r="V686" s="14"/>
      <c r="W686" s="14"/>
      <c r="X686" s="14"/>
      <c r="Y686" s="14"/>
      <c r="Z686" s="14"/>
      <c r="AA686" s="14"/>
      <c r="AB686" s="14"/>
      <c r="AC686" s="14"/>
      <c r="AD686" s="14"/>
      <c r="AE686" s="14"/>
      <c r="AT686" s="290" t="s">
        <v>465</v>
      </c>
      <c r="AU686" s="290" t="s">
        <v>93</v>
      </c>
      <c r="AV686" s="14" t="s">
        <v>124</v>
      </c>
      <c r="AW686" s="14" t="s">
        <v>38</v>
      </c>
      <c r="AX686" s="14" t="s">
        <v>91</v>
      </c>
      <c r="AY686" s="290" t="s">
        <v>397</v>
      </c>
    </row>
    <row r="687" s="2" customFormat="1" ht="33" customHeight="1">
      <c r="A687" s="40"/>
      <c r="B687" s="41"/>
      <c r="C687" s="247" t="s">
        <v>1125</v>
      </c>
      <c r="D687" s="247" t="s">
        <v>400</v>
      </c>
      <c r="E687" s="248" t="s">
        <v>1126</v>
      </c>
      <c r="F687" s="249" t="s">
        <v>1127</v>
      </c>
      <c r="G687" s="250" t="s">
        <v>546</v>
      </c>
      <c r="H687" s="251">
        <v>504.02300000000002</v>
      </c>
      <c r="I687" s="252"/>
      <c r="J687" s="253">
        <f>ROUND(I687*H687,2)</f>
        <v>0</v>
      </c>
      <c r="K687" s="254"/>
      <c r="L687" s="46"/>
      <c r="M687" s="255" t="s">
        <v>1</v>
      </c>
      <c r="N687" s="256" t="s">
        <v>48</v>
      </c>
      <c r="O687" s="93"/>
      <c r="P687" s="257">
        <f>O687*H687</f>
        <v>0</v>
      </c>
      <c r="Q687" s="257">
        <v>0.01176</v>
      </c>
      <c r="R687" s="257">
        <f>Q687*H687</f>
        <v>5.92731048</v>
      </c>
      <c r="S687" s="257">
        <v>0</v>
      </c>
      <c r="T687" s="258">
        <f>S687*H687</f>
        <v>0</v>
      </c>
      <c r="U687" s="40"/>
      <c r="V687" s="40"/>
      <c r="W687" s="40"/>
      <c r="X687" s="40"/>
      <c r="Y687" s="40"/>
      <c r="Z687" s="40"/>
      <c r="AA687" s="40"/>
      <c r="AB687" s="40"/>
      <c r="AC687" s="40"/>
      <c r="AD687" s="40"/>
      <c r="AE687" s="40"/>
      <c r="AR687" s="259" t="s">
        <v>124</v>
      </c>
      <c r="AT687" s="259" t="s">
        <v>400</v>
      </c>
      <c r="AU687" s="259" t="s">
        <v>93</v>
      </c>
      <c r="AY687" s="18" t="s">
        <v>397</v>
      </c>
      <c r="BE687" s="260">
        <f>IF(N687="základní",J687,0)</f>
        <v>0</v>
      </c>
      <c r="BF687" s="260">
        <f>IF(N687="snížená",J687,0)</f>
        <v>0</v>
      </c>
      <c r="BG687" s="260">
        <f>IF(N687="zákl. přenesená",J687,0)</f>
        <v>0</v>
      </c>
      <c r="BH687" s="260">
        <f>IF(N687="sníž. přenesená",J687,0)</f>
        <v>0</v>
      </c>
      <c r="BI687" s="260">
        <f>IF(N687="nulová",J687,0)</f>
        <v>0</v>
      </c>
      <c r="BJ687" s="18" t="s">
        <v>91</v>
      </c>
      <c r="BK687" s="260">
        <f>ROUND(I687*H687,2)</f>
        <v>0</v>
      </c>
      <c r="BL687" s="18" t="s">
        <v>124</v>
      </c>
      <c r="BM687" s="259" t="s">
        <v>1128</v>
      </c>
    </row>
    <row r="688" s="16" customFormat="1">
      <c r="A688" s="16"/>
      <c r="B688" s="306"/>
      <c r="C688" s="307"/>
      <c r="D688" s="261" t="s">
        <v>465</v>
      </c>
      <c r="E688" s="308" t="s">
        <v>1</v>
      </c>
      <c r="F688" s="309" t="s">
        <v>1129</v>
      </c>
      <c r="G688" s="307"/>
      <c r="H688" s="308" t="s">
        <v>1</v>
      </c>
      <c r="I688" s="310"/>
      <c r="J688" s="307"/>
      <c r="K688" s="307"/>
      <c r="L688" s="311"/>
      <c r="M688" s="312"/>
      <c r="N688" s="313"/>
      <c r="O688" s="313"/>
      <c r="P688" s="313"/>
      <c r="Q688" s="313"/>
      <c r="R688" s="313"/>
      <c r="S688" s="313"/>
      <c r="T688" s="314"/>
      <c r="U688" s="16"/>
      <c r="V688" s="16"/>
      <c r="W688" s="16"/>
      <c r="X688" s="16"/>
      <c r="Y688" s="16"/>
      <c r="Z688" s="16"/>
      <c r="AA688" s="16"/>
      <c r="AB688" s="16"/>
      <c r="AC688" s="16"/>
      <c r="AD688" s="16"/>
      <c r="AE688" s="16"/>
      <c r="AT688" s="315" t="s">
        <v>465</v>
      </c>
      <c r="AU688" s="315" t="s">
        <v>93</v>
      </c>
      <c r="AV688" s="16" t="s">
        <v>91</v>
      </c>
      <c r="AW688" s="16" t="s">
        <v>38</v>
      </c>
      <c r="AX688" s="16" t="s">
        <v>83</v>
      </c>
      <c r="AY688" s="315" t="s">
        <v>397</v>
      </c>
    </row>
    <row r="689" s="13" customFormat="1">
      <c r="A689" s="13"/>
      <c r="B689" s="269"/>
      <c r="C689" s="270"/>
      <c r="D689" s="261" t="s">
        <v>465</v>
      </c>
      <c r="E689" s="271" t="s">
        <v>1</v>
      </c>
      <c r="F689" s="272" t="s">
        <v>1130</v>
      </c>
      <c r="G689" s="270"/>
      <c r="H689" s="273">
        <v>504.02300000000002</v>
      </c>
      <c r="I689" s="274"/>
      <c r="J689" s="270"/>
      <c r="K689" s="270"/>
      <c r="L689" s="275"/>
      <c r="M689" s="276"/>
      <c r="N689" s="277"/>
      <c r="O689" s="277"/>
      <c r="P689" s="277"/>
      <c r="Q689" s="277"/>
      <c r="R689" s="277"/>
      <c r="S689" s="277"/>
      <c r="T689" s="278"/>
      <c r="U689" s="13"/>
      <c r="V689" s="13"/>
      <c r="W689" s="13"/>
      <c r="X689" s="13"/>
      <c r="Y689" s="13"/>
      <c r="Z689" s="13"/>
      <c r="AA689" s="13"/>
      <c r="AB689" s="13"/>
      <c r="AC689" s="13"/>
      <c r="AD689" s="13"/>
      <c r="AE689" s="13"/>
      <c r="AT689" s="279" t="s">
        <v>465</v>
      </c>
      <c r="AU689" s="279" t="s">
        <v>93</v>
      </c>
      <c r="AV689" s="13" t="s">
        <v>93</v>
      </c>
      <c r="AW689" s="13" t="s">
        <v>38</v>
      </c>
      <c r="AX689" s="13" t="s">
        <v>83</v>
      </c>
      <c r="AY689" s="279" t="s">
        <v>397</v>
      </c>
    </row>
    <row r="690" s="14" customFormat="1">
      <c r="A690" s="14"/>
      <c r="B690" s="280"/>
      <c r="C690" s="281"/>
      <c r="D690" s="261" t="s">
        <v>465</v>
      </c>
      <c r="E690" s="282" t="s">
        <v>1</v>
      </c>
      <c r="F690" s="283" t="s">
        <v>467</v>
      </c>
      <c r="G690" s="281"/>
      <c r="H690" s="284">
        <v>504.02300000000002</v>
      </c>
      <c r="I690" s="285"/>
      <c r="J690" s="281"/>
      <c r="K690" s="281"/>
      <c r="L690" s="286"/>
      <c r="M690" s="287"/>
      <c r="N690" s="288"/>
      <c r="O690" s="288"/>
      <c r="P690" s="288"/>
      <c r="Q690" s="288"/>
      <c r="R690" s="288"/>
      <c r="S690" s="288"/>
      <c r="T690" s="289"/>
      <c r="U690" s="14"/>
      <c r="V690" s="14"/>
      <c r="W690" s="14"/>
      <c r="X690" s="14"/>
      <c r="Y690" s="14"/>
      <c r="Z690" s="14"/>
      <c r="AA690" s="14"/>
      <c r="AB690" s="14"/>
      <c r="AC690" s="14"/>
      <c r="AD690" s="14"/>
      <c r="AE690" s="14"/>
      <c r="AT690" s="290" t="s">
        <v>465</v>
      </c>
      <c r="AU690" s="290" t="s">
        <v>93</v>
      </c>
      <c r="AV690" s="14" t="s">
        <v>124</v>
      </c>
      <c r="AW690" s="14" t="s">
        <v>38</v>
      </c>
      <c r="AX690" s="14" t="s">
        <v>91</v>
      </c>
      <c r="AY690" s="290" t="s">
        <v>397</v>
      </c>
    </row>
    <row r="691" s="2" customFormat="1" ht="21.75" customHeight="1">
      <c r="A691" s="40"/>
      <c r="B691" s="41"/>
      <c r="C691" s="316" t="s">
        <v>798</v>
      </c>
      <c r="D691" s="316" t="s">
        <v>534</v>
      </c>
      <c r="E691" s="317" t="s">
        <v>1131</v>
      </c>
      <c r="F691" s="318" t="s">
        <v>1132</v>
      </c>
      <c r="G691" s="319" t="s">
        <v>546</v>
      </c>
      <c r="H691" s="320">
        <v>554.42499999999995</v>
      </c>
      <c r="I691" s="321"/>
      <c r="J691" s="322">
        <f>ROUND(I691*H691,2)</f>
        <v>0</v>
      </c>
      <c r="K691" s="323"/>
      <c r="L691" s="324"/>
      <c r="M691" s="325" t="s">
        <v>1</v>
      </c>
      <c r="N691" s="326" t="s">
        <v>48</v>
      </c>
      <c r="O691" s="93"/>
      <c r="P691" s="257">
        <f>O691*H691</f>
        <v>0</v>
      </c>
      <c r="Q691" s="257">
        <v>0</v>
      </c>
      <c r="R691" s="257">
        <f>Q691*H691</f>
        <v>0</v>
      </c>
      <c r="S691" s="257">
        <v>0</v>
      </c>
      <c r="T691" s="258">
        <f>S691*H691</f>
        <v>0</v>
      </c>
      <c r="U691" s="40"/>
      <c r="V691" s="40"/>
      <c r="W691" s="40"/>
      <c r="X691" s="40"/>
      <c r="Y691" s="40"/>
      <c r="Z691" s="40"/>
      <c r="AA691" s="40"/>
      <c r="AB691" s="40"/>
      <c r="AC691" s="40"/>
      <c r="AD691" s="40"/>
      <c r="AE691" s="40"/>
      <c r="AR691" s="259" t="s">
        <v>136</v>
      </c>
      <c r="AT691" s="259" t="s">
        <v>534</v>
      </c>
      <c r="AU691" s="259" t="s">
        <v>93</v>
      </c>
      <c r="AY691" s="18" t="s">
        <v>397</v>
      </c>
      <c r="BE691" s="260">
        <f>IF(N691="základní",J691,0)</f>
        <v>0</v>
      </c>
      <c r="BF691" s="260">
        <f>IF(N691="snížená",J691,0)</f>
        <v>0</v>
      </c>
      <c r="BG691" s="260">
        <f>IF(N691="zákl. přenesená",J691,0)</f>
        <v>0</v>
      </c>
      <c r="BH691" s="260">
        <f>IF(N691="sníž. přenesená",J691,0)</f>
        <v>0</v>
      </c>
      <c r="BI691" s="260">
        <f>IF(N691="nulová",J691,0)</f>
        <v>0</v>
      </c>
      <c r="BJ691" s="18" t="s">
        <v>91</v>
      </c>
      <c r="BK691" s="260">
        <f>ROUND(I691*H691,2)</f>
        <v>0</v>
      </c>
      <c r="BL691" s="18" t="s">
        <v>124</v>
      </c>
      <c r="BM691" s="259" t="s">
        <v>1133</v>
      </c>
    </row>
    <row r="692" s="13" customFormat="1">
      <c r="A692" s="13"/>
      <c r="B692" s="269"/>
      <c r="C692" s="270"/>
      <c r="D692" s="261" t="s">
        <v>465</v>
      </c>
      <c r="E692" s="270"/>
      <c r="F692" s="272" t="s">
        <v>1134</v>
      </c>
      <c r="G692" s="270"/>
      <c r="H692" s="273">
        <v>554.42499999999995</v>
      </c>
      <c r="I692" s="274"/>
      <c r="J692" s="270"/>
      <c r="K692" s="270"/>
      <c r="L692" s="275"/>
      <c r="M692" s="276"/>
      <c r="N692" s="277"/>
      <c r="O692" s="277"/>
      <c r="P692" s="277"/>
      <c r="Q692" s="277"/>
      <c r="R692" s="277"/>
      <c r="S692" s="277"/>
      <c r="T692" s="278"/>
      <c r="U692" s="13"/>
      <c r="V692" s="13"/>
      <c r="W692" s="13"/>
      <c r="X692" s="13"/>
      <c r="Y692" s="13"/>
      <c r="Z692" s="13"/>
      <c r="AA692" s="13"/>
      <c r="AB692" s="13"/>
      <c r="AC692" s="13"/>
      <c r="AD692" s="13"/>
      <c r="AE692" s="13"/>
      <c r="AT692" s="279" t="s">
        <v>465</v>
      </c>
      <c r="AU692" s="279" t="s">
        <v>93</v>
      </c>
      <c r="AV692" s="13" t="s">
        <v>93</v>
      </c>
      <c r="AW692" s="13" t="s">
        <v>4</v>
      </c>
      <c r="AX692" s="13" t="s">
        <v>91</v>
      </c>
      <c r="AY692" s="279" t="s">
        <v>397</v>
      </c>
    </row>
    <row r="693" s="2" customFormat="1" ht="21.75" customHeight="1">
      <c r="A693" s="40"/>
      <c r="B693" s="41"/>
      <c r="C693" s="247" t="s">
        <v>1135</v>
      </c>
      <c r="D693" s="247" t="s">
        <v>400</v>
      </c>
      <c r="E693" s="248" t="s">
        <v>1136</v>
      </c>
      <c r="F693" s="249" t="s">
        <v>1137</v>
      </c>
      <c r="G693" s="250" t="s">
        <v>546</v>
      </c>
      <c r="H693" s="251">
        <v>3396.8910000000001</v>
      </c>
      <c r="I693" s="252"/>
      <c r="J693" s="253">
        <f>ROUND(I693*H693,2)</f>
        <v>0</v>
      </c>
      <c r="K693" s="254"/>
      <c r="L693" s="46"/>
      <c r="M693" s="255" t="s">
        <v>1</v>
      </c>
      <c r="N693" s="256" t="s">
        <v>48</v>
      </c>
      <c r="O693" s="93"/>
      <c r="P693" s="257">
        <f>O693*H693</f>
        <v>0</v>
      </c>
      <c r="Q693" s="257">
        <v>0.00025999999999999998</v>
      </c>
      <c r="R693" s="257">
        <f>Q693*H693</f>
        <v>0.88319165999999993</v>
      </c>
      <c r="S693" s="257">
        <v>0</v>
      </c>
      <c r="T693" s="258">
        <f>S693*H693</f>
        <v>0</v>
      </c>
      <c r="U693" s="40"/>
      <c r="V693" s="40"/>
      <c r="W693" s="40"/>
      <c r="X693" s="40"/>
      <c r="Y693" s="40"/>
      <c r="Z693" s="40"/>
      <c r="AA693" s="40"/>
      <c r="AB693" s="40"/>
      <c r="AC693" s="40"/>
      <c r="AD693" s="40"/>
      <c r="AE693" s="40"/>
      <c r="AR693" s="259" t="s">
        <v>124</v>
      </c>
      <c r="AT693" s="259" t="s">
        <v>400</v>
      </c>
      <c r="AU693" s="259" t="s">
        <v>93</v>
      </c>
      <c r="AY693" s="18" t="s">
        <v>397</v>
      </c>
      <c r="BE693" s="260">
        <f>IF(N693="základní",J693,0)</f>
        <v>0</v>
      </c>
      <c r="BF693" s="260">
        <f>IF(N693="snížená",J693,0)</f>
        <v>0</v>
      </c>
      <c r="BG693" s="260">
        <f>IF(N693="zákl. přenesená",J693,0)</f>
        <v>0</v>
      </c>
      <c r="BH693" s="260">
        <f>IF(N693="sníž. přenesená",J693,0)</f>
        <v>0</v>
      </c>
      <c r="BI693" s="260">
        <f>IF(N693="nulová",J693,0)</f>
        <v>0</v>
      </c>
      <c r="BJ693" s="18" t="s">
        <v>91</v>
      </c>
      <c r="BK693" s="260">
        <f>ROUND(I693*H693,2)</f>
        <v>0</v>
      </c>
      <c r="BL693" s="18" t="s">
        <v>124</v>
      </c>
      <c r="BM693" s="259" t="s">
        <v>1138</v>
      </c>
    </row>
    <row r="694" s="16" customFormat="1">
      <c r="A694" s="16"/>
      <c r="B694" s="306"/>
      <c r="C694" s="307"/>
      <c r="D694" s="261" t="s">
        <v>465</v>
      </c>
      <c r="E694" s="308" t="s">
        <v>1</v>
      </c>
      <c r="F694" s="309" t="s">
        <v>1129</v>
      </c>
      <c r="G694" s="307"/>
      <c r="H694" s="308" t="s">
        <v>1</v>
      </c>
      <c r="I694" s="310"/>
      <c r="J694" s="307"/>
      <c r="K694" s="307"/>
      <c r="L694" s="311"/>
      <c r="M694" s="312"/>
      <c r="N694" s="313"/>
      <c r="O694" s="313"/>
      <c r="P694" s="313"/>
      <c r="Q694" s="313"/>
      <c r="R694" s="313"/>
      <c r="S694" s="313"/>
      <c r="T694" s="314"/>
      <c r="U694" s="16"/>
      <c r="V694" s="16"/>
      <c r="W694" s="16"/>
      <c r="X694" s="16"/>
      <c r="Y694" s="16"/>
      <c r="Z694" s="16"/>
      <c r="AA694" s="16"/>
      <c r="AB694" s="16"/>
      <c r="AC694" s="16"/>
      <c r="AD694" s="16"/>
      <c r="AE694" s="16"/>
      <c r="AT694" s="315" t="s">
        <v>465</v>
      </c>
      <c r="AU694" s="315" t="s">
        <v>93</v>
      </c>
      <c r="AV694" s="16" t="s">
        <v>91</v>
      </c>
      <c r="AW694" s="16" t="s">
        <v>38</v>
      </c>
      <c r="AX694" s="16" t="s">
        <v>83</v>
      </c>
      <c r="AY694" s="315" t="s">
        <v>397</v>
      </c>
    </row>
    <row r="695" s="13" customFormat="1">
      <c r="A695" s="13"/>
      <c r="B695" s="269"/>
      <c r="C695" s="270"/>
      <c r="D695" s="261" t="s">
        <v>465</v>
      </c>
      <c r="E695" s="271" t="s">
        <v>1</v>
      </c>
      <c r="F695" s="272" t="s">
        <v>1139</v>
      </c>
      <c r="G695" s="270"/>
      <c r="H695" s="273">
        <v>3396.8910000000001</v>
      </c>
      <c r="I695" s="274"/>
      <c r="J695" s="270"/>
      <c r="K695" s="270"/>
      <c r="L695" s="275"/>
      <c r="M695" s="276"/>
      <c r="N695" s="277"/>
      <c r="O695" s="277"/>
      <c r="P695" s="277"/>
      <c r="Q695" s="277"/>
      <c r="R695" s="277"/>
      <c r="S695" s="277"/>
      <c r="T695" s="278"/>
      <c r="U695" s="13"/>
      <c r="V695" s="13"/>
      <c r="W695" s="13"/>
      <c r="X695" s="13"/>
      <c r="Y695" s="13"/>
      <c r="Z695" s="13"/>
      <c r="AA695" s="13"/>
      <c r="AB695" s="13"/>
      <c r="AC695" s="13"/>
      <c r="AD695" s="13"/>
      <c r="AE695" s="13"/>
      <c r="AT695" s="279" t="s">
        <v>465</v>
      </c>
      <c r="AU695" s="279" t="s">
        <v>93</v>
      </c>
      <c r="AV695" s="13" t="s">
        <v>93</v>
      </c>
      <c r="AW695" s="13" t="s">
        <v>38</v>
      </c>
      <c r="AX695" s="13" t="s">
        <v>83</v>
      </c>
      <c r="AY695" s="279" t="s">
        <v>397</v>
      </c>
    </row>
    <row r="696" s="14" customFormat="1">
      <c r="A696" s="14"/>
      <c r="B696" s="280"/>
      <c r="C696" s="281"/>
      <c r="D696" s="261" t="s">
        <v>465</v>
      </c>
      <c r="E696" s="282" t="s">
        <v>1</v>
      </c>
      <c r="F696" s="283" t="s">
        <v>467</v>
      </c>
      <c r="G696" s="281"/>
      <c r="H696" s="284">
        <v>3396.8910000000001</v>
      </c>
      <c r="I696" s="285"/>
      <c r="J696" s="281"/>
      <c r="K696" s="281"/>
      <c r="L696" s="286"/>
      <c r="M696" s="287"/>
      <c r="N696" s="288"/>
      <c r="O696" s="288"/>
      <c r="P696" s="288"/>
      <c r="Q696" s="288"/>
      <c r="R696" s="288"/>
      <c r="S696" s="288"/>
      <c r="T696" s="289"/>
      <c r="U696" s="14"/>
      <c r="V696" s="14"/>
      <c r="W696" s="14"/>
      <c r="X696" s="14"/>
      <c r="Y696" s="14"/>
      <c r="Z696" s="14"/>
      <c r="AA696" s="14"/>
      <c r="AB696" s="14"/>
      <c r="AC696" s="14"/>
      <c r="AD696" s="14"/>
      <c r="AE696" s="14"/>
      <c r="AT696" s="290" t="s">
        <v>465</v>
      </c>
      <c r="AU696" s="290" t="s">
        <v>93</v>
      </c>
      <c r="AV696" s="14" t="s">
        <v>124</v>
      </c>
      <c r="AW696" s="14" t="s">
        <v>38</v>
      </c>
      <c r="AX696" s="14" t="s">
        <v>91</v>
      </c>
      <c r="AY696" s="290" t="s">
        <v>397</v>
      </c>
    </row>
    <row r="697" s="2" customFormat="1" ht="21.75" customHeight="1">
      <c r="A697" s="40"/>
      <c r="B697" s="41"/>
      <c r="C697" s="247" t="s">
        <v>807</v>
      </c>
      <c r="D697" s="247" t="s">
        <v>400</v>
      </c>
      <c r="E697" s="248" t="s">
        <v>1140</v>
      </c>
      <c r="F697" s="249" t="s">
        <v>1141</v>
      </c>
      <c r="G697" s="250" t="s">
        <v>546</v>
      </c>
      <c r="H697" s="251">
        <v>3396.8910000000001</v>
      </c>
      <c r="I697" s="252"/>
      <c r="J697" s="253">
        <f>ROUND(I697*H697,2)</f>
        <v>0</v>
      </c>
      <c r="K697" s="254"/>
      <c r="L697" s="46"/>
      <c r="M697" s="255" t="s">
        <v>1</v>
      </c>
      <c r="N697" s="256" t="s">
        <v>48</v>
      </c>
      <c r="O697" s="93"/>
      <c r="P697" s="257">
        <f>O697*H697</f>
        <v>0</v>
      </c>
      <c r="Q697" s="257">
        <v>0.0043800000000000002</v>
      </c>
      <c r="R697" s="257">
        <f>Q697*H697</f>
        <v>14.87838258</v>
      </c>
      <c r="S697" s="257">
        <v>0</v>
      </c>
      <c r="T697" s="258">
        <f>S697*H697</f>
        <v>0</v>
      </c>
      <c r="U697" s="40"/>
      <c r="V697" s="40"/>
      <c r="W697" s="40"/>
      <c r="X697" s="40"/>
      <c r="Y697" s="40"/>
      <c r="Z697" s="40"/>
      <c r="AA697" s="40"/>
      <c r="AB697" s="40"/>
      <c r="AC697" s="40"/>
      <c r="AD697" s="40"/>
      <c r="AE697" s="40"/>
      <c r="AR697" s="259" t="s">
        <v>124</v>
      </c>
      <c r="AT697" s="259" t="s">
        <v>400</v>
      </c>
      <c r="AU697" s="259" t="s">
        <v>93</v>
      </c>
      <c r="AY697" s="18" t="s">
        <v>397</v>
      </c>
      <c r="BE697" s="260">
        <f>IF(N697="základní",J697,0)</f>
        <v>0</v>
      </c>
      <c r="BF697" s="260">
        <f>IF(N697="snížená",J697,0)</f>
        <v>0</v>
      </c>
      <c r="BG697" s="260">
        <f>IF(N697="zákl. přenesená",J697,0)</f>
        <v>0</v>
      </c>
      <c r="BH697" s="260">
        <f>IF(N697="sníž. přenesená",J697,0)</f>
        <v>0</v>
      </c>
      <c r="BI697" s="260">
        <f>IF(N697="nulová",J697,0)</f>
        <v>0</v>
      </c>
      <c r="BJ697" s="18" t="s">
        <v>91</v>
      </c>
      <c r="BK697" s="260">
        <f>ROUND(I697*H697,2)</f>
        <v>0</v>
      </c>
      <c r="BL697" s="18" t="s">
        <v>124</v>
      </c>
      <c r="BM697" s="259" t="s">
        <v>1142</v>
      </c>
    </row>
    <row r="698" s="16" customFormat="1">
      <c r="A698" s="16"/>
      <c r="B698" s="306"/>
      <c r="C698" s="307"/>
      <c r="D698" s="261" t="s">
        <v>465</v>
      </c>
      <c r="E698" s="308" t="s">
        <v>1</v>
      </c>
      <c r="F698" s="309" t="s">
        <v>1129</v>
      </c>
      <c r="G698" s="307"/>
      <c r="H698" s="308" t="s">
        <v>1</v>
      </c>
      <c r="I698" s="310"/>
      <c r="J698" s="307"/>
      <c r="K698" s="307"/>
      <c r="L698" s="311"/>
      <c r="M698" s="312"/>
      <c r="N698" s="313"/>
      <c r="O698" s="313"/>
      <c r="P698" s="313"/>
      <c r="Q698" s="313"/>
      <c r="R698" s="313"/>
      <c r="S698" s="313"/>
      <c r="T698" s="314"/>
      <c r="U698" s="16"/>
      <c r="V698" s="16"/>
      <c r="W698" s="16"/>
      <c r="X698" s="16"/>
      <c r="Y698" s="16"/>
      <c r="Z698" s="16"/>
      <c r="AA698" s="16"/>
      <c r="AB698" s="16"/>
      <c r="AC698" s="16"/>
      <c r="AD698" s="16"/>
      <c r="AE698" s="16"/>
      <c r="AT698" s="315" t="s">
        <v>465</v>
      </c>
      <c r="AU698" s="315" t="s">
        <v>93</v>
      </c>
      <c r="AV698" s="16" t="s">
        <v>91</v>
      </c>
      <c r="AW698" s="16" t="s">
        <v>38</v>
      </c>
      <c r="AX698" s="16" t="s">
        <v>83</v>
      </c>
      <c r="AY698" s="315" t="s">
        <v>397</v>
      </c>
    </row>
    <row r="699" s="13" customFormat="1">
      <c r="A699" s="13"/>
      <c r="B699" s="269"/>
      <c r="C699" s="270"/>
      <c r="D699" s="261" t="s">
        <v>465</v>
      </c>
      <c r="E699" s="271" t="s">
        <v>1</v>
      </c>
      <c r="F699" s="272" t="s">
        <v>1139</v>
      </c>
      <c r="G699" s="270"/>
      <c r="H699" s="273">
        <v>3396.8910000000001</v>
      </c>
      <c r="I699" s="274"/>
      <c r="J699" s="270"/>
      <c r="K699" s="270"/>
      <c r="L699" s="275"/>
      <c r="M699" s="276"/>
      <c r="N699" s="277"/>
      <c r="O699" s="277"/>
      <c r="P699" s="277"/>
      <c r="Q699" s="277"/>
      <c r="R699" s="277"/>
      <c r="S699" s="277"/>
      <c r="T699" s="278"/>
      <c r="U699" s="13"/>
      <c r="V699" s="13"/>
      <c r="W699" s="13"/>
      <c r="X699" s="13"/>
      <c r="Y699" s="13"/>
      <c r="Z699" s="13"/>
      <c r="AA699" s="13"/>
      <c r="AB699" s="13"/>
      <c r="AC699" s="13"/>
      <c r="AD699" s="13"/>
      <c r="AE699" s="13"/>
      <c r="AT699" s="279" t="s">
        <v>465</v>
      </c>
      <c r="AU699" s="279" t="s">
        <v>93</v>
      </c>
      <c r="AV699" s="13" t="s">
        <v>93</v>
      </c>
      <c r="AW699" s="13" t="s">
        <v>38</v>
      </c>
      <c r="AX699" s="13" t="s">
        <v>83</v>
      </c>
      <c r="AY699" s="279" t="s">
        <v>397</v>
      </c>
    </row>
    <row r="700" s="14" customFormat="1">
      <c r="A700" s="14"/>
      <c r="B700" s="280"/>
      <c r="C700" s="281"/>
      <c r="D700" s="261" t="s">
        <v>465</v>
      </c>
      <c r="E700" s="282" t="s">
        <v>1</v>
      </c>
      <c r="F700" s="283" t="s">
        <v>467</v>
      </c>
      <c r="G700" s="281"/>
      <c r="H700" s="284">
        <v>3396.8910000000001</v>
      </c>
      <c r="I700" s="285"/>
      <c r="J700" s="281"/>
      <c r="K700" s="281"/>
      <c r="L700" s="286"/>
      <c r="M700" s="287"/>
      <c r="N700" s="288"/>
      <c r="O700" s="288"/>
      <c r="P700" s="288"/>
      <c r="Q700" s="288"/>
      <c r="R700" s="288"/>
      <c r="S700" s="288"/>
      <c r="T700" s="289"/>
      <c r="U700" s="14"/>
      <c r="V700" s="14"/>
      <c r="W700" s="14"/>
      <c r="X700" s="14"/>
      <c r="Y700" s="14"/>
      <c r="Z700" s="14"/>
      <c r="AA700" s="14"/>
      <c r="AB700" s="14"/>
      <c r="AC700" s="14"/>
      <c r="AD700" s="14"/>
      <c r="AE700" s="14"/>
      <c r="AT700" s="290" t="s">
        <v>465</v>
      </c>
      <c r="AU700" s="290" t="s">
        <v>93</v>
      </c>
      <c r="AV700" s="14" t="s">
        <v>124</v>
      </c>
      <c r="AW700" s="14" t="s">
        <v>38</v>
      </c>
      <c r="AX700" s="14" t="s">
        <v>91</v>
      </c>
      <c r="AY700" s="290" t="s">
        <v>397</v>
      </c>
    </row>
    <row r="701" s="2" customFormat="1" ht="33" customHeight="1">
      <c r="A701" s="40"/>
      <c r="B701" s="41"/>
      <c r="C701" s="247" t="s">
        <v>1143</v>
      </c>
      <c r="D701" s="247" t="s">
        <v>400</v>
      </c>
      <c r="E701" s="248" t="s">
        <v>1144</v>
      </c>
      <c r="F701" s="249" t="s">
        <v>1145</v>
      </c>
      <c r="G701" s="250" t="s">
        <v>546</v>
      </c>
      <c r="H701" s="251">
        <v>108.84999999999999</v>
      </c>
      <c r="I701" s="252"/>
      <c r="J701" s="253">
        <f>ROUND(I701*H701,2)</f>
        <v>0</v>
      </c>
      <c r="K701" s="254"/>
      <c r="L701" s="46"/>
      <c r="M701" s="255" t="s">
        <v>1</v>
      </c>
      <c r="N701" s="256" t="s">
        <v>48</v>
      </c>
      <c r="O701" s="93"/>
      <c r="P701" s="257">
        <f>O701*H701</f>
        <v>0</v>
      </c>
      <c r="Q701" s="257">
        <v>0.0082699999999999996</v>
      </c>
      <c r="R701" s="257">
        <f>Q701*H701</f>
        <v>0.90018949999999986</v>
      </c>
      <c r="S701" s="257">
        <v>0</v>
      </c>
      <c r="T701" s="258">
        <f>S701*H701</f>
        <v>0</v>
      </c>
      <c r="U701" s="40"/>
      <c r="V701" s="40"/>
      <c r="W701" s="40"/>
      <c r="X701" s="40"/>
      <c r="Y701" s="40"/>
      <c r="Z701" s="40"/>
      <c r="AA701" s="40"/>
      <c r="AB701" s="40"/>
      <c r="AC701" s="40"/>
      <c r="AD701" s="40"/>
      <c r="AE701" s="40"/>
      <c r="AR701" s="259" t="s">
        <v>124</v>
      </c>
      <c r="AT701" s="259" t="s">
        <v>400</v>
      </c>
      <c r="AU701" s="259" t="s">
        <v>93</v>
      </c>
      <c r="AY701" s="18" t="s">
        <v>397</v>
      </c>
      <c r="BE701" s="260">
        <f>IF(N701="základní",J701,0)</f>
        <v>0</v>
      </c>
      <c r="BF701" s="260">
        <f>IF(N701="snížená",J701,0)</f>
        <v>0</v>
      </c>
      <c r="BG701" s="260">
        <f>IF(N701="zákl. přenesená",J701,0)</f>
        <v>0</v>
      </c>
      <c r="BH701" s="260">
        <f>IF(N701="sníž. přenesená",J701,0)</f>
        <v>0</v>
      </c>
      <c r="BI701" s="260">
        <f>IF(N701="nulová",J701,0)</f>
        <v>0</v>
      </c>
      <c r="BJ701" s="18" t="s">
        <v>91</v>
      </c>
      <c r="BK701" s="260">
        <f>ROUND(I701*H701,2)</f>
        <v>0</v>
      </c>
      <c r="BL701" s="18" t="s">
        <v>124</v>
      </c>
      <c r="BM701" s="259" t="s">
        <v>1146</v>
      </c>
    </row>
    <row r="702" s="16" customFormat="1">
      <c r="A702" s="16"/>
      <c r="B702" s="306"/>
      <c r="C702" s="307"/>
      <c r="D702" s="261" t="s">
        <v>465</v>
      </c>
      <c r="E702" s="308" t="s">
        <v>1</v>
      </c>
      <c r="F702" s="309" t="s">
        <v>1129</v>
      </c>
      <c r="G702" s="307"/>
      <c r="H702" s="308" t="s">
        <v>1</v>
      </c>
      <c r="I702" s="310"/>
      <c r="J702" s="307"/>
      <c r="K702" s="307"/>
      <c r="L702" s="311"/>
      <c r="M702" s="312"/>
      <c r="N702" s="313"/>
      <c r="O702" s="313"/>
      <c r="P702" s="313"/>
      <c r="Q702" s="313"/>
      <c r="R702" s="313"/>
      <c r="S702" s="313"/>
      <c r="T702" s="314"/>
      <c r="U702" s="16"/>
      <c r="V702" s="16"/>
      <c r="W702" s="16"/>
      <c r="X702" s="16"/>
      <c r="Y702" s="16"/>
      <c r="Z702" s="16"/>
      <c r="AA702" s="16"/>
      <c r="AB702" s="16"/>
      <c r="AC702" s="16"/>
      <c r="AD702" s="16"/>
      <c r="AE702" s="16"/>
      <c r="AT702" s="315" t="s">
        <v>465</v>
      </c>
      <c r="AU702" s="315" t="s">
        <v>93</v>
      </c>
      <c r="AV702" s="16" t="s">
        <v>91</v>
      </c>
      <c r="AW702" s="16" t="s">
        <v>38</v>
      </c>
      <c r="AX702" s="16" t="s">
        <v>83</v>
      </c>
      <c r="AY702" s="315" t="s">
        <v>397</v>
      </c>
    </row>
    <row r="703" s="13" customFormat="1">
      <c r="A703" s="13"/>
      <c r="B703" s="269"/>
      <c r="C703" s="270"/>
      <c r="D703" s="261" t="s">
        <v>465</v>
      </c>
      <c r="E703" s="271" t="s">
        <v>1</v>
      </c>
      <c r="F703" s="272" t="s">
        <v>1147</v>
      </c>
      <c r="G703" s="270"/>
      <c r="H703" s="273">
        <v>108.84999999999999</v>
      </c>
      <c r="I703" s="274"/>
      <c r="J703" s="270"/>
      <c r="K703" s="270"/>
      <c r="L703" s="275"/>
      <c r="M703" s="276"/>
      <c r="N703" s="277"/>
      <c r="O703" s="277"/>
      <c r="P703" s="277"/>
      <c r="Q703" s="277"/>
      <c r="R703" s="277"/>
      <c r="S703" s="277"/>
      <c r="T703" s="278"/>
      <c r="U703" s="13"/>
      <c r="V703" s="13"/>
      <c r="W703" s="13"/>
      <c r="X703" s="13"/>
      <c r="Y703" s="13"/>
      <c r="Z703" s="13"/>
      <c r="AA703" s="13"/>
      <c r="AB703" s="13"/>
      <c r="AC703" s="13"/>
      <c r="AD703" s="13"/>
      <c r="AE703" s="13"/>
      <c r="AT703" s="279" t="s">
        <v>465</v>
      </c>
      <c r="AU703" s="279" t="s">
        <v>93</v>
      </c>
      <c r="AV703" s="13" t="s">
        <v>93</v>
      </c>
      <c r="AW703" s="13" t="s">
        <v>38</v>
      </c>
      <c r="AX703" s="13" t="s">
        <v>83</v>
      </c>
      <c r="AY703" s="279" t="s">
        <v>397</v>
      </c>
    </row>
    <row r="704" s="14" customFormat="1">
      <c r="A704" s="14"/>
      <c r="B704" s="280"/>
      <c r="C704" s="281"/>
      <c r="D704" s="261" t="s">
        <v>465</v>
      </c>
      <c r="E704" s="282" t="s">
        <v>1</v>
      </c>
      <c r="F704" s="283" t="s">
        <v>467</v>
      </c>
      <c r="G704" s="281"/>
      <c r="H704" s="284">
        <v>108.84999999999999</v>
      </c>
      <c r="I704" s="285"/>
      <c r="J704" s="281"/>
      <c r="K704" s="281"/>
      <c r="L704" s="286"/>
      <c r="M704" s="287"/>
      <c r="N704" s="288"/>
      <c r="O704" s="288"/>
      <c r="P704" s="288"/>
      <c r="Q704" s="288"/>
      <c r="R704" s="288"/>
      <c r="S704" s="288"/>
      <c r="T704" s="289"/>
      <c r="U704" s="14"/>
      <c r="V704" s="14"/>
      <c r="W704" s="14"/>
      <c r="X704" s="14"/>
      <c r="Y704" s="14"/>
      <c r="Z704" s="14"/>
      <c r="AA704" s="14"/>
      <c r="AB704" s="14"/>
      <c r="AC704" s="14"/>
      <c r="AD704" s="14"/>
      <c r="AE704" s="14"/>
      <c r="AT704" s="290" t="s">
        <v>465</v>
      </c>
      <c r="AU704" s="290" t="s">
        <v>93</v>
      </c>
      <c r="AV704" s="14" t="s">
        <v>124</v>
      </c>
      <c r="AW704" s="14" t="s">
        <v>38</v>
      </c>
      <c r="AX704" s="14" t="s">
        <v>91</v>
      </c>
      <c r="AY704" s="290" t="s">
        <v>397</v>
      </c>
    </row>
    <row r="705" s="2" customFormat="1" ht="16.5" customHeight="1">
      <c r="A705" s="40"/>
      <c r="B705" s="41"/>
      <c r="C705" s="316" t="s">
        <v>812</v>
      </c>
      <c r="D705" s="316" t="s">
        <v>534</v>
      </c>
      <c r="E705" s="317" t="s">
        <v>1148</v>
      </c>
      <c r="F705" s="318" t="s">
        <v>1149</v>
      </c>
      <c r="G705" s="319" t="s">
        <v>546</v>
      </c>
      <c r="H705" s="320">
        <v>114.29300000000001</v>
      </c>
      <c r="I705" s="321"/>
      <c r="J705" s="322">
        <f>ROUND(I705*H705,2)</f>
        <v>0</v>
      </c>
      <c r="K705" s="323"/>
      <c r="L705" s="324"/>
      <c r="M705" s="325" t="s">
        <v>1</v>
      </c>
      <c r="N705" s="326" t="s">
        <v>48</v>
      </c>
      <c r="O705" s="93"/>
      <c r="P705" s="257">
        <f>O705*H705</f>
        <v>0</v>
      </c>
      <c r="Q705" s="257">
        <v>0</v>
      </c>
      <c r="R705" s="257">
        <f>Q705*H705</f>
        <v>0</v>
      </c>
      <c r="S705" s="257">
        <v>0</v>
      </c>
      <c r="T705" s="258">
        <f>S705*H705</f>
        <v>0</v>
      </c>
      <c r="U705" s="40"/>
      <c r="V705" s="40"/>
      <c r="W705" s="40"/>
      <c r="X705" s="40"/>
      <c r="Y705" s="40"/>
      <c r="Z705" s="40"/>
      <c r="AA705" s="40"/>
      <c r="AB705" s="40"/>
      <c r="AC705" s="40"/>
      <c r="AD705" s="40"/>
      <c r="AE705" s="40"/>
      <c r="AR705" s="259" t="s">
        <v>136</v>
      </c>
      <c r="AT705" s="259" t="s">
        <v>534</v>
      </c>
      <c r="AU705" s="259" t="s">
        <v>93</v>
      </c>
      <c r="AY705" s="18" t="s">
        <v>397</v>
      </c>
      <c r="BE705" s="260">
        <f>IF(N705="základní",J705,0)</f>
        <v>0</v>
      </c>
      <c r="BF705" s="260">
        <f>IF(N705="snížená",J705,0)</f>
        <v>0</v>
      </c>
      <c r="BG705" s="260">
        <f>IF(N705="zákl. přenesená",J705,0)</f>
        <v>0</v>
      </c>
      <c r="BH705" s="260">
        <f>IF(N705="sníž. přenesená",J705,0)</f>
        <v>0</v>
      </c>
      <c r="BI705" s="260">
        <f>IF(N705="nulová",J705,0)</f>
        <v>0</v>
      </c>
      <c r="BJ705" s="18" t="s">
        <v>91</v>
      </c>
      <c r="BK705" s="260">
        <f>ROUND(I705*H705,2)</f>
        <v>0</v>
      </c>
      <c r="BL705" s="18" t="s">
        <v>124</v>
      </c>
      <c r="BM705" s="259" t="s">
        <v>1150</v>
      </c>
    </row>
    <row r="706" s="13" customFormat="1">
      <c r="A706" s="13"/>
      <c r="B706" s="269"/>
      <c r="C706" s="270"/>
      <c r="D706" s="261" t="s">
        <v>465</v>
      </c>
      <c r="E706" s="271" t="s">
        <v>1</v>
      </c>
      <c r="F706" s="272" t="s">
        <v>1151</v>
      </c>
      <c r="G706" s="270"/>
      <c r="H706" s="273">
        <v>114.29300000000001</v>
      </c>
      <c r="I706" s="274"/>
      <c r="J706" s="270"/>
      <c r="K706" s="270"/>
      <c r="L706" s="275"/>
      <c r="M706" s="276"/>
      <c r="N706" s="277"/>
      <c r="O706" s="277"/>
      <c r="P706" s="277"/>
      <c r="Q706" s="277"/>
      <c r="R706" s="277"/>
      <c r="S706" s="277"/>
      <c r="T706" s="278"/>
      <c r="U706" s="13"/>
      <c r="V706" s="13"/>
      <c r="W706" s="13"/>
      <c r="X706" s="13"/>
      <c r="Y706" s="13"/>
      <c r="Z706" s="13"/>
      <c r="AA706" s="13"/>
      <c r="AB706" s="13"/>
      <c r="AC706" s="13"/>
      <c r="AD706" s="13"/>
      <c r="AE706" s="13"/>
      <c r="AT706" s="279" t="s">
        <v>465</v>
      </c>
      <c r="AU706" s="279" t="s">
        <v>93</v>
      </c>
      <c r="AV706" s="13" t="s">
        <v>93</v>
      </c>
      <c r="AW706" s="13" t="s">
        <v>38</v>
      </c>
      <c r="AX706" s="13" t="s">
        <v>83</v>
      </c>
      <c r="AY706" s="279" t="s">
        <v>397</v>
      </c>
    </row>
    <row r="707" s="14" customFormat="1">
      <c r="A707" s="14"/>
      <c r="B707" s="280"/>
      <c r="C707" s="281"/>
      <c r="D707" s="261" t="s">
        <v>465</v>
      </c>
      <c r="E707" s="282" t="s">
        <v>1</v>
      </c>
      <c r="F707" s="283" t="s">
        <v>467</v>
      </c>
      <c r="G707" s="281"/>
      <c r="H707" s="284">
        <v>114.29300000000001</v>
      </c>
      <c r="I707" s="285"/>
      <c r="J707" s="281"/>
      <c r="K707" s="281"/>
      <c r="L707" s="286"/>
      <c r="M707" s="287"/>
      <c r="N707" s="288"/>
      <c r="O707" s="288"/>
      <c r="P707" s="288"/>
      <c r="Q707" s="288"/>
      <c r="R707" s="288"/>
      <c r="S707" s="288"/>
      <c r="T707" s="289"/>
      <c r="U707" s="14"/>
      <c r="V707" s="14"/>
      <c r="W707" s="14"/>
      <c r="X707" s="14"/>
      <c r="Y707" s="14"/>
      <c r="Z707" s="14"/>
      <c r="AA707" s="14"/>
      <c r="AB707" s="14"/>
      <c r="AC707" s="14"/>
      <c r="AD707" s="14"/>
      <c r="AE707" s="14"/>
      <c r="AT707" s="290" t="s">
        <v>465</v>
      </c>
      <c r="AU707" s="290" t="s">
        <v>93</v>
      </c>
      <c r="AV707" s="14" t="s">
        <v>124</v>
      </c>
      <c r="AW707" s="14" t="s">
        <v>38</v>
      </c>
      <c r="AX707" s="14" t="s">
        <v>91</v>
      </c>
      <c r="AY707" s="290" t="s">
        <v>397</v>
      </c>
    </row>
    <row r="708" s="2" customFormat="1" ht="33" customHeight="1">
      <c r="A708" s="40"/>
      <c r="B708" s="41"/>
      <c r="C708" s="247" t="s">
        <v>1152</v>
      </c>
      <c r="D708" s="247" t="s">
        <v>400</v>
      </c>
      <c r="E708" s="248" t="s">
        <v>1153</v>
      </c>
      <c r="F708" s="249" t="s">
        <v>1154</v>
      </c>
      <c r="G708" s="250" t="s">
        <v>546</v>
      </c>
      <c r="H708" s="251">
        <v>1182.75</v>
      </c>
      <c r="I708" s="252"/>
      <c r="J708" s="253">
        <f>ROUND(I708*H708,2)</f>
        <v>0</v>
      </c>
      <c r="K708" s="254"/>
      <c r="L708" s="46"/>
      <c r="M708" s="255" t="s">
        <v>1</v>
      </c>
      <c r="N708" s="256" t="s">
        <v>48</v>
      </c>
      <c r="O708" s="93"/>
      <c r="P708" s="257">
        <f>O708*H708</f>
        <v>0</v>
      </c>
      <c r="Q708" s="257">
        <v>0.0083499999999999998</v>
      </c>
      <c r="R708" s="257">
        <f>Q708*H708</f>
        <v>9.8759625</v>
      </c>
      <c r="S708" s="257">
        <v>0</v>
      </c>
      <c r="T708" s="258">
        <f>S708*H708</f>
        <v>0</v>
      </c>
      <c r="U708" s="40"/>
      <c r="V708" s="40"/>
      <c r="W708" s="40"/>
      <c r="X708" s="40"/>
      <c r="Y708" s="40"/>
      <c r="Z708" s="40"/>
      <c r="AA708" s="40"/>
      <c r="AB708" s="40"/>
      <c r="AC708" s="40"/>
      <c r="AD708" s="40"/>
      <c r="AE708" s="40"/>
      <c r="AR708" s="259" t="s">
        <v>124</v>
      </c>
      <c r="AT708" s="259" t="s">
        <v>400</v>
      </c>
      <c r="AU708" s="259" t="s">
        <v>93</v>
      </c>
      <c r="AY708" s="18" t="s">
        <v>397</v>
      </c>
      <c r="BE708" s="260">
        <f>IF(N708="základní",J708,0)</f>
        <v>0</v>
      </c>
      <c r="BF708" s="260">
        <f>IF(N708="snížená",J708,0)</f>
        <v>0</v>
      </c>
      <c r="BG708" s="260">
        <f>IF(N708="zákl. přenesená",J708,0)</f>
        <v>0</v>
      </c>
      <c r="BH708" s="260">
        <f>IF(N708="sníž. přenesená",J708,0)</f>
        <v>0</v>
      </c>
      <c r="BI708" s="260">
        <f>IF(N708="nulová",J708,0)</f>
        <v>0</v>
      </c>
      <c r="BJ708" s="18" t="s">
        <v>91</v>
      </c>
      <c r="BK708" s="260">
        <f>ROUND(I708*H708,2)</f>
        <v>0</v>
      </c>
      <c r="BL708" s="18" t="s">
        <v>124</v>
      </c>
      <c r="BM708" s="259" t="s">
        <v>1155</v>
      </c>
    </row>
    <row r="709" s="16" customFormat="1">
      <c r="A709" s="16"/>
      <c r="B709" s="306"/>
      <c r="C709" s="307"/>
      <c r="D709" s="261" t="s">
        <v>465</v>
      </c>
      <c r="E709" s="308" t="s">
        <v>1</v>
      </c>
      <c r="F709" s="309" t="s">
        <v>1129</v>
      </c>
      <c r="G709" s="307"/>
      <c r="H709" s="308" t="s">
        <v>1</v>
      </c>
      <c r="I709" s="310"/>
      <c r="J709" s="307"/>
      <c r="K709" s="307"/>
      <c r="L709" s="311"/>
      <c r="M709" s="312"/>
      <c r="N709" s="313"/>
      <c r="O709" s="313"/>
      <c r="P709" s="313"/>
      <c r="Q709" s="313"/>
      <c r="R709" s="313"/>
      <c r="S709" s="313"/>
      <c r="T709" s="314"/>
      <c r="U709" s="16"/>
      <c r="V709" s="16"/>
      <c r="W709" s="16"/>
      <c r="X709" s="16"/>
      <c r="Y709" s="16"/>
      <c r="Z709" s="16"/>
      <c r="AA709" s="16"/>
      <c r="AB709" s="16"/>
      <c r="AC709" s="16"/>
      <c r="AD709" s="16"/>
      <c r="AE709" s="16"/>
      <c r="AT709" s="315" t="s">
        <v>465</v>
      </c>
      <c r="AU709" s="315" t="s">
        <v>93</v>
      </c>
      <c r="AV709" s="16" t="s">
        <v>91</v>
      </c>
      <c r="AW709" s="16" t="s">
        <v>38</v>
      </c>
      <c r="AX709" s="16" t="s">
        <v>83</v>
      </c>
      <c r="AY709" s="315" t="s">
        <v>397</v>
      </c>
    </row>
    <row r="710" s="13" customFormat="1">
      <c r="A710" s="13"/>
      <c r="B710" s="269"/>
      <c r="C710" s="270"/>
      <c r="D710" s="261" t="s">
        <v>465</v>
      </c>
      <c r="E710" s="271" t="s">
        <v>1</v>
      </c>
      <c r="F710" s="272" t="s">
        <v>1156</v>
      </c>
      <c r="G710" s="270"/>
      <c r="H710" s="273">
        <v>1182.75</v>
      </c>
      <c r="I710" s="274"/>
      <c r="J710" s="270"/>
      <c r="K710" s="270"/>
      <c r="L710" s="275"/>
      <c r="M710" s="276"/>
      <c r="N710" s="277"/>
      <c r="O710" s="277"/>
      <c r="P710" s="277"/>
      <c r="Q710" s="277"/>
      <c r="R710" s="277"/>
      <c r="S710" s="277"/>
      <c r="T710" s="278"/>
      <c r="U710" s="13"/>
      <c r="V710" s="13"/>
      <c r="W710" s="13"/>
      <c r="X710" s="13"/>
      <c r="Y710" s="13"/>
      <c r="Z710" s="13"/>
      <c r="AA710" s="13"/>
      <c r="AB710" s="13"/>
      <c r="AC710" s="13"/>
      <c r="AD710" s="13"/>
      <c r="AE710" s="13"/>
      <c r="AT710" s="279" t="s">
        <v>465</v>
      </c>
      <c r="AU710" s="279" t="s">
        <v>93</v>
      </c>
      <c r="AV710" s="13" t="s">
        <v>93</v>
      </c>
      <c r="AW710" s="13" t="s">
        <v>38</v>
      </c>
      <c r="AX710" s="13" t="s">
        <v>83</v>
      </c>
      <c r="AY710" s="279" t="s">
        <v>397</v>
      </c>
    </row>
    <row r="711" s="14" customFormat="1">
      <c r="A711" s="14"/>
      <c r="B711" s="280"/>
      <c r="C711" s="281"/>
      <c r="D711" s="261" t="s">
        <v>465</v>
      </c>
      <c r="E711" s="282" t="s">
        <v>1</v>
      </c>
      <c r="F711" s="283" t="s">
        <v>467</v>
      </c>
      <c r="G711" s="281"/>
      <c r="H711" s="284">
        <v>1182.75</v>
      </c>
      <c r="I711" s="285"/>
      <c r="J711" s="281"/>
      <c r="K711" s="281"/>
      <c r="L711" s="286"/>
      <c r="M711" s="287"/>
      <c r="N711" s="288"/>
      <c r="O711" s="288"/>
      <c r="P711" s="288"/>
      <c r="Q711" s="288"/>
      <c r="R711" s="288"/>
      <c r="S711" s="288"/>
      <c r="T711" s="289"/>
      <c r="U711" s="14"/>
      <c r="V711" s="14"/>
      <c r="W711" s="14"/>
      <c r="X711" s="14"/>
      <c r="Y711" s="14"/>
      <c r="Z711" s="14"/>
      <c r="AA711" s="14"/>
      <c r="AB711" s="14"/>
      <c r="AC711" s="14"/>
      <c r="AD711" s="14"/>
      <c r="AE711" s="14"/>
      <c r="AT711" s="290" t="s">
        <v>465</v>
      </c>
      <c r="AU711" s="290" t="s">
        <v>93</v>
      </c>
      <c r="AV711" s="14" t="s">
        <v>124</v>
      </c>
      <c r="AW711" s="14" t="s">
        <v>38</v>
      </c>
      <c r="AX711" s="14" t="s">
        <v>91</v>
      </c>
      <c r="AY711" s="290" t="s">
        <v>397</v>
      </c>
    </row>
    <row r="712" s="2" customFormat="1" ht="16.5" customHeight="1">
      <c r="A712" s="40"/>
      <c r="B712" s="41"/>
      <c r="C712" s="316" t="s">
        <v>815</v>
      </c>
      <c r="D712" s="316" t="s">
        <v>534</v>
      </c>
      <c r="E712" s="317" t="s">
        <v>1157</v>
      </c>
      <c r="F712" s="318" t="s">
        <v>1158</v>
      </c>
      <c r="G712" s="319" t="s">
        <v>546</v>
      </c>
      <c r="H712" s="320">
        <v>1301.0250000000001</v>
      </c>
      <c r="I712" s="321"/>
      <c r="J712" s="322">
        <f>ROUND(I712*H712,2)</f>
        <v>0</v>
      </c>
      <c r="K712" s="323"/>
      <c r="L712" s="324"/>
      <c r="M712" s="325" t="s">
        <v>1</v>
      </c>
      <c r="N712" s="326" t="s">
        <v>48</v>
      </c>
      <c r="O712" s="93"/>
      <c r="P712" s="257">
        <f>O712*H712</f>
        <v>0</v>
      </c>
      <c r="Q712" s="257">
        <v>0</v>
      </c>
      <c r="R712" s="257">
        <f>Q712*H712</f>
        <v>0</v>
      </c>
      <c r="S712" s="257">
        <v>0</v>
      </c>
      <c r="T712" s="258">
        <f>S712*H712</f>
        <v>0</v>
      </c>
      <c r="U712" s="40"/>
      <c r="V712" s="40"/>
      <c r="W712" s="40"/>
      <c r="X712" s="40"/>
      <c r="Y712" s="40"/>
      <c r="Z712" s="40"/>
      <c r="AA712" s="40"/>
      <c r="AB712" s="40"/>
      <c r="AC712" s="40"/>
      <c r="AD712" s="40"/>
      <c r="AE712" s="40"/>
      <c r="AR712" s="259" t="s">
        <v>136</v>
      </c>
      <c r="AT712" s="259" t="s">
        <v>534</v>
      </c>
      <c r="AU712" s="259" t="s">
        <v>93</v>
      </c>
      <c r="AY712" s="18" t="s">
        <v>397</v>
      </c>
      <c r="BE712" s="260">
        <f>IF(N712="základní",J712,0)</f>
        <v>0</v>
      </c>
      <c r="BF712" s="260">
        <f>IF(N712="snížená",J712,0)</f>
        <v>0</v>
      </c>
      <c r="BG712" s="260">
        <f>IF(N712="zákl. přenesená",J712,0)</f>
        <v>0</v>
      </c>
      <c r="BH712" s="260">
        <f>IF(N712="sníž. přenesená",J712,0)</f>
        <v>0</v>
      </c>
      <c r="BI712" s="260">
        <f>IF(N712="nulová",J712,0)</f>
        <v>0</v>
      </c>
      <c r="BJ712" s="18" t="s">
        <v>91</v>
      </c>
      <c r="BK712" s="260">
        <f>ROUND(I712*H712,2)</f>
        <v>0</v>
      </c>
      <c r="BL712" s="18" t="s">
        <v>124</v>
      </c>
      <c r="BM712" s="259" t="s">
        <v>1159</v>
      </c>
    </row>
    <row r="713" s="13" customFormat="1">
      <c r="A713" s="13"/>
      <c r="B713" s="269"/>
      <c r="C713" s="270"/>
      <c r="D713" s="261" t="s">
        <v>465</v>
      </c>
      <c r="E713" s="271" t="s">
        <v>1</v>
      </c>
      <c r="F713" s="272" t="s">
        <v>1160</v>
      </c>
      <c r="G713" s="270"/>
      <c r="H713" s="273">
        <v>1301.0250000000001</v>
      </c>
      <c r="I713" s="274"/>
      <c r="J713" s="270"/>
      <c r="K713" s="270"/>
      <c r="L713" s="275"/>
      <c r="M713" s="276"/>
      <c r="N713" s="277"/>
      <c r="O713" s="277"/>
      <c r="P713" s="277"/>
      <c r="Q713" s="277"/>
      <c r="R713" s="277"/>
      <c r="S713" s="277"/>
      <c r="T713" s="278"/>
      <c r="U713" s="13"/>
      <c r="V713" s="13"/>
      <c r="W713" s="13"/>
      <c r="X713" s="13"/>
      <c r="Y713" s="13"/>
      <c r="Z713" s="13"/>
      <c r="AA713" s="13"/>
      <c r="AB713" s="13"/>
      <c r="AC713" s="13"/>
      <c r="AD713" s="13"/>
      <c r="AE713" s="13"/>
      <c r="AT713" s="279" t="s">
        <v>465</v>
      </c>
      <c r="AU713" s="279" t="s">
        <v>93</v>
      </c>
      <c r="AV713" s="13" t="s">
        <v>93</v>
      </c>
      <c r="AW713" s="13" t="s">
        <v>38</v>
      </c>
      <c r="AX713" s="13" t="s">
        <v>83</v>
      </c>
      <c r="AY713" s="279" t="s">
        <v>397</v>
      </c>
    </row>
    <row r="714" s="14" customFormat="1">
      <c r="A714" s="14"/>
      <c r="B714" s="280"/>
      <c r="C714" s="281"/>
      <c r="D714" s="261" t="s">
        <v>465</v>
      </c>
      <c r="E714" s="282" t="s">
        <v>1</v>
      </c>
      <c r="F714" s="283" t="s">
        <v>467</v>
      </c>
      <c r="G714" s="281"/>
      <c r="H714" s="284">
        <v>1301.0250000000001</v>
      </c>
      <c r="I714" s="285"/>
      <c r="J714" s="281"/>
      <c r="K714" s="281"/>
      <c r="L714" s="286"/>
      <c r="M714" s="287"/>
      <c r="N714" s="288"/>
      <c r="O714" s="288"/>
      <c r="P714" s="288"/>
      <c r="Q714" s="288"/>
      <c r="R714" s="288"/>
      <c r="S714" s="288"/>
      <c r="T714" s="289"/>
      <c r="U714" s="14"/>
      <c r="V714" s="14"/>
      <c r="W714" s="14"/>
      <c r="X714" s="14"/>
      <c r="Y714" s="14"/>
      <c r="Z714" s="14"/>
      <c r="AA714" s="14"/>
      <c r="AB714" s="14"/>
      <c r="AC714" s="14"/>
      <c r="AD714" s="14"/>
      <c r="AE714" s="14"/>
      <c r="AT714" s="290" t="s">
        <v>465</v>
      </c>
      <c r="AU714" s="290" t="s">
        <v>93</v>
      </c>
      <c r="AV714" s="14" t="s">
        <v>124</v>
      </c>
      <c r="AW714" s="14" t="s">
        <v>38</v>
      </c>
      <c r="AX714" s="14" t="s">
        <v>91</v>
      </c>
      <c r="AY714" s="290" t="s">
        <v>397</v>
      </c>
    </row>
    <row r="715" s="2" customFormat="1" ht="33" customHeight="1">
      <c r="A715" s="40"/>
      <c r="B715" s="41"/>
      <c r="C715" s="247" t="s">
        <v>1161</v>
      </c>
      <c r="D715" s="247" t="s">
        <v>400</v>
      </c>
      <c r="E715" s="248" t="s">
        <v>1153</v>
      </c>
      <c r="F715" s="249" t="s">
        <v>1154</v>
      </c>
      <c r="G715" s="250" t="s">
        <v>546</v>
      </c>
      <c r="H715" s="251">
        <v>175.25</v>
      </c>
      <c r="I715" s="252"/>
      <c r="J715" s="253">
        <f>ROUND(I715*H715,2)</f>
        <v>0</v>
      </c>
      <c r="K715" s="254"/>
      <c r="L715" s="46"/>
      <c r="M715" s="255" t="s">
        <v>1</v>
      </c>
      <c r="N715" s="256" t="s">
        <v>48</v>
      </c>
      <c r="O715" s="93"/>
      <c r="P715" s="257">
        <f>O715*H715</f>
        <v>0</v>
      </c>
      <c r="Q715" s="257">
        <v>0.0083499999999999998</v>
      </c>
      <c r="R715" s="257">
        <f>Q715*H715</f>
        <v>1.4633375</v>
      </c>
      <c r="S715" s="257">
        <v>0</v>
      </c>
      <c r="T715" s="258">
        <f>S715*H715</f>
        <v>0</v>
      </c>
      <c r="U715" s="40"/>
      <c r="V715" s="40"/>
      <c r="W715" s="40"/>
      <c r="X715" s="40"/>
      <c r="Y715" s="40"/>
      <c r="Z715" s="40"/>
      <c r="AA715" s="40"/>
      <c r="AB715" s="40"/>
      <c r="AC715" s="40"/>
      <c r="AD715" s="40"/>
      <c r="AE715" s="40"/>
      <c r="AR715" s="259" t="s">
        <v>124</v>
      </c>
      <c r="AT715" s="259" t="s">
        <v>400</v>
      </c>
      <c r="AU715" s="259" t="s">
        <v>93</v>
      </c>
      <c r="AY715" s="18" t="s">
        <v>397</v>
      </c>
      <c r="BE715" s="260">
        <f>IF(N715="základní",J715,0)</f>
        <v>0</v>
      </c>
      <c r="BF715" s="260">
        <f>IF(N715="snížená",J715,0)</f>
        <v>0</v>
      </c>
      <c r="BG715" s="260">
        <f>IF(N715="zákl. přenesená",J715,0)</f>
        <v>0</v>
      </c>
      <c r="BH715" s="260">
        <f>IF(N715="sníž. přenesená",J715,0)</f>
        <v>0</v>
      </c>
      <c r="BI715" s="260">
        <f>IF(N715="nulová",J715,0)</f>
        <v>0</v>
      </c>
      <c r="BJ715" s="18" t="s">
        <v>91</v>
      </c>
      <c r="BK715" s="260">
        <f>ROUND(I715*H715,2)</f>
        <v>0</v>
      </c>
      <c r="BL715" s="18" t="s">
        <v>124</v>
      </c>
      <c r="BM715" s="259" t="s">
        <v>1162</v>
      </c>
    </row>
    <row r="716" s="16" customFormat="1">
      <c r="A716" s="16"/>
      <c r="B716" s="306"/>
      <c r="C716" s="307"/>
      <c r="D716" s="261" t="s">
        <v>465</v>
      </c>
      <c r="E716" s="308" t="s">
        <v>1</v>
      </c>
      <c r="F716" s="309" t="s">
        <v>1129</v>
      </c>
      <c r="G716" s="307"/>
      <c r="H716" s="308" t="s">
        <v>1</v>
      </c>
      <c r="I716" s="310"/>
      <c r="J716" s="307"/>
      <c r="K716" s="307"/>
      <c r="L716" s="311"/>
      <c r="M716" s="312"/>
      <c r="N716" s="313"/>
      <c r="O716" s="313"/>
      <c r="P716" s="313"/>
      <c r="Q716" s="313"/>
      <c r="R716" s="313"/>
      <c r="S716" s="313"/>
      <c r="T716" s="314"/>
      <c r="U716" s="16"/>
      <c r="V716" s="16"/>
      <c r="W716" s="16"/>
      <c r="X716" s="16"/>
      <c r="Y716" s="16"/>
      <c r="Z716" s="16"/>
      <c r="AA716" s="16"/>
      <c r="AB716" s="16"/>
      <c r="AC716" s="16"/>
      <c r="AD716" s="16"/>
      <c r="AE716" s="16"/>
      <c r="AT716" s="315" t="s">
        <v>465</v>
      </c>
      <c r="AU716" s="315" t="s">
        <v>93</v>
      </c>
      <c r="AV716" s="16" t="s">
        <v>91</v>
      </c>
      <c r="AW716" s="16" t="s">
        <v>38</v>
      </c>
      <c r="AX716" s="16" t="s">
        <v>83</v>
      </c>
      <c r="AY716" s="315" t="s">
        <v>397</v>
      </c>
    </row>
    <row r="717" s="13" customFormat="1">
      <c r="A717" s="13"/>
      <c r="B717" s="269"/>
      <c r="C717" s="270"/>
      <c r="D717" s="261" t="s">
        <v>465</v>
      </c>
      <c r="E717" s="271" t="s">
        <v>1</v>
      </c>
      <c r="F717" s="272" t="s">
        <v>1163</v>
      </c>
      <c r="G717" s="270"/>
      <c r="H717" s="273">
        <v>175.25</v>
      </c>
      <c r="I717" s="274"/>
      <c r="J717" s="270"/>
      <c r="K717" s="270"/>
      <c r="L717" s="275"/>
      <c r="M717" s="276"/>
      <c r="N717" s="277"/>
      <c r="O717" s="277"/>
      <c r="P717" s="277"/>
      <c r="Q717" s="277"/>
      <c r="R717" s="277"/>
      <c r="S717" s="277"/>
      <c r="T717" s="278"/>
      <c r="U717" s="13"/>
      <c r="V717" s="13"/>
      <c r="W717" s="13"/>
      <c r="X717" s="13"/>
      <c r="Y717" s="13"/>
      <c r="Z717" s="13"/>
      <c r="AA717" s="13"/>
      <c r="AB717" s="13"/>
      <c r="AC717" s="13"/>
      <c r="AD717" s="13"/>
      <c r="AE717" s="13"/>
      <c r="AT717" s="279" t="s">
        <v>465</v>
      </c>
      <c r="AU717" s="279" t="s">
        <v>93</v>
      </c>
      <c r="AV717" s="13" t="s">
        <v>93</v>
      </c>
      <c r="AW717" s="13" t="s">
        <v>38</v>
      </c>
      <c r="AX717" s="13" t="s">
        <v>83</v>
      </c>
      <c r="AY717" s="279" t="s">
        <v>397</v>
      </c>
    </row>
    <row r="718" s="14" customFormat="1">
      <c r="A718" s="14"/>
      <c r="B718" s="280"/>
      <c r="C718" s="281"/>
      <c r="D718" s="261" t="s">
        <v>465</v>
      </c>
      <c r="E718" s="282" t="s">
        <v>1</v>
      </c>
      <c r="F718" s="283" t="s">
        <v>467</v>
      </c>
      <c r="G718" s="281"/>
      <c r="H718" s="284">
        <v>175.25</v>
      </c>
      <c r="I718" s="285"/>
      <c r="J718" s="281"/>
      <c r="K718" s="281"/>
      <c r="L718" s="286"/>
      <c r="M718" s="287"/>
      <c r="N718" s="288"/>
      <c r="O718" s="288"/>
      <c r="P718" s="288"/>
      <c r="Q718" s="288"/>
      <c r="R718" s="288"/>
      <c r="S718" s="288"/>
      <c r="T718" s="289"/>
      <c r="U718" s="14"/>
      <c r="V718" s="14"/>
      <c r="W718" s="14"/>
      <c r="X718" s="14"/>
      <c r="Y718" s="14"/>
      <c r="Z718" s="14"/>
      <c r="AA718" s="14"/>
      <c r="AB718" s="14"/>
      <c r="AC718" s="14"/>
      <c r="AD718" s="14"/>
      <c r="AE718" s="14"/>
      <c r="AT718" s="290" t="s">
        <v>465</v>
      </c>
      <c r="AU718" s="290" t="s">
        <v>93</v>
      </c>
      <c r="AV718" s="14" t="s">
        <v>124</v>
      </c>
      <c r="AW718" s="14" t="s">
        <v>38</v>
      </c>
      <c r="AX718" s="14" t="s">
        <v>91</v>
      </c>
      <c r="AY718" s="290" t="s">
        <v>397</v>
      </c>
    </row>
    <row r="719" s="2" customFormat="1" ht="16.5" customHeight="1">
      <c r="A719" s="40"/>
      <c r="B719" s="41"/>
      <c r="C719" s="316" t="s">
        <v>821</v>
      </c>
      <c r="D719" s="316" t="s">
        <v>534</v>
      </c>
      <c r="E719" s="317" t="s">
        <v>1164</v>
      </c>
      <c r="F719" s="318" t="s">
        <v>1165</v>
      </c>
      <c r="G719" s="319" t="s">
        <v>546</v>
      </c>
      <c r="H719" s="320">
        <v>192.77500000000001</v>
      </c>
      <c r="I719" s="321"/>
      <c r="J719" s="322">
        <f>ROUND(I719*H719,2)</f>
        <v>0</v>
      </c>
      <c r="K719" s="323"/>
      <c r="L719" s="324"/>
      <c r="M719" s="325" t="s">
        <v>1</v>
      </c>
      <c r="N719" s="326" t="s">
        <v>48</v>
      </c>
      <c r="O719" s="93"/>
      <c r="P719" s="257">
        <f>O719*H719</f>
        <v>0</v>
      </c>
      <c r="Q719" s="257">
        <v>0</v>
      </c>
      <c r="R719" s="257">
        <f>Q719*H719</f>
        <v>0</v>
      </c>
      <c r="S719" s="257">
        <v>0</v>
      </c>
      <c r="T719" s="258">
        <f>S719*H719</f>
        <v>0</v>
      </c>
      <c r="U719" s="40"/>
      <c r="V719" s="40"/>
      <c r="W719" s="40"/>
      <c r="X719" s="40"/>
      <c r="Y719" s="40"/>
      <c r="Z719" s="40"/>
      <c r="AA719" s="40"/>
      <c r="AB719" s="40"/>
      <c r="AC719" s="40"/>
      <c r="AD719" s="40"/>
      <c r="AE719" s="40"/>
      <c r="AR719" s="259" t="s">
        <v>136</v>
      </c>
      <c r="AT719" s="259" t="s">
        <v>534</v>
      </c>
      <c r="AU719" s="259" t="s">
        <v>93</v>
      </c>
      <c r="AY719" s="18" t="s">
        <v>397</v>
      </c>
      <c r="BE719" s="260">
        <f>IF(N719="základní",J719,0)</f>
        <v>0</v>
      </c>
      <c r="BF719" s="260">
        <f>IF(N719="snížená",J719,0)</f>
        <v>0</v>
      </c>
      <c r="BG719" s="260">
        <f>IF(N719="zákl. přenesená",J719,0)</f>
        <v>0</v>
      </c>
      <c r="BH719" s="260">
        <f>IF(N719="sníž. přenesená",J719,0)</f>
        <v>0</v>
      </c>
      <c r="BI719" s="260">
        <f>IF(N719="nulová",J719,0)</f>
        <v>0</v>
      </c>
      <c r="BJ719" s="18" t="s">
        <v>91</v>
      </c>
      <c r="BK719" s="260">
        <f>ROUND(I719*H719,2)</f>
        <v>0</v>
      </c>
      <c r="BL719" s="18" t="s">
        <v>124</v>
      </c>
      <c r="BM719" s="259" t="s">
        <v>1166</v>
      </c>
    </row>
    <row r="720" s="13" customFormat="1">
      <c r="A720" s="13"/>
      <c r="B720" s="269"/>
      <c r="C720" s="270"/>
      <c r="D720" s="261" t="s">
        <v>465</v>
      </c>
      <c r="E720" s="271" t="s">
        <v>1</v>
      </c>
      <c r="F720" s="272" t="s">
        <v>1167</v>
      </c>
      <c r="G720" s="270"/>
      <c r="H720" s="273">
        <v>192.77500000000001</v>
      </c>
      <c r="I720" s="274"/>
      <c r="J720" s="270"/>
      <c r="K720" s="270"/>
      <c r="L720" s="275"/>
      <c r="M720" s="276"/>
      <c r="N720" s="277"/>
      <c r="O720" s="277"/>
      <c r="P720" s="277"/>
      <c r="Q720" s="277"/>
      <c r="R720" s="277"/>
      <c r="S720" s="277"/>
      <c r="T720" s="278"/>
      <c r="U720" s="13"/>
      <c r="V720" s="13"/>
      <c r="W720" s="13"/>
      <c r="X720" s="13"/>
      <c r="Y720" s="13"/>
      <c r="Z720" s="13"/>
      <c r="AA720" s="13"/>
      <c r="AB720" s="13"/>
      <c r="AC720" s="13"/>
      <c r="AD720" s="13"/>
      <c r="AE720" s="13"/>
      <c r="AT720" s="279" t="s">
        <v>465</v>
      </c>
      <c r="AU720" s="279" t="s">
        <v>93</v>
      </c>
      <c r="AV720" s="13" t="s">
        <v>93</v>
      </c>
      <c r="AW720" s="13" t="s">
        <v>38</v>
      </c>
      <c r="AX720" s="13" t="s">
        <v>83</v>
      </c>
      <c r="AY720" s="279" t="s">
        <v>397</v>
      </c>
    </row>
    <row r="721" s="14" customFormat="1">
      <c r="A721" s="14"/>
      <c r="B721" s="280"/>
      <c r="C721" s="281"/>
      <c r="D721" s="261" t="s">
        <v>465</v>
      </c>
      <c r="E721" s="282" t="s">
        <v>1</v>
      </c>
      <c r="F721" s="283" t="s">
        <v>467</v>
      </c>
      <c r="G721" s="281"/>
      <c r="H721" s="284">
        <v>192.77500000000001</v>
      </c>
      <c r="I721" s="285"/>
      <c r="J721" s="281"/>
      <c r="K721" s="281"/>
      <c r="L721" s="286"/>
      <c r="M721" s="287"/>
      <c r="N721" s="288"/>
      <c r="O721" s="288"/>
      <c r="P721" s="288"/>
      <c r="Q721" s="288"/>
      <c r="R721" s="288"/>
      <c r="S721" s="288"/>
      <c r="T721" s="289"/>
      <c r="U721" s="14"/>
      <c r="V721" s="14"/>
      <c r="W721" s="14"/>
      <c r="X721" s="14"/>
      <c r="Y721" s="14"/>
      <c r="Z721" s="14"/>
      <c r="AA721" s="14"/>
      <c r="AB721" s="14"/>
      <c r="AC721" s="14"/>
      <c r="AD721" s="14"/>
      <c r="AE721" s="14"/>
      <c r="AT721" s="290" t="s">
        <v>465</v>
      </c>
      <c r="AU721" s="290" t="s">
        <v>93</v>
      </c>
      <c r="AV721" s="14" t="s">
        <v>124</v>
      </c>
      <c r="AW721" s="14" t="s">
        <v>38</v>
      </c>
      <c r="AX721" s="14" t="s">
        <v>91</v>
      </c>
      <c r="AY721" s="290" t="s">
        <v>397</v>
      </c>
    </row>
    <row r="722" s="2" customFormat="1" ht="33" customHeight="1">
      <c r="A722" s="40"/>
      <c r="B722" s="41"/>
      <c r="C722" s="247" t="s">
        <v>1168</v>
      </c>
      <c r="D722" s="247" t="s">
        <v>400</v>
      </c>
      <c r="E722" s="248" t="s">
        <v>1169</v>
      </c>
      <c r="F722" s="249" t="s">
        <v>1170</v>
      </c>
      <c r="G722" s="250" t="s">
        <v>546</v>
      </c>
      <c r="H722" s="251">
        <v>131.482</v>
      </c>
      <c r="I722" s="252"/>
      <c r="J722" s="253">
        <f>ROUND(I722*H722,2)</f>
        <v>0</v>
      </c>
      <c r="K722" s="254"/>
      <c r="L722" s="46"/>
      <c r="M722" s="255" t="s">
        <v>1</v>
      </c>
      <c r="N722" s="256" t="s">
        <v>48</v>
      </c>
      <c r="O722" s="93"/>
      <c r="P722" s="257">
        <f>O722*H722</f>
        <v>0</v>
      </c>
      <c r="Q722" s="257">
        <v>0.0094999999999999998</v>
      </c>
      <c r="R722" s="257">
        <f>Q722*H722</f>
        <v>1.2490790000000001</v>
      </c>
      <c r="S722" s="257">
        <v>0</v>
      </c>
      <c r="T722" s="258">
        <f>S722*H722</f>
        <v>0</v>
      </c>
      <c r="U722" s="40"/>
      <c r="V722" s="40"/>
      <c r="W722" s="40"/>
      <c r="X722" s="40"/>
      <c r="Y722" s="40"/>
      <c r="Z722" s="40"/>
      <c r="AA722" s="40"/>
      <c r="AB722" s="40"/>
      <c r="AC722" s="40"/>
      <c r="AD722" s="40"/>
      <c r="AE722" s="40"/>
      <c r="AR722" s="259" t="s">
        <v>124</v>
      </c>
      <c r="AT722" s="259" t="s">
        <v>400</v>
      </c>
      <c r="AU722" s="259" t="s">
        <v>93</v>
      </c>
      <c r="AY722" s="18" t="s">
        <v>397</v>
      </c>
      <c r="BE722" s="260">
        <f>IF(N722="základní",J722,0)</f>
        <v>0</v>
      </c>
      <c r="BF722" s="260">
        <f>IF(N722="snížená",J722,0)</f>
        <v>0</v>
      </c>
      <c r="BG722" s="260">
        <f>IF(N722="zákl. přenesená",J722,0)</f>
        <v>0</v>
      </c>
      <c r="BH722" s="260">
        <f>IF(N722="sníž. přenesená",J722,0)</f>
        <v>0</v>
      </c>
      <c r="BI722" s="260">
        <f>IF(N722="nulová",J722,0)</f>
        <v>0</v>
      </c>
      <c r="BJ722" s="18" t="s">
        <v>91</v>
      </c>
      <c r="BK722" s="260">
        <f>ROUND(I722*H722,2)</f>
        <v>0</v>
      </c>
      <c r="BL722" s="18" t="s">
        <v>124</v>
      </c>
      <c r="BM722" s="259" t="s">
        <v>1171</v>
      </c>
    </row>
    <row r="723" s="16" customFormat="1">
      <c r="A723" s="16"/>
      <c r="B723" s="306"/>
      <c r="C723" s="307"/>
      <c r="D723" s="261" t="s">
        <v>465</v>
      </c>
      <c r="E723" s="308" t="s">
        <v>1</v>
      </c>
      <c r="F723" s="309" t="s">
        <v>1129</v>
      </c>
      <c r="G723" s="307"/>
      <c r="H723" s="308" t="s">
        <v>1</v>
      </c>
      <c r="I723" s="310"/>
      <c r="J723" s="307"/>
      <c r="K723" s="307"/>
      <c r="L723" s="311"/>
      <c r="M723" s="312"/>
      <c r="N723" s="313"/>
      <c r="O723" s="313"/>
      <c r="P723" s="313"/>
      <c r="Q723" s="313"/>
      <c r="R723" s="313"/>
      <c r="S723" s="313"/>
      <c r="T723" s="314"/>
      <c r="U723" s="16"/>
      <c r="V723" s="16"/>
      <c r="W723" s="16"/>
      <c r="X723" s="16"/>
      <c r="Y723" s="16"/>
      <c r="Z723" s="16"/>
      <c r="AA723" s="16"/>
      <c r="AB723" s="16"/>
      <c r="AC723" s="16"/>
      <c r="AD723" s="16"/>
      <c r="AE723" s="16"/>
      <c r="AT723" s="315" t="s">
        <v>465</v>
      </c>
      <c r="AU723" s="315" t="s">
        <v>93</v>
      </c>
      <c r="AV723" s="16" t="s">
        <v>91</v>
      </c>
      <c r="AW723" s="16" t="s">
        <v>38</v>
      </c>
      <c r="AX723" s="16" t="s">
        <v>83</v>
      </c>
      <c r="AY723" s="315" t="s">
        <v>397</v>
      </c>
    </row>
    <row r="724" s="13" customFormat="1">
      <c r="A724" s="13"/>
      <c r="B724" s="269"/>
      <c r="C724" s="270"/>
      <c r="D724" s="261" t="s">
        <v>465</v>
      </c>
      <c r="E724" s="271" t="s">
        <v>1</v>
      </c>
      <c r="F724" s="272" t="s">
        <v>1172</v>
      </c>
      <c r="G724" s="270"/>
      <c r="H724" s="273">
        <v>131.482</v>
      </c>
      <c r="I724" s="274"/>
      <c r="J724" s="270"/>
      <c r="K724" s="270"/>
      <c r="L724" s="275"/>
      <c r="M724" s="276"/>
      <c r="N724" s="277"/>
      <c r="O724" s="277"/>
      <c r="P724" s="277"/>
      <c r="Q724" s="277"/>
      <c r="R724" s="277"/>
      <c r="S724" s="277"/>
      <c r="T724" s="278"/>
      <c r="U724" s="13"/>
      <c r="V724" s="13"/>
      <c r="W724" s="13"/>
      <c r="X724" s="13"/>
      <c r="Y724" s="13"/>
      <c r="Z724" s="13"/>
      <c r="AA724" s="13"/>
      <c r="AB724" s="13"/>
      <c r="AC724" s="13"/>
      <c r="AD724" s="13"/>
      <c r="AE724" s="13"/>
      <c r="AT724" s="279" t="s">
        <v>465</v>
      </c>
      <c r="AU724" s="279" t="s">
        <v>93</v>
      </c>
      <c r="AV724" s="13" t="s">
        <v>93</v>
      </c>
      <c r="AW724" s="13" t="s">
        <v>38</v>
      </c>
      <c r="AX724" s="13" t="s">
        <v>83</v>
      </c>
      <c r="AY724" s="279" t="s">
        <v>397</v>
      </c>
    </row>
    <row r="725" s="14" customFormat="1">
      <c r="A725" s="14"/>
      <c r="B725" s="280"/>
      <c r="C725" s="281"/>
      <c r="D725" s="261" t="s">
        <v>465</v>
      </c>
      <c r="E725" s="282" t="s">
        <v>1</v>
      </c>
      <c r="F725" s="283" t="s">
        <v>467</v>
      </c>
      <c r="G725" s="281"/>
      <c r="H725" s="284">
        <v>131.482</v>
      </c>
      <c r="I725" s="285"/>
      <c r="J725" s="281"/>
      <c r="K725" s="281"/>
      <c r="L725" s="286"/>
      <c r="M725" s="287"/>
      <c r="N725" s="288"/>
      <c r="O725" s="288"/>
      <c r="P725" s="288"/>
      <c r="Q725" s="288"/>
      <c r="R725" s="288"/>
      <c r="S725" s="288"/>
      <c r="T725" s="289"/>
      <c r="U725" s="14"/>
      <c r="V725" s="14"/>
      <c r="W725" s="14"/>
      <c r="X725" s="14"/>
      <c r="Y725" s="14"/>
      <c r="Z725" s="14"/>
      <c r="AA725" s="14"/>
      <c r="AB725" s="14"/>
      <c r="AC725" s="14"/>
      <c r="AD725" s="14"/>
      <c r="AE725" s="14"/>
      <c r="AT725" s="290" t="s">
        <v>465</v>
      </c>
      <c r="AU725" s="290" t="s">
        <v>93</v>
      </c>
      <c r="AV725" s="14" t="s">
        <v>124</v>
      </c>
      <c r="AW725" s="14" t="s">
        <v>38</v>
      </c>
      <c r="AX725" s="14" t="s">
        <v>91</v>
      </c>
      <c r="AY725" s="290" t="s">
        <v>397</v>
      </c>
    </row>
    <row r="726" s="2" customFormat="1" ht="21.75" customHeight="1">
      <c r="A726" s="40"/>
      <c r="B726" s="41"/>
      <c r="C726" s="316" t="s">
        <v>1173</v>
      </c>
      <c r="D726" s="316" t="s">
        <v>534</v>
      </c>
      <c r="E726" s="317" t="s">
        <v>1174</v>
      </c>
      <c r="F726" s="318" t="s">
        <v>1175</v>
      </c>
      <c r="G726" s="319" t="s">
        <v>546</v>
      </c>
      <c r="H726" s="320">
        <v>138.05600000000001</v>
      </c>
      <c r="I726" s="321"/>
      <c r="J726" s="322">
        <f>ROUND(I726*H726,2)</f>
        <v>0</v>
      </c>
      <c r="K726" s="323"/>
      <c r="L726" s="324"/>
      <c r="M726" s="325" t="s">
        <v>1</v>
      </c>
      <c r="N726" s="326" t="s">
        <v>48</v>
      </c>
      <c r="O726" s="93"/>
      <c r="P726" s="257">
        <f>O726*H726</f>
        <v>0</v>
      </c>
      <c r="Q726" s="257">
        <v>0</v>
      </c>
      <c r="R726" s="257">
        <f>Q726*H726</f>
        <v>0</v>
      </c>
      <c r="S726" s="257">
        <v>0</v>
      </c>
      <c r="T726" s="258">
        <f>S726*H726</f>
        <v>0</v>
      </c>
      <c r="U726" s="40"/>
      <c r="V726" s="40"/>
      <c r="W726" s="40"/>
      <c r="X726" s="40"/>
      <c r="Y726" s="40"/>
      <c r="Z726" s="40"/>
      <c r="AA726" s="40"/>
      <c r="AB726" s="40"/>
      <c r="AC726" s="40"/>
      <c r="AD726" s="40"/>
      <c r="AE726" s="40"/>
      <c r="AR726" s="259" t="s">
        <v>136</v>
      </c>
      <c r="AT726" s="259" t="s">
        <v>534</v>
      </c>
      <c r="AU726" s="259" t="s">
        <v>93</v>
      </c>
      <c r="AY726" s="18" t="s">
        <v>397</v>
      </c>
      <c r="BE726" s="260">
        <f>IF(N726="základní",J726,0)</f>
        <v>0</v>
      </c>
      <c r="BF726" s="260">
        <f>IF(N726="snížená",J726,0)</f>
        <v>0</v>
      </c>
      <c r="BG726" s="260">
        <f>IF(N726="zákl. přenesená",J726,0)</f>
        <v>0</v>
      </c>
      <c r="BH726" s="260">
        <f>IF(N726="sníž. přenesená",J726,0)</f>
        <v>0</v>
      </c>
      <c r="BI726" s="260">
        <f>IF(N726="nulová",J726,0)</f>
        <v>0</v>
      </c>
      <c r="BJ726" s="18" t="s">
        <v>91</v>
      </c>
      <c r="BK726" s="260">
        <f>ROUND(I726*H726,2)</f>
        <v>0</v>
      </c>
      <c r="BL726" s="18" t="s">
        <v>124</v>
      </c>
      <c r="BM726" s="259" t="s">
        <v>1176</v>
      </c>
    </row>
    <row r="727" s="13" customFormat="1">
      <c r="A727" s="13"/>
      <c r="B727" s="269"/>
      <c r="C727" s="270"/>
      <c r="D727" s="261" t="s">
        <v>465</v>
      </c>
      <c r="E727" s="271" t="s">
        <v>1</v>
      </c>
      <c r="F727" s="272" t="s">
        <v>1177</v>
      </c>
      <c r="G727" s="270"/>
      <c r="H727" s="273">
        <v>138.05600000000001</v>
      </c>
      <c r="I727" s="274"/>
      <c r="J727" s="270"/>
      <c r="K727" s="270"/>
      <c r="L727" s="275"/>
      <c r="M727" s="276"/>
      <c r="N727" s="277"/>
      <c r="O727" s="277"/>
      <c r="P727" s="277"/>
      <c r="Q727" s="277"/>
      <c r="R727" s="277"/>
      <c r="S727" s="277"/>
      <c r="T727" s="278"/>
      <c r="U727" s="13"/>
      <c r="V727" s="13"/>
      <c r="W727" s="13"/>
      <c r="X727" s="13"/>
      <c r="Y727" s="13"/>
      <c r="Z727" s="13"/>
      <c r="AA727" s="13"/>
      <c r="AB727" s="13"/>
      <c r="AC727" s="13"/>
      <c r="AD727" s="13"/>
      <c r="AE727" s="13"/>
      <c r="AT727" s="279" t="s">
        <v>465</v>
      </c>
      <c r="AU727" s="279" t="s">
        <v>93</v>
      </c>
      <c r="AV727" s="13" t="s">
        <v>93</v>
      </c>
      <c r="AW727" s="13" t="s">
        <v>38</v>
      </c>
      <c r="AX727" s="13" t="s">
        <v>83</v>
      </c>
      <c r="AY727" s="279" t="s">
        <v>397</v>
      </c>
    </row>
    <row r="728" s="14" customFormat="1">
      <c r="A728" s="14"/>
      <c r="B728" s="280"/>
      <c r="C728" s="281"/>
      <c r="D728" s="261" t="s">
        <v>465</v>
      </c>
      <c r="E728" s="282" t="s">
        <v>1</v>
      </c>
      <c r="F728" s="283" t="s">
        <v>467</v>
      </c>
      <c r="G728" s="281"/>
      <c r="H728" s="284">
        <v>138.05600000000001</v>
      </c>
      <c r="I728" s="285"/>
      <c r="J728" s="281"/>
      <c r="K728" s="281"/>
      <c r="L728" s="286"/>
      <c r="M728" s="287"/>
      <c r="N728" s="288"/>
      <c r="O728" s="288"/>
      <c r="P728" s="288"/>
      <c r="Q728" s="288"/>
      <c r="R728" s="288"/>
      <c r="S728" s="288"/>
      <c r="T728" s="289"/>
      <c r="U728" s="14"/>
      <c r="V728" s="14"/>
      <c r="W728" s="14"/>
      <c r="X728" s="14"/>
      <c r="Y728" s="14"/>
      <c r="Z728" s="14"/>
      <c r="AA728" s="14"/>
      <c r="AB728" s="14"/>
      <c r="AC728" s="14"/>
      <c r="AD728" s="14"/>
      <c r="AE728" s="14"/>
      <c r="AT728" s="290" t="s">
        <v>465</v>
      </c>
      <c r="AU728" s="290" t="s">
        <v>93</v>
      </c>
      <c r="AV728" s="14" t="s">
        <v>124</v>
      </c>
      <c r="AW728" s="14" t="s">
        <v>38</v>
      </c>
      <c r="AX728" s="14" t="s">
        <v>91</v>
      </c>
      <c r="AY728" s="290" t="s">
        <v>397</v>
      </c>
    </row>
    <row r="729" s="2" customFormat="1" ht="21.75" customHeight="1">
      <c r="A729" s="40"/>
      <c r="B729" s="41"/>
      <c r="C729" s="247" t="s">
        <v>1178</v>
      </c>
      <c r="D729" s="247" t="s">
        <v>400</v>
      </c>
      <c r="E729" s="248" t="s">
        <v>1179</v>
      </c>
      <c r="F729" s="249" t="s">
        <v>1180</v>
      </c>
      <c r="G729" s="250" t="s">
        <v>546</v>
      </c>
      <c r="H729" s="251">
        <v>4032.3960000000002</v>
      </c>
      <c r="I729" s="252"/>
      <c r="J729" s="253">
        <f>ROUND(I729*H729,2)</f>
        <v>0</v>
      </c>
      <c r="K729" s="254"/>
      <c r="L729" s="46"/>
      <c r="M729" s="255" t="s">
        <v>1</v>
      </c>
      <c r="N729" s="256" t="s">
        <v>48</v>
      </c>
      <c r="O729" s="93"/>
      <c r="P729" s="257">
        <f>O729*H729</f>
        <v>0</v>
      </c>
      <c r="Q729" s="257">
        <v>0</v>
      </c>
      <c r="R729" s="257">
        <f>Q729*H729</f>
        <v>0</v>
      </c>
      <c r="S729" s="257">
        <v>0</v>
      </c>
      <c r="T729" s="258">
        <f>S729*H729</f>
        <v>0</v>
      </c>
      <c r="U729" s="40"/>
      <c r="V729" s="40"/>
      <c r="W729" s="40"/>
      <c r="X729" s="40"/>
      <c r="Y729" s="40"/>
      <c r="Z729" s="40"/>
      <c r="AA729" s="40"/>
      <c r="AB729" s="40"/>
      <c r="AC729" s="40"/>
      <c r="AD729" s="40"/>
      <c r="AE729" s="40"/>
      <c r="AR729" s="259" t="s">
        <v>124</v>
      </c>
      <c r="AT729" s="259" t="s">
        <v>400</v>
      </c>
      <c r="AU729" s="259" t="s">
        <v>93</v>
      </c>
      <c r="AY729" s="18" t="s">
        <v>397</v>
      </c>
      <c r="BE729" s="260">
        <f>IF(N729="základní",J729,0)</f>
        <v>0</v>
      </c>
      <c r="BF729" s="260">
        <f>IF(N729="snížená",J729,0)</f>
        <v>0</v>
      </c>
      <c r="BG729" s="260">
        <f>IF(N729="zákl. přenesená",J729,0)</f>
        <v>0</v>
      </c>
      <c r="BH729" s="260">
        <f>IF(N729="sníž. přenesená",J729,0)</f>
        <v>0</v>
      </c>
      <c r="BI729" s="260">
        <f>IF(N729="nulová",J729,0)</f>
        <v>0</v>
      </c>
      <c r="BJ729" s="18" t="s">
        <v>91</v>
      </c>
      <c r="BK729" s="260">
        <f>ROUND(I729*H729,2)</f>
        <v>0</v>
      </c>
      <c r="BL729" s="18" t="s">
        <v>124</v>
      </c>
      <c r="BM729" s="259" t="s">
        <v>1181</v>
      </c>
    </row>
    <row r="730" s="16" customFormat="1">
      <c r="A730" s="16"/>
      <c r="B730" s="306"/>
      <c r="C730" s="307"/>
      <c r="D730" s="261" t="s">
        <v>465</v>
      </c>
      <c r="E730" s="308" t="s">
        <v>1</v>
      </c>
      <c r="F730" s="309" t="s">
        <v>1182</v>
      </c>
      <c r="G730" s="307"/>
      <c r="H730" s="308" t="s">
        <v>1</v>
      </c>
      <c r="I730" s="310"/>
      <c r="J730" s="307"/>
      <c r="K730" s="307"/>
      <c r="L730" s="311"/>
      <c r="M730" s="312"/>
      <c r="N730" s="313"/>
      <c r="O730" s="313"/>
      <c r="P730" s="313"/>
      <c r="Q730" s="313"/>
      <c r="R730" s="313"/>
      <c r="S730" s="313"/>
      <c r="T730" s="314"/>
      <c r="U730" s="16"/>
      <c r="V730" s="16"/>
      <c r="W730" s="16"/>
      <c r="X730" s="16"/>
      <c r="Y730" s="16"/>
      <c r="Z730" s="16"/>
      <c r="AA730" s="16"/>
      <c r="AB730" s="16"/>
      <c r="AC730" s="16"/>
      <c r="AD730" s="16"/>
      <c r="AE730" s="16"/>
      <c r="AT730" s="315" t="s">
        <v>465</v>
      </c>
      <c r="AU730" s="315" t="s">
        <v>93</v>
      </c>
      <c r="AV730" s="16" t="s">
        <v>91</v>
      </c>
      <c r="AW730" s="16" t="s">
        <v>38</v>
      </c>
      <c r="AX730" s="16" t="s">
        <v>83</v>
      </c>
      <c r="AY730" s="315" t="s">
        <v>397</v>
      </c>
    </row>
    <row r="731" s="16" customFormat="1">
      <c r="A731" s="16"/>
      <c r="B731" s="306"/>
      <c r="C731" s="307"/>
      <c r="D731" s="261" t="s">
        <v>465</v>
      </c>
      <c r="E731" s="308" t="s">
        <v>1</v>
      </c>
      <c r="F731" s="309" t="s">
        <v>1183</v>
      </c>
      <c r="G731" s="307"/>
      <c r="H731" s="308" t="s">
        <v>1</v>
      </c>
      <c r="I731" s="310"/>
      <c r="J731" s="307"/>
      <c r="K731" s="307"/>
      <c r="L731" s="311"/>
      <c r="M731" s="312"/>
      <c r="N731" s="313"/>
      <c r="O731" s="313"/>
      <c r="P731" s="313"/>
      <c r="Q731" s="313"/>
      <c r="R731" s="313"/>
      <c r="S731" s="313"/>
      <c r="T731" s="314"/>
      <c r="U731" s="16"/>
      <c r="V731" s="16"/>
      <c r="W731" s="16"/>
      <c r="X731" s="16"/>
      <c r="Y731" s="16"/>
      <c r="Z731" s="16"/>
      <c r="AA731" s="16"/>
      <c r="AB731" s="16"/>
      <c r="AC731" s="16"/>
      <c r="AD731" s="16"/>
      <c r="AE731" s="16"/>
      <c r="AT731" s="315" t="s">
        <v>465</v>
      </c>
      <c r="AU731" s="315" t="s">
        <v>93</v>
      </c>
      <c r="AV731" s="16" t="s">
        <v>91</v>
      </c>
      <c r="AW731" s="16" t="s">
        <v>38</v>
      </c>
      <c r="AX731" s="16" t="s">
        <v>83</v>
      </c>
      <c r="AY731" s="315" t="s">
        <v>397</v>
      </c>
    </row>
    <row r="732" s="16" customFormat="1">
      <c r="A732" s="16"/>
      <c r="B732" s="306"/>
      <c r="C732" s="307"/>
      <c r="D732" s="261" t="s">
        <v>465</v>
      </c>
      <c r="E732" s="308" t="s">
        <v>1</v>
      </c>
      <c r="F732" s="309" t="s">
        <v>1184</v>
      </c>
      <c r="G732" s="307"/>
      <c r="H732" s="308" t="s">
        <v>1</v>
      </c>
      <c r="I732" s="310"/>
      <c r="J732" s="307"/>
      <c r="K732" s="307"/>
      <c r="L732" s="311"/>
      <c r="M732" s="312"/>
      <c r="N732" s="313"/>
      <c r="O732" s="313"/>
      <c r="P732" s="313"/>
      <c r="Q732" s="313"/>
      <c r="R732" s="313"/>
      <c r="S732" s="313"/>
      <c r="T732" s="314"/>
      <c r="U732" s="16"/>
      <c r="V732" s="16"/>
      <c r="W732" s="16"/>
      <c r="X732" s="16"/>
      <c r="Y732" s="16"/>
      <c r="Z732" s="16"/>
      <c r="AA732" s="16"/>
      <c r="AB732" s="16"/>
      <c r="AC732" s="16"/>
      <c r="AD732" s="16"/>
      <c r="AE732" s="16"/>
      <c r="AT732" s="315" t="s">
        <v>465</v>
      </c>
      <c r="AU732" s="315" t="s">
        <v>93</v>
      </c>
      <c r="AV732" s="16" t="s">
        <v>91</v>
      </c>
      <c r="AW732" s="16" t="s">
        <v>38</v>
      </c>
      <c r="AX732" s="16" t="s">
        <v>83</v>
      </c>
      <c r="AY732" s="315" t="s">
        <v>397</v>
      </c>
    </row>
    <row r="733" s="16" customFormat="1">
      <c r="A733" s="16"/>
      <c r="B733" s="306"/>
      <c r="C733" s="307"/>
      <c r="D733" s="261" t="s">
        <v>465</v>
      </c>
      <c r="E733" s="308" t="s">
        <v>1</v>
      </c>
      <c r="F733" s="309" t="s">
        <v>1185</v>
      </c>
      <c r="G733" s="307"/>
      <c r="H733" s="308" t="s">
        <v>1</v>
      </c>
      <c r="I733" s="310"/>
      <c r="J733" s="307"/>
      <c r="K733" s="307"/>
      <c r="L733" s="311"/>
      <c r="M733" s="312"/>
      <c r="N733" s="313"/>
      <c r="O733" s="313"/>
      <c r="P733" s="313"/>
      <c r="Q733" s="313"/>
      <c r="R733" s="313"/>
      <c r="S733" s="313"/>
      <c r="T733" s="314"/>
      <c r="U733" s="16"/>
      <c r="V733" s="16"/>
      <c r="W733" s="16"/>
      <c r="X733" s="16"/>
      <c r="Y733" s="16"/>
      <c r="Z733" s="16"/>
      <c r="AA733" s="16"/>
      <c r="AB733" s="16"/>
      <c r="AC733" s="16"/>
      <c r="AD733" s="16"/>
      <c r="AE733" s="16"/>
      <c r="AT733" s="315" t="s">
        <v>465</v>
      </c>
      <c r="AU733" s="315" t="s">
        <v>93</v>
      </c>
      <c r="AV733" s="16" t="s">
        <v>91</v>
      </c>
      <c r="AW733" s="16" t="s">
        <v>38</v>
      </c>
      <c r="AX733" s="16" t="s">
        <v>83</v>
      </c>
      <c r="AY733" s="315" t="s">
        <v>397</v>
      </c>
    </row>
    <row r="734" s="13" customFormat="1">
      <c r="A734" s="13"/>
      <c r="B734" s="269"/>
      <c r="C734" s="270"/>
      <c r="D734" s="261" t="s">
        <v>465</v>
      </c>
      <c r="E734" s="271" t="s">
        <v>1</v>
      </c>
      <c r="F734" s="272" t="s">
        <v>1186</v>
      </c>
      <c r="G734" s="270"/>
      <c r="H734" s="273">
        <v>4032.3960000000002</v>
      </c>
      <c r="I734" s="274"/>
      <c r="J734" s="270"/>
      <c r="K734" s="270"/>
      <c r="L734" s="275"/>
      <c r="M734" s="276"/>
      <c r="N734" s="277"/>
      <c r="O734" s="277"/>
      <c r="P734" s="277"/>
      <c r="Q734" s="277"/>
      <c r="R734" s="277"/>
      <c r="S734" s="277"/>
      <c r="T734" s="278"/>
      <c r="U734" s="13"/>
      <c r="V734" s="13"/>
      <c r="W734" s="13"/>
      <c r="X734" s="13"/>
      <c r="Y734" s="13"/>
      <c r="Z734" s="13"/>
      <c r="AA734" s="13"/>
      <c r="AB734" s="13"/>
      <c r="AC734" s="13"/>
      <c r="AD734" s="13"/>
      <c r="AE734" s="13"/>
      <c r="AT734" s="279" t="s">
        <v>465</v>
      </c>
      <c r="AU734" s="279" t="s">
        <v>93</v>
      </c>
      <c r="AV734" s="13" t="s">
        <v>93</v>
      </c>
      <c r="AW734" s="13" t="s">
        <v>38</v>
      </c>
      <c r="AX734" s="13" t="s">
        <v>83</v>
      </c>
      <c r="AY734" s="279" t="s">
        <v>397</v>
      </c>
    </row>
    <row r="735" s="14" customFormat="1">
      <c r="A735" s="14"/>
      <c r="B735" s="280"/>
      <c r="C735" s="281"/>
      <c r="D735" s="261" t="s">
        <v>465</v>
      </c>
      <c r="E735" s="282" t="s">
        <v>1</v>
      </c>
      <c r="F735" s="283" t="s">
        <v>467</v>
      </c>
      <c r="G735" s="281"/>
      <c r="H735" s="284">
        <v>4032.3960000000002</v>
      </c>
      <c r="I735" s="285"/>
      <c r="J735" s="281"/>
      <c r="K735" s="281"/>
      <c r="L735" s="286"/>
      <c r="M735" s="287"/>
      <c r="N735" s="288"/>
      <c r="O735" s="288"/>
      <c r="P735" s="288"/>
      <c r="Q735" s="288"/>
      <c r="R735" s="288"/>
      <c r="S735" s="288"/>
      <c r="T735" s="289"/>
      <c r="U735" s="14"/>
      <c r="V735" s="14"/>
      <c r="W735" s="14"/>
      <c r="X735" s="14"/>
      <c r="Y735" s="14"/>
      <c r="Z735" s="14"/>
      <c r="AA735" s="14"/>
      <c r="AB735" s="14"/>
      <c r="AC735" s="14"/>
      <c r="AD735" s="14"/>
      <c r="AE735" s="14"/>
      <c r="AT735" s="290" t="s">
        <v>465</v>
      </c>
      <c r="AU735" s="290" t="s">
        <v>93</v>
      </c>
      <c r="AV735" s="14" t="s">
        <v>124</v>
      </c>
      <c r="AW735" s="14" t="s">
        <v>38</v>
      </c>
      <c r="AX735" s="14" t="s">
        <v>91</v>
      </c>
      <c r="AY735" s="290" t="s">
        <v>397</v>
      </c>
    </row>
    <row r="736" s="2" customFormat="1" ht="21.75" customHeight="1">
      <c r="A736" s="40"/>
      <c r="B736" s="41"/>
      <c r="C736" s="247" t="s">
        <v>1187</v>
      </c>
      <c r="D736" s="247" t="s">
        <v>400</v>
      </c>
      <c r="E736" s="248" t="s">
        <v>1188</v>
      </c>
      <c r="F736" s="249" t="s">
        <v>1189</v>
      </c>
      <c r="G736" s="250" t="s">
        <v>546</v>
      </c>
      <c r="H736" s="251">
        <v>175.25</v>
      </c>
      <c r="I736" s="252"/>
      <c r="J736" s="253">
        <f>ROUND(I736*H736,2)</f>
        <v>0</v>
      </c>
      <c r="K736" s="254"/>
      <c r="L736" s="46"/>
      <c r="M736" s="255" t="s">
        <v>1</v>
      </c>
      <c r="N736" s="256" t="s">
        <v>48</v>
      </c>
      <c r="O736" s="93"/>
      <c r="P736" s="257">
        <f>O736*H736</f>
        <v>0</v>
      </c>
      <c r="Q736" s="257">
        <v>0</v>
      </c>
      <c r="R736" s="257">
        <f>Q736*H736</f>
        <v>0</v>
      </c>
      <c r="S736" s="257">
        <v>0</v>
      </c>
      <c r="T736" s="258">
        <f>S736*H736</f>
        <v>0</v>
      </c>
      <c r="U736" s="40"/>
      <c r="V736" s="40"/>
      <c r="W736" s="40"/>
      <c r="X736" s="40"/>
      <c r="Y736" s="40"/>
      <c r="Z736" s="40"/>
      <c r="AA736" s="40"/>
      <c r="AB736" s="40"/>
      <c r="AC736" s="40"/>
      <c r="AD736" s="40"/>
      <c r="AE736" s="40"/>
      <c r="AR736" s="259" t="s">
        <v>124</v>
      </c>
      <c r="AT736" s="259" t="s">
        <v>400</v>
      </c>
      <c r="AU736" s="259" t="s">
        <v>93</v>
      </c>
      <c r="AY736" s="18" t="s">
        <v>397</v>
      </c>
      <c r="BE736" s="260">
        <f>IF(N736="základní",J736,0)</f>
        <v>0</v>
      </c>
      <c r="BF736" s="260">
        <f>IF(N736="snížená",J736,0)</f>
        <v>0</v>
      </c>
      <c r="BG736" s="260">
        <f>IF(N736="zákl. přenesená",J736,0)</f>
        <v>0</v>
      </c>
      <c r="BH736" s="260">
        <f>IF(N736="sníž. přenesená",J736,0)</f>
        <v>0</v>
      </c>
      <c r="BI736" s="260">
        <f>IF(N736="nulová",J736,0)</f>
        <v>0</v>
      </c>
      <c r="BJ736" s="18" t="s">
        <v>91</v>
      </c>
      <c r="BK736" s="260">
        <f>ROUND(I736*H736,2)</f>
        <v>0</v>
      </c>
      <c r="BL736" s="18" t="s">
        <v>124</v>
      </c>
      <c r="BM736" s="259" t="s">
        <v>1190</v>
      </c>
    </row>
    <row r="737" s="2" customFormat="1">
      <c r="A737" s="40"/>
      <c r="B737" s="41"/>
      <c r="C737" s="42"/>
      <c r="D737" s="261" t="s">
        <v>404</v>
      </c>
      <c r="E737" s="42"/>
      <c r="F737" s="262" t="s">
        <v>1191</v>
      </c>
      <c r="G737" s="42"/>
      <c r="H737" s="42"/>
      <c r="I737" s="157"/>
      <c r="J737" s="42"/>
      <c r="K737" s="42"/>
      <c r="L737" s="46"/>
      <c r="M737" s="263"/>
      <c r="N737" s="264"/>
      <c r="O737" s="93"/>
      <c r="P737" s="93"/>
      <c r="Q737" s="93"/>
      <c r="R737" s="93"/>
      <c r="S737" s="93"/>
      <c r="T737" s="94"/>
      <c r="U737" s="40"/>
      <c r="V737" s="40"/>
      <c r="W737" s="40"/>
      <c r="X737" s="40"/>
      <c r="Y737" s="40"/>
      <c r="Z737" s="40"/>
      <c r="AA737" s="40"/>
      <c r="AB737" s="40"/>
      <c r="AC737" s="40"/>
      <c r="AD737" s="40"/>
      <c r="AE737" s="40"/>
      <c r="AT737" s="18" t="s">
        <v>404</v>
      </c>
      <c r="AU737" s="18" t="s">
        <v>93</v>
      </c>
    </row>
    <row r="738" s="16" customFormat="1">
      <c r="A738" s="16"/>
      <c r="B738" s="306"/>
      <c r="C738" s="307"/>
      <c r="D738" s="261" t="s">
        <v>465</v>
      </c>
      <c r="E738" s="308" t="s">
        <v>1</v>
      </c>
      <c r="F738" s="309" t="s">
        <v>1129</v>
      </c>
      <c r="G738" s="307"/>
      <c r="H738" s="308" t="s">
        <v>1</v>
      </c>
      <c r="I738" s="310"/>
      <c r="J738" s="307"/>
      <c r="K738" s="307"/>
      <c r="L738" s="311"/>
      <c r="M738" s="312"/>
      <c r="N738" s="313"/>
      <c r="O738" s="313"/>
      <c r="P738" s="313"/>
      <c r="Q738" s="313"/>
      <c r="R738" s="313"/>
      <c r="S738" s="313"/>
      <c r="T738" s="314"/>
      <c r="U738" s="16"/>
      <c r="V738" s="16"/>
      <c r="W738" s="16"/>
      <c r="X738" s="16"/>
      <c r="Y738" s="16"/>
      <c r="Z738" s="16"/>
      <c r="AA738" s="16"/>
      <c r="AB738" s="16"/>
      <c r="AC738" s="16"/>
      <c r="AD738" s="16"/>
      <c r="AE738" s="16"/>
      <c r="AT738" s="315" t="s">
        <v>465</v>
      </c>
      <c r="AU738" s="315" t="s">
        <v>93</v>
      </c>
      <c r="AV738" s="16" t="s">
        <v>91</v>
      </c>
      <c r="AW738" s="16" t="s">
        <v>38</v>
      </c>
      <c r="AX738" s="16" t="s">
        <v>83</v>
      </c>
      <c r="AY738" s="315" t="s">
        <v>397</v>
      </c>
    </row>
    <row r="739" s="13" customFormat="1">
      <c r="A739" s="13"/>
      <c r="B739" s="269"/>
      <c r="C739" s="270"/>
      <c r="D739" s="261" t="s">
        <v>465</v>
      </c>
      <c r="E739" s="271" t="s">
        <v>1</v>
      </c>
      <c r="F739" s="272" t="s">
        <v>1163</v>
      </c>
      <c r="G739" s="270"/>
      <c r="H739" s="273">
        <v>175.25</v>
      </c>
      <c r="I739" s="274"/>
      <c r="J739" s="270"/>
      <c r="K739" s="270"/>
      <c r="L739" s="275"/>
      <c r="M739" s="276"/>
      <c r="N739" s="277"/>
      <c r="O739" s="277"/>
      <c r="P739" s="277"/>
      <c r="Q739" s="277"/>
      <c r="R739" s="277"/>
      <c r="S739" s="277"/>
      <c r="T739" s="278"/>
      <c r="U739" s="13"/>
      <c r="V739" s="13"/>
      <c r="W739" s="13"/>
      <c r="X739" s="13"/>
      <c r="Y739" s="13"/>
      <c r="Z739" s="13"/>
      <c r="AA739" s="13"/>
      <c r="AB739" s="13"/>
      <c r="AC739" s="13"/>
      <c r="AD739" s="13"/>
      <c r="AE739" s="13"/>
      <c r="AT739" s="279" t="s">
        <v>465</v>
      </c>
      <c r="AU739" s="279" t="s">
        <v>93</v>
      </c>
      <c r="AV739" s="13" t="s">
        <v>93</v>
      </c>
      <c r="AW739" s="13" t="s">
        <v>38</v>
      </c>
      <c r="AX739" s="13" t="s">
        <v>83</v>
      </c>
      <c r="AY739" s="279" t="s">
        <v>397</v>
      </c>
    </row>
    <row r="740" s="14" customFormat="1">
      <c r="A740" s="14"/>
      <c r="B740" s="280"/>
      <c r="C740" s="281"/>
      <c r="D740" s="261" t="s">
        <v>465</v>
      </c>
      <c r="E740" s="282" t="s">
        <v>1</v>
      </c>
      <c r="F740" s="283" t="s">
        <v>467</v>
      </c>
      <c r="G740" s="281"/>
      <c r="H740" s="284">
        <v>175.25</v>
      </c>
      <c r="I740" s="285"/>
      <c r="J740" s="281"/>
      <c r="K740" s="281"/>
      <c r="L740" s="286"/>
      <c r="M740" s="287"/>
      <c r="N740" s="288"/>
      <c r="O740" s="288"/>
      <c r="P740" s="288"/>
      <c r="Q740" s="288"/>
      <c r="R740" s="288"/>
      <c r="S740" s="288"/>
      <c r="T740" s="289"/>
      <c r="U740" s="14"/>
      <c r="V740" s="14"/>
      <c r="W740" s="14"/>
      <c r="X740" s="14"/>
      <c r="Y740" s="14"/>
      <c r="Z740" s="14"/>
      <c r="AA740" s="14"/>
      <c r="AB740" s="14"/>
      <c r="AC740" s="14"/>
      <c r="AD740" s="14"/>
      <c r="AE740" s="14"/>
      <c r="AT740" s="290" t="s">
        <v>465</v>
      </c>
      <c r="AU740" s="290" t="s">
        <v>93</v>
      </c>
      <c r="AV740" s="14" t="s">
        <v>124</v>
      </c>
      <c r="AW740" s="14" t="s">
        <v>38</v>
      </c>
      <c r="AX740" s="14" t="s">
        <v>91</v>
      </c>
      <c r="AY740" s="290" t="s">
        <v>397</v>
      </c>
    </row>
    <row r="741" s="2" customFormat="1" ht="21.75" customHeight="1">
      <c r="A741" s="40"/>
      <c r="B741" s="41"/>
      <c r="C741" s="247" t="s">
        <v>1192</v>
      </c>
      <c r="D741" s="247" t="s">
        <v>400</v>
      </c>
      <c r="E741" s="248" t="s">
        <v>1193</v>
      </c>
      <c r="F741" s="249" t="s">
        <v>1194</v>
      </c>
      <c r="G741" s="250" t="s">
        <v>546</v>
      </c>
      <c r="H741" s="251">
        <v>3528.373</v>
      </c>
      <c r="I741" s="252"/>
      <c r="J741" s="253">
        <f>ROUND(I741*H741,2)</f>
        <v>0</v>
      </c>
      <c r="K741" s="254"/>
      <c r="L741" s="46"/>
      <c r="M741" s="255" t="s">
        <v>1</v>
      </c>
      <c r="N741" s="256" t="s">
        <v>48</v>
      </c>
      <c r="O741" s="93"/>
      <c r="P741" s="257">
        <f>O741*H741</f>
        <v>0</v>
      </c>
      <c r="Q741" s="257">
        <v>0.00348</v>
      </c>
      <c r="R741" s="257">
        <f>Q741*H741</f>
        <v>12.27873804</v>
      </c>
      <c r="S741" s="257">
        <v>0</v>
      </c>
      <c r="T741" s="258">
        <f>S741*H741</f>
        <v>0</v>
      </c>
      <c r="U741" s="40"/>
      <c r="V741" s="40"/>
      <c r="W741" s="40"/>
      <c r="X741" s="40"/>
      <c r="Y741" s="40"/>
      <c r="Z741" s="40"/>
      <c r="AA741" s="40"/>
      <c r="AB741" s="40"/>
      <c r="AC741" s="40"/>
      <c r="AD741" s="40"/>
      <c r="AE741" s="40"/>
      <c r="AR741" s="259" t="s">
        <v>124</v>
      </c>
      <c r="AT741" s="259" t="s">
        <v>400</v>
      </c>
      <c r="AU741" s="259" t="s">
        <v>93</v>
      </c>
      <c r="AY741" s="18" t="s">
        <v>397</v>
      </c>
      <c r="BE741" s="260">
        <f>IF(N741="základní",J741,0)</f>
        <v>0</v>
      </c>
      <c r="BF741" s="260">
        <f>IF(N741="snížená",J741,0)</f>
        <v>0</v>
      </c>
      <c r="BG741" s="260">
        <f>IF(N741="zákl. přenesená",J741,0)</f>
        <v>0</v>
      </c>
      <c r="BH741" s="260">
        <f>IF(N741="sníž. přenesená",J741,0)</f>
        <v>0</v>
      </c>
      <c r="BI741" s="260">
        <f>IF(N741="nulová",J741,0)</f>
        <v>0</v>
      </c>
      <c r="BJ741" s="18" t="s">
        <v>91</v>
      </c>
      <c r="BK741" s="260">
        <f>ROUND(I741*H741,2)</f>
        <v>0</v>
      </c>
      <c r="BL741" s="18" t="s">
        <v>124</v>
      </c>
      <c r="BM741" s="259" t="s">
        <v>1195</v>
      </c>
    </row>
    <row r="742" s="2" customFormat="1">
      <c r="A742" s="40"/>
      <c r="B742" s="41"/>
      <c r="C742" s="42"/>
      <c r="D742" s="261" t="s">
        <v>404</v>
      </c>
      <c r="E742" s="42"/>
      <c r="F742" s="262" t="s">
        <v>1196</v>
      </c>
      <c r="G742" s="42"/>
      <c r="H742" s="42"/>
      <c r="I742" s="157"/>
      <c r="J742" s="42"/>
      <c r="K742" s="42"/>
      <c r="L742" s="46"/>
      <c r="M742" s="263"/>
      <c r="N742" s="264"/>
      <c r="O742" s="93"/>
      <c r="P742" s="93"/>
      <c r="Q742" s="93"/>
      <c r="R742" s="93"/>
      <c r="S742" s="93"/>
      <c r="T742" s="94"/>
      <c r="U742" s="40"/>
      <c r="V742" s="40"/>
      <c r="W742" s="40"/>
      <c r="X742" s="40"/>
      <c r="Y742" s="40"/>
      <c r="Z742" s="40"/>
      <c r="AA742" s="40"/>
      <c r="AB742" s="40"/>
      <c r="AC742" s="40"/>
      <c r="AD742" s="40"/>
      <c r="AE742" s="40"/>
      <c r="AT742" s="18" t="s">
        <v>404</v>
      </c>
      <c r="AU742" s="18" t="s">
        <v>93</v>
      </c>
    </row>
    <row r="743" s="16" customFormat="1">
      <c r="A743" s="16"/>
      <c r="B743" s="306"/>
      <c r="C743" s="307"/>
      <c r="D743" s="261" t="s">
        <v>465</v>
      </c>
      <c r="E743" s="308" t="s">
        <v>1</v>
      </c>
      <c r="F743" s="309" t="s">
        <v>1129</v>
      </c>
      <c r="G743" s="307"/>
      <c r="H743" s="308" t="s">
        <v>1</v>
      </c>
      <c r="I743" s="310"/>
      <c r="J743" s="307"/>
      <c r="K743" s="307"/>
      <c r="L743" s="311"/>
      <c r="M743" s="312"/>
      <c r="N743" s="313"/>
      <c r="O743" s="313"/>
      <c r="P743" s="313"/>
      <c r="Q743" s="313"/>
      <c r="R743" s="313"/>
      <c r="S743" s="313"/>
      <c r="T743" s="314"/>
      <c r="U743" s="16"/>
      <c r="V743" s="16"/>
      <c r="W743" s="16"/>
      <c r="X743" s="16"/>
      <c r="Y743" s="16"/>
      <c r="Z743" s="16"/>
      <c r="AA743" s="16"/>
      <c r="AB743" s="16"/>
      <c r="AC743" s="16"/>
      <c r="AD743" s="16"/>
      <c r="AE743" s="16"/>
      <c r="AT743" s="315" t="s">
        <v>465</v>
      </c>
      <c r="AU743" s="315" t="s">
        <v>93</v>
      </c>
      <c r="AV743" s="16" t="s">
        <v>91</v>
      </c>
      <c r="AW743" s="16" t="s">
        <v>38</v>
      </c>
      <c r="AX743" s="16" t="s">
        <v>83</v>
      </c>
      <c r="AY743" s="315" t="s">
        <v>397</v>
      </c>
    </row>
    <row r="744" s="13" customFormat="1">
      <c r="A744" s="13"/>
      <c r="B744" s="269"/>
      <c r="C744" s="270"/>
      <c r="D744" s="261" t="s">
        <v>465</v>
      </c>
      <c r="E744" s="271" t="s">
        <v>1</v>
      </c>
      <c r="F744" s="272" t="s">
        <v>1172</v>
      </c>
      <c r="G744" s="270"/>
      <c r="H744" s="273">
        <v>131.482</v>
      </c>
      <c r="I744" s="274"/>
      <c r="J744" s="270"/>
      <c r="K744" s="270"/>
      <c r="L744" s="275"/>
      <c r="M744" s="276"/>
      <c r="N744" s="277"/>
      <c r="O744" s="277"/>
      <c r="P744" s="277"/>
      <c r="Q744" s="277"/>
      <c r="R744" s="277"/>
      <c r="S744" s="277"/>
      <c r="T744" s="278"/>
      <c r="U744" s="13"/>
      <c r="V744" s="13"/>
      <c r="W744" s="13"/>
      <c r="X744" s="13"/>
      <c r="Y744" s="13"/>
      <c r="Z744" s="13"/>
      <c r="AA744" s="13"/>
      <c r="AB744" s="13"/>
      <c r="AC744" s="13"/>
      <c r="AD744" s="13"/>
      <c r="AE744" s="13"/>
      <c r="AT744" s="279" t="s">
        <v>465</v>
      </c>
      <c r="AU744" s="279" t="s">
        <v>93</v>
      </c>
      <c r="AV744" s="13" t="s">
        <v>93</v>
      </c>
      <c r="AW744" s="13" t="s">
        <v>38</v>
      </c>
      <c r="AX744" s="13" t="s">
        <v>83</v>
      </c>
      <c r="AY744" s="279" t="s">
        <v>397</v>
      </c>
    </row>
    <row r="745" s="13" customFormat="1">
      <c r="A745" s="13"/>
      <c r="B745" s="269"/>
      <c r="C745" s="270"/>
      <c r="D745" s="261" t="s">
        <v>465</v>
      </c>
      <c r="E745" s="271" t="s">
        <v>1</v>
      </c>
      <c r="F745" s="272" t="s">
        <v>1139</v>
      </c>
      <c r="G745" s="270"/>
      <c r="H745" s="273">
        <v>3396.8910000000001</v>
      </c>
      <c r="I745" s="274"/>
      <c r="J745" s="270"/>
      <c r="K745" s="270"/>
      <c r="L745" s="275"/>
      <c r="M745" s="276"/>
      <c r="N745" s="277"/>
      <c r="O745" s="277"/>
      <c r="P745" s="277"/>
      <c r="Q745" s="277"/>
      <c r="R745" s="277"/>
      <c r="S745" s="277"/>
      <c r="T745" s="278"/>
      <c r="U745" s="13"/>
      <c r="V745" s="13"/>
      <c r="W745" s="13"/>
      <c r="X745" s="13"/>
      <c r="Y745" s="13"/>
      <c r="Z745" s="13"/>
      <c r="AA745" s="13"/>
      <c r="AB745" s="13"/>
      <c r="AC745" s="13"/>
      <c r="AD745" s="13"/>
      <c r="AE745" s="13"/>
      <c r="AT745" s="279" t="s">
        <v>465</v>
      </c>
      <c r="AU745" s="279" t="s">
        <v>93</v>
      </c>
      <c r="AV745" s="13" t="s">
        <v>93</v>
      </c>
      <c r="AW745" s="13" t="s">
        <v>38</v>
      </c>
      <c r="AX745" s="13" t="s">
        <v>83</v>
      </c>
      <c r="AY745" s="279" t="s">
        <v>397</v>
      </c>
    </row>
    <row r="746" s="14" customFormat="1">
      <c r="A746" s="14"/>
      <c r="B746" s="280"/>
      <c r="C746" s="281"/>
      <c r="D746" s="261" t="s">
        <v>465</v>
      </c>
      <c r="E746" s="282" t="s">
        <v>1</v>
      </c>
      <c r="F746" s="283" t="s">
        <v>467</v>
      </c>
      <c r="G746" s="281"/>
      <c r="H746" s="284">
        <v>3528.373</v>
      </c>
      <c r="I746" s="285"/>
      <c r="J746" s="281"/>
      <c r="K746" s="281"/>
      <c r="L746" s="286"/>
      <c r="M746" s="287"/>
      <c r="N746" s="288"/>
      <c r="O746" s="288"/>
      <c r="P746" s="288"/>
      <c r="Q746" s="288"/>
      <c r="R746" s="288"/>
      <c r="S746" s="288"/>
      <c r="T746" s="289"/>
      <c r="U746" s="14"/>
      <c r="V746" s="14"/>
      <c r="W746" s="14"/>
      <c r="X746" s="14"/>
      <c r="Y746" s="14"/>
      <c r="Z746" s="14"/>
      <c r="AA746" s="14"/>
      <c r="AB746" s="14"/>
      <c r="AC746" s="14"/>
      <c r="AD746" s="14"/>
      <c r="AE746" s="14"/>
      <c r="AT746" s="290" t="s">
        <v>465</v>
      </c>
      <c r="AU746" s="290" t="s">
        <v>93</v>
      </c>
      <c r="AV746" s="14" t="s">
        <v>124</v>
      </c>
      <c r="AW746" s="14" t="s">
        <v>38</v>
      </c>
      <c r="AX746" s="14" t="s">
        <v>91</v>
      </c>
      <c r="AY746" s="290" t="s">
        <v>397</v>
      </c>
    </row>
    <row r="747" s="2" customFormat="1" ht="21.75" customHeight="1">
      <c r="A747" s="40"/>
      <c r="B747" s="41"/>
      <c r="C747" s="247" t="s">
        <v>1197</v>
      </c>
      <c r="D747" s="247" t="s">
        <v>400</v>
      </c>
      <c r="E747" s="248" t="s">
        <v>1198</v>
      </c>
      <c r="F747" s="249" t="s">
        <v>1199</v>
      </c>
      <c r="G747" s="250" t="s">
        <v>546</v>
      </c>
      <c r="H747" s="251">
        <v>3396.8910000000001</v>
      </c>
      <c r="I747" s="252"/>
      <c r="J747" s="253">
        <f>ROUND(I747*H747,2)</f>
        <v>0</v>
      </c>
      <c r="K747" s="254"/>
      <c r="L747" s="46"/>
      <c r="M747" s="255" t="s">
        <v>1</v>
      </c>
      <c r="N747" s="256" t="s">
        <v>48</v>
      </c>
      <c r="O747" s="93"/>
      <c r="P747" s="257">
        <f>O747*H747</f>
        <v>0</v>
      </c>
      <c r="Q747" s="257">
        <v>0.012500000000000001</v>
      </c>
      <c r="R747" s="257">
        <f>Q747*H747</f>
        <v>42.461137500000007</v>
      </c>
      <c r="S747" s="257">
        <v>0</v>
      </c>
      <c r="T747" s="258">
        <f>S747*H747</f>
        <v>0</v>
      </c>
      <c r="U747" s="40"/>
      <c r="V747" s="40"/>
      <c r="W747" s="40"/>
      <c r="X747" s="40"/>
      <c r="Y747" s="40"/>
      <c r="Z747" s="40"/>
      <c r="AA747" s="40"/>
      <c r="AB747" s="40"/>
      <c r="AC747" s="40"/>
      <c r="AD747" s="40"/>
      <c r="AE747" s="40"/>
      <c r="AR747" s="259" t="s">
        <v>124</v>
      </c>
      <c r="AT747" s="259" t="s">
        <v>400</v>
      </c>
      <c r="AU747" s="259" t="s">
        <v>93</v>
      </c>
      <c r="AY747" s="18" t="s">
        <v>397</v>
      </c>
      <c r="BE747" s="260">
        <f>IF(N747="základní",J747,0)</f>
        <v>0</v>
      </c>
      <c r="BF747" s="260">
        <f>IF(N747="snížená",J747,0)</f>
        <v>0</v>
      </c>
      <c r="BG747" s="260">
        <f>IF(N747="zákl. přenesená",J747,0)</f>
        <v>0</v>
      </c>
      <c r="BH747" s="260">
        <f>IF(N747="sníž. přenesená",J747,0)</f>
        <v>0</v>
      </c>
      <c r="BI747" s="260">
        <f>IF(N747="nulová",J747,0)</f>
        <v>0</v>
      </c>
      <c r="BJ747" s="18" t="s">
        <v>91</v>
      </c>
      <c r="BK747" s="260">
        <f>ROUND(I747*H747,2)</f>
        <v>0</v>
      </c>
      <c r="BL747" s="18" t="s">
        <v>124</v>
      </c>
      <c r="BM747" s="259" t="s">
        <v>1200</v>
      </c>
    </row>
    <row r="748" s="16" customFormat="1">
      <c r="A748" s="16"/>
      <c r="B748" s="306"/>
      <c r="C748" s="307"/>
      <c r="D748" s="261" t="s">
        <v>465</v>
      </c>
      <c r="E748" s="308" t="s">
        <v>1</v>
      </c>
      <c r="F748" s="309" t="s">
        <v>1129</v>
      </c>
      <c r="G748" s="307"/>
      <c r="H748" s="308" t="s">
        <v>1</v>
      </c>
      <c r="I748" s="310"/>
      <c r="J748" s="307"/>
      <c r="K748" s="307"/>
      <c r="L748" s="311"/>
      <c r="M748" s="312"/>
      <c r="N748" s="313"/>
      <c r="O748" s="313"/>
      <c r="P748" s="313"/>
      <c r="Q748" s="313"/>
      <c r="R748" s="313"/>
      <c r="S748" s="313"/>
      <c r="T748" s="314"/>
      <c r="U748" s="16"/>
      <c r="V748" s="16"/>
      <c r="W748" s="16"/>
      <c r="X748" s="16"/>
      <c r="Y748" s="16"/>
      <c r="Z748" s="16"/>
      <c r="AA748" s="16"/>
      <c r="AB748" s="16"/>
      <c r="AC748" s="16"/>
      <c r="AD748" s="16"/>
      <c r="AE748" s="16"/>
      <c r="AT748" s="315" t="s">
        <v>465</v>
      </c>
      <c r="AU748" s="315" t="s">
        <v>93</v>
      </c>
      <c r="AV748" s="16" t="s">
        <v>91</v>
      </c>
      <c r="AW748" s="16" t="s">
        <v>38</v>
      </c>
      <c r="AX748" s="16" t="s">
        <v>83</v>
      </c>
      <c r="AY748" s="315" t="s">
        <v>397</v>
      </c>
    </row>
    <row r="749" s="13" customFormat="1">
      <c r="A749" s="13"/>
      <c r="B749" s="269"/>
      <c r="C749" s="270"/>
      <c r="D749" s="261" t="s">
        <v>465</v>
      </c>
      <c r="E749" s="271" t="s">
        <v>1</v>
      </c>
      <c r="F749" s="272" t="s">
        <v>1139</v>
      </c>
      <c r="G749" s="270"/>
      <c r="H749" s="273">
        <v>3396.8910000000001</v>
      </c>
      <c r="I749" s="274"/>
      <c r="J749" s="270"/>
      <c r="K749" s="270"/>
      <c r="L749" s="275"/>
      <c r="M749" s="276"/>
      <c r="N749" s="277"/>
      <c r="O749" s="277"/>
      <c r="P749" s="277"/>
      <c r="Q749" s="277"/>
      <c r="R749" s="277"/>
      <c r="S749" s="277"/>
      <c r="T749" s="278"/>
      <c r="U749" s="13"/>
      <c r="V749" s="13"/>
      <c r="W749" s="13"/>
      <c r="X749" s="13"/>
      <c r="Y749" s="13"/>
      <c r="Z749" s="13"/>
      <c r="AA749" s="13"/>
      <c r="AB749" s="13"/>
      <c r="AC749" s="13"/>
      <c r="AD749" s="13"/>
      <c r="AE749" s="13"/>
      <c r="AT749" s="279" t="s">
        <v>465</v>
      </c>
      <c r="AU749" s="279" t="s">
        <v>93</v>
      </c>
      <c r="AV749" s="13" t="s">
        <v>93</v>
      </c>
      <c r="AW749" s="13" t="s">
        <v>38</v>
      </c>
      <c r="AX749" s="13" t="s">
        <v>83</v>
      </c>
      <c r="AY749" s="279" t="s">
        <v>397</v>
      </c>
    </row>
    <row r="750" s="14" customFormat="1">
      <c r="A750" s="14"/>
      <c r="B750" s="280"/>
      <c r="C750" s="281"/>
      <c r="D750" s="261" t="s">
        <v>465</v>
      </c>
      <c r="E750" s="282" t="s">
        <v>1</v>
      </c>
      <c r="F750" s="283" t="s">
        <v>467</v>
      </c>
      <c r="G750" s="281"/>
      <c r="H750" s="284">
        <v>3396.8910000000001</v>
      </c>
      <c r="I750" s="285"/>
      <c r="J750" s="281"/>
      <c r="K750" s="281"/>
      <c r="L750" s="286"/>
      <c r="M750" s="287"/>
      <c r="N750" s="288"/>
      <c r="O750" s="288"/>
      <c r="P750" s="288"/>
      <c r="Q750" s="288"/>
      <c r="R750" s="288"/>
      <c r="S750" s="288"/>
      <c r="T750" s="289"/>
      <c r="U750" s="14"/>
      <c r="V750" s="14"/>
      <c r="W750" s="14"/>
      <c r="X750" s="14"/>
      <c r="Y750" s="14"/>
      <c r="Z750" s="14"/>
      <c r="AA750" s="14"/>
      <c r="AB750" s="14"/>
      <c r="AC750" s="14"/>
      <c r="AD750" s="14"/>
      <c r="AE750" s="14"/>
      <c r="AT750" s="290" t="s">
        <v>465</v>
      </c>
      <c r="AU750" s="290" t="s">
        <v>93</v>
      </c>
      <c r="AV750" s="14" t="s">
        <v>124</v>
      </c>
      <c r="AW750" s="14" t="s">
        <v>38</v>
      </c>
      <c r="AX750" s="14" t="s">
        <v>91</v>
      </c>
      <c r="AY750" s="290" t="s">
        <v>397</v>
      </c>
    </row>
    <row r="751" s="2" customFormat="1" ht="21.75" customHeight="1">
      <c r="A751" s="40"/>
      <c r="B751" s="41"/>
      <c r="C751" s="247" t="s">
        <v>1201</v>
      </c>
      <c r="D751" s="247" t="s">
        <v>400</v>
      </c>
      <c r="E751" s="248" t="s">
        <v>1202</v>
      </c>
      <c r="F751" s="249" t="s">
        <v>1203</v>
      </c>
      <c r="G751" s="250" t="s">
        <v>546</v>
      </c>
      <c r="H751" s="251">
        <v>573.13</v>
      </c>
      <c r="I751" s="252"/>
      <c r="J751" s="253">
        <f>ROUND(I751*H751,2)</f>
        <v>0</v>
      </c>
      <c r="K751" s="254"/>
      <c r="L751" s="46"/>
      <c r="M751" s="255" t="s">
        <v>1</v>
      </c>
      <c r="N751" s="256" t="s">
        <v>48</v>
      </c>
      <c r="O751" s="93"/>
      <c r="P751" s="257">
        <f>O751*H751</f>
        <v>0</v>
      </c>
      <c r="Q751" s="257">
        <v>0</v>
      </c>
      <c r="R751" s="257">
        <f>Q751*H751</f>
        <v>0</v>
      </c>
      <c r="S751" s="257">
        <v>0</v>
      </c>
      <c r="T751" s="258">
        <f>S751*H751</f>
        <v>0</v>
      </c>
      <c r="U751" s="40"/>
      <c r="V751" s="40"/>
      <c r="W751" s="40"/>
      <c r="X751" s="40"/>
      <c r="Y751" s="40"/>
      <c r="Z751" s="40"/>
      <c r="AA751" s="40"/>
      <c r="AB751" s="40"/>
      <c r="AC751" s="40"/>
      <c r="AD751" s="40"/>
      <c r="AE751" s="40"/>
      <c r="AR751" s="259" t="s">
        <v>124</v>
      </c>
      <c r="AT751" s="259" t="s">
        <v>400</v>
      </c>
      <c r="AU751" s="259" t="s">
        <v>93</v>
      </c>
      <c r="AY751" s="18" t="s">
        <v>397</v>
      </c>
      <c r="BE751" s="260">
        <f>IF(N751="základní",J751,0)</f>
        <v>0</v>
      </c>
      <c r="BF751" s="260">
        <f>IF(N751="snížená",J751,0)</f>
        <v>0</v>
      </c>
      <c r="BG751" s="260">
        <f>IF(N751="zákl. přenesená",J751,0)</f>
        <v>0</v>
      </c>
      <c r="BH751" s="260">
        <f>IF(N751="sníž. přenesená",J751,0)</f>
        <v>0</v>
      </c>
      <c r="BI751" s="260">
        <f>IF(N751="nulová",J751,0)</f>
        <v>0</v>
      </c>
      <c r="BJ751" s="18" t="s">
        <v>91</v>
      </c>
      <c r="BK751" s="260">
        <f>ROUND(I751*H751,2)</f>
        <v>0</v>
      </c>
      <c r="BL751" s="18" t="s">
        <v>124</v>
      </c>
      <c r="BM751" s="259" t="s">
        <v>1204</v>
      </c>
    </row>
    <row r="752" s="2" customFormat="1" ht="21.75" customHeight="1">
      <c r="A752" s="40"/>
      <c r="B752" s="41"/>
      <c r="C752" s="247" t="s">
        <v>1205</v>
      </c>
      <c r="D752" s="247" t="s">
        <v>400</v>
      </c>
      <c r="E752" s="248" t="s">
        <v>1206</v>
      </c>
      <c r="F752" s="249" t="s">
        <v>1207</v>
      </c>
      <c r="G752" s="250" t="s">
        <v>546</v>
      </c>
      <c r="H752" s="251">
        <v>3528.373</v>
      </c>
      <c r="I752" s="252"/>
      <c r="J752" s="253">
        <f>ROUND(I752*H752,2)</f>
        <v>0</v>
      </c>
      <c r="K752" s="254"/>
      <c r="L752" s="46"/>
      <c r="M752" s="255" t="s">
        <v>1</v>
      </c>
      <c r="N752" s="256" t="s">
        <v>48</v>
      </c>
      <c r="O752" s="93"/>
      <c r="P752" s="257">
        <f>O752*H752</f>
        <v>0</v>
      </c>
      <c r="Q752" s="257">
        <v>0</v>
      </c>
      <c r="R752" s="257">
        <f>Q752*H752</f>
        <v>0</v>
      </c>
      <c r="S752" s="257">
        <v>0</v>
      </c>
      <c r="T752" s="258">
        <f>S752*H752</f>
        <v>0</v>
      </c>
      <c r="U752" s="40"/>
      <c r="V752" s="40"/>
      <c r="W752" s="40"/>
      <c r="X752" s="40"/>
      <c r="Y752" s="40"/>
      <c r="Z752" s="40"/>
      <c r="AA752" s="40"/>
      <c r="AB752" s="40"/>
      <c r="AC752" s="40"/>
      <c r="AD752" s="40"/>
      <c r="AE752" s="40"/>
      <c r="AR752" s="259" t="s">
        <v>124</v>
      </c>
      <c r="AT752" s="259" t="s">
        <v>400</v>
      </c>
      <c r="AU752" s="259" t="s">
        <v>93</v>
      </c>
      <c r="AY752" s="18" t="s">
        <v>397</v>
      </c>
      <c r="BE752" s="260">
        <f>IF(N752="základní",J752,0)</f>
        <v>0</v>
      </c>
      <c r="BF752" s="260">
        <f>IF(N752="snížená",J752,0)</f>
        <v>0</v>
      </c>
      <c r="BG752" s="260">
        <f>IF(N752="zákl. přenesená",J752,0)</f>
        <v>0</v>
      </c>
      <c r="BH752" s="260">
        <f>IF(N752="sníž. přenesená",J752,0)</f>
        <v>0</v>
      </c>
      <c r="BI752" s="260">
        <f>IF(N752="nulová",J752,0)</f>
        <v>0</v>
      </c>
      <c r="BJ752" s="18" t="s">
        <v>91</v>
      </c>
      <c r="BK752" s="260">
        <f>ROUND(I752*H752,2)</f>
        <v>0</v>
      </c>
      <c r="BL752" s="18" t="s">
        <v>124</v>
      </c>
      <c r="BM752" s="259" t="s">
        <v>1208</v>
      </c>
    </row>
    <row r="753" s="2" customFormat="1" ht="21.75" customHeight="1">
      <c r="A753" s="40"/>
      <c r="B753" s="41"/>
      <c r="C753" s="247" t="s">
        <v>1209</v>
      </c>
      <c r="D753" s="247" t="s">
        <v>400</v>
      </c>
      <c r="E753" s="248" t="s">
        <v>1210</v>
      </c>
      <c r="F753" s="249" t="s">
        <v>1211</v>
      </c>
      <c r="G753" s="250" t="s">
        <v>464</v>
      </c>
      <c r="H753" s="251">
        <v>189.941</v>
      </c>
      <c r="I753" s="252"/>
      <c r="J753" s="253">
        <f>ROUND(I753*H753,2)</f>
        <v>0</v>
      </c>
      <c r="K753" s="254"/>
      <c r="L753" s="46"/>
      <c r="M753" s="255" t="s">
        <v>1</v>
      </c>
      <c r="N753" s="256" t="s">
        <v>48</v>
      </c>
      <c r="O753" s="93"/>
      <c r="P753" s="257">
        <f>O753*H753</f>
        <v>0</v>
      </c>
      <c r="Q753" s="257">
        <v>2.2563399999999998</v>
      </c>
      <c r="R753" s="257">
        <f>Q753*H753</f>
        <v>428.57147593999997</v>
      </c>
      <c r="S753" s="257">
        <v>0</v>
      </c>
      <c r="T753" s="258">
        <f>S753*H753</f>
        <v>0</v>
      </c>
      <c r="U753" s="40"/>
      <c r="V753" s="40"/>
      <c r="W753" s="40"/>
      <c r="X753" s="40"/>
      <c r="Y753" s="40"/>
      <c r="Z753" s="40"/>
      <c r="AA753" s="40"/>
      <c r="AB753" s="40"/>
      <c r="AC753" s="40"/>
      <c r="AD753" s="40"/>
      <c r="AE753" s="40"/>
      <c r="AR753" s="259" t="s">
        <v>124</v>
      </c>
      <c r="AT753" s="259" t="s">
        <v>400</v>
      </c>
      <c r="AU753" s="259" t="s">
        <v>93</v>
      </c>
      <c r="AY753" s="18" t="s">
        <v>397</v>
      </c>
      <c r="BE753" s="260">
        <f>IF(N753="základní",J753,0)</f>
        <v>0</v>
      </c>
      <c r="BF753" s="260">
        <f>IF(N753="snížená",J753,0)</f>
        <v>0</v>
      </c>
      <c r="BG753" s="260">
        <f>IF(N753="zákl. přenesená",J753,0)</f>
        <v>0</v>
      </c>
      <c r="BH753" s="260">
        <f>IF(N753="sníž. přenesená",J753,0)</f>
        <v>0</v>
      </c>
      <c r="BI753" s="260">
        <f>IF(N753="nulová",J753,0)</f>
        <v>0</v>
      </c>
      <c r="BJ753" s="18" t="s">
        <v>91</v>
      </c>
      <c r="BK753" s="260">
        <f>ROUND(I753*H753,2)</f>
        <v>0</v>
      </c>
      <c r="BL753" s="18" t="s">
        <v>124</v>
      </c>
      <c r="BM753" s="259" t="s">
        <v>1212</v>
      </c>
    </row>
    <row r="754" s="16" customFormat="1">
      <c r="A754" s="16"/>
      <c r="B754" s="306"/>
      <c r="C754" s="307"/>
      <c r="D754" s="261" t="s">
        <v>465</v>
      </c>
      <c r="E754" s="308" t="s">
        <v>1</v>
      </c>
      <c r="F754" s="309" t="s">
        <v>1213</v>
      </c>
      <c r="G754" s="307"/>
      <c r="H754" s="308" t="s">
        <v>1</v>
      </c>
      <c r="I754" s="310"/>
      <c r="J754" s="307"/>
      <c r="K754" s="307"/>
      <c r="L754" s="311"/>
      <c r="M754" s="312"/>
      <c r="N754" s="313"/>
      <c r="O754" s="313"/>
      <c r="P754" s="313"/>
      <c r="Q754" s="313"/>
      <c r="R754" s="313"/>
      <c r="S754" s="313"/>
      <c r="T754" s="314"/>
      <c r="U754" s="16"/>
      <c r="V754" s="16"/>
      <c r="W754" s="16"/>
      <c r="X754" s="16"/>
      <c r="Y754" s="16"/>
      <c r="Z754" s="16"/>
      <c r="AA754" s="16"/>
      <c r="AB754" s="16"/>
      <c r="AC754" s="16"/>
      <c r="AD754" s="16"/>
      <c r="AE754" s="16"/>
      <c r="AT754" s="315" t="s">
        <v>465</v>
      </c>
      <c r="AU754" s="315" t="s">
        <v>93</v>
      </c>
      <c r="AV754" s="16" t="s">
        <v>91</v>
      </c>
      <c r="AW754" s="16" t="s">
        <v>38</v>
      </c>
      <c r="AX754" s="16" t="s">
        <v>83</v>
      </c>
      <c r="AY754" s="315" t="s">
        <v>397</v>
      </c>
    </row>
    <row r="755" s="13" customFormat="1">
      <c r="A755" s="13"/>
      <c r="B755" s="269"/>
      <c r="C755" s="270"/>
      <c r="D755" s="261" t="s">
        <v>465</v>
      </c>
      <c r="E755" s="271" t="s">
        <v>1</v>
      </c>
      <c r="F755" s="272" t="s">
        <v>1214</v>
      </c>
      <c r="G755" s="270"/>
      <c r="H755" s="273">
        <v>167.12200000000001</v>
      </c>
      <c r="I755" s="274"/>
      <c r="J755" s="270"/>
      <c r="K755" s="270"/>
      <c r="L755" s="275"/>
      <c r="M755" s="276"/>
      <c r="N755" s="277"/>
      <c r="O755" s="277"/>
      <c r="P755" s="277"/>
      <c r="Q755" s="277"/>
      <c r="R755" s="277"/>
      <c r="S755" s="277"/>
      <c r="T755" s="278"/>
      <c r="U755" s="13"/>
      <c r="V755" s="13"/>
      <c r="W755" s="13"/>
      <c r="X755" s="13"/>
      <c r="Y755" s="13"/>
      <c r="Z755" s="13"/>
      <c r="AA755" s="13"/>
      <c r="AB755" s="13"/>
      <c r="AC755" s="13"/>
      <c r="AD755" s="13"/>
      <c r="AE755" s="13"/>
      <c r="AT755" s="279" t="s">
        <v>465</v>
      </c>
      <c r="AU755" s="279" t="s">
        <v>93</v>
      </c>
      <c r="AV755" s="13" t="s">
        <v>93</v>
      </c>
      <c r="AW755" s="13" t="s">
        <v>38</v>
      </c>
      <c r="AX755" s="13" t="s">
        <v>83</v>
      </c>
      <c r="AY755" s="279" t="s">
        <v>397</v>
      </c>
    </row>
    <row r="756" s="13" customFormat="1">
      <c r="A756" s="13"/>
      <c r="B756" s="269"/>
      <c r="C756" s="270"/>
      <c r="D756" s="261" t="s">
        <v>465</v>
      </c>
      <c r="E756" s="271" t="s">
        <v>1</v>
      </c>
      <c r="F756" s="272" t="s">
        <v>1215</v>
      </c>
      <c r="G756" s="270"/>
      <c r="H756" s="273">
        <v>22.818999999999999</v>
      </c>
      <c r="I756" s="274"/>
      <c r="J756" s="270"/>
      <c r="K756" s="270"/>
      <c r="L756" s="275"/>
      <c r="M756" s="276"/>
      <c r="N756" s="277"/>
      <c r="O756" s="277"/>
      <c r="P756" s="277"/>
      <c r="Q756" s="277"/>
      <c r="R756" s="277"/>
      <c r="S756" s="277"/>
      <c r="T756" s="278"/>
      <c r="U756" s="13"/>
      <c r="V756" s="13"/>
      <c r="W756" s="13"/>
      <c r="X756" s="13"/>
      <c r="Y756" s="13"/>
      <c r="Z756" s="13"/>
      <c r="AA756" s="13"/>
      <c r="AB756" s="13"/>
      <c r="AC756" s="13"/>
      <c r="AD756" s="13"/>
      <c r="AE756" s="13"/>
      <c r="AT756" s="279" t="s">
        <v>465</v>
      </c>
      <c r="AU756" s="279" t="s">
        <v>93</v>
      </c>
      <c r="AV756" s="13" t="s">
        <v>93</v>
      </c>
      <c r="AW756" s="13" t="s">
        <v>38</v>
      </c>
      <c r="AX756" s="13" t="s">
        <v>83</v>
      </c>
      <c r="AY756" s="279" t="s">
        <v>397</v>
      </c>
    </row>
    <row r="757" s="14" customFormat="1">
      <c r="A757" s="14"/>
      <c r="B757" s="280"/>
      <c r="C757" s="281"/>
      <c r="D757" s="261" t="s">
        <v>465</v>
      </c>
      <c r="E757" s="282" t="s">
        <v>1</v>
      </c>
      <c r="F757" s="283" t="s">
        <v>467</v>
      </c>
      <c r="G757" s="281"/>
      <c r="H757" s="284">
        <v>189.941</v>
      </c>
      <c r="I757" s="285"/>
      <c r="J757" s="281"/>
      <c r="K757" s="281"/>
      <c r="L757" s="286"/>
      <c r="M757" s="287"/>
      <c r="N757" s="288"/>
      <c r="O757" s="288"/>
      <c r="P757" s="288"/>
      <c r="Q757" s="288"/>
      <c r="R757" s="288"/>
      <c r="S757" s="288"/>
      <c r="T757" s="289"/>
      <c r="U757" s="14"/>
      <c r="V757" s="14"/>
      <c r="W757" s="14"/>
      <c r="X757" s="14"/>
      <c r="Y757" s="14"/>
      <c r="Z757" s="14"/>
      <c r="AA757" s="14"/>
      <c r="AB757" s="14"/>
      <c r="AC757" s="14"/>
      <c r="AD757" s="14"/>
      <c r="AE757" s="14"/>
      <c r="AT757" s="290" t="s">
        <v>465</v>
      </c>
      <c r="AU757" s="290" t="s">
        <v>93</v>
      </c>
      <c r="AV757" s="14" t="s">
        <v>124</v>
      </c>
      <c r="AW757" s="14" t="s">
        <v>38</v>
      </c>
      <c r="AX757" s="14" t="s">
        <v>91</v>
      </c>
      <c r="AY757" s="290" t="s">
        <v>397</v>
      </c>
    </row>
    <row r="758" s="2" customFormat="1" ht="21.75" customHeight="1">
      <c r="A758" s="40"/>
      <c r="B758" s="41"/>
      <c r="C758" s="247" t="s">
        <v>1216</v>
      </c>
      <c r="D758" s="247" t="s">
        <v>400</v>
      </c>
      <c r="E758" s="248" t="s">
        <v>1217</v>
      </c>
      <c r="F758" s="249" t="s">
        <v>1218</v>
      </c>
      <c r="G758" s="250" t="s">
        <v>464</v>
      </c>
      <c r="H758" s="251">
        <v>303.36099999999999</v>
      </c>
      <c r="I758" s="252"/>
      <c r="J758" s="253">
        <f>ROUND(I758*H758,2)</f>
        <v>0</v>
      </c>
      <c r="K758" s="254"/>
      <c r="L758" s="46"/>
      <c r="M758" s="255" t="s">
        <v>1</v>
      </c>
      <c r="N758" s="256" t="s">
        <v>48</v>
      </c>
      <c r="O758" s="93"/>
      <c r="P758" s="257">
        <f>O758*H758</f>
        <v>0</v>
      </c>
      <c r="Q758" s="257">
        <v>2.2563399999999998</v>
      </c>
      <c r="R758" s="257">
        <f>Q758*H758</f>
        <v>684.48555873999987</v>
      </c>
      <c r="S758" s="257">
        <v>0</v>
      </c>
      <c r="T758" s="258">
        <f>S758*H758</f>
        <v>0</v>
      </c>
      <c r="U758" s="40"/>
      <c r="V758" s="40"/>
      <c r="W758" s="40"/>
      <c r="X758" s="40"/>
      <c r="Y758" s="40"/>
      <c r="Z758" s="40"/>
      <c r="AA758" s="40"/>
      <c r="AB758" s="40"/>
      <c r="AC758" s="40"/>
      <c r="AD758" s="40"/>
      <c r="AE758" s="40"/>
      <c r="AR758" s="259" t="s">
        <v>124</v>
      </c>
      <c r="AT758" s="259" t="s">
        <v>400</v>
      </c>
      <c r="AU758" s="259" t="s">
        <v>93</v>
      </c>
      <c r="AY758" s="18" t="s">
        <v>397</v>
      </c>
      <c r="BE758" s="260">
        <f>IF(N758="základní",J758,0)</f>
        <v>0</v>
      </c>
      <c r="BF758" s="260">
        <f>IF(N758="snížená",J758,0)</f>
        <v>0</v>
      </c>
      <c r="BG758" s="260">
        <f>IF(N758="zákl. přenesená",J758,0)</f>
        <v>0</v>
      </c>
      <c r="BH758" s="260">
        <f>IF(N758="sníž. přenesená",J758,0)</f>
        <v>0</v>
      </c>
      <c r="BI758" s="260">
        <f>IF(N758="nulová",J758,0)</f>
        <v>0</v>
      </c>
      <c r="BJ758" s="18" t="s">
        <v>91</v>
      </c>
      <c r="BK758" s="260">
        <f>ROUND(I758*H758,2)</f>
        <v>0</v>
      </c>
      <c r="BL758" s="18" t="s">
        <v>124</v>
      </c>
      <c r="BM758" s="259" t="s">
        <v>1219</v>
      </c>
    </row>
    <row r="759" s="16" customFormat="1">
      <c r="A759" s="16"/>
      <c r="B759" s="306"/>
      <c r="C759" s="307"/>
      <c r="D759" s="261" t="s">
        <v>465</v>
      </c>
      <c r="E759" s="308" t="s">
        <v>1</v>
      </c>
      <c r="F759" s="309" t="s">
        <v>1213</v>
      </c>
      <c r="G759" s="307"/>
      <c r="H759" s="308" t="s">
        <v>1</v>
      </c>
      <c r="I759" s="310"/>
      <c r="J759" s="307"/>
      <c r="K759" s="307"/>
      <c r="L759" s="311"/>
      <c r="M759" s="312"/>
      <c r="N759" s="313"/>
      <c r="O759" s="313"/>
      <c r="P759" s="313"/>
      <c r="Q759" s="313"/>
      <c r="R759" s="313"/>
      <c r="S759" s="313"/>
      <c r="T759" s="314"/>
      <c r="U759" s="16"/>
      <c r="V759" s="16"/>
      <c r="W759" s="16"/>
      <c r="X759" s="16"/>
      <c r="Y759" s="16"/>
      <c r="Z759" s="16"/>
      <c r="AA759" s="16"/>
      <c r="AB759" s="16"/>
      <c r="AC759" s="16"/>
      <c r="AD759" s="16"/>
      <c r="AE759" s="16"/>
      <c r="AT759" s="315" t="s">
        <v>465</v>
      </c>
      <c r="AU759" s="315" t="s">
        <v>93</v>
      </c>
      <c r="AV759" s="16" t="s">
        <v>91</v>
      </c>
      <c r="AW759" s="16" t="s">
        <v>38</v>
      </c>
      <c r="AX759" s="16" t="s">
        <v>83</v>
      </c>
      <c r="AY759" s="315" t="s">
        <v>397</v>
      </c>
    </row>
    <row r="760" s="13" customFormat="1">
      <c r="A760" s="13"/>
      <c r="B760" s="269"/>
      <c r="C760" s="270"/>
      <c r="D760" s="261" t="s">
        <v>465</v>
      </c>
      <c r="E760" s="271" t="s">
        <v>1</v>
      </c>
      <c r="F760" s="272" t="s">
        <v>1220</v>
      </c>
      <c r="G760" s="270"/>
      <c r="H760" s="273">
        <v>191.81399999999999</v>
      </c>
      <c r="I760" s="274"/>
      <c r="J760" s="270"/>
      <c r="K760" s="270"/>
      <c r="L760" s="275"/>
      <c r="M760" s="276"/>
      <c r="N760" s="277"/>
      <c r="O760" s="277"/>
      <c r="P760" s="277"/>
      <c r="Q760" s="277"/>
      <c r="R760" s="277"/>
      <c r="S760" s="277"/>
      <c r="T760" s="278"/>
      <c r="U760" s="13"/>
      <c r="V760" s="13"/>
      <c r="W760" s="13"/>
      <c r="X760" s="13"/>
      <c r="Y760" s="13"/>
      <c r="Z760" s="13"/>
      <c r="AA760" s="13"/>
      <c r="AB760" s="13"/>
      <c r="AC760" s="13"/>
      <c r="AD760" s="13"/>
      <c r="AE760" s="13"/>
      <c r="AT760" s="279" t="s">
        <v>465</v>
      </c>
      <c r="AU760" s="279" t="s">
        <v>93</v>
      </c>
      <c r="AV760" s="13" t="s">
        <v>93</v>
      </c>
      <c r="AW760" s="13" t="s">
        <v>38</v>
      </c>
      <c r="AX760" s="13" t="s">
        <v>83</v>
      </c>
      <c r="AY760" s="279" t="s">
        <v>397</v>
      </c>
    </row>
    <row r="761" s="13" customFormat="1">
      <c r="A761" s="13"/>
      <c r="B761" s="269"/>
      <c r="C761" s="270"/>
      <c r="D761" s="261" t="s">
        <v>465</v>
      </c>
      <c r="E761" s="271" t="s">
        <v>1</v>
      </c>
      <c r="F761" s="272" t="s">
        <v>1221</v>
      </c>
      <c r="G761" s="270"/>
      <c r="H761" s="273">
        <v>5.9740000000000002</v>
      </c>
      <c r="I761" s="274"/>
      <c r="J761" s="270"/>
      <c r="K761" s="270"/>
      <c r="L761" s="275"/>
      <c r="M761" s="276"/>
      <c r="N761" s="277"/>
      <c r="O761" s="277"/>
      <c r="P761" s="277"/>
      <c r="Q761" s="277"/>
      <c r="R761" s="277"/>
      <c r="S761" s="277"/>
      <c r="T761" s="278"/>
      <c r="U761" s="13"/>
      <c r="V761" s="13"/>
      <c r="W761" s="13"/>
      <c r="X761" s="13"/>
      <c r="Y761" s="13"/>
      <c r="Z761" s="13"/>
      <c r="AA761" s="13"/>
      <c r="AB761" s="13"/>
      <c r="AC761" s="13"/>
      <c r="AD761" s="13"/>
      <c r="AE761" s="13"/>
      <c r="AT761" s="279" t="s">
        <v>465</v>
      </c>
      <c r="AU761" s="279" t="s">
        <v>93</v>
      </c>
      <c r="AV761" s="13" t="s">
        <v>93</v>
      </c>
      <c r="AW761" s="13" t="s">
        <v>38</v>
      </c>
      <c r="AX761" s="13" t="s">
        <v>83</v>
      </c>
      <c r="AY761" s="279" t="s">
        <v>397</v>
      </c>
    </row>
    <row r="762" s="13" customFormat="1">
      <c r="A762" s="13"/>
      <c r="B762" s="269"/>
      <c r="C762" s="270"/>
      <c r="D762" s="261" t="s">
        <v>465</v>
      </c>
      <c r="E762" s="271" t="s">
        <v>1</v>
      </c>
      <c r="F762" s="272" t="s">
        <v>1222</v>
      </c>
      <c r="G762" s="270"/>
      <c r="H762" s="273">
        <v>6.4029999999999996</v>
      </c>
      <c r="I762" s="274"/>
      <c r="J762" s="270"/>
      <c r="K762" s="270"/>
      <c r="L762" s="275"/>
      <c r="M762" s="276"/>
      <c r="N762" s="277"/>
      <c r="O762" s="277"/>
      <c r="P762" s="277"/>
      <c r="Q762" s="277"/>
      <c r="R762" s="277"/>
      <c r="S762" s="277"/>
      <c r="T762" s="278"/>
      <c r="U762" s="13"/>
      <c r="V762" s="13"/>
      <c r="W762" s="13"/>
      <c r="X762" s="13"/>
      <c r="Y762" s="13"/>
      <c r="Z762" s="13"/>
      <c r="AA762" s="13"/>
      <c r="AB762" s="13"/>
      <c r="AC762" s="13"/>
      <c r="AD762" s="13"/>
      <c r="AE762" s="13"/>
      <c r="AT762" s="279" t="s">
        <v>465</v>
      </c>
      <c r="AU762" s="279" t="s">
        <v>93</v>
      </c>
      <c r="AV762" s="13" t="s">
        <v>93</v>
      </c>
      <c r="AW762" s="13" t="s">
        <v>38</v>
      </c>
      <c r="AX762" s="13" t="s">
        <v>83</v>
      </c>
      <c r="AY762" s="279" t="s">
        <v>397</v>
      </c>
    </row>
    <row r="763" s="13" customFormat="1">
      <c r="A763" s="13"/>
      <c r="B763" s="269"/>
      <c r="C763" s="270"/>
      <c r="D763" s="261" t="s">
        <v>465</v>
      </c>
      <c r="E763" s="271" t="s">
        <v>1</v>
      </c>
      <c r="F763" s="272" t="s">
        <v>1223</v>
      </c>
      <c r="G763" s="270"/>
      <c r="H763" s="273">
        <v>31.809999999999999</v>
      </c>
      <c r="I763" s="274"/>
      <c r="J763" s="270"/>
      <c r="K763" s="270"/>
      <c r="L763" s="275"/>
      <c r="M763" s="276"/>
      <c r="N763" s="277"/>
      <c r="O763" s="277"/>
      <c r="P763" s="277"/>
      <c r="Q763" s="277"/>
      <c r="R763" s="277"/>
      <c r="S763" s="277"/>
      <c r="T763" s="278"/>
      <c r="U763" s="13"/>
      <c r="V763" s="13"/>
      <c r="W763" s="13"/>
      <c r="X763" s="13"/>
      <c r="Y763" s="13"/>
      <c r="Z763" s="13"/>
      <c r="AA763" s="13"/>
      <c r="AB763" s="13"/>
      <c r="AC763" s="13"/>
      <c r="AD763" s="13"/>
      <c r="AE763" s="13"/>
      <c r="AT763" s="279" t="s">
        <v>465</v>
      </c>
      <c r="AU763" s="279" t="s">
        <v>93</v>
      </c>
      <c r="AV763" s="13" t="s">
        <v>93</v>
      </c>
      <c r="AW763" s="13" t="s">
        <v>38</v>
      </c>
      <c r="AX763" s="13" t="s">
        <v>83</v>
      </c>
      <c r="AY763" s="279" t="s">
        <v>397</v>
      </c>
    </row>
    <row r="764" s="13" customFormat="1">
      <c r="A764" s="13"/>
      <c r="B764" s="269"/>
      <c r="C764" s="270"/>
      <c r="D764" s="261" t="s">
        <v>465</v>
      </c>
      <c r="E764" s="271" t="s">
        <v>1</v>
      </c>
      <c r="F764" s="272" t="s">
        <v>1224</v>
      </c>
      <c r="G764" s="270"/>
      <c r="H764" s="273">
        <v>3.4729999999999999</v>
      </c>
      <c r="I764" s="274"/>
      <c r="J764" s="270"/>
      <c r="K764" s="270"/>
      <c r="L764" s="275"/>
      <c r="M764" s="276"/>
      <c r="N764" s="277"/>
      <c r="O764" s="277"/>
      <c r="P764" s="277"/>
      <c r="Q764" s="277"/>
      <c r="R764" s="277"/>
      <c r="S764" s="277"/>
      <c r="T764" s="278"/>
      <c r="U764" s="13"/>
      <c r="V764" s="13"/>
      <c r="W764" s="13"/>
      <c r="X764" s="13"/>
      <c r="Y764" s="13"/>
      <c r="Z764" s="13"/>
      <c r="AA764" s="13"/>
      <c r="AB764" s="13"/>
      <c r="AC764" s="13"/>
      <c r="AD764" s="13"/>
      <c r="AE764" s="13"/>
      <c r="AT764" s="279" t="s">
        <v>465</v>
      </c>
      <c r="AU764" s="279" t="s">
        <v>93</v>
      </c>
      <c r="AV764" s="13" t="s">
        <v>93</v>
      </c>
      <c r="AW764" s="13" t="s">
        <v>38</v>
      </c>
      <c r="AX764" s="13" t="s">
        <v>83</v>
      </c>
      <c r="AY764" s="279" t="s">
        <v>397</v>
      </c>
    </row>
    <row r="765" s="13" customFormat="1">
      <c r="A765" s="13"/>
      <c r="B765" s="269"/>
      <c r="C765" s="270"/>
      <c r="D765" s="261" t="s">
        <v>465</v>
      </c>
      <c r="E765" s="271" t="s">
        <v>1</v>
      </c>
      <c r="F765" s="272" t="s">
        <v>1225</v>
      </c>
      <c r="G765" s="270"/>
      <c r="H765" s="273">
        <v>4.1079999999999997</v>
      </c>
      <c r="I765" s="274"/>
      <c r="J765" s="270"/>
      <c r="K765" s="270"/>
      <c r="L765" s="275"/>
      <c r="M765" s="276"/>
      <c r="N765" s="277"/>
      <c r="O765" s="277"/>
      <c r="P765" s="277"/>
      <c r="Q765" s="277"/>
      <c r="R765" s="277"/>
      <c r="S765" s="277"/>
      <c r="T765" s="278"/>
      <c r="U765" s="13"/>
      <c r="V765" s="13"/>
      <c r="W765" s="13"/>
      <c r="X765" s="13"/>
      <c r="Y765" s="13"/>
      <c r="Z765" s="13"/>
      <c r="AA765" s="13"/>
      <c r="AB765" s="13"/>
      <c r="AC765" s="13"/>
      <c r="AD765" s="13"/>
      <c r="AE765" s="13"/>
      <c r="AT765" s="279" t="s">
        <v>465</v>
      </c>
      <c r="AU765" s="279" t="s">
        <v>93</v>
      </c>
      <c r="AV765" s="13" t="s">
        <v>93</v>
      </c>
      <c r="AW765" s="13" t="s">
        <v>38</v>
      </c>
      <c r="AX765" s="13" t="s">
        <v>83</v>
      </c>
      <c r="AY765" s="279" t="s">
        <v>397</v>
      </c>
    </row>
    <row r="766" s="13" customFormat="1">
      <c r="A766" s="13"/>
      <c r="B766" s="269"/>
      <c r="C766" s="270"/>
      <c r="D766" s="261" t="s">
        <v>465</v>
      </c>
      <c r="E766" s="271" t="s">
        <v>1</v>
      </c>
      <c r="F766" s="272" t="s">
        <v>1226</v>
      </c>
      <c r="G766" s="270"/>
      <c r="H766" s="273">
        <v>50.548000000000002</v>
      </c>
      <c r="I766" s="274"/>
      <c r="J766" s="270"/>
      <c r="K766" s="270"/>
      <c r="L766" s="275"/>
      <c r="M766" s="276"/>
      <c r="N766" s="277"/>
      <c r="O766" s="277"/>
      <c r="P766" s="277"/>
      <c r="Q766" s="277"/>
      <c r="R766" s="277"/>
      <c r="S766" s="277"/>
      <c r="T766" s="278"/>
      <c r="U766" s="13"/>
      <c r="V766" s="13"/>
      <c r="W766" s="13"/>
      <c r="X766" s="13"/>
      <c r="Y766" s="13"/>
      <c r="Z766" s="13"/>
      <c r="AA766" s="13"/>
      <c r="AB766" s="13"/>
      <c r="AC766" s="13"/>
      <c r="AD766" s="13"/>
      <c r="AE766" s="13"/>
      <c r="AT766" s="279" t="s">
        <v>465</v>
      </c>
      <c r="AU766" s="279" t="s">
        <v>93</v>
      </c>
      <c r="AV766" s="13" t="s">
        <v>93</v>
      </c>
      <c r="AW766" s="13" t="s">
        <v>38</v>
      </c>
      <c r="AX766" s="13" t="s">
        <v>83</v>
      </c>
      <c r="AY766" s="279" t="s">
        <v>397</v>
      </c>
    </row>
    <row r="767" s="13" customFormat="1">
      <c r="A767" s="13"/>
      <c r="B767" s="269"/>
      <c r="C767" s="270"/>
      <c r="D767" s="261" t="s">
        <v>465</v>
      </c>
      <c r="E767" s="271" t="s">
        <v>1</v>
      </c>
      <c r="F767" s="272" t="s">
        <v>1227</v>
      </c>
      <c r="G767" s="270"/>
      <c r="H767" s="273">
        <v>9.2309999999999999</v>
      </c>
      <c r="I767" s="274"/>
      <c r="J767" s="270"/>
      <c r="K767" s="270"/>
      <c r="L767" s="275"/>
      <c r="M767" s="276"/>
      <c r="N767" s="277"/>
      <c r="O767" s="277"/>
      <c r="P767" s="277"/>
      <c r="Q767" s="277"/>
      <c r="R767" s="277"/>
      <c r="S767" s="277"/>
      <c r="T767" s="278"/>
      <c r="U767" s="13"/>
      <c r="V767" s="13"/>
      <c r="W767" s="13"/>
      <c r="X767" s="13"/>
      <c r="Y767" s="13"/>
      <c r="Z767" s="13"/>
      <c r="AA767" s="13"/>
      <c r="AB767" s="13"/>
      <c r="AC767" s="13"/>
      <c r="AD767" s="13"/>
      <c r="AE767" s="13"/>
      <c r="AT767" s="279" t="s">
        <v>465</v>
      </c>
      <c r="AU767" s="279" t="s">
        <v>93</v>
      </c>
      <c r="AV767" s="13" t="s">
        <v>93</v>
      </c>
      <c r="AW767" s="13" t="s">
        <v>38</v>
      </c>
      <c r="AX767" s="13" t="s">
        <v>83</v>
      </c>
      <c r="AY767" s="279" t="s">
        <v>397</v>
      </c>
    </row>
    <row r="768" s="14" customFormat="1">
      <c r="A768" s="14"/>
      <c r="B768" s="280"/>
      <c r="C768" s="281"/>
      <c r="D768" s="261" t="s">
        <v>465</v>
      </c>
      <c r="E768" s="282" t="s">
        <v>1</v>
      </c>
      <c r="F768" s="283" t="s">
        <v>467</v>
      </c>
      <c r="G768" s="281"/>
      <c r="H768" s="284">
        <v>303.36099999999999</v>
      </c>
      <c r="I768" s="285"/>
      <c r="J768" s="281"/>
      <c r="K768" s="281"/>
      <c r="L768" s="286"/>
      <c r="M768" s="287"/>
      <c r="N768" s="288"/>
      <c r="O768" s="288"/>
      <c r="P768" s="288"/>
      <c r="Q768" s="288"/>
      <c r="R768" s="288"/>
      <c r="S768" s="288"/>
      <c r="T768" s="289"/>
      <c r="U768" s="14"/>
      <c r="V768" s="14"/>
      <c r="W768" s="14"/>
      <c r="X768" s="14"/>
      <c r="Y768" s="14"/>
      <c r="Z768" s="14"/>
      <c r="AA768" s="14"/>
      <c r="AB768" s="14"/>
      <c r="AC768" s="14"/>
      <c r="AD768" s="14"/>
      <c r="AE768" s="14"/>
      <c r="AT768" s="290" t="s">
        <v>465</v>
      </c>
      <c r="AU768" s="290" t="s">
        <v>93</v>
      </c>
      <c r="AV768" s="14" t="s">
        <v>124</v>
      </c>
      <c r="AW768" s="14" t="s">
        <v>38</v>
      </c>
      <c r="AX768" s="14" t="s">
        <v>91</v>
      </c>
      <c r="AY768" s="290" t="s">
        <v>397</v>
      </c>
    </row>
    <row r="769" s="2" customFormat="1" ht="21.75" customHeight="1">
      <c r="A769" s="40"/>
      <c r="B769" s="41"/>
      <c r="C769" s="247" t="s">
        <v>1228</v>
      </c>
      <c r="D769" s="247" t="s">
        <v>400</v>
      </c>
      <c r="E769" s="248" t="s">
        <v>1229</v>
      </c>
      <c r="F769" s="249" t="s">
        <v>1230</v>
      </c>
      <c r="G769" s="250" t="s">
        <v>464</v>
      </c>
      <c r="H769" s="251">
        <v>32.429000000000002</v>
      </c>
      <c r="I769" s="252"/>
      <c r="J769" s="253">
        <f>ROUND(I769*H769,2)</f>
        <v>0</v>
      </c>
      <c r="K769" s="254"/>
      <c r="L769" s="46"/>
      <c r="M769" s="255" t="s">
        <v>1</v>
      </c>
      <c r="N769" s="256" t="s">
        <v>48</v>
      </c>
      <c r="O769" s="93"/>
      <c r="P769" s="257">
        <f>O769*H769</f>
        <v>0</v>
      </c>
      <c r="Q769" s="257">
        <v>2.2563399999999998</v>
      </c>
      <c r="R769" s="257">
        <f>Q769*H769</f>
        <v>73.170849860000004</v>
      </c>
      <c r="S769" s="257">
        <v>0</v>
      </c>
      <c r="T769" s="258">
        <f>S769*H769</f>
        <v>0</v>
      </c>
      <c r="U769" s="40"/>
      <c r="V769" s="40"/>
      <c r="W769" s="40"/>
      <c r="X769" s="40"/>
      <c r="Y769" s="40"/>
      <c r="Z769" s="40"/>
      <c r="AA769" s="40"/>
      <c r="AB769" s="40"/>
      <c r="AC769" s="40"/>
      <c r="AD769" s="40"/>
      <c r="AE769" s="40"/>
      <c r="AR769" s="259" t="s">
        <v>124</v>
      </c>
      <c r="AT769" s="259" t="s">
        <v>400</v>
      </c>
      <c r="AU769" s="259" t="s">
        <v>93</v>
      </c>
      <c r="AY769" s="18" t="s">
        <v>397</v>
      </c>
      <c r="BE769" s="260">
        <f>IF(N769="základní",J769,0)</f>
        <v>0</v>
      </c>
      <c r="BF769" s="260">
        <f>IF(N769="snížená",J769,0)</f>
        <v>0</v>
      </c>
      <c r="BG769" s="260">
        <f>IF(N769="zákl. přenesená",J769,0)</f>
        <v>0</v>
      </c>
      <c r="BH769" s="260">
        <f>IF(N769="sníž. přenesená",J769,0)</f>
        <v>0</v>
      </c>
      <c r="BI769" s="260">
        <f>IF(N769="nulová",J769,0)</f>
        <v>0</v>
      </c>
      <c r="BJ769" s="18" t="s">
        <v>91</v>
      </c>
      <c r="BK769" s="260">
        <f>ROUND(I769*H769,2)</f>
        <v>0</v>
      </c>
      <c r="BL769" s="18" t="s">
        <v>124</v>
      </c>
      <c r="BM769" s="259" t="s">
        <v>1231</v>
      </c>
    </row>
    <row r="770" s="16" customFormat="1">
      <c r="A770" s="16"/>
      <c r="B770" s="306"/>
      <c r="C770" s="307"/>
      <c r="D770" s="261" t="s">
        <v>465</v>
      </c>
      <c r="E770" s="308" t="s">
        <v>1</v>
      </c>
      <c r="F770" s="309" t="s">
        <v>1213</v>
      </c>
      <c r="G770" s="307"/>
      <c r="H770" s="308" t="s">
        <v>1</v>
      </c>
      <c r="I770" s="310"/>
      <c r="J770" s="307"/>
      <c r="K770" s="307"/>
      <c r="L770" s="311"/>
      <c r="M770" s="312"/>
      <c r="N770" s="313"/>
      <c r="O770" s="313"/>
      <c r="P770" s="313"/>
      <c r="Q770" s="313"/>
      <c r="R770" s="313"/>
      <c r="S770" s="313"/>
      <c r="T770" s="314"/>
      <c r="U770" s="16"/>
      <c r="V770" s="16"/>
      <c r="W770" s="16"/>
      <c r="X770" s="16"/>
      <c r="Y770" s="16"/>
      <c r="Z770" s="16"/>
      <c r="AA770" s="16"/>
      <c r="AB770" s="16"/>
      <c r="AC770" s="16"/>
      <c r="AD770" s="16"/>
      <c r="AE770" s="16"/>
      <c r="AT770" s="315" t="s">
        <v>465</v>
      </c>
      <c r="AU770" s="315" t="s">
        <v>93</v>
      </c>
      <c r="AV770" s="16" t="s">
        <v>91</v>
      </c>
      <c r="AW770" s="16" t="s">
        <v>38</v>
      </c>
      <c r="AX770" s="16" t="s">
        <v>83</v>
      </c>
      <c r="AY770" s="315" t="s">
        <v>397</v>
      </c>
    </row>
    <row r="771" s="13" customFormat="1">
      <c r="A771" s="13"/>
      <c r="B771" s="269"/>
      <c r="C771" s="270"/>
      <c r="D771" s="261" t="s">
        <v>465</v>
      </c>
      <c r="E771" s="271" t="s">
        <v>1</v>
      </c>
      <c r="F771" s="272" t="s">
        <v>1232</v>
      </c>
      <c r="G771" s="270"/>
      <c r="H771" s="273">
        <v>32.429000000000002</v>
      </c>
      <c r="I771" s="274"/>
      <c r="J771" s="270"/>
      <c r="K771" s="270"/>
      <c r="L771" s="275"/>
      <c r="M771" s="276"/>
      <c r="N771" s="277"/>
      <c r="O771" s="277"/>
      <c r="P771" s="277"/>
      <c r="Q771" s="277"/>
      <c r="R771" s="277"/>
      <c r="S771" s="277"/>
      <c r="T771" s="278"/>
      <c r="U771" s="13"/>
      <c r="V771" s="13"/>
      <c r="W771" s="13"/>
      <c r="X771" s="13"/>
      <c r="Y771" s="13"/>
      <c r="Z771" s="13"/>
      <c r="AA771" s="13"/>
      <c r="AB771" s="13"/>
      <c r="AC771" s="13"/>
      <c r="AD771" s="13"/>
      <c r="AE771" s="13"/>
      <c r="AT771" s="279" t="s">
        <v>465</v>
      </c>
      <c r="AU771" s="279" t="s">
        <v>93</v>
      </c>
      <c r="AV771" s="13" t="s">
        <v>93</v>
      </c>
      <c r="AW771" s="13" t="s">
        <v>38</v>
      </c>
      <c r="AX771" s="13" t="s">
        <v>83</v>
      </c>
      <c r="AY771" s="279" t="s">
        <v>397</v>
      </c>
    </row>
    <row r="772" s="14" customFormat="1">
      <c r="A772" s="14"/>
      <c r="B772" s="280"/>
      <c r="C772" s="281"/>
      <c r="D772" s="261" t="s">
        <v>465</v>
      </c>
      <c r="E772" s="282" t="s">
        <v>1</v>
      </c>
      <c r="F772" s="283" t="s">
        <v>467</v>
      </c>
      <c r="G772" s="281"/>
      <c r="H772" s="284">
        <v>32.429000000000002</v>
      </c>
      <c r="I772" s="285"/>
      <c r="J772" s="281"/>
      <c r="K772" s="281"/>
      <c r="L772" s="286"/>
      <c r="M772" s="287"/>
      <c r="N772" s="288"/>
      <c r="O772" s="288"/>
      <c r="P772" s="288"/>
      <c r="Q772" s="288"/>
      <c r="R772" s="288"/>
      <c r="S772" s="288"/>
      <c r="T772" s="289"/>
      <c r="U772" s="14"/>
      <c r="V772" s="14"/>
      <c r="W772" s="14"/>
      <c r="X772" s="14"/>
      <c r="Y772" s="14"/>
      <c r="Z772" s="14"/>
      <c r="AA772" s="14"/>
      <c r="AB772" s="14"/>
      <c r="AC772" s="14"/>
      <c r="AD772" s="14"/>
      <c r="AE772" s="14"/>
      <c r="AT772" s="290" t="s">
        <v>465</v>
      </c>
      <c r="AU772" s="290" t="s">
        <v>93</v>
      </c>
      <c r="AV772" s="14" t="s">
        <v>124</v>
      </c>
      <c r="AW772" s="14" t="s">
        <v>38</v>
      </c>
      <c r="AX772" s="14" t="s">
        <v>91</v>
      </c>
      <c r="AY772" s="290" t="s">
        <v>397</v>
      </c>
    </row>
    <row r="773" s="2" customFormat="1" ht="21.75" customHeight="1">
      <c r="A773" s="40"/>
      <c r="B773" s="41"/>
      <c r="C773" s="247" t="s">
        <v>1233</v>
      </c>
      <c r="D773" s="247" t="s">
        <v>400</v>
      </c>
      <c r="E773" s="248" t="s">
        <v>1234</v>
      </c>
      <c r="F773" s="249" t="s">
        <v>1235</v>
      </c>
      <c r="G773" s="250" t="s">
        <v>464</v>
      </c>
      <c r="H773" s="251">
        <v>189.941</v>
      </c>
      <c r="I773" s="252"/>
      <c r="J773" s="253">
        <f>ROUND(I773*H773,2)</f>
        <v>0</v>
      </c>
      <c r="K773" s="254"/>
      <c r="L773" s="46"/>
      <c r="M773" s="255" t="s">
        <v>1</v>
      </c>
      <c r="N773" s="256" t="s">
        <v>48</v>
      </c>
      <c r="O773" s="93"/>
      <c r="P773" s="257">
        <f>O773*H773</f>
        <v>0</v>
      </c>
      <c r="Q773" s="257">
        <v>0</v>
      </c>
      <c r="R773" s="257">
        <f>Q773*H773</f>
        <v>0</v>
      </c>
      <c r="S773" s="257">
        <v>0</v>
      </c>
      <c r="T773" s="258">
        <f>S773*H773</f>
        <v>0</v>
      </c>
      <c r="U773" s="40"/>
      <c r="V773" s="40"/>
      <c r="W773" s="40"/>
      <c r="X773" s="40"/>
      <c r="Y773" s="40"/>
      <c r="Z773" s="40"/>
      <c r="AA773" s="40"/>
      <c r="AB773" s="40"/>
      <c r="AC773" s="40"/>
      <c r="AD773" s="40"/>
      <c r="AE773" s="40"/>
      <c r="AR773" s="259" t="s">
        <v>124</v>
      </c>
      <c r="AT773" s="259" t="s">
        <v>400</v>
      </c>
      <c r="AU773" s="259" t="s">
        <v>93</v>
      </c>
      <c r="AY773" s="18" t="s">
        <v>397</v>
      </c>
      <c r="BE773" s="260">
        <f>IF(N773="základní",J773,0)</f>
        <v>0</v>
      </c>
      <c r="BF773" s="260">
        <f>IF(N773="snížená",J773,0)</f>
        <v>0</v>
      </c>
      <c r="BG773" s="260">
        <f>IF(N773="zákl. přenesená",J773,0)</f>
        <v>0</v>
      </c>
      <c r="BH773" s="260">
        <f>IF(N773="sníž. přenesená",J773,0)</f>
        <v>0</v>
      </c>
      <c r="BI773" s="260">
        <f>IF(N773="nulová",J773,0)</f>
        <v>0</v>
      </c>
      <c r="BJ773" s="18" t="s">
        <v>91</v>
      </c>
      <c r="BK773" s="260">
        <f>ROUND(I773*H773,2)</f>
        <v>0</v>
      </c>
      <c r="BL773" s="18" t="s">
        <v>124</v>
      </c>
      <c r="BM773" s="259" t="s">
        <v>1236</v>
      </c>
    </row>
    <row r="774" s="2" customFormat="1" ht="21.75" customHeight="1">
      <c r="A774" s="40"/>
      <c r="B774" s="41"/>
      <c r="C774" s="247" t="s">
        <v>1237</v>
      </c>
      <c r="D774" s="247" t="s">
        <v>400</v>
      </c>
      <c r="E774" s="248" t="s">
        <v>1238</v>
      </c>
      <c r="F774" s="249" t="s">
        <v>1239</v>
      </c>
      <c r="G774" s="250" t="s">
        <v>464</v>
      </c>
      <c r="H774" s="251">
        <v>303.36099999999999</v>
      </c>
      <c r="I774" s="252"/>
      <c r="J774" s="253">
        <f>ROUND(I774*H774,2)</f>
        <v>0</v>
      </c>
      <c r="K774" s="254"/>
      <c r="L774" s="46"/>
      <c r="M774" s="255" t="s">
        <v>1</v>
      </c>
      <c r="N774" s="256" t="s">
        <v>48</v>
      </c>
      <c r="O774" s="93"/>
      <c r="P774" s="257">
        <f>O774*H774</f>
        <v>0</v>
      </c>
      <c r="Q774" s="257">
        <v>0</v>
      </c>
      <c r="R774" s="257">
        <f>Q774*H774</f>
        <v>0</v>
      </c>
      <c r="S774" s="257">
        <v>0</v>
      </c>
      <c r="T774" s="258">
        <f>S774*H774</f>
        <v>0</v>
      </c>
      <c r="U774" s="40"/>
      <c r="V774" s="40"/>
      <c r="W774" s="40"/>
      <c r="X774" s="40"/>
      <c r="Y774" s="40"/>
      <c r="Z774" s="40"/>
      <c r="AA774" s="40"/>
      <c r="AB774" s="40"/>
      <c r="AC774" s="40"/>
      <c r="AD774" s="40"/>
      <c r="AE774" s="40"/>
      <c r="AR774" s="259" t="s">
        <v>124</v>
      </c>
      <c r="AT774" s="259" t="s">
        <v>400</v>
      </c>
      <c r="AU774" s="259" t="s">
        <v>93</v>
      </c>
      <c r="AY774" s="18" t="s">
        <v>397</v>
      </c>
      <c r="BE774" s="260">
        <f>IF(N774="základní",J774,0)</f>
        <v>0</v>
      </c>
      <c r="BF774" s="260">
        <f>IF(N774="snížená",J774,0)</f>
        <v>0</v>
      </c>
      <c r="BG774" s="260">
        <f>IF(N774="zákl. přenesená",J774,0)</f>
        <v>0</v>
      </c>
      <c r="BH774" s="260">
        <f>IF(N774="sníž. přenesená",J774,0)</f>
        <v>0</v>
      </c>
      <c r="BI774" s="260">
        <f>IF(N774="nulová",J774,0)</f>
        <v>0</v>
      </c>
      <c r="BJ774" s="18" t="s">
        <v>91</v>
      </c>
      <c r="BK774" s="260">
        <f>ROUND(I774*H774,2)</f>
        <v>0</v>
      </c>
      <c r="BL774" s="18" t="s">
        <v>124</v>
      </c>
      <c r="BM774" s="259" t="s">
        <v>1240</v>
      </c>
    </row>
    <row r="775" s="2" customFormat="1" ht="16.5" customHeight="1">
      <c r="A775" s="40"/>
      <c r="B775" s="41"/>
      <c r="C775" s="316" t="s">
        <v>1241</v>
      </c>
      <c r="D775" s="316" t="s">
        <v>534</v>
      </c>
      <c r="E775" s="317" t="s">
        <v>1242</v>
      </c>
      <c r="F775" s="318" t="s">
        <v>1243</v>
      </c>
      <c r="G775" s="319" t="s">
        <v>1244</v>
      </c>
      <c r="H775" s="320">
        <v>1840.056</v>
      </c>
      <c r="I775" s="321"/>
      <c r="J775" s="322">
        <f>ROUND(I775*H775,2)</f>
        <v>0</v>
      </c>
      <c r="K775" s="323"/>
      <c r="L775" s="324"/>
      <c r="M775" s="325" t="s">
        <v>1</v>
      </c>
      <c r="N775" s="326" t="s">
        <v>48</v>
      </c>
      <c r="O775" s="93"/>
      <c r="P775" s="257">
        <f>O775*H775</f>
        <v>0</v>
      </c>
      <c r="Q775" s="257">
        <v>0</v>
      </c>
      <c r="R775" s="257">
        <f>Q775*H775</f>
        <v>0</v>
      </c>
      <c r="S775" s="257">
        <v>0</v>
      </c>
      <c r="T775" s="258">
        <f>S775*H775</f>
        <v>0</v>
      </c>
      <c r="U775" s="40"/>
      <c r="V775" s="40"/>
      <c r="W775" s="40"/>
      <c r="X775" s="40"/>
      <c r="Y775" s="40"/>
      <c r="Z775" s="40"/>
      <c r="AA775" s="40"/>
      <c r="AB775" s="40"/>
      <c r="AC775" s="40"/>
      <c r="AD775" s="40"/>
      <c r="AE775" s="40"/>
      <c r="AR775" s="259" t="s">
        <v>136</v>
      </c>
      <c r="AT775" s="259" t="s">
        <v>534</v>
      </c>
      <c r="AU775" s="259" t="s">
        <v>93</v>
      </c>
      <c r="AY775" s="18" t="s">
        <v>397</v>
      </c>
      <c r="BE775" s="260">
        <f>IF(N775="základní",J775,0)</f>
        <v>0</v>
      </c>
      <c r="BF775" s="260">
        <f>IF(N775="snížená",J775,0)</f>
        <v>0</v>
      </c>
      <c r="BG775" s="260">
        <f>IF(N775="zákl. přenesená",J775,0)</f>
        <v>0</v>
      </c>
      <c r="BH775" s="260">
        <f>IF(N775="sníž. přenesená",J775,0)</f>
        <v>0</v>
      </c>
      <c r="BI775" s="260">
        <f>IF(N775="nulová",J775,0)</f>
        <v>0</v>
      </c>
      <c r="BJ775" s="18" t="s">
        <v>91</v>
      </c>
      <c r="BK775" s="260">
        <f>ROUND(I775*H775,2)</f>
        <v>0</v>
      </c>
      <c r="BL775" s="18" t="s">
        <v>124</v>
      </c>
      <c r="BM775" s="259" t="s">
        <v>1245</v>
      </c>
    </row>
    <row r="776" s="13" customFormat="1">
      <c r="A776" s="13"/>
      <c r="B776" s="269"/>
      <c r="C776" s="270"/>
      <c r="D776" s="261" t="s">
        <v>465</v>
      </c>
      <c r="E776" s="271" t="s">
        <v>1</v>
      </c>
      <c r="F776" s="272" t="s">
        <v>1246</v>
      </c>
      <c r="G776" s="270"/>
      <c r="H776" s="273">
        <v>671.34699999999998</v>
      </c>
      <c r="I776" s="274"/>
      <c r="J776" s="270"/>
      <c r="K776" s="270"/>
      <c r="L776" s="275"/>
      <c r="M776" s="276"/>
      <c r="N776" s="277"/>
      <c r="O776" s="277"/>
      <c r="P776" s="277"/>
      <c r="Q776" s="277"/>
      <c r="R776" s="277"/>
      <c r="S776" s="277"/>
      <c r="T776" s="278"/>
      <c r="U776" s="13"/>
      <c r="V776" s="13"/>
      <c r="W776" s="13"/>
      <c r="X776" s="13"/>
      <c r="Y776" s="13"/>
      <c r="Z776" s="13"/>
      <c r="AA776" s="13"/>
      <c r="AB776" s="13"/>
      <c r="AC776" s="13"/>
      <c r="AD776" s="13"/>
      <c r="AE776" s="13"/>
      <c r="AT776" s="279" t="s">
        <v>465</v>
      </c>
      <c r="AU776" s="279" t="s">
        <v>93</v>
      </c>
      <c r="AV776" s="13" t="s">
        <v>93</v>
      </c>
      <c r="AW776" s="13" t="s">
        <v>38</v>
      </c>
      <c r="AX776" s="13" t="s">
        <v>83</v>
      </c>
      <c r="AY776" s="279" t="s">
        <v>397</v>
      </c>
    </row>
    <row r="777" s="13" customFormat="1">
      <c r="A777" s="13"/>
      <c r="B777" s="269"/>
      <c r="C777" s="270"/>
      <c r="D777" s="261" t="s">
        <v>465</v>
      </c>
      <c r="E777" s="271" t="s">
        <v>1</v>
      </c>
      <c r="F777" s="272" t="s">
        <v>1247</v>
      </c>
      <c r="G777" s="270"/>
      <c r="H777" s="273">
        <v>20.91</v>
      </c>
      <c r="I777" s="274"/>
      <c r="J777" s="270"/>
      <c r="K777" s="270"/>
      <c r="L777" s="275"/>
      <c r="M777" s="276"/>
      <c r="N777" s="277"/>
      <c r="O777" s="277"/>
      <c r="P777" s="277"/>
      <c r="Q777" s="277"/>
      <c r="R777" s="277"/>
      <c r="S777" s="277"/>
      <c r="T777" s="278"/>
      <c r="U777" s="13"/>
      <c r="V777" s="13"/>
      <c r="W777" s="13"/>
      <c r="X777" s="13"/>
      <c r="Y777" s="13"/>
      <c r="Z777" s="13"/>
      <c r="AA777" s="13"/>
      <c r="AB777" s="13"/>
      <c r="AC777" s="13"/>
      <c r="AD777" s="13"/>
      <c r="AE777" s="13"/>
      <c r="AT777" s="279" t="s">
        <v>465</v>
      </c>
      <c r="AU777" s="279" t="s">
        <v>93</v>
      </c>
      <c r="AV777" s="13" t="s">
        <v>93</v>
      </c>
      <c r="AW777" s="13" t="s">
        <v>38</v>
      </c>
      <c r="AX777" s="13" t="s">
        <v>83</v>
      </c>
      <c r="AY777" s="279" t="s">
        <v>397</v>
      </c>
    </row>
    <row r="778" s="13" customFormat="1">
      <c r="A778" s="13"/>
      <c r="B778" s="269"/>
      <c r="C778" s="270"/>
      <c r="D778" s="261" t="s">
        <v>465</v>
      </c>
      <c r="E778" s="271" t="s">
        <v>1</v>
      </c>
      <c r="F778" s="272" t="s">
        <v>1248</v>
      </c>
      <c r="G778" s="270"/>
      <c r="H778" s="273">
        <v>22.411000000000001</v>
      </c>
      <c r="I778" s="274"/>
      <c r="J778" s="270"/>
      <c r="K778" s="270"/>
      <c r="L778" s="275"/>
      <c r="M778" s="276"/>
      <c r="N778" s="277"/>
      <c r="O778" s="277"/>
      <c r="P778" s="277"/>
      <c r="Q778" s="277"/>
      <c r="R778" s="277"/>
      <c r="S778" s="277"/>
      <c r="T778" s="278"/>
      <c r="U778" s="13"/>
      <c r="V778" s="13"/>
      <c r="W778" s="13"/>
      <c r="X778" s="13"/>
      <c r="Y778" s="13"/>
      <c r="Z778" s="13"/>
      <c r="AA778" s="13"/>
      <c r="AB778" s="13"/>
      <c r="AC778" s="13"/>
      <c r="AD778" s="13"/>
      <c r="AE778" s="13"/>
      <c r="AT778" s="279" t="s">
        <v>465</v>
      </c>
      <c r="AU778" s="279" t="s">
        <v>93</v>
      </c>
      <c r="AV778" s="13" t="s">
        <v>93</v>
      </c>
      <c r="AW778" s="13" t="s">
        <v>38</v>
      </c>
      <c r="AX778" s="13" t="s">
        <v>83</v>
      </c>
      <c r="AY778" s="279" t="s">
        <v>397</v>
      </c>
    </row>
    <row r="779" s="13" customFormat="1">
      <c r="A779" s="13"/>
      <c r="B779" s="269"/>
      <c r="C779" s="270"/>
      <c r="D779" s="261" t="s">
        <v>465</v>
      </c>
      <c r="E779" s="271" t="s">
        <v>1</v>
      </c>
      <c r="F779" s="272" t="s">
        <v>1249</v>
      </c>
      <c r="G779" s="270"/>
      <c r="H779" s="273">
        <v>111.334</v>
      </c>
      <c r="I779" s="274"/>
      <c r="J779" s="270"/>
      <c r="K779" s="270"/>
      <c r="L779" s="275"/>
      <c r="M779" s="276"/>
      <c r="N779" s="277"/>
      <c r="O779" s="277"/>
      <c r="P779" s="277"/>
      <c r="Q779" s="277"/>
      <c r="R779" s="277"/>
      <c r="S779" s="277"/>
      <c r="T779" s="278"/>
      <c r="U779" s="13"/>
      <c r="V779" s="13"/>
      <c r="W779" s="13"/>
      <c r="X779" s="13"/>
      <c r="Y779" s="13"/>
      <c r="Z779" s="13"/>
      <c r="AA779" s="13"/>
      <c r="AB779" s="13"/>
      <c r="AC779" s="13"/>
      <c r="AD779" s="13"/>
      <c r="AE779" s="13"/>
      <c r="AT779" s="279" t="s">
        <v>465</v>
      </c>
      <c r="AU779" s="279" t="s">
        <v>93</v>
      </c>
      <c r="AV779" s="13" t="s">
        <v>93</v>
      </c>
      <c r="AW779" s="13" t="s">
        <v>38</v>
      </c>
      <c r="AX779" s="13" t="s">
        <v>83</v>
      </c>
      <c r="AY779" s="279" t="s">
        <v>397</v>
      </c>
    </row>
    <row r="780" s="13" customFormat="1">
      <c r="A780" s="13"/>
      <c r="B780" s="269"/>
      <c r="C780" s="270"/>
      <c r="D780" s="261" t="s">
        <v>465</v>
      </c>
      <c r="E780" s="271" t="s">
        <v>1</v>
      </c>
      <c r="F780" s="272" t="s">
        <v>1250</v>
      </c>
      <c r="G780" s="270"/>
      <c r="H780" s="273">
        <v>12.154999999999999</v>
      </c>
      <c r="I780" s="274"/>
      <c r="J780" s="270"/>
      <c r="K780" s="270"/>
      <c r="L780" s="275"/>
      <c r="M780" s="276"/>
      <c r="N780" s="277"/>
      <c r="O780" s="277"/>
      <c r="P780" s="277"/>
      <c r="Q780" s="277"/>
      <c r="R780" s="277"/>
      <c r="S780" s="277"/>
      <c r="T780" s="278"/>
      <c r="U780" s="13"/>
      <c r="V780" s="13"/>
      <c r="W780" s="13"/>
      <c r="X780" s="13"/>
      <c r="Y780" s="13"/>
      <c r="Z780" s="13"/>
      <c r="AA780" s="13"/>
      <c r="AB780" s="13"/>
      <c r="AC780" s="13"/>
      <c r="AD780" s="13"/>
      <c r="AE780" s="13"/>
      <c r="AT780" s="279" t="s">
        <v>465</v>
      </c>
      <c r="AU780" s="279" t="s">
        <v>93</v>
      </c>
      <c r="AV780" s="13" t="s">
        <v>93</v>
      </c>
      <c r="AW780" s="13" t="s">
        <v>38</v>
      </c>
      <c r="AX780" s="13" t="s">
        <v>83</v>
      </c>
      <c r="AY780" s="279" t="s">
        <v>397</v>
      </c>
    </row>
    <row r="781" s="13" customFormat="1">
      <c r="A781" s="13"/>
      <c r="B781" s="269"/>
      <c r="C781" s="270"/>
      <c r="D781" s="261" t="s">
        <v>465</v>
      </c>
      <c r="E781" s="271" t="s">
        <v>1</v>
      </c>
      <c r="F781" s="272" t="s">
        <v>1251</v>
      </c>
      <c r="G781" s="270"/>
      <c r="H781" s="273">
        <v>113.502</v>
      </c>
      <c r="I781" s="274"/>
      <c r="J781" s="270"/>
      <c r="K781" s="270"/>
      <c r="L781" s="275"/>
      <c r="M781" s="276"/>
      <c r="N781" s="277"/>
      <c r="O781" s="277"/>
      <c r="P781" s="277"/>
      <c r="Q781" s="277"/>
      <c r="R781" s="277"/>
      <c r="S781" s="277"/>
      <c r="T781" s="278"/>
      <c r="U781" s="13"/>
      <c r="V781" s="13"/>
      <c r="W781" s="13"/>
      <c r="X781" s="13"/>
      <c r="Y781" s="13"/>
      <c r="Z781" s="13"/>
      <c r="AA781" s="13"/>
      <c r="AB781" s="13"/>
      <c r="AC781" s="13"/>
      <c r="AD781" s="13"/>
      <c r="AE781" s="13"/>
      <c r="AT781" s="279" t="s">
        <v>465</v>
      </c>
      <c r="AU781" s="279" t="s">
        <v>93</v>
      </c>
      <c r="AV781" s="13" t="s">
        <v>93</v>
      </c>
      <c r="AW781" s="13" t="s">
        <v>38</v>
      </c>
      <c r="AX781" s="13" t="s">
        <v>83</v>
      </c>
      <c r="AY781" s="279" t="s">
        <v>397</v>
      </c>
    </row>
    <row r="782" s="13" customFormat="1">
      <c r="A782" s="13"/>
      <c r="B782" s="269"/>
      <c r="C782" s="270"/>
      <c r="D782" s="261" t="s">
        <v>465</v>
      </c>
      <c r="E782" s="271" t="s">
        <v>1</v>
      </c>
      <c r="F782" s="272" t="s">
        <v>1252</v>
      </c>
      <c r="G782" s="270"/>
      <c r="H782" s="273">
        <v>14.378</v>
      </c>
      <c r="I782" s="274"/>
      <c r="J782" s="270"/>
      <c r="K782" s="270"/>
      <c r="L782" s="275"/>
      <c r="M782" s="276"/>
      <c r="N782" s="277"/>
      <c r="O782" s="277"/>
      <c r="P782" s="277"/>
      <c r="Q782" s="277"/>
      <c r="R782" s="277"/>
      <c r="S782" s="277"/>
      <c r="T782" s="278"/>
      <c r="U782" s="13"/>
      <c r="V782" s="13"/>
      <c r="W782" s="13"/>
      <c r="X782" s="13"/>
      <c r="Y782" s="13"/>
      <c r="Z782" s="13"/>
      <c r="AA782" s="13"/>
      <c r="AB782" s="13"/>
      <c r="AC782" s="13"/>
      <c r="AD782" s="13"/>
      <c r="AE782" s="13"/>
      <c r="AT782" s="279" t="s">
        <v>465</v>
      </c>
      <c r="AU782" s="279" t="s">
        <v>93</v>
      </c>
      <c r="AV782" s="13" t="s">
        <v>93</v>
      </c>
      <c r="AW782" s="13" t="s">
        <v>38</v>
      </c>
      <c r="AX782" s="13" t="s">
        <v>83</v>
      </c>
      <c r="AY782" s="279" t="s">
        <v>397</v>
      </c>
    </row>
    <row r="783" s="13" customFormat="1">
      <c r="A783" s="13"/>
      <c r="B783" s="269"/>
      <c r="C783" s="270"/>
      <c r="D783" s="261" t="s">
        <v>465</v>
      </c>
      <c r="E783" s="271" t="s">
        <v>1</v>
      </c>
      <c r="F783" s="272" t="s">
        <v>1253</v>
      </c>
      <c r="G783" s="270"/>
      <c r="H783" s="273">
        <v>176.917</v>
      </c>
      <c r="I783" s="274"/>
      <c r="J783" s="270"/>
      <c r="K783" s="270"/>
      <c r="L783" s="275"/>
      <c r="M783" s="276"/>
      <c r="N783" s="277"/>
      <c r="O783" s="277"/>
      <c r="P783" s="277"/>
      <c r="Q783" s="277"/>
      <c r="R783" s="277"/>
      <c r="S783" s="277"/>
      <c r="T783" s="278"/>
      <c r="U783" s="13"/>
      <c r="V783" s="13"/>
      <c r="W783" s="13"/>
      <c r="X783" s="13"/>
      <c r="Y783" s="13"/>
      <c r="Z783" s="13"/>
      <c r="AA783" s="13"/>
      <c r="AB783" s="13"/>
      <c r="AC783" s="13"/>
      <c r="AD783" s="13"/>
      <c r="AE783" s="13"/>
      <c r="AT783" s="279" t="s">
        <v>465</v>
      </c>
      <c r="AU783" s="279" t="s">
        <v>93</v>
      </c>
      <c r="AV783" s="13" t="s">
        <v>93</v>
      </c>
      <c r="AW783" s="13" t="s">
        <v>38</v>
      </c>
      <c r="AX783" s="13" t="s">
        <v>83</v>
      </c>
      <c r="AY783" s="279" t="s">
        <v>397</v>
      </c>
    </row>
    <row r="784" s="13" customFormat="1">
      <c r="A784" s="13"/>
      <c r="B784" s="269"/>
      <c r="C784" s="270"/>
      <c r="D784" s="261" t="s">
        <v>465</v>
      </c>
      <c r="E784" s="271" t="s">
        <v>1</v>
      </c>
      <c r="F784" s="272" t="s">
        <v>1254</v>
      </c>
      <c r="G784" s="270"/>
      <c r="H784" s="273">
        <v>584.928</v>
      </c>
      <c r="I784" s="274"/>
      <c r="J784" s="270"/>
      <c r="K784" s="270"/>
      <c r="L784" s="275"/>
      <c r="M784" s="276"/>
      <c r="N784" s="277"/>
      <c r="O784" s="277"/>
      <c r="P784" s="277"/>
      <c r="Q784" s="277"/>
      <c r="R784" s="277"/>
      <c r="S784" s="277"/>
      <c r="T784" s="278"/>
      <c r="U784" s="13"/>
      <c r="V784" s="13"/>
      <c r="W784" s="13"/>
      <c r="X784" s="13"/>
      <c r="Y784" s="13"/>
      <c r="Z784" s="13"/>
      <c r="AA784" s="13"/>
      <c r="AB784" s="13"/>
      <c r="AC784" s="13"/>
      <c r="AD784" s="13"/>
      <c r="AE784" s="13"/>
      <c r="AT784" s="279" t="s">
        <v>465</v>
      </c>
      <c r="AU784" s="279" t="s">
        <v>93</v>
      </c>
      <c r="AV784" s="13" t="s">
        <v>93</v>
      </c>
      <c r="AW784" s="13" t="s">
        <v>38</v>
      </c>
      <c r="AX784" s="13" t="s">
        <v>83</v>
      </c>
      <c r="AY784" s="279" t="s">
        <v>397</v>
      </c>
    </row>
    <row r="785" s="13" customFormat="1">
      <c r="A785" s="13"/>
      <c r="B785" s="269"/>
      <c r="C785" s="270"/>
      <c r="D785" s="261" t="s">
        <v>465</v>
      </c>
      <c r="E785" s="271" t="s">
        <v>1</v>
      </c>
      <c r="F785" s="272" t="s">
        <v>1255</v>
      </c>
      <c r="G785" s="270"/>
      <c r="H785" s="273">
        <v>79.864999999999995</v>
      </c>
      <c r="I785" s="274"/>
      <c r="J785" s="270"/>
      <c r="K785" s="270"/>
      <c r="L785" s="275"/>
      <c r="M785" s="276"/>
      <c r="N785" s="277"/>
      <c r="O785" s="277"/>
      <c r="P785" s="277"/>
      <c r="Q785" s="277"/>
      <c r="R785" s="277"/>
      <c r="S785" s="277"/>
      <c r="T785" s="278"/>
      <c r="U785" s="13"/>
      <c r="V785" s="13"/>
      <c r="W785" s="13"/>
      <c r="X785" s="13"/>
      <c r="Y785" s="13"/>
      <c r="Z785" s="13"/>
      <c r="AA785" s="13"/>
      <c r="AB785" s="13"/>
      <c r="AC785" s="13"/>
      <c r="AD785" s="13"/>
      <c r="AE785" s="13"/>
      <c r="AT785" s="279" t="s">
        <v>465</v>
      </c>
      <c r="AU785" s="279" t="s">
        <v>93</v>
      </c>
      <c r="AV785" s="13" t="s">
        <v>93</v>
      </c>
      <c r="AW785" s="13" t="s">
        <v>38</v>
      </c>
      <c r="AX785" s="13" t="s">
        <v>83</v>
      </c>
      <c r="AY785" s="279" t="s">
        <v>397</v>
      </c>
    </row>
    <row r="786" s="13" customFormat="1">
      <c r="A786" s="13"/>
      <c r="B786" s="269"/>
      <c r="C786" s="270"/>
      <c r="D786" s="261" t="s">
        <v>465</v>
      </c>
      <c r="E786" s="271" t="s">
        <v>1</v>
      </c>
      <c r="F786" s="272" t="s">
        <v>1256</v>
      </c>
      <c r="G786" s="270"/>
      <c r="H786" s="273">
        <v>32.308999999999997</v>
      </c>
      <c r="I786" s="274"/>
      <c r="J786" s="270"/>
      <c r="K786" s="270"/>
      <c r="L786" s="275"/>
      <c r="M786" s="276"/>
      <c r="N786" s="277"/>
      <c r="O786" s="277"/>
      <c r="P786" s="277"/>
      <c r="Q786" s="277"/>
      <c r="R786" s="277"/>
      <c r="S786" s="277"/>
      <c r="T786" s="278"/>
      <c r="U786" s="13"/>
      <c r="V786" s="13"/>
      <c r="W786" s="13"/>
      <c r="X786" s="13"/>
      <c r="Y786" s="13"/>
      <c r="Z786" s="13"/>
      <c r="AA786" s="13"/>
      <c r="AB786" s="13"/>
      <c r="AC786" s="13"/>
      <c r="AD786" s="13"/>
      <c r="AE786" s="13"/>
      <c r="AT786" s="279" t="s">
        <v>465</v>
      </c>
      <c r="AU786" s="279" t="s">
        <v>93</v>
      </c>
      <c r="AV786" s="13" t="s">
        <v>93</v>
      </c>
      <c r="AW786" s="13" t="s">
        <v>38</v>
      </c>
      <c r="AX786" s="13" t="s">
        <v>83</v>
      </c>
      <c r="AY786" s="279" t="s">
        <v>397</v>
      </c>
    </row>
    <row r="787" s="14" customFormat="1">
      <c r="A787" s="14"/>
      <c r="B787" s="280"/>
      <c r="C787" s="281"/>
      <c r="D787" s="261" t="s">
        <v>465</v>
      </c>
      <c r="E787" s="282" t="s">
        <v>1</v>
      </c>
      <c r="F787" s="283" t="s">
        <v>467</v>
      </c>
      <c r="G787" s="281"/>
      <c r="H787" s="284">
        <v>1840.056</v>
      </c>
      <c r="I787" s="285"/>
      <c r="J787" s="281"/>
      <c r="K787" s="281"/>
      <c r="L787" s="286"/>
      <c r="M787" s="287"/>
      <c r="N787" s="288"/>
      <c r="O787" s="288"/>
      <c r="P787" s="288"/>
      <c r="Q787" s="288"/>
      <c r="R787" s="288"/>
      <c r="S787" s="288"/>
      <c r="T787" s="289"/>
      <c r="U787" s="14"/>
      <c r="V787" s="14"/>
      <c r="W787" s="14"/>
      <c r="X787" s="14"/>
      <c r="Y787" s="14"/>
      <c r="Z787" s="14"/>
      <c r="AA787" s="14"/>
      <c r="AB787" s="14"/>
      <c r="AC787" s="14"/>
      <c r="AD787" s="14"/>
      <c r="AE787" s="14"/>
      <c r="AT787" s="290" t="s">
        <v>465</v>
      </c>
      <c r="AU787" s="290" t="s">
        <v>93</v>
      </c>
      <c r="AV787" s="14" t="s">
        <v>124</v>
      </c>
      <c r="AW787" s="14" t="s">
        <v>38</v>
      </c>
      <c r="AX787" s="14" t="s">
        <v>91</v>
      </c>
      <c r="AY787" s="290" t="s">
        <v>397</v>
      </c>
    </row>
    <row r="788" s="2" customFormat="1" ht="21.75" customHeight="1">
      <c r="A788" s="40"/>
      <c r="B788" s="41"/>
      <c r="C788" s="247" t="s">
        <v>1257</v>
      </c>
      <c r="D788" s="247" t="s">
        <v>400</v>
      </c>
      <c r="E788" s="248" t="s">
        <v>1258</v>
      </c>
      <c r="F788" s="249" t="s">
        <v>1259</v>
      </c>
      <c r="G788" s="250" t="s">
        <v>464</v>
      </c>
      <c r="H788" s="251">
        <v>32.429000000000002</v>
      </c>
      <c r="I788" s="252"/>
      <c r="J788" s="253">
        <f>ROUND(I788*H788,2)</f>
        <v>0</v>
      </c>
      <c r="K788" s="254"/>
      <c r="L788" s="46"/>
      <c r="M788" s="255" t="s">
        <v>1</v>
      </c>
      <c r="N788" s="256" t="s">
        <v>48</v>
      </c>
      <c r="O788" s="93"/>
      <c r="P788" s="257">
        <f>O788*H788</f>
        <v>0</v>
      </c>
      <c r="Q788" s="257">
        <v>0</v>
      </c>
      <c r="R788" s="257">
        <f>Q788*H788</f>
        <v>0</v>
      </c>
      <c r="S788" s="257">
        <v>0</v>
      </c>
      <c r="T788" s="258">
        <f>S788*H788</f>
        <v>0</v>
      </c>
      <c r="U788" s="40"/>
      <c r="V788" s="40"/>
      <c r="W788" s="40"/>
      <c r="X788" s="40"/>
      <c r="Y788" s="40"/>
      <c r="Z788" s="40"/>
      <c r="AA788" s="40"/>
      <c r="AB788" s="40"/>
      <c r="AC788" s="40"/>
      <c r="AD788" s="40"/>
      <c r="AE788" s="40"/>
      <c r="AR788" s="259" t="s">
        <v>124</v>
      </c>
      <c r="AT788" s="259" t="s">
        <v>400</v>
      </c>
      <c r="AU788" s="259" t="s">
        <v>93</v>
      </c>
      <c r="AY788" s="18" t="s">
        <v>397</v>
      </c>
      <c r="BE788" s="260">
        <f>IF(N788="základní",J788,0)</f>
        <v>0</v>
      </c>
      <c r="BF788" s="260">
        <f>IF(N788="snížená",J788,0)</f>
        <v>0</v>
      </c>
      <c r="BG788" s="260">
        <f>IF(N788="zákl. přenesená",J788,0)</f>
        <v>0</v>
      </c>
      <c r="BH788" s="260">
        <f>IF(N788="sníž. přenesená",J788,0)</f>
        <v>0</v>
      </c>
      <c r="BI788" s="260">
        <f>IF(N788="nulová",J788,0)</f>
        <v>0</v>
      </c>
      <c r="BJ788" s="18" t="s">
        <v>91</v>
      </c>
      <c r="BK788" s="260">
        <f>ROUND(I788*H788,2)</f>
        <v>0</v>
      </c>
      <c r="BL788" s="18" t="s">
        <v>124</v>
      </c>
      <c r="BM788" s="259" t="s">
        <v>1260</v>
      </c>
    </row>
    <row r="789" s="2" customFormat="1" ht="21.75" customHeight="1">
      <c r="A789" s="40"/>
      <c r="B789" s="41"/>
      <c r="C789" s="247" t="s">
        <v>1261</v>
      </c>
      <c r="D789" s="247" t="s">
        <v>400</v>
      </c>
      <c r="E789" s="248" t="s">
        <v>1262</v>
      </c>
      <c r="F789" s="249" t="s">
        <v>1263</v>
      </c>
      <c r="G789" s="250" t="s">
        <v>464</v>
      </c>
      <c r="H789" s="251">
        <v>836.60699999999997</v>
      </c>
      <c r="I789" s="252"/>
      <c r="J789" s="253">
        <f>ROUND(I789*H789,2)</f>
        <v>0</v>
      </c>
      <c r="K789" s="254"/>
      <c r="L789" s="46"/>
      <c r="M789" s="255" t="s">
        <v>1</v>
      </c>
      <c r="N789" s="256" t="s">
        <v>48</v>
      </c>
      <c r="O789" s="93"/>
      <c r="P789" s="257">
        <f>O789*H789</f>
        <v>0</v>
      </c>
      <c r="Q789" s="257">
        <v>0</v>
      </c>
      <c r="R789" s="257">
        <f>Q789*H789</f>
        <v>0</v>
      </c>
      <c r="S789" s="257">
        <v>0</v>
      </c>
      <c r="T789" s="258">
        <f>S789*H789</f>
        <v>0</v>
      </c>
      <c r="U789" s="40"/>
      <c r="V789" s="40"/>
      <c r="W789" s="40"/>
      <c r="X789" s="40"/>
      <c r="Y789" s="40"/>
      <c r="Z789" s="40"/>
      <c r="AA789" s="40"/>
      <c r="AB789" s="40"/>
      <c r="AC789" s="40"/>
      <c r="AD789" s="40"/>
      <c r="AE789" s="40"/>
      <c r="AR789" s="259" t="s">
        <v>124</v>
      </c>
      <c r="AT789" s="259" t="s">
        <v>400</v>
      </c>
      <c r="AU789" s="259" t="s">
        <v>93</v>
      </c>
      <c r="AY789" s="18" t="s">
        <v>397</v>
      </c>
      <c r="BE789" s="260">
        <f>IF(N789="základní",J789,0)</f>
        <v>0</v>
      </c>
      <c r="BF789" s="260">
        <f>IF(N789="snížená",J789,0)</f>
        <v>0</v>
      </c>
      <c r="BG789" s="260">
        <f>IF(N789="zákl. přenesená",J789,0)</f>
        <v>0</v>
      </c>
      <c r="BH789" s="260">
        <f>IF(N789="sníž. přenesená",J789,0)</f>
        <v>0</v>
      </c>
      <c r="BI789" s="260">
        <f>IF(N789="nulová",J789,0)</f>
        <v>0</v>
      </c>
      <c r="BJ789" s="18" t="s">
        <v>91</v>
      </c>
      <c r="BK789" s="260">
        <f>ROUND(I789*H789,2)</f>
        <v>0</v>
      </c>
      <c r="BL789" s="18" t="s">
        <v>124</v>
      </c>
      <c r="BM789" s="259" t="s">
        <v>1264</v>
      </c>
    </row>
    <row r="790" s="16" customFormat="1">
      <c r="A790" s="16"/>
      <c r="B790" s="306"/>
      <c r="C790" s="307"/>
      <c r="D790" s="261" t="s">
        <v>465</v>
      </c>
      <c r="E790" s="308" t="s">
        <v>1</v>
      </c>
      <c r="F790" s="309" t="s">
        <v>646</v>
      </c>
      <c r="G790" s="307"/>
      <c r="H790" s="308" t="s">
        <v>1</v>
      </c>
      <c r="I790" s="310"/>
      <c r="J790" s="307"/>
      <c r="K790" s="307"/>
      <c r="L790" s="311"/>
      <c r="M790" s="312"/>
      <c r="N790" s="313"/>
      <c r="O790" s="313"/>
      <c r="P790" s="313"/>
      <c r="Q790" s="313"/>
      <c r="R790" s="313"/>
      <c r="S790" s="313"/>
      <c r="T790" s="314"/>
      <c r="U790" s="16"/>
      <c r="V790" s="16"/>
      <c r="W790" s="16"/>
      <c r="X790" s="16"/>
      <c r="Y790" s="16"/>
      <c r="Z790" s="16"/>
      <c r="AA790" s="16"/>
      <c r="AB790" s="16"/>
      <c r="AC790" s="16"/>
      <c r="AD790" s="16"/>
      <c r="AE790" s="16"/>
      <c r="AT790" s="315" t="s">
        <v>465</v>
      </c>
      <c r="AU790" s="315" t="s">
        <v>93</v>
      </c>
      <c r="AV790" s="16" t="s">
        <v>91</v>
      </c>
      <c r="AW790" s="16" t="s">
        <v>38</v>
      </c>
      <c r="AX790" s="16" t="s">
        <v>83</v>
      </c>
      <c r="AY790" s="315" t="s">
        <v>397</v>
      </c>
    </row>
    <row r="791" s="13" customFormat="1">
      <c r="A791" s="13"/>
      <c r="B791" s="269"/>
      <c r="C791" s="270"/>
      <c r="D791" s="261" t="s">
        <v>465</v>
      </c>
      <c r="E791" s="271" t="s">
        <v>1</v>
      </c>
      <c r="F791" s="272" t="s">
        <v>1265</v>
      </c>
      <c r="G791" s="270"/>
      <c r="H791" s="273">
        <v>836.60699999999997</v>
      </c>
      <c r="I791" s="274"/>
      <c r="J791" s="270"/>
      <c r="K791" s="270"/>
      <c r="L791" s="275"/>
      <c r="M791" s="276"/>
      <c r="N791" s="277"/>
      <c r="O791" s="277"/>
      <c r="P791" s="277"/>
      <c r="Q791" s="277"/>
      <c r="R791" s="277"/>
      <c r="S791" s="277"/>
      <c r="T791" s="278"/>
      <c r="U791" s="13"/>
      <c r="V791" s="13"/>
      <c r="W791" s="13"/>
      <c r="X791" s="13"/>
      <c r="Y791" s="13"/>
      <c r="Z791" s="13"/>
      <c r="AA791" s="13"/>
      <c r="AB791" s="13"/>
      <c r="AC791" s="13"/>
      <c r="AD791" s="13"/>
      <c r="AE791" s="13"/>
      <c r="AT791" s="279" t="s">
        <v>465</v>
      </c>
      <c r="AU791" s="279" t="s">
        <v>93</v>
      </c>
      <c r="AV791" s="13" t="s">
        <v>93</v>
      </c>
      <c r="AW791" s="13" t="s">
        <v>38</v>
      </c>
      <c r="AX791" s="13" t="s">
        <v>83</v>
      </c>
      <c r="AY791" s="279" t="s">
        <v>397</v>
      </c>
    </row>
    <row r="792" s="14" customFormat="1">
      <c r="A792" s="14"/>
      <c r="B792" s="280"/>
      <c r="C792" s="281"/>
      <c r="D792" s="261" t="s">
        <v>465</v>
      </c>
      <c r="E792" s="282" t="s">
        <v>1</v>
      </c>
      <c r="F792" s="283" t="s">
        <v>467</v>
      </c>
      <c r="G792" s="281"/>
      <c r="H792" s="284">
        <v>836.60699999999997</v>
      </c>
      <c r="I792" s="285"/>
      <c r="J792" s="281"/>
      <c r="K792" s="281"/>
      <c r="L792" s="286"/>
      <c r="M792" s="287"/>
      <c r="N792" s="288"/>
      <c r="O792" s="288"/>
      <c r="P792" s="288"/>
      <c r="Q792" s="288"/>
      <c r="R792" s="288"/>
      <c r="S792" s="288"/>
      <c r="T792" s="289"/>
      <c r="U792" s="14"/>
      <c r="V792" s="14"/>
      <c r="W792" s="14"/>
      <c r="X792" s="14"/>
      <c r="Y792" s="14"/>
      <c r="Z792" s="14"/>
      <c r="AA792" s="14"/>
      <c r="AB792" s="14"/>
      <c r="AC792" s="14"/>
      <c r="AD792" s="14"/>
      <c r="AE792" s="14"/>
      <c r="AT792" s="290" t="s">
        <v>465</v>
      </c>
      <c r="AU792" s="290" t="s">
        <v>93</v>
      </c>
      <c r="AV792" s="14" t="s">
        <v>124</v>
      </c>
      <c r="AW792" s="14" t="s">
        <v>38</v>
      </c>
      <c r="AX792" s="14" t="s">
        <v>91</v>
      </c>
      <c r="AY792" s="290" t="s">
        <v>397</v>
      </c>
    </row>
    <row r="793" s="2" customFormat="1" ht="16.5" customHeight="1">
      <c r="A793" s="40"/>
      <c r="B793" s="41"/>
      <c r="C793" s="247" t="s">
        <v>1266</v>
      </c>
      <c r="D793" s="247" t="s">
        <v>400</v>
      </c>
      <c r="E793" s="248" t="s">
        <v>1267</v>
      </c>
      <c r="F793" s="249" t="s">
        <v>1268</v>
      </c>
      <c r="G793" s="250" t="s">
        <v>502</v>
      </c>
      <c r="H793" s="251">
        <v>14.919000000000001</v>
      </c>
      <c r="I793" s="252"/>
      <c r="J793" s="253">
        <f>ROUND(I793*H793,2)</f>
        <v>0</v>
      </c>
      <c r="K793" s="254"/>
      <c r="L793" s="46"/>
      <c r="M793" s="255" t="s">
        <v>1</v>
      </c>
      <c r="N793" s="256" t="s">
        <v>48</v>
      </c>
      <c r="O793" s="93"/>
      <c r="P793" s="257">
        <f>O793*H793</f>
        <v>0</v>
      </c>
      <c r="Q793" s="257">
        <v>1.06277</v>
      </c>
      <c r="R793" s="257">
        <f>Q793*H793</f>
        <v>15.855465630000001</v>
      </c>
      <c r="S793" s="257">
        <v>0</v>
      </c>
      <c r="T793" s="258">
        <f>S793*H793</f>
        <v>0</v>
      </c>
      <c r="U793" s="40"/>
      <c r="V793" s="40"/>
      <c r="W793" s="40"/>
      <c r="X793" s="40"/>
      <c r="Y793" s="40"/>
      <c r="Z793" s="40"/>
      <c r="AA793" s="40"/>
      <c r="AB793" s="40"/>
      <c r="AC793" s="40"/>
      <c r="AD793" s="40"/>
      <c r="AE793" s="40"/>
      <c r="AR793" s="259" t="s">
        <v>124</v>
      </c>
      <c r="AT793" s="259" t="s">
        <v>400</v>
      </c>
      <c r="AU793" s="259" t="s">
        <v>93</v>
      </c>
      <c r="AY793" s="18" t="s">
        <v>397</v>
      </c>
      <c r="BE793" s="260">
        <f>IF(N793="základní",J793,0)</f>
        <v>0</v>
      </c>
      <c r="BF793" s="260">
        <f>IF(N793="snížená",J793,0)</f>
        <v>0</v>
      </c>
      <c r="BG793" s="260">
        <f>IF(N793="zákl. přenesená",J793,0)</f>
        <v>0</v>
      </c>
      <c r="BH793" s="260">
        <f>IF(N793="sníž. přenesená",J793,0)</f>
        <v>0</v>
      </c>
      <c r="BI793" s="260">
        <f>IF(N793="nulová",J793,0)</f>
        <v>0</v>
      </c>
      <c r="BJ793" s="18" t="s">
        <v>91</v>
      </c>
      <c r="BK793" s="260">
        <f>ROUND(I793*H793,2)</f>
        <v>0</v>
      </c>
      <c r="BL793" s="18" t="s">
        <v>124</v>
      </c>
      <c r="BM793" s="259" t="s">
        <v>1269</v>
      </c>
    </row>
    <row r="794" s="16" customFormat="1">
      <c r="A794" s="16"/>
      <c r="B794" s="306"/>
      <c r="C794" s="307"/>
      <c r="D794" s="261" t="s">
        <v>465</v>
      </c>
      <c r="E794" s="308" t="s">
        <v>1</v>
      </c>
      <c r="F794" s="309" t="s">
        <v>1213</v>
      </c>
      <c r="G794" s="307"/>
      <c r="H794" s="308" t="s">
        <v>1</v>
      </c>
      <c r="I794" s="310"/>
      <c r="J794" s="307"/>
      <c r="K794" s="307"/>
      <c r="L794" s="311"/>
      <c r="M794" s="312"/>
      <c r="N794" s="313"/>
      <c r="O794" s="313"/>
      <c r="P794" s="313"/>
      <c r="Q794" s="313"/>
      <c r="R794" s="313"/>
      <c r="S794" s="313"/>
      <c r="T794" s="314"/>
      <c r="U794" s="16"/>
      <c r="V794" s="16"/>
      <c r="W794" s="16"/>
      <c r="X794" s="16"/>
      <c r="Y794" s="16"/>
      <c r="Z794" s="16"/>
      <c r="AA794" s="16"/>
      <c r="AB794" s="16"/>
      <c r="AC794" s="16"/>
      <c r="AD794" s="16"/>
      <c r="AE794" s="16"/>
      <c r="AT794" s="315" t="s">
        <v>465</v>
      </c>
      <c r="AU794" s="315" t="s">
        <v>93</v>
      </c>
      <c r="AV794" s="16" t="s">
        <v>91</v>
      </c>
      <c r="AW794" s="16" t="s">
        <v>38</v>
      </c>
      <c r="AX794" s="16" t="s">
        <v>83</v>
      </c>
      <c r="AY794" s="315" t="s">
        <v>397</v>
      </c>
    </row>
    <row r="795" s="13" customFormat="1">
      <c r="A795" s="13"/>
      <c r="B795" s="269"/>
      <c r="C795" s="270"/>
      <c r="D795" s="261" t="s">
        <v>465</v>
      </c>
      <c r="E795" s="271" t="s">
        <v>1</v>
      </c>
      <c r="F795" s="272" t="s">
        <v>1270</v>
      </c>
      <c r="G795" s="270"/>
      <c r="H795" s="273">
        <v>7.3410000000000002</v>
      </c>
      <c r="I795" s="274"/>
      <c r="J795" s="270"/>
      <c r="K795" s="270"/>
      <c r="L795" s="275"/>
      <c r="M795" s="276"/>
      <c r="N795" s="277"/>
      <c r="O795" s="277"/>
      <c r="P795" s="277"/>
      <c r="Q795" s="277"/>
      <c r="R795" s="277"/>
      <c r="S795" s="277"/>
      <c r="T795" s="278"/>
      <c r="U795" s="13"/>
      <c r="V795" s="13"/>
      <c r="W795" s="13"/>
      <c r="X795" s="13"/>
      <c r="Y795" s="13"/>
      <c r="Z795" s="13"/>
      <c r="AA795" s="13"/>
      <c r="AB795" s="13"/>
      <c r="AC795" s="13"/>
      <c r="AD795" s="13"/>
      <c r="AE795" s="13"/>
      <c r="AT795" s="279" t="s">
        <v>465</v>
      </c>
      <c r="AU795" s="279" t="s">
        <v>93</v>
      </c>
      <c r="AV795" s="13" t="s">
        <v>93</v>
      </c>
      <c r="AW795" s="13" t="s">
        <v>38</v>
      </c>
      <c r="AX795" s="13" t="s">
        <v>83</v>
      </c>
      <c r="AY795" s="279" t="s">
        <v>397</v>
      </c>
    </row>
    <row r="796" s="13" customFormat="1">
      <c r="A796" s="13"/>
      <c r="B796" s="269"/>
      <c r="C796" s="270"/>
      <c r="D796" s="261" t="s">
        <v>465</v>
      </c>
      <c r="E796" s="271" t="s">
        <v>1</v>
      </c>
      <c r="F796" s="272" t="s">
        <v>1271</v>
      </c>
      <c r="G796" s="270"/>
      <c r="H796" s="273">
        <v>0.23400000000000001</v>
      </c>
      <c r="I796" s="274"/>
      <c r="J796" s="270"/>
      <c r="K796" s="270"/>
      <c r="L796" s="275"/>
      <c r="M796" s="276"/>
      <c r="N796" s="277"/>
      <c r="O796" s="277"/>
      <c r="P796" s="277"/>
      <c r="Q796" s="277"/>
      <c r="R796" s="277"/>
      <c r="S796" s="277"/>
      <c r="T796" s="278"/>
      <c r="U796" s="13"/>
      <c r="V796" s="13"/>
      <c r="W796" s="13"/>
      <c r="X796" s="13"/>
      <c r="Y796" s="13"/>
      <c r="Z796" s="13"/>
      <c r="AA796" s="13"/>
      <c r="AB796" s="13"/>
      <c r="AC796" s="13"/>
      <c r="AD796" s="13"/>
      <c r="AE796" s="13"/>
      <c r="AT796" s="279" t="s">
        <v>465</v>
      </c>
      <c r="AU796" s="279" t="s">
        <v>93</v>
      </c>
      <c r="AV796" s="13" t="s">
        <v>93</v>
      </c>
      <c r="AW796" s="13" t="s">
        <v>38</v>
      </c>
      <c r="AX796" s="13" t="s">
        <v>83</v>
      </c>
      <c r="AY796" s="279" t="s">
        <v>397</v>
      </c>
    </row>
    <row r="797" s="13" customFormat="1">
      <c r="A797" s="13"/>
      <c r="B797" s="269"/>
      <c r="C797" s="270"/>
      <c r="D797" s="261" t="s">
        <v>465</v>
      </c>
      <c r="E797" s="271" t="s">
        <v>1</v>
      </c>
      <c r="F797" s="272" t="s">
        <v>1272</v>
      </c>
      <c r="G797" s="270"/>
      <c r="H797" s="273">
        <v>0.25</v>
      </c>
      <c r="I797" s="274"/>
      <c r="J797" s="270"/>
      <c r="K797" s="270"/>
      <c r="L797" s="275"/>
      <c r="M797" s="276"/>
      <c r="N797" s="277"/>
      <c r="O797" s="277"/>
      <c r="P797" s="277"/>
      <c r="Q797" s="277"/>
      <c r="R797" s="277"/>
      <c r="S797" s="277"/>
      <c r="T797" s="278"/>
      <c r="U797" s="13"/>
      <c r="V797" s="13"/>
      <c r="W797" s="13"/>
      <c r="X797" s="13"/>
      <c r="Y797" s="13"/>
      <c r="Z797" s="13"/>
      <c r="AA797" s="13"/>
      <c r="AB797" s="13"/>
      <c r="AC797" s="13"/>
      <c r="AD797" s="13"/>
      <c r="AE797" s="13"/>
      <c r="AT797" s="279" t="s">
        <v>465</v>
      </c>
      <c r="AU797" s="279" t="s">
        <v>93</v>
      </c>
      <c r="AV797" s="13" t="s">
        <v>93</v>
      </c>
      <c r="AW797" s="13" t="s">
        <v>38</v>
      </c>
      <c r="AX797" s="13" t="s">
        <v>83</v>
      </c>
      <c r="AY797" s="279" t="s">
        <v>397</v>
      </c>
    </row>
    <row r="798" s="13" customFormat="1">
      <c r="A798" s="13"/>
      <c r="B798" s="269"/>
      <c r="C798" s="270"/>
      <c r="D798" s="261" t="s">
        <v>465</v>
      </c>
      <c r="E798" s="271" t="s">
        <v>1</v>
      </c>
      <c r="F798" s="272" t="s">
        <v>1273</v>
      </c>
      <c r="G798" s="270"/>
      <c r="H798" s="273">
        <v>1.393</v>
      </c>
      <c r="I798" s="274"/>
      <c r="J798" s="270"/>
      <c r="K798" s="270"/>
      <c r="L798" s="275"/>
      <c r="M798" s="276"/>
      <c r="N798" s="277"/>
      <c r="O798" s="277"/>
      <c r="P798" s="277"/>
      <c r="Q798" s="277"/>
      <c r="R798" s="277"/>
      <c r="S798" s="277"/>
      <c r="T798" s="278"/>
      <c r="U798" s="13"/>
      <c r="V798" s="13"/>
      <c r="W798" s="13"/>
      <c r="X798" s="13"/>
      <c r="Y798" s="13"/>
      <c r="Z798" s="13"/>
      <c r="AA798" s="13"/>
      <c r="AB798" s="13"/>
      <c r="AC798" s="13"/>
      <c r="AD798" s="13"/>
      <c r="AE798" s="13"/>
      <c r="AT798" s="279" t="s">
        <v>465</v>
      </c>
      <c r="AU798" s="279" t="s">
        <v>93</v>
      </c>
      <c r="AV798" s="13" t="s">
        <v>93</v>
      </c>
      <c r="AW798" s="13" t="s">
        <v>38</v>
      </c>
      <c r="AX798" s="13" t="s">
        <v>83</v>
      </c>
      <c r="AY798" s="279" t="s">
        <v>397</v>
      </c>
    </row>
    <row r="799" s="13" customFormat="1">
      <c r="A799" s="13"/>
      <c r="B799" s="269"/>
      <c r="C799" s="270"/>
      <c r="D799" s="261" t="s">
        <v>465</v>
      </c>
      <c r="E799" s="271" t="s">
        <v>1</v>
      </c>
      <c r="F799" s="272" t="s">
        <v>1274</v>
      </c>
      <c r="G799" s="270"/>
      <c r="H799" s="273">
        <v>0.152</v>
      </c>
      <c r="I799" s="274"/>
      <c r="J799" s="270"/>
      <c r="K799" s="270"/>
      <c r="L799" s="275"/>
      <c r="M799" s="276"/>
      <c r="N799" s="277"/>
      <c r="O799" s="277"/>
      <c r="P799" s="277"/>
      <c r="Q799" s="277"/>
      <c r="R799" s="277"/>
      <c r="S799" s="277"/>
      <c r="T799" s="278"/>
      <c r="U799" s="13"/>
      <c r="V799" s="13"/>
      <c r="W799" s="13"/>
      <c r="X799" s="13"/>
      <c r="Y799" s="13"/>
      <c r="Z799" s="13"/>
      <c r="AA799" s="13"/>
      <c r="AB799" s="13"/>
      <c r="AC799" s="13"/>
      <c r="AD799" s="13"/>
      <c r="AE799" s="13"/>
      <c r="AT799" s="279" t="s">
        <v>465</v>
      </c>
      <c r="AU799" s="279" t="s">
        <v>93</v>
      </c>
      <c r="AV799" s="13" t="s">
        <v>93</v>
      </c>
      <c r="AW799" s="13" t="s">
        <v>38</v>
      </c>
      <c r="AX799" s="13" t="s">
        <v>83</v>
      </c>
      <c r="AY799" s="279" t="s">
        <v>397</v>
      </c>
    </row>
    <row r="800" s="13" customFormat="1">
      <c r="A800" s="13"/>
      <c r="B800" s="269"/>
      <c r="C800" s="270"/>
      <c r="D800" s="261" t="s">
        <v>465</v>
      </c>
      <c r="E800" s="271" t="s">
        <v>1</v>
      </c>
      <c r="F800" s="272" t="s">
        <v>1275</v>
      </c>
      <c r="G800" s="270"/>
      <c r="H800" s="273">
        <v>1.546</v>
      </c>
      <c r="I800" s="274"/>
      <c r="J800" s="270"/>
      <c r="K800" s="270"/>
      <c r="L800" s="275"/>
      <c r="M800" s="276"/>
      <c r="N800" s="277"/>
      <c r="O800" s="277"/>
      <c r="P800" s="277"/>
      <c r="Q800" s="277"/>
      <c r="R800" s="277"/>
      <c r="S800" s="277"/>
      <c r="T800" s="278"/>
      <c r="U800" s="13"/>
      <c r="V800" s="13"/>
      <c r="W800" s="13"/>
      <c r="X800" s="13"/>
      <c r="Y800" s="13"/>
      <c r="Z800" s="13"/>
      <c r="AA800" s="13"/>
      <c r="AB800" s="13"/>
      <c r="AC800" s="13"/>
      <c r="AD800" s="13"/>
      <c r="AE800" s="13"/>
      <c r="AT800" s="279" t="s">
        <v>465</v>
      </c>
      <c r="AU800" s="279" t="s">
        <v>93</v>
      </c>
      <c r="AV800" s="13" t="s">
        <v>93</v>
      </c>
      <c r="AW800" s="13" t="s">
        <v>38</v>
      </c>
      <c r="AX800" s="13" t="s">
        <v>83</v>
      </c>
      <c r="AY800" s="279" t="s">
        <v>397</v>
      </c>
    </row>
    <row r="801" s="13" customFormat="1">
      <c r="A801" s="13"/>
      <c r="B801" s="269"/>
      <c r="C801" s="270"/>
      <c r="D801" s="261" t="s">
        <v>465</v>
      </c>
      <c r="E801" s="271" t="s">
        <v>1</v>
      </c>
      <c r="F801" s="272" t="s">
        <v>1276</v>
      </c>
      <c r="G801" s="270"/>
      <c r="H801" s="273">
        <v>0.17599999999999999</v>
      </c>
      <c r="I801" s="274"/>
      <c r="J801" s="270"/>
      <c r="K801" s="270"/>
      <c r="L801" s="275"/>
      <c r="M801" s="276"/>
      <c r="N801" s="277"/>
      <c r="O801" s="277"/>
      <c r="P801" s="277"/>
      <c r="Q801" s="277"/>
      <c r="R801" s="277"/>
      <c r="S801" s="277"/>
      <c r="T801" s="278"/>
      <c r="U801" s="13"/>
      <c r="V801" s="13"/>
      <c r="W801" s="13"/>
      <c r="X801" s="13"/>
      <c r="Y801" s="13"/>
      <c r="Z801" s="13"/>
      <c r="AA801" s="13"/>
      <c r="AB801" s="13"/>
      <c r="AC801" s="13"/>
      <c r="AD801" s="13"/>
      <c r="AE801" s="13"/>
      <c r="AT801" s="279" t="s">
        <v>465</v>
      </c>
      <c r="AU801" s="279" t="s">
        <v>93</v>
      </c>
      <c r="AV801" s="13" t="s">
        <v>93</v>
      </c>
      <c r="AW801" s="13" t="s">
        <v>38</v>
      </c>
      <c r="AX801" s="13" t="s">
        <v>83</v>
      </c>
      <c r="AY801" s="279" t="s">
        <v>397</v>
      </c>
    </row>
    <row r="802" s="13" customFormat="1">
      <c r="A802" s="13"/>
      <c r="B802" s="269"/>
      <c r="C802" s="270"/>
      <c r="D802" s="261" t="s">
        <v>465</v>
      </c>
      <c r="E802" s="271" t="s">
        <v>1</v>
      </c>
      <c r="F802" s="272" t="s">
        <v>1277</v>
      </c>
      <c r="G802" s="270"/>
      <c r="H802" s="273">
        <v>1.9350000000000001</v>
      </c>
      <c r="I802" s="274"/>
      <c r="J802" s="270"/>
      <c r="K802" s="270"/>
      <c r="L802" s="275"/>
      <c r="M802" s="276"/>
      <c r="N802" s="277"/>
      <c r="O802" s="277"/>
      <c r="P802" s="277"/>
      <c r="Q802" s="277"/>
      <c r="R802" s="277"/>
      <c r="S802" s="277"/>
      <c r="T802" s="278"/>
      <c r="U802" s="13"/>
      <c r="V802" s="13"/>
      <c r="W802" s="13"/>
      <c r="X802" s="13"/>
      <c r="Y802" s="13"/>
      <c r="Z802" s="13"/>
      <c r="AA802" s="13"/>
      <c r="AB802" s="13"/>
      <c r="AC802" s="13"/>
      <c r="AD802" s="13"/>
      <c r="AE802" s="13"/>
      <c r="AT802" s="279" t="s">
        <v>465</v>
      </c>
      <c r="AU802" s="279" t="s">
        <v>93</v>
      </c>
      <c r="AV802" s="13" t="s">
        <v>93</v>
      </c>
      <c r="AW802" s="13" t="s">
        <v>38</v>
      </c>
      <c r="AX802" s="13" t="s">
        <v>83</v>
      </c>
      <c r="AY802" s="279" t="s">
        <v>397</v>
      </c>
    </row>
    <row r="803" s="13" customFormat="1">
      <c r="A803" s="13"/>
      <c r="B803" s="269"/>
      <c r="C803" s="270"/>
      <c r="D803" s="261" t="s">
        <v>465</v>
      </c>
      <c r="E803" s="271" t="s">
        <v>1</v>
      </c>
      <c r="F803" s="272" t="s">
        <v>1278</v>
      </c>
      <c r="G803" s="270"/>
      <c r="H803" s="273">
        <v>1.1850000000000001</v>
      </c>
      <c r="I803" s="274"/>
      <c r="J803" s="270"/>
      <c r="K803" s="270"/>
      <c r="L803" s="275"/>
      <c r="M803" s="276"/>
      <c r="N803" s="277"/>
      <c r="O803" s="277"/>
      <c r="P803" s="277"/>
      <c r="Q803" s="277"/>
      <c r="R803" s="277"/>
      <c r="S803" s="277"/>
      <c r="T803" s="278"/>
      <c r="U803" s="13"/>
      <c r="V803" s="13"/>
      <c r="W803" s="13"/>
      <c r="X803" s="13"/>
      <c r="Y803" s="13"/>
      <c r="Z803" s="13"/>
      <c r="AA803" s="13"/>
      <c r="AB803" s="13"/>
      <c r="AC803" s="13"/>
      <c r="AD803" s="13"/>
      <c r="AE803" s="13"/>
      <c r="AT803" s="279" t="s">
        <v>465</v>
      </c>
      <c r="AU803" s="279" t="s">
        <v>93</v>
      </c>
      <c r="AV803" s="13" t="s">
        <v>93</v>
      </c>
      <c r="AW803" s="13" t="s">
        <v>38</v>
      </c>
      <c r="AX803" s="13" t="s">
        <v>83</v>
      </c>
      <c r="AY803" s="279" t="s">
        <v>397</v>
      </c>
    </row>
    <row r="804" s="13" customFormat="1">
      <c r="A804" s="13"/>
      <c r="B804" s="269"/>
      <c r="C804" s="270"/>
      <c r="D804" s="261" t="s">
        <v>465</v>
      </c>
      <c r="E804" s="271" t="s">
        <v>1</v>
      </c>
      <c r="F804" s="272" t="s">
        <v>1279</v>
      </c>
      <c r="G804" s="270"/>
      <c r="H804" s="273">
        <v>0.70699999999999996</v>
      </c>
      <c r="I804" s="274"/>
      <c r="J804" s="270"/>
      <c r="K804" s="270"/>
      <c r="L804" s="275"/>
      <c r="M804" s="276"/>
      <c r="N804" s="277"/>
      <c r="O804" s="277"/>
      <c r="P804" s="277"/>
      <c r="Q804" s="277"/>
      <c r="R804" s="277"/>
      <c r="S804" s="277"/>
      <c r="T804" s="278"/>
      <c r="U804" s="13"/>
      <c r="V804" s="13"/>
      <c r="W804" s="13"/>
      <c r="X804" s="13"/>
      <c r="Y804" s="13"/>
      <c r="Z804" s="13"/>
      <c r="AA804" s="13"/>
      <c r="AB804" s="13"/>
      <c r="AC804" s="13"/>
      <c r="AD804" s="13"/>
      <c r="AE804" s="13"/>
      <c r="AT804" s="279" t="s">
        <v>465</v>
      </c>
      <c r="AU804" s="279" t="s">
        <v>93</v>
      </c>
      <c r="AV804" s="13" t="s">
        <v>93</v>
      </c>
      <c r="AW804" s="13" t="s">
        <v>38</v>
      </c>
      <c r="AX804" s="13" t="s">
        <v>83</v>
      </c>
      <c r="AY804" s="279" t="s">
        <v>397</v>
      </c>
    </row>
    <row r="805" s="14" customFormat="1">
      <c r="A805" s="14"/>
      <c r="B805" s="280"/>
      <c r="C805" s="281"/>
      <c r="D805" s="261" t="s">
        <v>465</v>
      </c>
      <c r="E805" s="282" t="s">
        <v>1</v>
      </c>
      <c r="F805" s="283" t="s">
        <v>467</v>
      </c>
      <c r="G805" s="281"/>
      <c r="H805" s="284">
        <v>14.919000000000001</v>
      </c>
      <c r="I805" s="285"/>
      <c r="J805" s="281"/>
      <c r="K805" s="281"/>
      <c r="L805" s="286"/>
      <c r="M805" s="287"/>
      <c r="N805" s="288"/>
      <c r="O805" s="288"/>
      <c r="P805" s="288"/>
      <c r="Q805" s="288"/>
      <c r="R805" s="288"/>
      <c r="S805" s="288"/>
      <c r="T805" s="289"/>
      <c r="U805" s="14"/>
      <c r="V805" s="14"/>
      <c r="W805" s="14"/>
      <c r="X805" s="14"/>
      <c r="Y805" s="14"/>
      <c r="Z805" s="14"/>
      <c r="AA805" s="14"/>
      <c r="AB805" s="14"/>
      <c r="AC805" s="14"/>
      <c r="AD805" s="14"/>
      <c r="AE805" s="14"/>
      <c r="AT805" s="290" t="s">
        <v>465</v>
      </c>
      <c r="AU805" s="290" t="s">
        <v>93</v>
      </c>
      <c r="AV805" s="14" t="s">
        <v>124</v>
      </c>
      <c r="AW805" s="14" t="s">
        <v>38</v>
      </c>
      <c r="AX805" s="14" t="s">
        <v>91</v>
      </c>
      <c r="AY805" s="290" t="s">
        <v>397</v>
      </c>
    </row>
    <row r="806" s="2" customFormat="1" ht="21.75" customHeight="1">
      <c r="A806" s="40"/>
      <c r="B806" s="41"/>
      <c r="C806" s="247" t="s">
        <v>1280</v>
      </c>
      <c r="D806" s="247" t="s">
        <v>400</v>
      </c>
      <c r="E806" s="248" t="s">
        <v>1281</v>
      </c>
      <c r="F806" s="249" t="s">
        <v>1282</v>
      </c>
      <c r="G806" s="250" t="s">
        <v>546</v>
      </c>
      <c r="H806" s="251">
        <v>2568.3299999999999</v>
      </c>
      <c r="I806" s="252"/>
      <c r="J806" s="253">
        <f>ROUND(I806*H806,2)</f>
        <v>0</v>
      </c>
      <c r="K806" s="254"/>
      <c r="L806" s="46"/>
      <c r="M806" s="255" t="s">
        <v>1</v>
      </c>
      <c r="N806" s="256" t="s">
        <v>48</v>
      </c>
      <c r="O806" s="93"/>
      <c r="P806" s="257">
        <f>O806*H806</f>
        <v>0</v>
      </c>
      <c r="Q806" s="257">
        <v>0.010200000000000001</v>
      </c>
      <c r="R806" s="257">
        <f>Q806*H806</f>
        <v>26.196966</v>
      </c>
      <c r="S806" s="257">
        <v>0</v>
      </c>
      <c r="T806" s="258">
        <f>S806*H806</f>
        <v>0</v>
      </c>
      <c r="U806" s="40"/>
      <c r="V806" s="40"/>
      <c r="W806" s="40"/>
      <c r="X806" s="40"/>
      <c r="Y806" s="40"/>
      <c r="Z806" s="40"/>
      <c r="AA806" s="40"/>
      <c r="AB806" s="40"/>
      <c r="AC806" s="40"/>
      <c r="AD806" s="40"/>
      <c r="AE806" s="40"/>
      <c r="AR806" s="259" t="s">
        <v>124</v>
      </c>
      <c r="AT806" s="259" t="s">
        <v>400</v>
      </c>
      <c r="AU806" s="259" t="s">
        <v>93</v>
      </c>
      <c r="AY806" s="18" t="s">
        <v>397</v>
      </c>
      <c r="BE806" s="260">
        <f>IF(N806="základní",J806,0)</f>
        <v>0</v>
      </c>
      <c r="BF806" s="260">
        <f>IF(N806="snížená",J806,0)</f>
        <v>0</v>
      </c>
      <c r="BG806" s="260">
        <f>IF(N806="zákl. přenesená",J806,0)</f>
        <v>0</v>
      </c>
      <c r="BH806" s="260">
        <f>IF(N806="sníž. přenesená",J806,0)</f>
        <v>0</v>
      </c>
      <c r="BI806" s="260">
        <f>IF(N806="nulová",J806,0)</f>
        <v>0</v>
      </c>
      <c r="BJ806" s="18" t="s">
        <v>91</v>
      </c>
      <c r="BK806" s="260">
        <f>ROUND(I806*H806,2)</f>
        <v>0</v>
      </c>
      <c r="BL806" s="18" t="s">
        <v>124</v>
      </c>
      <c r="BM806" s="259" t="s">
        <v>1283</v>
      </c>
    </row>
    <row r="807" s="16" customFormat="1">
      <c r="A807" s="16"/>
      <c r="B807" s="306"/>
      <c r="C807" s="307"/>
      <c r="D807" s="261" t="s">
        <v>465</v>
      </c>
      <c r="E807" s="308" t="s">
        <v>1</v>
      </c>
      <c r="F807" s="309" t="s">
        <v>1213</v>
      </c>
      <c r="G807" s="307"/>
      <c r="H807" s="308" t="s">
        <v>1</v>
      </c>
      <c r="I807" s="310"/>
      <c r="J807" s="307"/>
      <c r="K807" s="307"/>
      <c r="L807" s="311"/>
      <c r="M807" s="312"/>
      <c r="N807" s="313"/>
      <c r="O807" s="313"/>
      <c r="P807" s="313"/>
      <c r="Q807" s="313"/>
      <c r="R807" s="313"/>
      <c r="S807" s="313"/>
      <c r="T807" s="314"/>
      <c r="U807" s="16"/>
      <c r="V807" s="16"/>
      <c r="W807" s="16"/>
      <c r="X807" s="16"/>
      <c r="Y807" s="16"/>
      <c r="Z807" s="16"/>
      <c r="AA807" s="16"/>
      <c r="AB807" s="16"/>
      <c r="AC807" s="16"/>
      <c r="AD807" s="16"/>
      <c r="AE807" s="16"/>
      <c r="AT807" s="315" t="s">
        <v>465</v>
      </c>
      <c r="AU807" s="315" t="s">
        <v>93</v>
      </c>
      <c r="AV807" s="16" t="s">
        <v>91</v>
      </c>
      <c r="AW807" s="16" t="s">
        <v>38</v>
      </c>
      <c r="AX807" s="16" t="s">
        <v>83</v>
      </c>
      <c r="AY807" s="315" t="s">
        <v>397</v>
      </c>
    </row>
    <row r="808" s="13" customFormat="1">
      <c r="A808" s="13"/>
      <c r="B808" s="269"/>
      <c r="C808" s="270"/>
      <c r="D808" s="261" t="s">
        <v>465</v>
      </c>
      <c r="E808" s="271" t="s">
        <v>1</v>
      </c>
      <c r="F808" s="272" t="s">
        <v>1284</v>
      </c>
      <c r="G808" s="270"/>
      <c r="H808" s="273">
        <v>2019.0899999999999</v>
      </c>
      <c r="I808" s="274"/>
      <c r="J808" s="270"/>
      <c r="K808" s="270"/>
      <c r="L808" s="275"/>
      <c r="M808" s="276"/>
      <c r="N808" s="277"/>
      <c r="O808" s="277"/>
      <c r="P808" s="277"/>
      <c r="Q808" s="277"/>
      <c r="R808" s="277"/>
      <c r="S808" s="277"/>
      <c r="T808" s="278"/>
      <c r="U808" s="13"/>
      <c r="V808" s="13"/>
      <c r="W808" s="13"/>
      <c r="X808" s="13"/>
      <c r="Y808" s="13"/>
      <c r="Z808" s="13"/>
      <c r="AA808" s="13"/>
      <c r="AB808" s="13"/>
      <c r="AC808" s="13"/>
      <c r="AD808" s="13"/>
      <c r="AE808" s="13"/>
      <c r="AT808" s="279" t="s">
        <v>465</v>
      </c>
      <c r="AU808" s="279" t="s">
        <v>93</v>
      </c>
      <c r="AV808" s="13" t="s">
        <v>93</v>
      </c>
      <c r="AW808" s="13" t="s">
        <v>38</v>
      </c>
      <c r="AX808" s="13" t="s">
        <v>83</v>
      </c>
      <c r="AY808" s="279" t="s">
        <v>397</v>
      </c>
    </row>
    <row r="809" s="13" customFormat="1">
      <c r="A809" s="13"/>
      <c r="B809" s="269"/>
      <c r="C809" s="270"/>
      <c r="D809" s="261" t="s">
        <v>465</v>
      </c>
      <c r="E809" s="271" t="s">
        <v>1</v>
      </c>
      <c r="F809" s="272" t="s">
        <v>1285</v>
      </c>
      <c r="G809" s="270"/>
      <c r="H809" s="273">
        <v>64.239999999999995</v>
      </c>
      <c r="I809" s="274"/>
      <c r="J809" s="270"/>
      <c r="K809" s="270"/>
      <c r="L809" s="275"/>
      <c r="M809" s="276"/>
      <c r="N809" s="277"/>
      <c r="O809" s="277"/>
      <c r="P809" s="277"/>
      <c r="Q809" s="277"/>
      <c r="R809" s="277"/>
      <c r="S809" s="277"/>
      <c r="T809" s="278"/>
      <c r="U809" s="13"/>
      <c r="V809" s="13"/>
      <c r="W809" s="13"/>
      <c r="X809" s="13"/>
      <c r="Y809" s="13"/>
      <c r="Z809" s="13"/>
      <c r="AA809" s="13"/>
      <c r="AB809" s="13"/>
      <c r="AC809" s="13"/>
      <c r="AD809" s="13"/>
      <c r="AE809" s="13"/>
      <c r="AT809" s="279" t="s">
        <v>465</v>
      </c>
      <c r="AU809" s="279" t="s">
        <v>93</v>
      </c>
      <c r="AV809" s="13" t="s">
        <v>93</v>
      </c>
      <c r="AW809" s="13" t="s">
        <v>38</v>
      </c>
      <c r="AX809" s="13" t="s">
        <v>83</v>
      </c>
      <c r="AY809" s="279" t="s">
        <v>397</v>
      </c>
    </row>
    <row r="810" s="13" customFormat="1">
      <c r="A810" s="13"/>
      <c r="B810" s="269"/>
      <c r="C810" s="270"/>
      <c r="D810" s="261" t="s">
        <v>465</v>
      </c>
      <c r="E810" s="271" t="s">
        <v>1</v>
      </c>
      <c r="F810" s="272" t="s">
        <v>1286</v>
      </c>
      <c r="G810" s="270"/>
      <c r="H810" s="273">
        <v>68.849999999999994</v>
      </c>
      <c r="I810" s="274"/>
      <c r="J810" s="270"/>
      <c r="K810" s="270"/>
      <c r="L810" s="275"/>
      <c r="M810" s="276"/>
      <c r="N810" s="277"/>
      <c r="O810" s="277"/>
      <c r="P810" s="277"/>
      <c r="Q810" s="277"/>
      <c r="R810" s="277"/>
      <c r="S810" s="277"/>
      <c r="T810" s="278"/>
      <c r="U810" s="13"/>
      <c r="V810" s="13"/>
      <c r="W810" s="13"/>
      <c r="X810" s="13"/>
      <c r="Y810" s="13"/>
      <c r="Z810" s="13"/>
      <c r="AA810" s="13"/>
      <c r="AB810" s="13"/>
      <c r="AC810" s="13"/>
      <c r="AD810" s="13"/>
      <c r="AE810" s="13"/>
      <c r="AT810" s="279" t="s">
        <v>465</v>
      </c>
      <c r="AU810" s="279" t="s">
        <v>93</v>
      </c>
      <c r="AV810" s="13" t="s">
        <v>93</v>
      </c>
      <c r="AW810" s="13" t="s">
        <v>38</v>
      </c>
      <c r="AX810" s="13" t="s">
        <v>83</v>
      </c>
      <c r="AY810" s="279" t="s">
        <v>397</v>
      </c>
    </row>
    <row r="811" s="13" customFormat="1">
      <c r="A811" s="13"/>
      <c r="B811" s="269"/>
      <c r="C811" s="270"/>
      <c r="D811" s="261" t="s">
        <v>465</v>
      </c>
      <c r="E811" s="271" t="s">
        <v>1</v>
      </c>
      <c r="F811" s="272" t="s">
        <v>1287</v>
      </c>
      <c r="G811" s="270"/>
      <c r="H811" s="273">
        <v>41.840000000000003</v>
      </c>
      <c r="I811" s="274"/>
      <c r="J811" s="270"/>
      <c r="K811" s="270"/>
      <c r="L811" s="275"/>
      <c r="M811" s="276"/>
      <c r="N811" s="277"/>
      <c r="O811" s="277"/>
      <c r="P811" s="277"/>
      <c r="Q811" s="277"/>
      <c r="R811" s="277"/>
      <c r="S811" s="277"/>
      <c r="T811" s="278"/>
      <c r="U811" s="13"/>
      <c r="V811" s="13"/>
      <c r="W811" s="13"/>
      <c r="X811" s="13"/>
      <c r="Y811" s="13"/>
      <c r="Z811" s="13"/>
      <c r="AA811" s="13"/>
      <c r="AB811" s="13"/>
      <c r="AC811" s="13"/>
      <c r="AD811" s="13"/>
      <c r="AE811" s="13"/>
      <c r="AT811" s="279" t="s">
        <v>465</v>
      </c>
      <c r="AU811" s="279" t="s">
        <v>93</v>
      </c>
      <c r="AV811" s="13" t="s">
        <v>93</v>
      </c>
      <c r="AW811" s="13" t="s">
        <v>38</v>
      </c>
      <c r="AX811" s="13" t="s">
        <v>83</v>
      </c>
      <c r="AY811" s="279" t="s">
        <v>397</v>
      </c>
    </row>
    <row r="812" s="13" customFormat="1">
      <c r="A812" s="13"/>
      <c r="B812" s="269"/>
      <c r="C812" s="270"/>
      <c r="D812" s="261" t="s">
        <v>465</v>
      </c>
      <c r="E812" s="271" t="s">
        <v>1</v>
      </c>
      <c r="F812" s="272" t="s">
        <v>1288</v>
      </c>
      <c r="G812" s="270"/>
      <c r="H812" s="273">
        <v>48.329999999999998</v>
      </c>
      <c r="I812" s="274"/>
      <c r="J812" s="270"/>
      <c r="K812" s="270"/>
      <c r="L812" s="275"/>
      <c r="M812" s="276"/>
      <c r="N812" s="277"/>
      <c r="O812" s="277"/>
      <c r="P812" s="277"/>
      <c r="Q812" s="277"/>
      <c r="R812" s="277"/>
      <c r="S812" s="277"/>
      <c r="T812" s="278"/>
      <c r="U812" s="13"/>
      <c r="V812" s="13"/>
      <c r="W812" s="13"/>
      <c r="X812" s="13"/>
      <c r="Y812" s="13"/>
      <c r="Z812" s="13"/>
      <c r="AA812" s="13"/>
      <c r="AB812" s="13"/>
      <c r="AC812" s="13"/>
      <c r="AD812" s="13"/>
      <c r="AE812" s="13"/>
      <c r="AT812" s="279" t="s">
        <v>465</v>
      </c>
      <c r="AU812" s="279" t="s">
        <v>93</v>
      </c>
      <c r="AV812" s="13" t="s">
        <v>93</v>
      </c>
      <c r="AW812" s="13" t="s">
        <v>38</v>
      </c>
      <c r="AX812" s="13" t="s">
        <v>83</v>
      </c>
      <c r="AY812" s="279" t="s">
        <v>397</v>
      </c>
    </row>
    <row r="813" s="13" customFormat="1">
      <c r="A813" s="13"/>
      <c r="B813" s="269"/>
      <c r="C813" s="270"/>
      <c r="D813" s="261" t="s">
        <v>465</v>
      </c>
      <c r="E813" s="271" t="s">
        <v>1</v>
      </c>
      <c r="F813" s="272" t="s">
        <v>1289</v>
      </c>
      <c r="G813" s="270"/>
      <c r="H813" s="273">
        <v>325.98000000000002</v>
      </c>
      <c r="I813" s="274"/>
      <c r="J813" s="270"/>
      <c r="K813" s="270"/>
      <c r="L813" s="275"/>
      <c r="M813" s="276"/>
      <c r="N813" s="277"/>
      <c r="O813" s="277"/>
      <c r="P813" s="277"/>
      <c r="Q813" s="277"/>
      <c r="R813" s="277"/>
      <c r="S813" s="277"/>
      <c r="T813" s="278"/>
      <c r="U813" s="13"/>
      <c r="V813" s="13"/>
      <c r="W813" s="13"/>
      <c r="X813" s="13"/>
      <c r="Y813" s="13"/>
      <c r="Z813" s="13"/>
      <c r="AA813" s="13"/>
      <c r="AB813" s="13"/>
      <c r="AC813" s="13"/>
      <c r="AD813" s="13"/>
      <c r="AE813" s="13"/>
      <c r="AT813" s="279" t="s">
        <v>465</v>
      </c>
      <c r="AU813" s="279" t="s">
        <v>93</v>
      </c>
      <c r="AV813" s="13" t="s">
        <v>93</v>
      </c>
      <c r="AW813" s="13" t="s">
        <v>38</v>
      </c>
      <c r="AX813" s="13" t="s">
        <v>83</v>
      </c>
      <c r="AY813" s="279" t="s">
        <v>397</v>
      </c>
    </row>
    <row r="814" s="14" customFormat="1">
      <c r="A814" s="14"/>
      <c r="B814" s="280"/>
      <c r="C814" s="281"/>
      <c r="D814" s="261" t="s">
        <v>465</v>
      </c>
      <c r="E814" s="282" t="s">
        <v>1</v>
      </c>
      <c r="F814" s="283" t="s">
        <v>467</v>
      </c>
      <c r="G814" s="281"/>
      <c r="H814" s="284">
        <v>2568.3299999999999</v>
      </c>
      <c r="I814" s="285"/>
      <c r="J814" s="281"/>
      <c r="K814" s="281"/>
      <c r="L814" s="286"/>
      <c r="M814" s="287"/>
      <c r="N814" s="288"/>
      <c r="O814" s="288"/>
      <c r="P814" s="288"/>
      <c r="Q814" s="288"/>
      <c r="R814" s="288"/>
      <c r="S814" s="288"/>
      <c r="T814" s="289"/>
      <c r="U814" s="14"/>
      <c r="V814" s="14"/>
      <c r="W814" s="14"/>
      <c r="X814" s="14"/>
      <c r="Y814" s="14"/>
      <c r="Z814" s="14"/>
      <c r="AA814" s="14"/>
      <c r="AB814" s="14"/>
      <c r="AC814" s="14"/>
      <c r="AD814" s="14"/>
      <c r="AE814" s="14"/>
      <c r="AT814" s="290" t="s">
        <v>465</v>
      </c>
      <c r="AU814" s="290" t="s">
        <v>93</v>
      </c>
      <c r="AV814" s="14" t="s">
        <v>124</v>
      </c>
      <c r="AW814" s="14" t="s">
        <v>38</v>
      </c>
      <c r="AX814" s="14" t="s">
        <v>91</v>
      </c>
      <c r="AY814" s="290" t="s">
        <v>397</v>
      </c>
    </row>
    <row r="815" s="2" customFormat="1" ht="21.75" customHeight="1">
      <c r="A815" s="40"/>
      <c r="B815" s="41"/>
      <c r="C815" s="247" t="s">
        <v>1290</v>
      </c>
      <c r="D815" s="247" t="s">
        <v>400</v>
      </c>
      <c r="E815" s="248" t="s">
        <v>1291</v>
      </c>
      <c r="F815" s="249" t="s">
        <v>1292</v>
      </c>
      <c r="G815" s="250" t="s">
        <v>546</v>
      </c>
      <c r="H815" s="251">
        <v>2919.54</v>
      </c>
      <c r="I815" s="252"/>
      <c r="J815" s="253">
        <f>ROUND(I815*H815,2)</f>
        <v>0</v>
      </c>
      <c r="K815" s="254"/>
      <c r="L815" s="46"/>
      <c r="M815" s="255" t="s">
        <v>1</v>
      </c>
      <c r="N815" s="256" t="s">
        <v>48</v>
      </c>
      <c r="O815" s="93"/>
      <c r="P815" s="257">
        <f>O815*H815</f>
        <v>0</v>
      </c>
      <c r="Q815" s="257">
        <v>0.020400000000000001</v>
      </c>
      <c r="R815" s="257">
        <f>Q815*H815</f>
        <v>59.558616000000001</v>
      </c>
      <c r="S815" s="257">
        <v>0</v>
      </c>
      <c r="T815" s="258">
        <f>S815*H815</f>
        <v>0</v>
      </c>
      <c r="U815" s="40"/>
      <c r="V815" s="40"/>
      <c r="W815" s="40"/>
      <c r="X815" s="40"/>
      <c r="Y815" s="40"/>
      <c r="Z815" s="40"/>
      <c r="AA815" s="40"/>
      <c r="AB815" s="40"/>
      <c r="AC815" s="40"/>
      <c r="AD815" s="40"/>
      <c r="AE815" s="40"/>
      <c r="AR815" s="259" t="s">
        <v>124</v>
      </c>
      <c r="AT815" s="259" t="s">
        <v>400</v>
      </c>
      <c r="AU815" s="259" t="s">
        <v>93</v>
      </c>
      <c r="AY815" s="18" t="s">
        <v>397</v>
      </c>
      <c r="BE815" s="260">
        <f>IF(N815="základní",J815,0)</f>
        <v>0</v>
      </c>
      <c r="BF815" s="260">
        <f>IF(N815="snížená",J815,0)</f>
        <v>0</v>
      </c>
      <c r="BG815" s="260">
        <f>IF(N815="zákl. přenesená",J815,0)</f>
        <v>0</v>
      </c>
      <c r="BH815" s="260">
        <f>IF(N815="sníž. přenesená",J815,0)</f>
        <v>0</v>
      </c>
      <c r="BI815" s="260">
        <f>IF(N815="nulová",J815,0)</f>
        <v>0</v>
      </c>
      <c r="BJ815" s="18" t="s">
        <v>91</v>
      </c>
      <c r="BK815" s="260">
        <f>ROUND(I815*H815,2)</f>
        <v>0</v>
      </c>
      <c r="BL815" s="18" t="s">
        <v>124</v>
      </c>
      <c r="BM815" s="259" t="s">
        <v>1293</v>
      </c>
    </row>
    <row r="816" s="16" customFormat="1">
      <c r="A816" s="16"/>
      <c r="B816" s="306"/>
      <c r="C816" s="307"/>
      <c r="D816" s="261" t="s">
        <v>465</v>
      </c>
      <c r="E816" s="308" t="s">
        <v>1</v>
      </c>
      <c r="F816" s="309" t="s">
        <v>1213</v>
      </c>
      <c r="G816" s="307"/>
      <c r="H816" s="308" t="s">
        <v>1</v>
      </c>
      <c r="I816" s="310"/>
      <c r="J816" s="307"/>
      <c r="K816" s="307"/>
      <c r="L816" s="311"/>
      <c r="M816" s="312"/>
      <c r="N816" s="313"/>
      <c r="O816" s="313"/>
      <c r="P816" s="313"/>
      <c r="Q816" s="313"/>
      <c r="R816" s="313"/>
      <c r="S816" s="313"/>
      <c r="T816" s="314"/>
      <c r="U816" s="16"/>
      <c r="V816" s="16"/>
      <c r="W816" s="16"/>
      <c r="X816" s="16"/>
      <c r="Y816" s="16"/>
      <c r="Z816" s="16"/>
      <c r="AA816" s="16"/>
      <c r="AB816" s="16"/>
      <c r="AC816" s="16"/>
      <c r="AD816" s="16"/>
      <c r="AE816" s="16"/>
      <c r="AT816" s="315" t="s">
        <v>465</v>
      </c>
      <c r="AU816" s="315" t="s">
        <v>93</v>
      </c>
      <c r="AV816" s="16" t="s">
        <v>91</v>
      </c>
      <c r="AW816" s="16" t="s">
        <v>38</v>
      </c>
      <c r="AX816" s="16" t="s">
        <v>83</v>
      </c>
      <c r="AY816" s="315" t="s">
        <v>397</v>
      </c>
    </row>
    <row r="817" s="13" customFormat="1">
      <c r="A817" s="13"/>
      <c r="B817" s="269"/>
      <c r="C817" s="270"/>
      <c r="D817" s="261" t="s">
        <v>465</v>
      </c>
      <c r="E817" s="271" t="s">
        <v>1</v>
      </c>
      <c r="F817" s="272" t="s">
        <v>1294</v>
      </c>
      <c r="G817" s="270"/>
      <c r="H817" s="273">
        <v>532.08000000000004</v>
      </c>
      <c r="I817" s="274"/>
      <c r="J817" s="270"/>
      <c r="K817" s="270"/>
      <c r="L817" s="275"/>
      <c r="M817" s="276"/>
      <c r="N817" s="277"/>
      <c r="O817" s="277"/>
      <c r="P817" s="277"/>
      <c r="Q817" s="277"/>
      <c r="R817" s="277"/>
      <c r="S817" s="277"/>
      <c r="T817" s="278"/>
      <c r="U817" s="13"/>
      <c r="V817" s="13"/>
      <c r="W817" s="13"/>
      <c r="X817" s="13"/>
      <c r="Y817" s="13"/>
      <c r="Z817" s="13"/>
      <c r="AA817" s="13"/>
      <c r="AB817" s="13"/>
      <c r="AC817" s="13"/>
      <c r="AD817" s="13"/>
      <c r="AE817" s="13"/>
      <c r="AT817" s="279" t="s">
        <v>465</v>
      </c>
      <c r="AU817" s="279" t="s">
        <v>93</v>
      </c>
      <c r="AV817" s="13" t="s">
        <v>93</v>
      </c>
      <c r="AW817" s="13" t="s">
        <v>38</v>
      </c>
      <c r="AX817" s="13" t="s">
        <v>83</v>
      </c>
      <c r="AY817" s="279" t="s">
        <v>397</v>
      </c>
    </row>
    <row r="818" s="13" customFormat="1">
      <c r="A818" s="13"/>
      <c r="B818" s="269"/>
      <c r="C818" s="270"/>
      <c r="D818" s="261" t="s">
        <v>465</v>
      </c>
      <c r="E818" s="271" t="s">
        <v>1</v>
      </c>
      <c r="F818" s="272" t="s">
        <v>1295</v>
      </c>
      <c r="G818" s="270"/>
      <c r="H818" s="273">
        <v>2387.46</v>
      </c>
      <c r="I818" s="274"/>
      <c r="J818" s="270"/>
      <c r="K818" s="270"/>
      <c r="L818" s="275"/>
      <c r="M818" s="276"/>
      <c r="N818" s="277"/>
      <c r="O818" s="277"/>
      <c r="P818" s="277"/>
      <c r="Q818" s="277"/>
      <c r="R818" s="277"/>
      <c r="S818" s="277"/>
      <c r="T818" s="278"/>
      <c r="U818" s="13"/>
      <c r="V818" s="13"/>
      <c r="W818" s="13"/>
      <c r="X818" s="13"/>
      <c r="Y818" s="13"/>
      <c r="Z818" s="13"/>
      <c r="AA818" s="13"/>
      <c r="AB818" s="13"/>
      <c r="AC818" s="13"/>
      <c r="AD818" s="13"/>
      <c r="AE818" s="13"/>
      <c r="AT818" s="279" t="s">
        <v>465</v>
      </c>
      <c r="AU818" s="279" t="s">
        <v>93</v>
      </c>
      <c r="AV818" s="13" t="s">
        <v>93</v>
      </c>
      <c r="AW818" s="13" t="s">
        <v>38</v>
      </c>
      <c r="AX818" s="13" t="s">
        <v>83</v>
      </c>
      <c r="AY818" s="279" t="s">
        <v>397</v>
      </c>
    </row>
    <row r="819" s="14" customFormat="1">
      <c r="A819" s="14"/>
      <c r="B819" s="280"/>
      <c r="C819" s="281"/>
      <c r="D819" s="261" t="s">
        <v>465</v>
      </c>
      <c r="E819" s="282" t="s">
        <v>1</v>
      </c>
      <c r="F819" s="283" t="s">
        <v>467</v>
      </c>
      <c r="G819" s="281"/>
      <c r="H819" s="284">
        <v>2919.54</v>
      </c>
      <c r="I819" s="285"/>
      <c r="J819" s="281"/>
      <c r="K819" s="281"/>
      <c r="L819" s="286"/>
      <c r="M819" s="287"/>
      <c r="N819" s="288"/>
      <c r="O819" s="288"/>
      <c r="P819" s="288"/>
      <c r="Q819" s="288"/>
      <c r="R819" s="288"/>
      <c r="S819" s="288"/>
      <c r="T819" s="289"/>
      <c r="U819" s="14"/>
      <c r="V819" s="14"/>
      <c r="W819" s="14"/>
      <c r="X819" s="14"/>
      <c r="Y819" s="14"/>
      <c r="Z819" s="14"/>
      <c r="AA819" s="14"/>
      <c r="AB819" s="14"/>
      <c r="AC819" s="14"/>
      <c r="AD819" s="14"/>
      <c r="AE819" s="14"/>
      <c r="AT819" s="290" t="s">
        <v>465</v>
      </c>
      <c r="AU819" s="290" t="s">
        <v>93</v>
      </c>
      <c r="AV819" s="14" t="s">
        <v>124</v>
      </c>
      <c r="AW819" s="14" t="s">
        <v>38</v>
      </c>
      <c r="AX819" s="14" t="s">
        <v>91</v>
      </c>
      <c r="AY819" s="290" t="s">
        <v>397</v>
      </c>
    </row>
    <row r="820" s="12" customFormat="1" ht="22.8" customHeight="1">
      <c r="A820" s="12"/>
      <c r="B820" s="231"/>
      <c r="C820" s="232"/>
      <c r="D820" s="233" t="s">
        <v>82</v>
      </c>
      <c r="E820" s="245" t="s">
        <v>142</v>
      </c>
      <c r="F820" s="245" t="s">
        <v>471</v>
      </c>
      <c r="G820" s="232"/>
      <c r="H820" s="232"/>
      <c r="I820" s="235"/>
      <c r="J820" s="246">
        <f>BK820</f>
        <v>0</v>
      </c>
      <c r="K820" s="232"/>
      <c r="L820" s="237"/>
      <c r="M820" s="238"/>
      <c r="N820" s="239"/>
      <c r="O820" s="239"/>
      <c r="P820" s="240">
        <f>SUM(P821:P882)</f>
        <v>0</v>
      </c>
      <c r="Q820" s="239"/>
      <c r="R820" s="240">
        <f>SUM(R821:R882)</f>
        <v>1.27456339</v>
      </c>
      <c r="S820" s="239"/>
      <c r="T820" s="241">
        <f>SUM(T821:T882)</f>
        <v>0</v>
      </c>
      <c r="U820" s="12"/>
      <c r="V820" s="12"/>
      <c r="W820" s="12"/>
      <c r="X820" s="12"/>
      <c r="Y820" s="12"/>
      <c r="Z820" s="12"/>
      <c r="AA820" s="12"/>
      <c r="AB820" s="12"/>
      <c r="AC820" s="12"/>
      <c r="AD820" s="12"/>
      <c r="AE820" s="12"/>
      <c r="AR820" s="242" t="s">
        <v>91</v>
      </c>
      <c r="AT820" s="243" t="s">
        <v>82</v>
      </c>
      <c r="AU820" s="243" t="s">
        <v>91</v>
      </c>
      <c r="AY820" s="242" t="s">
        <v>397</v>
      </c>
      <c r="BK820" s="244">
        <f>SUM(BK821:BK882)</f>
        <v>0</v>
      </c>
    </row>
    <row r="821" s="2" customFormat="1" ht="21.75" customHeight="1">
      <c r="A821" s="40"/>
      <c r="B821" s="41"/>
      <c r="C821" s="247" t="s">
        <v>1296</v>
      </c>
      <c r="D821" s="247" t="s">
        <v>400</v>
      </c>
      <c r="E821" s="248" t="s">
        <v>1297</v>
      </c>
      <c r="F821" s="249" t="s">
        <v>1298</v>
      </c>
      <c r="G821" s="250" t="s">
        <v>546</v>
      </c>
      <c r="H821" s="251">
        <v>4467.8909999999996</v>
      </c>
      <c r="I821" s="252"/>
      <c r="J821" s="253">
        <f>ROUND(I821*H821,2)</f>
        <v>0</v>
      </c>
      <c r="K821" s="254"/>
      <c r="L821" s="46"/>
      <c r="M821" s="255" t="s">
        <v>1</v>
      </c>
      <c r="N821" s="256" t="s">
        <v>48</v>
      </c>
      <c r="O821" s="93"/>
      <c r="P821" s="257">
        <f>O821*H821</f>
        <v>0</v>
      </c>
      <c r="Q821" s="257">
        <v>0</v>
      </c>
      <c r="R821" s="257">
        <f>Q821*H821</f>
        <v>0</v>
      </c>
      <c r="S821" s="257">
        <v>0</v>
      </c>
      <c r="T821" s="258">
        <f>S821*H821</f>
        <v>0</v>
      </c>
      <c r="U821" s="40"/>
      <c r="V821" s="40"/>
      <c r="W821" s="40"/>
      <c r="X821" s="40"/>
      <c r="Y821" s="40"/>
      <c r="Z821" s="40"/>
      <c r="AA821" s="40"/>
      <c r="AB821" s="40"/>
      <c r="AC821" s="40"/>
      <c r="AD821" s="40"/>
      <c r="AE821" s="40"/>
      <c r="AR821" s="259" t="s">
        <v>124</v>
      </c>
      <c r="AT821" s="259" t="s">
        <v>400</v>
      </c>
      <c r="AU821" s="259" t="s">
        <v>93</v>
      </c>
      <c r="AY821" s="18" t="s">
        <v>397</v>
      </c>
      <c r="BE821" s="260">
        <f>IF(N821="základní",J821,0)</f>
        <v>0</v>
      </c>
      <c r="BF821" s="260">
        <f>IF(N821="snížená",J821,0)</f>
        <v>0</v>
      </c>
      <c r="BG821" s="260">
        <f>IF(N821="zákl. přenesená",J821,0)</f>
        <v>0</v>
      </c>
      <c r="BH821" s="260">
        <f>IF(N821="sníž. přenesená",J821,0)</f>
        <v>0</v>
      </c>
      <c r="BI821" s="260">
        <f>IF(N821="nulová",J821,0)</f>
        <v>0</v>
      </c>
      <c r="BJ821" s="18" t="s">
        <v>91</v>
      </c>
      <c r="BK821" s="260">
        <f>ROUND(I821*H821,2)</f>
        <v>0</v>
      </c>
      <c r="BL821" s="18" t="s">
        <v>124</v>
      </c>
      <c r="BM821" s="259" t="s">
        <v>1299</v>
      </c>
    </row>
    <row r="822" s="16" customFormat="1">
      <c r="A822" s="16"/>
      <c r="B822" s="306"/>
      <c r="C822" s="307"/>
      <c r="D822" s="261" t="s">
        <v>465</v>
      </c>
      <c r="E822" s="308" t="s">
        <v>1</v>
      </c>
      <c r="F822" s="309" t="s">
        <v>1129</v>
      </c>
      <c r="G822" s="307"/>
      <c r="H822" s="308" t="s">
        <v>1</v>
      </c>
      <c r="I822" s="310"/>
      <c r="J822" s="307"/>
      <c r="K822" s="307"/>
      <c r="L822" s="311"/>
      <c r="M822" s="312"/>
      <c r="N822" s="313"/>
      <c r="O822" s="313"/>
      <c r="P822" s="313"/>
      <c r="Q822" s="313"/>
      <c r="R822" s="313"/>
      <c r="S822" s="313"/>
      <c r="T822" s="314"/>
      <c r="U822" s="16"/>
      <c r="V822" s="16"/>
      <c r="W822" s="16"/>
      <c r="X822" s="16"/>
      <c r="Y822" s="16"/>
      <c r="Z822" s="16"/>
      <c r="AA822" s="16"/>
      <c r="AB822" s="16"/>
      <c r="AC822" s="16"/>
      <c r="AD822" s="16"/>
      <c r="AE822" s="16"/>
      <c r="AT822" s="315" t="s">
        <v>465</v>
      </c>
      <c r="AU822" s="315" t="s">
        <v>93</v>
      </c>
      <c r="AV822" s="16" t="s">
        <v>91</v>
      </c>
      <c r="AW822" s="16" t="s">
        <v>38</v>
      </c>
      <c r="AX822" s="16" t="s">
        <v>83</v>
      </c>
      <c r="AY822" s="315" t="s">
        <v>397</v>
      </c>
    </row>
    <row r="823" s="16" customFormat="1">
      <c r="A823" s="16"/>
      <c r="B823" s="306"/>
      <c r="C823" s="307"/>
      <c r="D823" s="261" t="s">
        <v>465</v>
      </c>
      <c r="E823" s="308" t="s">
        <v>1</v>
      </c>
      <c r="F823" s="309" t="s">
        <v>1300</v>
      </c>
      <c r="G823" s="307"/>
      <c r="H823" s="308" t="s">
        <v>1</v>
      </c>
      <c r="I823" s="310"/>
      <c r="J823" s="307"/>
      <c r="K823" s="307"/>
      <c r="L823" s="311"/>
      <c r="M823" s="312"/>
      <c r="N823" s="313"/>
      <c r="O823" s="313"/>
      <c r="P823" s="313"/>
      <c r="Q823" s="313"/>
      <c r="R823" s="313"/>
      <c r="S823" s="313"/>
      <c r="T823" s="314"/>
      <c r="U823" s="16"/>
      <c r="V823" s="16"/>
      <c r="W823" s="16"/>
      <c r="X823" s="16"/>
      <c r="Y823" s="16"/>
      <c r="Z823" s="16"/>
      <c r="AA823" s="16"/>
      <c r="AB823" s="16"/>
      <c r="AC823" s="16"/>
      <c r="AD823" s="16"/>
      <c r="AE823" s="16"/>
      <c r="AT823" s="315" t="s">
        <v>465</v>
      </c>
      <c r="AU823" s="315" t="s">
        <v>93</v>
      </c>
      <c r="AV823" s="16" t="s">
        <v>91</v>
      </c>
      <c r="AW823" s="16" t="s">
        <v>38</v>
      </c>
      <c r="AX823" s="16" t="s">
        <v>83</v>
      </c>
      <c r="AY823" s="315" t="s">
        <v>397</v>
      </c>
    </row>
    <row r="824" s="13" customFormat="1">
      <c r="A824" s="13"/>
      <c r="B824" s="269"/>
      <c r="C824" s="270"/>
      <c r="D824" s="261" t="s">
        <v>465</v>
      </c>
      <c r="E824" s="271" t="s">
        <v>1</v>
      </c>
      <c r="F824" s="272" t="s">
        <v>1301</v>
      </c>
      <c r="G824" s="270"/>
      <c r="H824" s="273">
        <v>799.42499999999995</v>
      </c>
      <c r="I824" s="274"/>
      <c r="J824" s="270"/>
      <c r="K824" s="270"/>
      <c r="L824" s="275"/>
      <c r="M824" s="276"/>
      <c r="N824" s="277"/>
      <c r="O824" s="277"/>
      <c r="P824" s="277"/>
      <c r="Q824" s="277"/>
      <c r="R824" s="277"/>
      <c r="S824" s="277"/>
      <c r="T824" s="278"/>
      <c r="U824" s="13"/>
      <c r="V824" s="13"/>
      <c r="W824" s="13"/>
      <c r="X824" s="13"/>
      <c r="Y824" s="13"/>
      <c r="Z824" s="13"/>
      <c r="AA824" s="13"/>
      <c r="AB824" s="13"/>
      <c r="AC824" s="13"/>
      <c r="AD824" s="13"/>
      <c r="AE824" s="13"/>
      <c r="AT824" s="279" t="s">
        <v>465</v>
      </c>
      <c r="AU824" s="279" t="s">
        <v>93</v>
      </c>
      <c r="AV824" s="13" t="s">
        <v>93</v>
      </c>
      <c r="AW824" s="13" t="s">
        <v>38</v>
      </c>
      <c r="AX824" s="13" t="s">
        <v>83</v>
      </c>
      <c r="AY824" s="279" t="s">
        <v>397</v>
      </c>
    </row>
    <row r="825" s="13" customFormat="1">
      <c r="A825" s="13"/>
      <c r="B825" s="269"/>
      <c r="C825" s="270"/>
      <c r="D825" s="261" t="s">
        <v>465</v>
      </c>
      <c r="E825" s="271" t="s">
        <v>1</v>
      </c>
      <c r="F825" s="272" t="s">
        <v>1302</v>
      </c>
      <c r="G825" s="270"/>
      <c r="H825" s="273">
        <v>715.86300000000006</v>
      </c>
      <c r="I825" s="274"/>
      <c r="J825" s="270"/>
      <c r="K825" s="270"/>
      <c r="L825" s="275"/>
      <c r="M825" s="276"/>
      <c r="N825" s="277"/>
      <c r="O825" s="277"/>
      <c r="P825" s="277"/>
      <c r="Q825" s="277"/>
      <c r="R825" s="277"/>
      <c r="S825" s="277"/>
      <c r="T825" s="278"/>
      <c r="U825" s="13"/>
      <c r="V825" s="13"/>
      <c r="W825" s="13"/>
      <c r="X825" s="13"/>
      <c r="Y825" s="13"/>
      <c r="Z825" s="13"/>
      <c r="AA825" s="13"/>
      <c r="AB825" s="13"/>
      <c r="AC825" s="13"/>
      <c r="AD825" s="13"/>
      <c r="AE825" s="13"/>
      <c r="AT825" s="279" t="s">
        <v>465</v>
      </c>
      <c r="AU825" s="279" t="s">
        <v>93</v>
      </c>
      <c r="AV825" s="13" t="s">
        <v>93</v>
      </c>
      <c r="AW825" s="13" t="s">
        <v>38</v>
      </c>
      <c r="AX825" s="13" t="s">
        <v>83</v>
      </c>
      <c r="AY825" s="279" t="s">
        <v>397</v>
      </c>
    </row>
    <row r="826" s="13" customFormat="1">
      <c r="A826" s="13"/>
      <c r="B826" s="269"/>
      <c r="C826" s="270"/>
      <c r="D826" s="261" t="s">
        <v>465</v>
      </c>
      <c r="E826" s="271" t="s">
        <v>1</v>
      </c>
      <c r="F826" s="272" t="s">
        <v>1303</v>
      </c>
      <c r="G826" s="270"/>
      <c r="H826" s="273">
        <v>1492.0899999999999</v>
      </c>
      <c r="I826" s="274"/>
      <c r="J826" s="270"/>
      <c r="K826" s="270"/>
      <c r="L826" s="275"/>
      <c r="M826" s="276"/>
      <c r="N826" s="277"/>
      <c r="O826" s="277"/>
      <c r="P826" s="277"/>
      <c r="Q826" s="277"/>
      <c r="R826" s="277"/>
      <c r="S826" s="277"/>
      <c r="T826" s="278"/>
      <c r="U826" s="13"/>
      <c r="V826" s="13"/>
      <c r="W826" s="13"/>
      <c r="X826" s="13"/>
      <c r="Y826" s="13"/>
      <c r="Z826" s="13"/>
      <c r="AA826" s="13"/>
      <c r="AB826" s="13"/>
      <c r="AC826" s="13"/>
      <c r="AD826" s="13"/>
      <c r="AE826" s="13"/>
      <c r="AT826" s="279" t="s">
        <v>465</v>
      </c>
      <c r="AU826" s="279" t="s">
        <v>93</v>
      </c>
      <c r="AV826" s="13" t="s">
        <v>93</v>
      </c>
      <c r="AW826" s="13" t="s">
        <v>38</v>
      </c>
      <c r="AX826" s="13" t="s">
        <v>83</v>
      </c>
      <c r="AY826" s="279" t="s">
        <v>397</v>
      </c>
    </row>
    <row r="827" s="13" customFormat="1">
      <c r="A827" s="13"/>
      <c r="B827" s="269"/>
      <c r="C827" s="270"/>
      <c r="D827" s="261" t="s">
        <v>465</v>
      </c>
      <c r="E827" s="271" t="s">
        <v>1</v>
      </c>
      <c r="F827" s="272" t="s">
        <v>1304</v>
      </c>
      <c r="G827" s="270"/>
      <c r="H827" s="273">
        <v>715.86300000000006</v>
      </c>
      <c r="I827" s="274"/>
      <c r="J827" s="270"/>
      <c r="K827" s="270"/>
      <c r="L827" s="275"/>
      <c r="M827" s="276"/>
      <c r="N827" s="277"/>
      <c r="O827" s="277"/>
      <c r="P827" s="277"/>
      <c r="Q827" s="277"/>
      <c r="R827" s="277"/>
      <c r="S827" s="277"/>
      <c r="T827" s="278"/>
      <c r="U827" s="13"/>
      <c r="V827" s="13"/>
      <c r="W827" s="13"/>
      <c r="X827" s="13"/>
      <c r="Y827" s="13"/>
      <c r="Z827" s="13"/>
      <c r="AA827" s="13"/>
      <c r="AB827" s="13"/>
      <c r="AC827" s="13"/>
      <c r="AD827" s="13"/>
      <c r="AE827" s="13"/>
      <c r="AT827" s="279" t="s">
        <v>465</v>
      </c>
      <c r="AU827" s="279" t="s">
        <v>93</v>
      </c>
      <c r="AV827" s="13" t="s">
        <v>93</v>
      </c>
      <c r="AW827" s="13" t="s">
        <v>38</v>
      </c>
      <c r="AX827" s="13" t="s">
        <v>83</v>
      </c>
      <c r="AY827" s="279" t="s">
        <v>397</v>
      </c>
    </row>
    <row r="828" s="15" customFormat="1">
      <c r="A828" s="15"/>
      <c r="B828" s="291"/>
      <c r="C828" s="292"/>
      <c r="D828" s="261" t="s">
        <v>465</v>
      </c>
      <c r="E828" s="293" t="s">
        <v>1</v>
      </c>
      <c r="F828" s="294" t="s">
        <v>476</v>
      </c>
      <c r="G828" s="292"/>
      <c r="H828" s="295">
        <v>3723.241</v>
      </c>
      <c r="I828" s="296"/>
      <c r="J828" s="292"/>
      <c r="K828" s="292"/>
      <c r="L828" s="297"/>
      <c r="M828" s="298"/>
      <c r="N828" s="299"/>
      <c r="O828" s="299"/>
      <c r="P828" s="299"/>
      <c r="Q828" s="299"/>
      <c r="R828" s="299"/>
      <c r="S828" s="299"/>
      <c r="T828" s="300"/>
      <c r="U828" s="15"/>
      <c r="V828" s="15"/>
      <c r="W828" s="15"/>
      <c r="X828" s="15"/>
      <c r="Y828" s="15"/>
      <c r="Z828" s="15"/>
      <c r="AA828" s="15"/>
      <c r="AB828" s="15"/>
      <c r="AC828" s="15"/>
      <c r="AD828" s="15"/>
      <c r="AE828" s="15"/>
      <c r="AT828" s="301" t="s">
        <v>465</v>
      </c>
      <c r="AU828" s="301" t="s">
        <v>93</v>
      </c>
      <c r="AV828" s="15" t="s">
        <v>112</v>
      </c>
      <c r="AW828" s="15" t="s">
        <v>38</v>
      </c>
      <c r="AX828" s="15" t="s">
        <v>83</v>
      </c>
      <c r="AY828" s="301" t="s">
        <v>397</v>
      </c>
    </row>
    <row r="829" s="13" customFormat="1">
      <c r="A829" s="13"/>
      <c r="B829" s="269"/>
      <c r="C829" s="270"/>
      <c r="D829" s="261" t="s">
        <v>465</v>
      </c>
      <c r="E829" s="271" t="s">
        <v>1</v>
      </c>
      <c r="F829" s="272" t="s">
        <v>1305</v>
      </c>
      <c r="G829" s="270"/>
      <c r="H829" s="273">
        <v>744.64999999999998</v>
      </c>
      <c r="I829" s="274"/>
      <c r="J829" s="270"/>
      <c r="K829" s="270"/>
      <c r="L829" s="275"/>
      <c r="M829" s="276"/>
      <c r="N829" s="277"/>
      <c r="O829" s="277"/>
      <c r="P829" s="277"/>
      <c r="Q829" s="277"/>
      <c r="R829" s="277"/>
      <c r="S829" s="277"/>
      <c r="T829" s="278"/>
      <c r="U829" s="13"/>
      <c r="V829" s="13"/>
      <c r="W829" s="13"/>
      <c r="X829" s="13"/>
      <c r="Y829" s="13"/>
      <c r="Z829" s="13"/>
      <c r="AA829" s="13"/>
      <c r="AB829" s="13"/>
      <c r="AC829" s="13"/>
      <c r="AD829" s="13"/>
      <c r="AE829" s="13"/>
      <c r="AT829" s="279" t="s">
        <v>465</v>
      </c>
      <c r="AU829" s="279" t="s">
        <v>93</v>
      </c>
      <c r="AV829" s="13" t="s">
        <v>93</v>
      </c>
      <c r="AW829" s="13" t="s">
        <v>38</v>
      </c>
      <c r="AX829" s="13" t="s">
        <v>83</v>
      </c>
      <c r="AY829" s="279" t="s">
        <v>397</v>
      </c>
    </row>
    <row r="830" s="14" customFormat="1">
      <c r="A830" s="14"/>
      <c r="B830" s="280"/>
      <c r="C830" s="281"/>
      <c r="D830" s="261" t="s">
        <v>465</v>
      </c>
      <c r="E830" s="282" t="s">
        <v>1</v>
      </c>
      <c r="F830" s="283" t="s">
        <v>467</v>
      </c>
      <c r="G830" s="281"/>
      <c r="H830" s="284">
        <v>4467.8909999999996</v>
      </c>
      <c r="I830" s="285"/>
      <c r="J830" s="281"/>
      <c r="K830" s="281"/>
      <c r="L830" s="286"/>
      <c r="M830" s="287"/>
      <c r="N830" s="288"/>
      <c r="O830" s="288"/>
      <c r="P830" s="288"/>
      <c r="Q830" s="288"/>
      <c r="R830" s="288"/>
      <c r="S830" s="288"/>
      <c r="T830" s="289"/>
      <c r="U830" s="14"/>
      <c r="V830" s="14"/>
      <c r="W830" s="14"/>
      <c r="X830" s="14"/>
      <c r="Y830" s="14"/>
      <c r="Z830" s="14"/>
      <c r="AA830" s="14"/>
      <c r="AB830" s="14"/>
      <c r="AC830" s="14"/>
      <c r="AD830" s="14"/>
      <c r="AE830" s="14"/>
      <c r="AT830" s="290" t="s">
        <v>465</v>
      </c>
      <c r="AU830" s="290" t="s">
        <v>93</v>
      </c>
      <c r="AV830" s="14" t="s">
        <v>124</v>
      </c>
      <c r="AW830" s="14" t="s">
        <v>38</v>
      </c>
      <c r="AX830" s="14" t="s">
        <v>91</v>
      </c>
      <c r="AY830" s="290" t="s">
        <v>397</v>
      </c>
    </row>
    <row r="831" s="2" customFormat="1" ht="21.75" customHeight="1">
      <c r="A831" s="40"/>
      <c r="B831" s="41"/>
      <c r="C831" s="247" t="s">
        <v>1306</v>
      </c>
      <c r="D831" s="247" t="s">
        <v>400</v>
      </c>
      <c r="E831" s="248" t="s">
        <v>1307</v>
      </c>
      <c r="F831" s="249" t="s">
        <v>1308</v>
      </c>
      <c r="G831" s="250" t="s">
        <v>546</v>
      </c>
      <c r="H831" s="251">
        <v>536146.92000000004</v>
      </c>
      <c r="I831" s="252"/>
      <c r="J831" s="253">
        <f>ROUND(I831*H831,2)</f>
        <v>0</v>
      </c>
      <c r="K831" s="254"/>
      <c r="L831" s="46"/>
      <c r="M831" s="255" t="s">
        <v>1</v>
      </c>
      <c r="N831" s="256" t="s">
        <v>48</v>
      </c>
      <c r="O831" s="93"/>
      <c r="P831" s="257">
        <f>O831*H831</f>
        <v>0</v>
      </c>
      <c r="Q831" s="257">
        <v>0</v>
      </c>
      <c r="R831" s="257">
        <f>Q831*H831</f>
        <v>0</v>
      </c>
      <c r="S831" s="257">
        <v>0</v>
      </c>
      <c r="T831" s="258">
        <f>S831*H831</f>
        <v>0</v>
      </c>
      <c r="U831" s="40"/>
      <c r="V831" s="40"/>
      <c r="W831" s="40"/>
      <c r="X831" s="40"/>
      <c r="Y831" s="40"/>
      <c r="Z831" s="40"/>
      <c r="AA831" s="40"/>
      <c r="AB831" s="40"/>
      <c r="AC831" s="40"/>
      <c r="AD831" s="40"/>
      <c r="AE831" s="40"/>
      <c r="AR831" s="259" t="s">
        <v>124</v>
      </c>
      <c r="AT831" s="259" t="s">
        <v>400</v>
      </c>
      <c r="AU831" s="259" t="s">
        <v>93</v>
      </c>
      <c r="AY831" s="18" t="s">
        <v>397</v>
      </c>
      <c r="BE831" s="260">
        <f>IF(N831="základní",J831,0)</f>
        <v>0</v>
      </c>
      <c r="BF831" s="260">
        <f>IF(N831="snížená",J831,0)</f>
        <v>0</v>
      </c>
      <c r="BG831" s="260">
        <f>IF(N831="zákl. přenesená",J831,0)</f>
        <v>0</v>
      </c>
      <c r="BH831" s="260">
        <f>IF(N831="sníž. přenesená",J831,0)</f>
        <v>0</v>
      </c>
      <c r="BI831" s="260">
        <f>IF(N831="nulová",J831,0)</f>
        <v>0</v>
      </c>
      <c r="BJ831" s="18" t="s">
        <v>91</v>
      </c>
      <c r="BK831" s="260">
        <f>ROUND(I831*H831,2)</f>
        <v>0</v>
      </c>
      <c r="BL831" s="18" t="s">
        <v>124</v>
      </c>
      <c r="BM831" s="259" t="s">
        <v>1309</v>
      </c>
    </row>
    <row r="832" s="13" customFormat="1">
      <c r="A832" s="13"/>
      <c r="B832" s="269"/>
      <c r="C832" s="270"/>
      <c r="D832" s="261" t="s">
        <v>465</v>
      </c>
      <c r="E832" s="271" t="s">
        <v>1</v>
      </c>
      <c r="F832" s="272" t="s">
        <v>1310</v>
      </c>
      <c r="G832" s="270"/>
      <c r="H832" s="273">
        <v>536146.92000000004</v>
      </c>
      <c r="I832" s="274"/>
      <c r="J832" s="270"/>
      <c r="K832" s="270"/>
      <c r="L832" s="275"/>
      <c r="M832" s="276"/>
      <c r="N832" s="277"/>
      <c r="O832" s="277"/>
      <c r="P832" s="277"/>
      <c r="Q832" s="277"/>
      <c r="R832" s="277"/>
      <c r="S832" s="277"/>
      <c r="T832" s="278"/>
      <c r="U832" s="13"/>
      <c r="V832" s="13"/>
      <c r="W832" s="13"/>
      <c r="X832" s="13"/>
      <c r="Y832" s="13"/>
      <c r="Z832" s="13"/>
      <c r="AA832" s="13"/>
      <c r="AB832" s="13"/>
      <c r="AC832" s="13"/>
      <c r="AD832" s="13"/>
      <c r="AE832" s="13"/>
      <c r="AT832" s="279" t="s">
        <v>465</v>
      </c>
      <c r="AU832" s="279" t="s">
        <v>93</v>
      </c>
      <c r="AV832" s="13" t="s">
        <v>93</v>
      </c>
      <c r="AW832" s="13" t="s">
        <v>38</v>
      </c>
      <c r="AX832" s="13" t="s">
        <v>83</v>
      </c>
      <c r="AY832" s="279" t="s">
        <v>397</v>
      </c>
    </row>
    <row r="833" s="14" customFormat="1">
      <c r="A833" s="14"/>
      <c r="B833" s="280"/>
      <c r="C833" s="281"/>
      <c r="D833" s="261" t="s">
        <v>465</v>
      </c>
      <c r="E833" s="282" t="s">
        <v>1</v>
      </c>
      <c r="F833" s="283" t="s">
        <v>467</v>
      </c>
      <c r="G833" s="281"/>
      <c r="H833" s="284">
        <v>536146.92000000004</v>
      </c>
      <c r="I833" s="285"/>
      <c r="J833" s="281"/>
      <c r="K833" s="281"/>
      <c r="L833" s="286"/>
      <c r="M833" s="287"/>
      <c r="N833" s="288"/>
      <c r="O833" s="288"/>
      <c r="P833" s="288"/>
      <c r="Q833" s="288"/>
      <c r="R833" s="288"/>
      <c r="S833" s="288"/>
      <c r="T833" s="289"/>
      <c r="U833" s="14"/>
      <c r="V833" s="14"/>
      <c r="W833" s="14"/>
      <c r="X833" s="14"/>
      <c r="Y833" s="14"/>
      <c r="Z833" s="14"/>
      <c r="AA833" s="14"/>
      <c r="AB833" s="14"/>
      <c r="AC833" s="14"/>
      <c r="AD833" s="14"/>
      <c r="AE833" s="14"/>
      <c r="AT833" s="290" t="s">
        <v>465</v>
      </c>
      <c r="AU833" s="290" t="s">
        <v>93</v>
      </c>
      <c r="AV833" s="14" t="s">
        <v>124</v>
      </c>
      <c r="AW833" s="14" t="s">
        <v>38</v>
      </c>
      <c r="AX833" s="14" t="s">
        <v>91</v>
      </c>
      <c r="AY833" s="290" t="s">
        <v>397</v>
      </c>
    </row>
    <row r="834" s="2" customFormat="1" ht="21.75" customHeight="1">
      <c r="A834" s="40"/>
      <c r="B834" s="41"/>
      <c r="C834" s="247" t="s">
        <v>1311</v>
      </c>
      <c r="D834" s="247" t="s">
        <v>400</v>
      </c>
      <c r="E834" s="248" t="s">
        <v>1312</v>
      </c>
      <c r="F834" s="249" t="s">
        <v>1313</v>
      </c>
      <c r="G834" s="250" t="s">
        <v>546</v>
      </c>
      <c r="H834" s="251">
        <v>4467.8909999999996</v>
      </c>
      <c r="I834" s="252"/>
      <c r="J834" s="253">
        <f>ROUND(I834*H834,2)</f>
        <v>0</v>
      </c>
      <c r="K834" s="254"/>
      <c r="L834" s="46"/>
      <c r="M834" s="255" t="s">
        <v>1</v>
      </c>
      <c r="N834" s="256" t="s">
        <v>48</v>
      </c>
      <c r="O834" s="93"/>
      <c r="P834" s="257">
        <f>O834*H834</f>
        <v>0</v>
      </c>
      <c r="Q834" s="257">
        <v>0</v>
      </c>
      <c r="R834" s="257">
        <f>Q834*H834</f>
        <v>0</v>
      </c>
      <c r="S834" s="257">
        <v>0</v>
      </c>
      <c r="T834" s="258">
        <f>S834*H834</f>
        <v>0</v>
      </c>
      <c r="U834" s="40"/>
      <c r="V834" s="40"/>
      <c r="W834" s="40"/>
      <c r="X834" s="40"/>
      <c r="Y834" s="40"/>
      <c r="Z834" s="40"/>
      <c r="AA834" s="40"/>
      <c r="AB834" s="40"/>
      <c r="AC834" s="40"/>
      <c r="AD834" s="40"/>
      <c r="AE834" s="40"/>
      <c r="AR834" s="259" t="s">
        <v>124</v>
      </c>
      <c r="AT834" s="259" t="s">
        <v>400</v>
      </c>
      <c r="AU834" s="259" t="s">
        <v>93</v>
      </c>
      <c r="AY834" s="18" t="s">
        <v>397</v>
      </c>
      <c r="BE834" s="260">
        <f>IF(N834="základní",J834,0)</f>
        <v>0</v>
      </c>
      <c r="BF834" s="260">
        <f>IF(N834="snížená",J834,0)</f>
        <v>0</v>
      </c>
      <c r="BG834" s="260">
        <f>IF(N834="zákl. přenesená",J834,0)</f>
        <v>0</v>
      </c>
      <c r="BH834" s="260">
        <f>IF(N834="sníž. přenesená",J834,0)</f>
        <v>0</v>
      </c>
      <c r="BI834" s="260">
        <f>IF(N834="nulová",J834,0)</f>
        <v>0</v>
      </c>
      <c r="BJ834" s="18" t="s">
        <v>91</v>
      </c>
      <c r="BK834" s="260">
        <f>ROUND(I834*H834,2)</f>
        <v>0</v>
      </c>
      <c r="BL834" s="18" t="s">
        <v>124</v>
      </c>
      <c r="BM834" s="259" t="s">
        <v>1314</v>
      </c>
    </row>
    <row r="835" s="16" customFormat="1">
      <c r="A835" s="16"/>
      <c r="B835" s="306"/>
      <c r="C835" s="307"/>
      <c r="D835" s="261" t="s">
        <v>465</v>
      </c>
      <c r="E835" s="308" t="s">
        <v>1</v>
      </c>
      <c r="F835" s="309" t="s">
        <v>1129</v>
      </c>
      <c r="G835" s="307"/>
      <c r="H835" s="308" t="s">
        <v>1</v>
      </c>
      <c r="I835" s="310"/>
      <c r="J835" s="307"/>
      <c r="K835" s="307"/>
      <c r="L835" s="311"/>
      <c r="M835" s="312"/>
      <c r="N835" s="313"/>
      <c r="O835" s="313"/>
      <c r="P835" s="313"/>
      <c r="Q835" s="313"/>
      <c r="R835" s="313"/>
      <c r="S835" s="313"/>
      <c r="T835" s="314"/>
      <c r="U835" s="16"/>
      <c r="V835" s="16"/>
      <c r="W835" s="16"/>
      <c r="X835" s="16"/>
      <c r="Y835" s="16"/>
      <c r="Z835" s="16"/>
      <c r="AA835" s="16"/>
      <c r="AB835" s="16"/>
      <c r="AC835" s="16"/>
      <c r="AD835" s="16"/>
      <c r="AE835" s="16"/>
      <c r="AT835" s="315" t="s">
        <v>465</v>
      </c>
      <c r="AU835" s="315" t="s">
        <v>93</v>
      </c>
      <c r="AV835" s="16" t="s">
        <v>91</v>
      </c>
      <c r="AW835" s="16" t="s">
        <v>38</v>
      </c>
      <c r="AX835" s="16" t="s">
        <v>83</v>
      </c>
      <c r="AY835" s="315" t="s">
        <v>397</v>
      </c>
    </row>
    <row r="836" s="16" customFormat="1">
      <c r="A836" s="16"/>
      <c r="B836" s="306"/>
      <c r="C836" s="307"/>
      <c r="D836" s="261" t="s">
        <v>465</v>
      </c>
      <c r="E836" s="308" t="s">
        <v>1</v>
      </c>
      <c r="F836" s="309" t="s">
        <v>1300</v>
      </c>
      <c r="G836" s="307"/>
      <c r="H836" s="308" t="s">
        <v>1</v>
      </c>
      <c r="I836" s="310"/>
      <c r="J836" s="307"/>
      <c r="K836" s="307"/>
      <c r="L836" s="311"/>
      <c r="M836" s="312"/>
      <c r="N836" s="313"/>
      <c r="O836" s="313"/>
      <c r="P836" s="313"/>
      <c r="Q836" s="313"/>
      <c r="R836" s="313"/>
      <c r="S836" s="313"/>
      <c r="T836" s="314"/>
      <c r="U836" s="16"/>
      <c r="V836" s="16"/>
      <c r="W836" s="16"/>
      <c r="X836" s="16"/>
      <c r="Y836" s="16"/>
      <c r="Z836" s="16"/>
      <c r="AA836" s="16"/>
      <c r="AB836" s="16"/>
      <c r="AC836" s="16"/>
      <c r="AD836" s="16"/>
      <c r="AE836" s="16"/>
      <c r="AT836" s="315" t="s">
        <v>465</v>
      </c>
      <c r="AU836" s="315" t="s">
        <v>93</v>
      </c>
      <c r="AV836" s="16" t="s">
        <v>91</v>
      </c>
      <c r="AW836" s="16" t="s">
        <v>38</v>
      </c>
      <c r="AX836" s="16" t="s">
        <v>83</v>
      </c>
      <c r="AY836" s="315" t="s">
        <v>397</v>
      </c>
    </row>
    <row r="837" s="13" customFormat="1">
      <c r="A837" s="13"/>
      <c r="B837" s="269"/>
      <c r="C837" s="270"/>
      <c r="D837" s="261" t="s">
        <v>465</v>
      </c>
      <c r="E837" s="271" t="s">
        <v>1</v>
      </c>
      <c r="F837" s="272" t="s">
        <v>1301</v>
      </c>
      <c r="G837" s="270"/>
      <c r="H837" s="273">
        <v>799.42499999999995</v>
      </c>
      <c r="I837" s="274"/>
      <c r="J837" s="270"/>
      <c r="K837" s="270"/>
      <c r="L837" s="275"/>
      <c r="M837" s="276"/>
      <c r="N837" s="277"/>
      <c r="O837" s="277"/>
      <c r="P837" s="277"/>
      <c r="Q837" s="277"/>
      <c r="R837" s="277"/>
      <c r="S837" s="277"/>
      <c r="T837" s="278"/>
      <c r="U837" s="13"/>
      <c r="V837" s="13"/>
      <c r="W837" s="13"/>
      <c r="X837" s="13"/>
      <c r="Y837" s="13"/>
      <c r="Z837" s="13"/>
      <c r="AA837" s="13"/>
      <c r="AB837" s="13"/>
      <c r="AC837" s="13"/>
      <c r="AD837" s="13"/>
      <c r="AE837" s="13"/>
      <c r="AT837" s="279" t="s">
        <v>465</v>
      </c>
      <c r="AU837" s="279" t="s">
        <v>93</v>
      </c>
      <c r="AV837" s="13" t="s">
        <v>93</v>
      </c>
      <c r="AW837" s="13" t="s">
        <v>38</v>
      </c>
      <c r="AX837" s="13" t="s">
        <v>83</v>
      </c>
      <c r="AY837" s="279" t="s">
        <v>397</v>
      </c>
    </row>
    <row r="838" s="13" customFormat="1">
      <c r="A838" s="13"/>
      <c r="B838" s="269"/>
      <c r="C838" s="270"/>
      <c r="D838" s="261" t="s">
        <v>465</v>
      </c>
      <c r="E838" s="271" t="s">
        <v>1</v>
      </c>
      <c r="F838" s="272" t="s">
        <v>1302</v>
      </c>
      <c r="G838" s="270"/>
      <c r="H838" s="273">
        <v>715.86300000000006</v>
      </c>
      <c r="I838" s="274"/>
      <c r="J838" s="270"/>
      <c r="K838" s="270"/>
      <c r="L838" s="275"/>
      <c r="M838" s="276"/>
      <c r="N838" s="277"/>
      <c r="O838" s="277"/>
      <c r="P838" s="277"/>
      <c r="Q838" s="277"/>
      <c r="R838" s="277"/>
      <c r="S838" s="277"/>
      <c r="T838" s="278"/>
      <c r="U838" s="13"/>
      <c r="V838" s="13"/>
      <c r="W838" s="13"/>
      <c r="X838" s="13"/>
      <c r="Y838" s="13"/>
      <c r="Z838" s="13"/>
      <c r="AA838" s="13"/>
      <c r="AB838" s="13"/>
      <c r="AC838" s="13"/>
      <c r="AD838" s="13"/>
      <c r="AE838" s="13"/>
      <c r="AT838" s="279" t="s">
        <v>465</v>
      </c>
      <c r="AU838" s="279" t="s">
        <v>93</v>
      </c>
      <c r="AV838" s="13" t="s">
        <v>93</v>
      </c>
      <c r="AW838" s="13" t="s">
        <v>38</v>
      </c>
      <c r="AX838" s="13" t="s">
        <v>83</v>
      </c>
      <c r="AY838" s="279" t="s">
        <v>397</v>
      </c>
    </row>
    <row r="839" s="13" customFormat="1">
      <c r="A839" s="13"/>
      <c r="B839" s="269"/>
      <c r="C839" s="270"/>
      <c r="D839" s="261" t="s">
        <v>465</v>
      </c>
      <c r="E839" s="271" t="s">
        <v>1</v>
      </c>
      <c r="F839" s="272" t="s">
        <v>1303</v>
      </c>
      <c r="G839" s="270"/>
      <c r="H839" s="273">
        <v>1492.0899999999999</v>
      </c>
      <c r="I839" s="274"/>
      <c r="J839" s="270"/>
      <c r="K839" s="270"/>
      <c r="L839" s="275"/>
      <c r="M839" s="276"/>
      <c r="N839" s="277"/>
      <c r="O839" s="277"/>
      <c r="P839" s="277"/>
      <c r="Q839" s="277"/>
      <c r="R839" s="277"/>
      <c r="S839" s="277"/>
      <c r="T839" s="278"/>
      <c r="U839" s="13"/>
      <c r="V839" s="13"/>
      <c r="W839" s="13"/>
      <c r="X839" s="13"/>
      <c r="Y839" s="13"/>
      <c r="Z839" s="13"/>
      <c r="AA839" s="13"/>
      <c r="AB839" s="13"/>
      <c r="AC839" s="13"/>
      <c r="AD839" s="13"/>
      <c r="AE839" s="13"/>
      <c r="AT839" s="279" t="s">
        <v>465</v>
      </c>
      <c r="AU839" s="279" t="s">
        <v>93</v>
      </c>
      <c r="AV839" s="13" t="s">
        <v>93</v>
      </c>
      <c r="AW839" s="13" t="s">
        <v>38</v>
      </c>
      <c r="AX839" s="13" t="s">
        <v>83</v>
      </c>
      <c r="AY839" s="279" t="s">
        <v>397</v>
      </c>
    </row>
    <row r="840" s="13" customFormat="1">
      <c r="A840" s="13"/>
      <c r="B840" s="269"/>
      <c r="C840" s="270"/>
      <c r="D840" s="261" t="s">
        <v>465</v>
      </c>
      <c r="E840" s="271" t="s">
        <v>1</v>
      </c>
      <c r="F840" s="272" t="s">
        <v>1304</v>
      </c>
      <c r="G840" s="270"/>
      <c r="H840" s="273">
        <v>715.86300000000006</v>
      </c>
      <c r="I840" s="274"/>
      <c r="J840" s="270"/>
      <c r="K840" s="270"/>
      <c r="L840" s="275"/>
      <c r="M840" s="276"/>
      <c r="N840" s="277"/>
      <c r="O840" s="277"/>
      <c r="P840" s="277"/>
      <c r="Q840" s="277"/>
      <c r="R840" s="277"/>
      <c r="S840" s="277"/>
      <c r="T840" s="278"/>
      <c r="U840" s="13"/>
      <c r="V840" s="13"/>
      <c r="W840" s="13"/>
      <c r="X840" s="13"/>
      <c r="Y840" s="13"/>
      <c r="Z840" s="13"/>
      <c r="AA840" s="13"/>
      <c r="AB840" s="13"/>
      <c r="AC840" s="13"/>
      <c r="AD840" s="13"/>
      <c r="AE840" s="13"/>
      <c r="AT840" s="279" t="s">
        <v>465</v>
      </c>
      <c r="AU840" s="279" t="s">
        <v>93</v>
      </c>
      <c r="AV840" s="13" t="s">
        <v>93</v>
      </c>
      <c r="AW840" s="13" t="s">
        <v>38</v>
      </c>
      <c r="AX840" s="13" t="s">
        <v>83</v>
      </c>
      <c r="AY840" s="279" t="s">
        <v>397</v>
      </c>
    </row>
    <row r="841" s="15" customFormat="1">
      <c r="A841" s="15"/>
      <c r="B841" s="291"/>
      <c r="C841" s="292"/>
      <c r="D841" s="261" t="s">
        <v>465</v>
      </c>
      <c r="E841" s="293" t="s">
        <v>1</v>
      </c>
      <c r="F841" s="294" t="s">
        <v>476</v>
      </c>
      <c r="G841" s="292"/>
      <c r="H841" s="295">
        <v>3723.241</v>
      </c>
      <c r="I841" s="296"/>
      <c r="J841" s="292"/>
      <c r="K841" s="292"/>
      <c r="L841" s="297"/>
      <c r="M841" s="298"/>
      <c r="N841" s="299"/>
      <c r="O841" s="299"/>
      <c r="P841" s="299"/>
      <c r="Q841" s="299"/>
      <c r="R841" s="299"/>
      <c r="S841" s="299"/>
      <c r="T841" s="300"/>
      <c r="U841" s="15"/>
      <c r="V841" s="15"/>
      <c r="W841" s="15"/>
      <c r="X841" s="15"/>
      <c r="Y841" s="15"/>
      <c r="Z841" s="15"/>
      <c r="AA841" s="15"/>
      <c r="AB841" s="15"/>
      <c r="AC841" s="15"/>
      <c r="AD841" s="15"/>
      <c r="AE841" s="15"/>
      <c r="AT841" s="301" t="s">
        <v>465</v>
      </c>
      <c r="AU841" s="301" t="s">
        <v>93</v>
      </c>
      <c r="AV841" s="15" t="s">
        <v>112</v>
      </c>
      <c r="AW841" s="15" t="s">
        <v>38</v>
      </c>
      <c r="AX841" s="15" t="s">
        <v>83</v>
      </c>
      <c r="AY841" s="301" t="s">
        <v>397</v>
      </c>
    </row>
    <row r="842" s="13" customFormat="1">
      <c r="A842" s="13"/>
      <c r="B842" s="269"/>
      <c r="C842" s="270"/>
      <c r="D842" s="261" t="s">
        <v>465</v>
      </c>
      <c r="E842" s="271" t="s">
        <v>1</v>
      </c>
      <c r="F842" s="272" t="s">
        <v>1305</v>
      </c>
      <c r="G842" s="270"/>
      <c r="H842" s="273">
        <v>744.64999999999998</v>
      </c>
      <c r="I842" s="274"/>
      <c r="J842" s="270"/>
      <c r="K842" s="270"/>
      <c r="L842" s="275"/>
      <c r="M842" s="276"/>
      <c r="N842" s="277"/>
      <c r="O842" s="277"/>
      <c r="P842" s="277"/>
      <c r="Q842" s="277"/>
      <c r="R842" s="277"/>
      <c r="S842" s="277"/>
      <c r="T842" s="278"/>
      <c r="U842" s="13"/>
      <c r="V842" s="13"/>
      <c r="W842" s="13"/>
      <c r="X842" s="13"/>
      <c r="Y842" s="13"/>
      <c r="Z842" s="13"/>
      <c r="AA842" s="13"/>
      <c r="AB842" s="13"/>
      <c r="AC842" s="13"/>
      <c r="AD842" s="13"/>
      <c r="AE842" s="13"/>
      <c r="AT842" s="279" t="s">
        <v>465</v>
      </c>
      <c r="AU842" s="279" t="s">
        <v>93</v>
      </c>
      <c r="AV842" s="13" t="s">
        <v>93</v>
      </c>
      <c r="AW842" s="13" t="s">
        <v>38</v>
      </c>
      <c r="AX842" s="13" t="s">
        <v>83</v>
      </c>
      <c r="AY842" s="279" t="s">
        <v>397</v>
      </c>
    </row>
    <row r="843" s="14" customFormat="1">
      <c r="A843" s="14"/>
      <c r="B843" s="280"/>
      <c r="C843" s="281"/>
      <c r="D843" s="261" t="s">
        <v>465</v>
      </c>
      <c r="E843" s="282" t="s">
        <v>1</v>
      </c>
      <c r="F843" s="283" t="s">
        <v>467</v>
      </c>
      <c r="G843" s="281"/>
      <c r="H843" s="284">
        <v>4467.8909999999996</v>
      </c>
      <c r="I843" s="285"/>
      <c r="J843" s="281"/>
      <c r="K843" s="281"/>
      <c r="L843" s="286"/>
      <c r="M843" s="287"/>
      <c r="N843" s="288"/>
      <c r="O843" s="288"/>
      <c r="P843" s="288"/>
      <c r="Q843" s="288"/>
      <c r="R843" s="288"/>
      <c r="S843" s="288"/>
      <c r="T843" s="289"/>
      <c r="U843" s="14"/>
      <c r="V843" s="14"/>
      <c r="W843" s="14"/>
      <c r="X843" s="14"/>
      <c r="Y843" s="14"/>
      <c r="Z843" s="14"/>
      <c r="AA843" s="14"/>
      <c r="AB843" s="14"/>
      <c r="AC843" s="14"/>
      <c r="AD843" s="14"/>
      <c r="AE843" s="14"/>
      <c r="AT843" s="290" t="s">
        <v>465</v>
      </c>
      <c r="AU843" s="290" t="s">
        <v>93</v>
      </c>
      <c r="AV843" s="14" t="s">
        <v>124</v>
      </c>
      <c r="AW843" s="14" t="s">
        <v>38</v>
      </c>
      <c r="AX843" s="14" t="s">
        <v>91</v>
      </c>
      <c r="AY843" s="290" t="s">
        <v>397</v>
      </c>
    </row>
    <row r="844" s="2" customFormat="1" ht="16.5" customHeight="1">
      <c r="A844" s="40"/>
      <c r="B844" s="41"/>
      <c r="C844" s="247" t="s">
        <v>1315</v>
      </c>
      <c r="D844" s="247" t="s">
        <v>400</v>
      </c>
      <c r="E844" s="248" t="s">
        <v>1316</v>
      </c>
      <c r="F844" s="249" t="s">
        <v>1317</v>
      </c>
      <c r="G844" s="250" t="s">
        <v>546</v>
      </c>
      <c r="H844" s="251">
        <v>4467.8909999999996</v>
      </c>
      <c r="I844" s="252"/>
      <c r="J844" s="253">
        <f>ROUND(I844*H844,2)</f>
        <v>0</v>
      </c>
      <c r="K844" s="254"/>
      <c r="L844" s="46"/>
      <c r="M844" s="255" t="s">
        <v>1</v>
      </c>
      <c r="N844" s="256" t="s">
        <v>48</v>
      </c>
      <c r="O844" s="93"/>
      <c r="P844" s="257">
        <f>O844*H844</f>
        <v>0</v>
      </c>
      <c r="Q844" s="257">
        <v>0</v>
      </c>
      <c r="R844" s="257">
        <f>Q844*H844</f>
        <v>0</v>
      </c>
      <c r="S844" s="257">
        <v>0</v>
      </c>
      <c r="T844" s="258">
        <f>S844*H844</f>
        <v>0</v>
      </c>
      <c r="U844" s="40"/>
      <c r="V844" s="40"/>
      <c r="W844" s="40"/>
      <c r="X844" s="40"/>
      <c r="Y844" s="40"/>
      <c r="Z844" s="40"/>
      <c r="AA844" s="40"/>
      <c r="AB844" s="40"/>
      <c r="AC844" s="40"/>
      <c r="AD844" s="40"/>
      <c r="AE844" s="40"/>
      <c r="AR844" s="259" t="s">
        <v>124</v>
      </c>
      <c r="AT844" s="259" t="s">
        <v>400</v>
      </c>
      <c r="AU844" s="259" t="s">
        <v>93</v>
      </c>
      <c r="AY844" s="18" t="s">
        <v>397</v>
      </c>
      <c r="BE844" s="260">
        <f>IF(N844="základní",J844,0)</f>
        <v>0</v>
      </c>
      <c r="BF844" s="260">
        <f>IF(N844="snížená",J844,0)</f>
        <v>0</v>
      </c>
      <c r="BG844" s="260">
        <f>IF(N844="zákl. přenesená",J844,0)</f>
        <v>0</v>
      </c>
      <c r="BH844" s="260">
        <f>IF(N844="sníž. přenesená",J844,0)</f>
        <v>0</v>
      </c>
      <c r="BI844" s="260">
        <f>IF(N844="nulová",J844,0)</f>
        <v>0</v>
      </c>
      <c r="BJ844" s="18" t="s">
        <v>91</v>
      </c>
      <c r="BK844" s="260">
        <f>ROUND(I844*H844,2)</f>
        <v>0</v>
      </c>
      <c r="BL844" s="18" t="s">
        <v>124</v>
      </c>
      <c r="BM844" s="259" t="s">
        <v>1318</v>
      </c>
    </row>
    <row r="845" s="16" customFormat="1">
      <c r="A845" s="16"/>
      <c r="B845" s="306"/>
      <c r="C845" s="307"/>
      <c r="D845" s="261" t="s">
        <v>465</v>
      </c>
      <c r="E845" s="308" t="s">
        <v>1</v>
      </c>
      <c r="F845" s="309" t="s">
        <v>1129</v>
      </c>
      <c r="G845" s="307"/>
      <c r="H845" s="308" t="s">
        <v>1</v>
      </c>
      <c r="I845" s="310"/>
      <c r="J845" s="307"/>
      <c r="K845" s="307"/>
      <c r="L845" s="311"/>
      <c r="M845" s="312"/>
      <c r="N845" s="313"/>
      <c r="O845" s="313"/>
      <c r="P845" s="313"/>
      <c r="Q845" s="313"/>
      <c r="R845" s="313"/>
      <c r="S845" s="313"/>
      <c r="T845" s="314"/>
      <c r="U845" s="16"/>
      <c r="V845" s="16"/>
      <c r="W845" s="16"/>
      <c r="X845" s="16"/>
      <c r="Y845" s="16"/>
      <c r="Z845" s="16"/>
      <c r="AA845" s="16"/>
      <c r="AB845" s="16"/>
      <c r="AC845" s="16"/>
      <c r="AD845" s="16"/>
      <c r="AE845" s="16"/>
      <c r="AT845" s="315" t="s">
        <v>465</v>
      </c>
      <c r="AU845" s="315" t="s">
        <v>93</v>
      </c>
      <c r="AV845" s="16" t="s">
        <v>91</v>
      </c>
      <c r="AW845" s="16" t="s">
        <v>38</v>
      </c>
      <c r="AX845" s="16" t="s">
        <v>83</v>
      </c>
      <c r="AY845" s="315" t="s">
        <v>397</v>
      </c>
    </row>
    <row r="846" s="16" customFormat="1">
      <c r="A846" s="16"/>
      <c r="B846" s="306"/>
      <c r="C846" s="307"/>
      <c r="D846" s="261" t="s">
        <v>465</v>
      </c>
      <c r="E846" s="308" t="s">
        <v>1</v>
      </c>
      <c r="F846" s="309" t="s">
        <v>1300</v>
      </c>
      <c r="G846" s="307"/>
      <c r="H846" s="308" t="s">
        <v>1</v>
      </c>
      <c r="I846" s="310"/>
      <c r="J846" s="307"/>
      <c r="K846" s="307"/>
      <c r="L846" s="311"/>
      <c r="M846" s="312"/>
      <c r="N846" s="313"/>
      <c r="O846" s="313"/>
      <c r="P846" s="313"/>
      <c r="Q846" s="313"/>
      <c r="R846" s="313"/>
      <c r="S846" s="313"/>
      <c r="T846" s="314"/>
      <c r="U846" s="16"/>
      <c r="V846" s="16"/>
      <c r="W846" s="16"/>
      <c r="X846" s="16"/>
      <c r="Y846" s="16"/>
      <c r="Z846" s="16"/>
      <c r="AA846" s="16"/>
      <c r="AB846" s="16"/>
      <c r="AC846" s="16"/>
      <c r="AD846" s="16"/>
      <c r="AE846" s="16"/>
      <c r="AT846" s="315" t="s">
        <v>465</v>
      </c>
      <c r="AU846" s="315" t="s">
        <v>93</v>
      </c>
      <c r="AV846" s="16" t="s">
        <v>91</v>
      </c>
      <c r="AW846" s="16" t="s">
        <v>38</v>
      </c>
      <c r="AX846" s="16" t="s">
        <v>83</v>
      </c>
      <c r="AY846" s="315" t="s">
        <v>397</v>
      </c>
    </row>
    <row r="847" s="13" customFormat="1">
      <c r="A847" s="13"/>
      <c r="B847" s="269"/>
      <c r="C847" s="270"/>
      <c r="D847" s="261" t="s">
        <v>465</v>
      </c>
      <c r="E847" s="271" t="s">
        <v>1</v>
      </c>
      <c r="F847" s="272" t="s">
        <v>1301</v>
      </c>
      <c r="G847" s="270"/>
      <c r="H847" s="273">
        <v>799.42499999999995</v>
      </c>
      <c r="I847" s="274"/>
      <c r="J847" s="270"/>
      <c r="K847" s="270"/>
      <c r="L847" s="275"/>
      <c r="M847" s="276"/>
      <c r="N847" s="277"/>
      <c r="O847" s="277"/>
      <c r="P847" s="277"/>
      <c r="Q847" s="277"/>
      <c r="R847" s="277"/>
      <c r="S847" s="277"/>
      <c r="T847" s="278"/>
      <c r="U847" s="13"/>
      <c r="V847" s="13"/>
      <c r="W847" s="13"/>
      <c r="X847" s="13"/>
      <c r="Y847" s="13"/>
      <c r="Z847" s="13"/>
      <c r="AA847" s="13"/>
      <c r="AB847" s="13"/>
      <c r="AC847" s="13"/>
      <c r="AD847" s="13"/>
      <c r="AE847" s="13"/>
      <c r="AT847" s="279" t="s">
        <v>465</v>
      </c>
      <c r="AU847" s="279" t="s">
        <v>93</v>
      </c>
      <c r="AV847" s="13" t="s">
        <v>93</v>
      </c>
      <c r="AW847" s="13" t="s">
        <v>38</v>
      </c>
      <c r="AX847" s="13" t="s">
        <v>83</v>
      </c>
      <c r="AY847" s="279" t="s">
        <v>397</v>
      </c>
    </row>
    <row r="848" s="13" customFormat="1">
      <c r="A848" s="13"/>
      <c r="B848" s="269"/>
      <c r="C848" s="270"/>
      <c r="D848" s="261" t="s">
        <v>465</v>
      </c>
      <c r="E848" s="271" t="s">
        <v>1</v>
      </c>
      <c r="F848" s="272" t="s">
        <v>1302</v>
      </c>
      <c r="G848" s="270"/>
      <c r="H848" s="273">
        <v>715.86300000000006</v>
      </c>
      <c r="I848" s="274"/>
      <c r="J848" s="270"/>
      <c r="K848" s="270"/>
      <c r="L848" s="275"/>
      <c r="M848" s="276"/>
      <c r="N848" s="277"/>
      <c r="O848" s="277"/>
      <c r="P848" s="277"/>
      <c r="Q848" s="277"/>
      <c r="R848" s="277"/>
      <c r="S848" s="277"/>
      <c r="T848" s="278"/>
      <c r="U848" s="13"/>
      <c r="V848" s="13"/>
      <c r="W848" s="13"/>
      <c r="X848" s="13"/>
      <c r="Y848" s="13"/>
      <c r="Z848" s="13"/>
      <c r="AA848" s="13"/>
      <c r="AB848" s="13"/>
      <c r="AC848" s="13"/>
      <c r="AD848" s="13"/>
      <c r="AE848" s="13"/>
      <c r="AT848" s="279" t="s">
        <v>465</v>
      </c>
      <c r="AU848" s="279" t="s">
        <v>93</v>
      </c>
      <c r="AV848" s="13" t="s">
        <v>93</v>
      </c>
      <c r="AW848" s="13" t="s">
        <v>38</v>
      </c>
      <c r="AX848" s="13" t="s">
        <v>83</v>
      </c>
      <c r="AY848" s="279" t="s">
        <v>397</v>
      </c>
    </row>
    <row r="849" s="13" customFormat="1">
      <c r="A849" s="13"/>
      <c r="B849" s="269"/>
      <c r="C849" s="270"/>
      <c r="D849" s="261" t="s">
        <v>465</v>
      </c>
      <c r="E849" s="271" t="s">
        <v>1</v>
      </c>
      <c r="F849" s="272" t="s">
        <v>1303</v>
      </c>
      <c r="G849" s="270"/>
      <c r="H849" s="273">
        <v>1492.0899999999999</v>
      </c>
      <c r="I849" s="274"/>
      <c r="J849" s="270"/>
      <c r="K849" s="270"/>
      <c r="L849" s="275"/>
      <c r="M849" s="276"/>
      <c r="N849" s="277"/>
      <c r="O849" s="277"/>
      <c r="P849" s="277"/>
      <c r="Q849" s="277"/>
      <c r="R849" s="277"/>
      <c r="S849" s="277"/>
      <c r="T849" s="278"/>
      <c r="U849" s="13"/>
      <c r="V849" s="13"/>
      <c r="W849" s="13"/>
      <c r="X849" s="13"/>
      <c r="Y849" s="13"/>
      <c r="Z849" s="13"/>
      <c r="AA849" s="13"/>
      <c r="AB849" s="13"/>
      <c r="AC849" s="13"/>
      <c r="AD849" s="13"/>
      <c r="AE849" s="13"/>
      <c r="AT849" s="279" t="s">
        <v>465</v>
      </c>
      <c r="AU849" s="279" t="s">
        <v>93</v>
      </c>
      <c r="AV849" s="13" t="s">
        <v>93</v>
      </c>
      <c r="AW849" s="13" t="s">
        <v>38</v>
      </c>
      <c r="AX849" s="13" t="s">
        <v>83</v>
      </c>
      <c r="AY849" s="279" t="s">
        <v>397</v>
      </c>
    </row>
    <row r="850" s="13" customFormat="1">
      <c r="A850" s="13"/>
      <c r="B850" s="269"/>
      <c r="C850" s="270"/>
      <c r="D850" s="261" t="s">
        <v>465</v>
      </c>
      <c r="E850" s="271" t="s">
        <v>1</v>
      </c>
      <c r="F850" s="272" t="s">
        <v>1304</v>
      </c>
      <c r="G850" s="270"/>
      <c r="H850" s="273">
        <v>715.86300000000006</v>
      </c>
      <c r="I850" s="274"/>
      <c r="J850" s="270"/>
      <c r="K850" s="270"/>
      <c r="L850" s="275"/>
      <c r="M850" s="276"/>
      <c r="N850" s="277"/>
      <c r="O850" s="277"/>
      <c r="P850" s="277"/>
      <c r="Q850" s="277"/>
      <c r="R850" s="277"/>
      <c r="S850" s="277"/>
      <c r="T850" s="278"/>
      <c r="U850" s="13"/>
      <c r="V850" s="13"/>
      <c r="W850" s="13"/>
      <c r="X850" s="13"/>
      <c r="Y850" s="13"/>
      <c r="Z850" s="13"/>
      <c r="AA850" s="13"/>
      <c r="AB850" s="13"/>
      <c r="AC850" s="13"/>
      <c r="AD850" s="13"/>
      <c r="AE850" s="13"/>
      <c r="AT850" s="279" t="s">
        <v>465</v>
      </c>
      <c r="AU850" s="279" t="s">
        <v>93</v>
      </c>
      <c r="AV850" s="13" t="s">
        <v>93</v>
      </c>
      <c r="AW850" s="13" t="s">
        <v>38</v>
      </c>
      <c r="AX850" s="13" t="s">
        <v>83</v>
      </c>
      <c r="AY850" s="279" t="s">
        <v>397</v>
      </c>
    </row>
    <row r="851" s="15" customFormat="1">
      <c r="A851" s="15"/>
      <c r="B851" s="291"/>
      <c r="C851" s="292"/>
      <c r="D851" s="261" t="s">
        <v>465</v>
      </c>
      <c r="E851" s="293" t="s">
        <v>1</v>
      </c>
      <c r="F851" s="294" t="s">
        <v>476</v>
      </c>
      <c r="G851" s="292"/>
      <c r="H851" s="295">
        <v>3723.241</v>
      </c>
      <c r="I851" s="296"/>
      <c r="J851" s="292"/>
      <c r="K851" s="292"/>
      <c r="L851" s="297"/>
      <c r="M851" s="298"/>
      <c r="N851" s="299"/>
      <c r="O851" s="299"/>
      <c r="P851" s="299"/>
      <c r="Q851" s="299"/>
      <c r="R851" s="299"/>
      <c r="S851" s="299"/>
      <c r="T851" s="300"/>
      <c r="U851" s="15"/>
      <c r="V851" s="15"/>
      <c r="W851" s="15"/>
      <c r="X851" s="15"/>
      <c r="Y851" s="15"/>
      <c r="Z851" s="15"/>
      <c r="AA851" s="15"/>
      <c r="AB851" s="15"/>
      <c r="AC851" s="15"/>
      <c r="AD851" s="15"/>
      <c r="AE851" s="15"/>
      <c r="AT851" s="301" t="s">
        <v>465</v>
      </c>
      <c r="AU851" s="301" t="s">
        <v>93</v>
      </c>
      <c r="AV851" s="15" t="s">
        <v>112</v>
      </c>
      <c r="AW851" s="15" t="s">
        <v>38</v>
      </c>
      <c r="AX851" s="15" t="s">
        <v>83</v>
      </c>
      <c r="AY851" s="301" t="s">
        <v>397</v>
      </c>
    </row>
    <row r="852" s="13" customFormat="1">
      <c r="A852" s="13"/>
      <c r="B852" s="269"/>
      <c r="C852" s="270"/>
      <c r="D852" s="261" t="s">
        <v>465</v>
      </c>
      <c r="E852" s="271" t="s">
        <v>1</v>
      </c>
      <c r="F852" s="272" t="s">
        <v>1305</v>
      </c>
      <c r="G852" s="270"/>
      <c r="H852" s="273">
        <v>744.64999999999998</v>
      </c>
      <c r="I852" s="274"/>
      <c r="J852" s="270"/>
      <c r="K852" s="270"/>
      <c r="L852" s="275"/>
      <c r="M852" s="276"/>
      <c r="N852" s="277"/>
      <c r="O852" s="277"/>
      <c r="P852" s="277"/>
      <c r="Q852" s="277"/>
      <c r="R852" s="277"/>
      <c r="S852" s="277"/>
      <c r="T852" s="278"/>
      <c r="U852" s="13"/>
      <c r="V852" s="13"/>
      <c r="W852" s="13"/>
      <c r="X852" s="13"/>
      <c r="Y852" s="13"/>
      <c r="Z852" s="13"/>
      <c r="AA852" s="13"/>
      <c r="AB852" s="13"/>
      <c r="AC852" s="13"/>
      <c r="AD852" s="13"/>
      <c r="AE852" s="13"/>
      <c r="AT852" s="279" t="s">
        <v>465</v>
      </c>
      <c r="AU852" s="279" t="s">
        <v>93</v>
      </c>
      <c r="AV852" s="13" t="s">
        <v>93</v>
      </c>
      <c r="AW852" s="13" t="s">
        <v>38</v>
      </c>
      <c r="AX852" s="13" t="s">
        <v>83</v>
      </c>
      <c r="AY852" s="279" t="s">
        <v>397</v>
      </c>
    </row>
    <row r="853" s="14" customFormat="1">
      <c r="A853" s="14"/>
      <c r="B853" s="280"/>
      <c r="C853" s="281"/>
      <c r="D853" s="261" t="s">
        <v>465</v>
      </c>
      <c r="E853" s="282" t="s">
        <v>1</v>
      </c>
      <c r="F853" s="283" t="s">
        <v>467</v>
      </c>
      <c r="G853" s="281"/>
      <c r="H853" s="284">
        <v>4467.8909999999996</v>
      </c>
      <c r="I853" s="285"/>
      <c r="J853" s="281"/>
      <c r="K853" s="281"/>
      <c r="L853" s="286"/>
      <c r="M853" s="287"/>
      <c r="N853" s="288"/>
      <c r="O853" s="288"/>
      <c r="P853" s="288"/>
      <c r="Q853" s="288"/>
      <c r="R853" s="288"/>
      <c r="S853" s="288"/>
      <c r="T853" s="289"/>
      <c r="U853" s="14"/>
      <c r="V853" s="14"/>
      <c r="W853" s="14"/>
      <c r="X853" s="14"/>
      <c r="Y853" s="14"/>
      <c r="Z853" s="14"/>
      <c r="AA853" s="14"/>
      <c r="AB853" s="14"/>
      <c r="AC853" s="14"/>
      <c r="AD853" s="14"/>
      <c r="AE853" s="14"/>
      <c r="AT853" s="290" t="s">
        <v>465</v>
      </c>
      <c r="AU853" s="290" t="s">
        <v>93</v>
      </c>
      <c r="AV853" s="14" t="s">
        <v>124</v>
      </c>
      <c r="AW853" s="14" t="s">
        <v>38</v>
      </c>
      <c r="AX853" s="14" t="s">
        <v>91</v>
      </c>
      <c r="AY853" s="290" t="s">
        <v>397</v>
      </c>
    </row>
    <row r="854" s="2" customFormat="1" ht="16.5" customHeight="1">
      <c r="A854" s="40"/>
      <c r="B854" s="41"/>
      <c r="C854" s="247" t="s">
        <v>1024</v>
      </c>
      <c r="D854" s="247" t="s">
        <v>400</v>
      </c>
      <c r="E854" s="248" t="s">
        <v>1319</v>
      </c>
      <c r="F854" s="249" t="s">
        <v>1320</v>
      </c>
      <c r="G854" s="250" t="s">
        <v>546</v>
      </c>
      <c r="H854" s="251">
        <v>536146.92000000004</v>
      </c>
      <c r="I854" s="252"/>
      <c r="J854" s="253">
        <f>ROUND(I854*H854,2)</f>
        <v>0</v>
      </c>
      <c r="K854" s="254"/>
      <c r="L854" s="46"/>
      <c r="M854" s="255" t="s">
        <v>1</v>
      </c>
      <c r="N854" s="256" t="s">
        <v>48</v>
      </c>
      <c r="O854" s="93"/>
      <c r="P854" s="257">
        <f>O854*H854</f>
        <v>0</v>
      </c>
      <c r="Q854" s="257">
        <v>0</v>
      </c>
      <c r="R854" s="257">
        <f>Q854*H854</f>
        <v>0</v>
      </c>
      <c r="S854" s="257">
        <v>0</v>
      </c>
      <c r="T854" s="258">
        <f>S854*H854</f>
        <v>0</v>
      </c>
      <c r="U854" s="40"/>
      <c r="V854" s="40"/>
      <c r="W854" s="40"/>
      <c r="X854" s="40"/>
      <c r="Y854" s="40"/>
      <c r="Z854" s="40"/>
      <c r="AA854" s="40"/>
      <c r="AB854" s="40"/>
      <c r="AC854" s="40"/>
      <c r="AD854" s="40"/>
      <c r="AE854" s="40"/>
      <c r="AR854" s="259" t="s">
        <v>124</v>
      </c>
      <c r="AT854" s="259" t="s">
        <v>400</v>
      </c>
      <c r="AU854" s="259" t="s">
        <v>93</v>
      </c>
      <c r="AY854" s="18" t="s">
        <v>397</v>
      </c>
      <c r="BE854" s="260">
        <f>IF(N854="základní",J854,0)</f>
        <v>0</v>
      </c>
      <c r="BF854" s="260">
        <f>IF(N854="snížená",J854,0)</f>
        <v>0</v>
      </c>
      <c r="BG854" s="260">
        <f>IF(N854="zákl. přenesená",J854,0)</f>
        <v>0</v>
      </c>
      <c r="BH854" s="260">
        <f>IF(N854="sníž. přenesená",J854,0)</f>
        <v>0</v>
      </c>
      <c r="BI854" s="260">
        <f>IF(N854="nulová",J854,0)</f>
        <v>0</v>
      </c>
      <c r="BJ854" s="18" t="s">
        <v>91</v>
      </c>
      <c r="BK854" s="260">
        <f>ROUND(I854*H854,2)</f>
        <v>0</v>
      </c>
      <c r="BL854" s="18" t="s">
        <v>124</v>
      </c>
      <c r="BM854" s="259" t="s">
        <v>1321</v>
      </c>
    </row>
    <row r="855" s="13" customFormat="1">
      <c r="A855" s="13"/>
      <c r="B855" s="269"/>
      <c r="C855" s="270"/>
      <c r="D855" s="261" t="s">
        <v>465</v>
      </c>
      <c r="E855" s="271" t="s">
        <v>1</v>
      </c>
      <c r="F855" s="272" t="s">
        <v>1310</v>
      </c>
      <c r="G855" s="270"/>
      <c r="H855" s="273">
        <v>536146.92000000004</v>
      </c>
      <c r="I855" s="274"/>
      <c r="J855" s="270"/>
      <c r="K855" s="270"/>
      <c r="L855" s="275"/>
      <c r="M855" s="276"/>
      <c r="N855" s="277"/>
      <c r="O855" s="277"/>
      <c r="P855" s="277"/>
      <c r="Q855" s="277"/>
      <c r="R855" s="277"/>
      <c r="S855" s="277"/>
      <c r="T855" s="278"/>
      <c r="U855" s="13"/>
      <c r="V855" s="13"/>
      <c r="W855" s="13"/>
      <c r="X855" s="13"/>
      <c r="Y855" s="13"/>
      <c r="Z855" s="13"/>
      <c r="AA855" s="13"/>
      <c r="AB855" s="13"/>
      <c r="AC855" s="13"/>
      <c r="AD855" s="13"/>
      <c r="AE855" s="13"/>
      <c r="AT855" s="279" t="s">
        <v>465</v>
      </c>
      <c r="AU855" s="279" t="s">
        <v>93</v>
      </c>
      <c r="AV855" s="13" t="s">
        <v>93</v>
      </c>
      <c r="AW855" s="13" t="s">
        <v>38</v>
      </c>
      <c r="AX855" s="13" t="s">
        <v>83</v>
      </c>
      <c r="AY855" s="279" t="s">
        <v>397</v>
      </c>
    </row>
    <row r="856" s="14" customFormat="1">
      <c r="A856" s="14"/>
      <c r="B856" s="280"/>
      <c r="C856" s="281"/>
      <c r="D856" s="261" t="s">
        <v>465</v>
      </c>
      <c r="E856" s="282" t="s">
        <v>1</v>
      </c>
      <c r="F856" s="283" t="s">
        <v>467</v>
      </c>
      <c r="G856" s="281"/>
      <c r="H856" s="284">
        <v>536146.92000000004</v>
      </c>
      <c r="I856" s="285"/>
      <c r="J856" s="281"/>
      <c r="K856" s="281"/>
      <c r="L856" s="286"/>
      <c r="M856" s="287"/>
      <c r="N856" s="288"/>
      <c r="O856" s="288"/>
      <c r="P856" s="288"/>
      <c r="Q856" s="288"/>
      <c r="R856" s="288"/>
      <c r="S856" s="288"/>
      <c r="T856" s="289"/>
      <c r="U856" s="14"/>
      <c r="V856" s="14"/>
      <c r="W856" s="14"/>
      <c r="X856" s="14"/>
      <c r="Y856" s="14"/>
      <c r="Z856" s="14"/>
      <c r="AA856" s="14"/>
      <c r="AB856" s="14"/>
      <c r="AC856" s="14"/>
      <c r="AD856" s="14"/>
      <c r="AE856" s="14"/>
      <c r="AT856" s="290" t="s">
        <v>465</v>
      </c>
      <c r="AU856" s="290" t="s">
        <v>93</v>
      </c>
      <c r="AV856" s="14" t="s">
        <v>124</v>
      </c>
      <c r="AW856" s="14" t="s">
        <v>38</v>
      </c>
      <c r="AX856" s="14" t="s">
        <v>91</v>
      </c>
      <c r="AY856" s="290" t="s">
        <v>397</v>
      </c>
    </row>
    <row r="857" s="2" customFormat="1" ht="16.5" customHeight="1">
      <c r="A857" s="40"/>
      <c r="B857" s="41"/>
      <c r="C857" s="247" t="s">
        <v>1322</v>
      </c>
      <c r="D857" s="247" t="s">
        <v>400</v>
      </c>
      <c r="E857" s="248" t="s">
        <v>1323</v>
      </c>
      <c r="F857" s="249" t="s">
        <v>1324</v>
      </c>
      <c r="G857" s="250" t="s">
        <v>546</v>
      </c>
      <c r="H857" s="251">
        <v>4467.8909999999996</v>
      </c>
      <c r="I857" s="252"/>
      <c r="J857" s="253">
        <f>ROUND(I857*H857,2)</f>
        <v>0</v>
      </c>
      <c r="K857" s="254"/>
      <c r="L857" s="46"/>
      <c r="M857" s="255" t="s">
        <v>1</v>
      </c>
      <c r="N857" s="256" t="s">
        <v>48</v>
      </c>
      <c r="O857" s="93"/>
      <c r="P857" s="257">
        <f>O857*H857</f>
        <v>0</v>
      </c>
      <c r="Q857" s="257">
        <v>0</v>
      </c>
      <c r="R857" s="257">
        <f>Q857*H857</f>
        <v>0</v>
      </c>
      <c r="S857" s="257">
        <v>0</v>
      </c>
      <c r="T857" s="258">
        <f>S857*H857</f>
        <v>0</v>
      </c>
      <c r="U857" s="40"/>
      <c r="V857" s="40"/>
      <c r="W857" s="40"/>
      <c r="X857" s="40"/>
      <c r="Y857" s="40"/>
      <c r="Z857" s="40"/>
      <c r="AA857" s="40"/>
      <c r="AB857" s="40"/>
      <c r="AC857" s="40"/>
      <c r="AD857" s="40"/>
      <c r="AE857" s="40"/>
      <c r="AR857" s="259" t="s">
        <v>124</v>
      </c>
      <c r="AT857" s="259" t="s">
        <v>400</v>
      </c>
      <c r="AU857" s="259" t="s">
        <v>93</v>
      </c>
      <c r="AY857" s="18" t="s">
        <v>397</v>
      </c>
      <c r="BE857" s="260">
        <f>IF(N857="základní",J857,0)</f>
        <v>0</v>
      </c>
      <c r="BF857" s="260">
        <f>IF(N857="snížená",J857,0)</f>
        <v>0</v>
      </c>
      <c r="BG857" s="260">
        <f>IF(N857="zákl. přenesená",J857,0)</f>
        <v>0</v>
      </c>
      <c r="BH857" s="260">
        <f>IF(N857="sníž. přenesená",J857,0)</f>
        <v>0</v>
      </c>
      <c r="BI857" s="260">
        <f>IF(N857="nulová",J857,0)</f>
        <v>0</v>
      </c>
      <c r="BJ857" s="18" t="s">
        <v>91</v>
      </c>
      <c r="BK857" s="260">
        <f>ROUND(I857*H857,2)</f>
        <v>0</v>
      </c>
      <c r="BL857" s="18" t="s">
        <v>124</v>
      </c>
      <c r="BM857" s="259" t="s">
        <v>1325</v>
      </c>
    </row>
    <row r="858" s="16" customFormat="1">
      <c r="A858" s="16"/>
      <c r="B858" s="306"/>
      <c r="C858" s="307"/>
      <c r="D858" s="261" t="s">
        <v>465</v>
      </c>
      <c r="E858" s="308" t="s">
        <v>1</v>
      </c>
      <c r="F858" s="309" t="s">
        <v>1129</v>
      </c>
      <c r="G858" s="307"/>
      <c r="H858" s="308" t="s">
        <v>1</v>
      </c>
      <c r="I858" s="310"/>
      <c r="J858" s="307"/>
      <c r="K858" s="307"/>
      <c r="L858" s="311"/>
      <c r="M858" s="312"/>
      <c r="N858" s="313"/>
      <c r="O858" s="313"/>
      <c r="P858" s="313"/>
      <c r="Q858" s="313"/>
      <c r="R858" s="313"/>
      <c r="S858" s="313"/>
      <c r="T858" s="314"/>
      <c r="U858" s="16"/>
      <c r="V858" s="16"/>
      <c r="W858" s="16"/>
      <c r="X858" s="16"/>
      <c r="Y858" s="16"/>
      <c r="Z858" s="16"/>
      <c r="AA858" s="16"/>
      <c r="AB858" s="16"/>
      <c r="AC858" s="16"/>
      <c r="AD858" s="16"/>
      <c r="AE858" s="16"/>
      <c r="AT858" s="315" t="s">
        <v>465</v>
      </c>
      <c r="AU858" s="315" t="s">
        <v>93</v>
      </c>
      <c r="AV858" s="16" t="s">
        <v>91</v>
      </c>
      <c r="AW858" s="16" t="s">
        <v>38</v>
      </c>
      <c r="AX858" s="16" t="s">
        <v>83</v>
      </c>
      <c r="AY858" s="315" t="s">
        <v>397</v>
      </c>
    </row>
    <row r="859" s="16" customFormat="1">
      <c r="A859" s="16"/>
      <c r="B859" s="306"/>
      <c r="C859" s="307"/>
      <c r="D859" s="261" t="s">
        <v>465</v>
      </c>
      <c r="E859" s="308" t="s">
        <v>1</v>
      </c>
      <c r="F859" s="309" t="s">
        <v>1300</v>
      </c>
      <c r="G859" s="307"/>
      <c r="H859" s="308" t="s">
        <v>1</v>
      </c>
      <c r="I859" s="310"/>
      <c r="J859" s="307"/>
      <c r="K859" s="307"/>
      <c r="L859" s="311"/>
      <c r="M859" s="312"/>
      <c r="N859" s="313"/>
      <c r="O859" s="313"/>
      <c r="P859" s="313"/>
      <c r="Q859" s="313"/>
      <c r="R859" s="313"/>
      <c r="S859" s="313"/>
      <c r="T859" s="314"/>
      <c r="U859" s="16"/>
      <c r="V859" s="16"/>
      <c r="W859" s="16"/>
      <c r="X859" s="16"/>
      <c r="Y859" s="16"/>
      <c r="Z859" s="16"/>
      <c r="AA859" s="16"/>
      <c r="AB859" s="16"/>
      <c r="AC859" s="16"/>
      <c r="AD859" s="16"/>
      <c r="AE859" s="16"/>
      <c r="AT859" s="315" t="s">
        <v>465</v>
      </c>
      <c r="AU859" s="315" t="s">
        <v>93</v>
      </c>
      <c r="AV859" s="16" t="s">
        <v>91</v>
      </c>
      <c r="AW859" s="16" t="s">
        <v>38</v>
      </c>
      <c r="AX859" s="16" t="s">
        <v>83</v>
      </c>
      <c r="AY859" s="315" t="s">
        <v>397</v>
      </c>
    </row>
    <row r="860" s="13" customFormat="1">
      <c r="A860" s="13"/>
      <c r="B860" s="269"/>
      <c r="C860" s="270"/>
      <c r="D860" s="261" t="s">
        <v>465</v>
      </c>
      <c r="E860" s="271" t="s">
        <v>1</v>
      </c>
      <c r="F860" s="272" t="s">
        <v>1301</v>
      </c>
      <c r="G860" s="270"/>
      <c r="H860" s="273">
        <v>799.42499999999995</v>
      </c>
      <c r="I860" s="274"/>
      <c r="J860" s="270"/>
      <c r="K860" s="270"/>
      <c r="L860" s="275"/>
      <c r="M860" s="276"/>
      <c r="N860" s="277"/>
      <c r="O860" s="277"/>
      <c r="P860" s="277"/>
      <c r="Q860" s="277"/>
      <c r="R860" s="277"/>
      <c r="S860" s="277"/>
      <c r="T860" s="278"/>
      <c r="U860" s="13"/>
      <c r="V860" s="13"/>
      <c r="W860" s="13"/>
      <c r="X860" s="13"/>
      <c r="Y860" s="13"/>
      <c r="Z860" s="13"/>
      <c r="AA860" s="13"/>
      <c r="AB860" s="13"/>
      <c r="AC860" s="13"/>
      <c r="AD860" s="13"/>
      <c r="AE860" s="13"/>
      <c r="AT860" s="279" t="s">
        <v>465</v>
      </c>
      <c r="AU860" s="279" t="s">
        <v>93</v>
      </c>
      <c r="AV860" s="13" t="s">
        <v>93</v>
      </c>
      <c r="AW860" s="13" t="s">
        <v>38</v>
      </c>
      <c r="AX860" s="13" t="s">
        <v>83</v>
      </c>
      <c r="AY860" s="279" t="s">
        <v>397</v>
      </c>
    </row>
    <row r="861" s="13" customFormat="1">
      <c r="A861" s="13"/>
      <c r="B861" s="269"/>
      <c r="C861" s="270"/>
      <c r="D861" s="261" t="s">
        <v>465</v>
      </c>
      <c r="E861" s="271" t="s">
        <v>1</v>
      </c>
      <c r="F861" s="272" t="s">
        <v>1302</v>
      </c>
      <c r="G861" s="270"/>
      <c r="H861" s="273">
        <v>715.86300000000006</v>
      </c>
      <c r="I861" s="274"/>
      <c r="J861" s="270"/>
      <c r="K861" s="270"/>
      <c r="L861" s="275"/>
      <c r="M861" s="276"/>
      <c r="N861" s="277"/>
      <c r="O861" s="277"/>
      <c r="P861" s="277"/>
      <c r="Q861" s="277"/>
      <c r="R861" s="277"/>
      <c r="S861" s="277"/>
      <c r="T861" s="278"/>
      <c r="U861" s="13"/>
      <c r="V861" s="13"/>
      <c r="W861" s="13"/>
      <c r="X861" s="13"/>
      <c r="Y861" s="13"/>
      <c r="Z861" s="13"/>
      <c r="AA861" s="13"/>
      <c r="AB861" s="13"/>
      <c r="AC861" s="13"/>
      <c r="AD861" s="13"/>
      <c r="AE861" s="13"/>
      <c r="AT861" s="279" t="s">
        <v>465</v>
      </c>
      <c r="AU861" s="279" t="s">
        <v>93</v>
      </c>
      <c r="AV861" s="13" t="s">
        <v>93</v>
      </c>
      <c r="AW861" s="13" t="s">
        <v>38</v>
      </c>
      <c r="AX861" s="13" t="s">
        <v>83</v>
      </c>
      <c r="AY861" s="279" t="s">
        <v>397</v>
      </c>
    </row>
    <row r="862" s="13" customFormat="1">
      <c r="A862" s="13"/>
      <c r="B862" s="269"/>
      <c r="C862" s="270"/>
      <c r="D862" s="261" t="s">
        <v>465</v>
      </c>
      <c r="E862" s="271" t="s">
        <v>1</v>
      </c>
      <c r="F862" s="272" t="s">
        <v>1303</v>
      </c>
      <c r="G862" s="270"/>
      <c r="H862" s="273">
        <v>1492.0899999999999</v>
      </c>
      <c r="I862" s="274"/>
      <c r="J862" s="270"/>
      <c r="K862" s="270"/>
      <c r="L862" s="275"/>
      <c r="M862" s="276"/>
      <c r="N862" s="277"/>
      <c r="O862" s="277"/>
      <c r="P862" s="277"/>
      <c r="Q862" s="277"/>
      <c r="R862" s="277"/>
      <c r="S862" s="277"/>
      <c r="T862" s="278"/>
      <c r="U862" s="13"/>
      <c r="V862" s="13"/>
      <c r="W862" s="13"/>
      <c r="X862" s="13"/>
      <c r="Y862" s="13"/>
      <c r="Z862" s="13"/>
      <c r="AA862" s="13"/>
      <c r="AB862" s="13"/>
      <c r="AC862" s="13"/>
      <c r="AD862" s="13"/>
      <c r="AE862" s="13"/>
      <c r="AT862" s="279" t="s">
        <v>465</v>
      </c>
      <c r="AU862" s="279" t="s">
        <v>93</v>
      </c>
      <c r="AV862" s="13" t="s">
        <v>93</v>
      </c>
      <c r="AW862" s="13" t="s">
        <v>38</v>
      </c>
      <c r="AX862" s="13" t="s">
        <v>83</v>
      </c>
      <c r="AY862" s="279" t="s">
        <v>397</v>
      </c>
    </row>
    <row r="863" s="13" customFormat="1">
      <c r="A863" s="13"/>
      <c r="B863" s="269"/>
      <c r="C863" s="270"/>
      <c r="D863" s="261" t="s">
        <v>465</v>
      </c>
      <c r="E863" s="271" t="s">
        <v>1</v>
      </c>
      <c r="F863" s="272" t="s">
        <v>1304</v>
      </c>
      <c r="G863" s="270"/>
      <c r="H863" s="273">
        <v>715.86300000000006</v>
      </c>
      <c r="I863" s="274"/>
      <c r="J863" s="270"/>
      <c r="K863" s="270"/>
      <c r="L863" s="275"/>
      <c r="M863" s="276"/>
      <c r="N863" s="277"/>
      <c r="O863" s="277"/>
      <c r="P863" s="277"/>
      <c r="Q863" s="277"/>
      <c r="R863" s="277"/>
      <c r="S863" s="277"/>
      <c r="T863" s="278"/>
      <c r="U863" s="13"/>
      <c r="V863" s="13"/>
      <c r="W863" s="13"/>
      <c r="X863" s="13"/>
      <c r="Y863" s="13"/>
      <c r="Z863" s="13"/>
      <c r="AA863" s="13"/>
      <c r="AB863" s="13"/>
      <c r="AC863" s="13"/>
      <c r="AD863" s="13"/>
      <c r="AE863" s="13"/>
      <c r="AT863" s="279" t="s">
        <v>465</v>
      </c>
      <c r="AU863" s="279" t="s">
        <v>93</v>
      </c>
      <c r="AV863" s="13" t="s">
        <v>93</v>
      </c>
      <c r="AW863" s="13" t="s">
        <v>38</v>
      </c>
      <c r="AX863" s="13" t="s">
        <v>83</v>
      </c>
      <c r="AY863" s="279" t="s">
        <v>397</v>
      </c>
    </row>
    <row r="864" s="15" customFormat="1">
      <c r="A864" s="15"/>
      <c r="B864" s="291"/>
      <c r="C864" s="292"/>
      <c r="D864" s="261" t="s">
        <v>465</v>
      </c>
      <c r="E864" s="293" t="s">
        <v>1</v>
      </c>
      <c r="F864" s="294" t="s">
        <v>476</v>
      </c>
      <c r="G864" s="292"/>
      <c r="H864" s="295">
        <v>3723.241</v>
      </c>
      <c r="I864" s="296"/>
      <c r="J864" s="292"/>
      <c r="K864" s="292"/>
      <c r="L864" s="297"/>
      <c r="M864" s="298"/>
      <c r="N864" s="299"/>
      <c r="O864" s="299"/>
      <c r="P864" s="299"/>
      <c r="Q864" s="299"/>
      <c r="R864" s="299"/>
      <c r="S864" s="299"/>
      <c r="T864" s="300"/>
      <c r="U864" s="15"/>
      <c r="V864" s="15"/>
      <c r="W864" s="15"/>
      <c r="X864" s="15"/>
      <c r="Y864" s="15"/>
      <c r="Z864" s="15"/>
      <c r="AA864" s="15"/>
      <c r="AB864" s="15"/>
      <c r="AC864" s="15"/>
      <c r="AD864" s="15"/>
      <c r="AE864" s="15"/>
      <c r="AT864" s="301" t="s">
        <v>465</v>
      </c>
      <c r="AU864" s="301" t="s">
        <v>93</v>
      </c>
      <c r="AV864" s="15" t="s">
        <v>112</v>
      </c>
      <c r="AW864" s="15" t="s">
        <v>38</v>
      </c>
      <c r="AX864" s="15" t="s">
        <v>83</v>
      </c>
      <c r="AY864" s="301" t="s">
        <v>397</v>
      </c>
    </row>
    <row r="865" s="13" customFormat="1">
      <c r="A865" s="13"/>
      <c r="B865" s="269"/>
      <c r="C865" s="270"/>
      <c r="D865" s="261" t="s">
        <v>465</v>
      </c>
      <c r="E865" s="271" t="s">
        <v>1</v>
      </c>
      <c r="F865" s="272" t="s">
        <v>1305</v>
      </c>
      <c r="G865" s="270"/>
      <c r="H865" s="273">
        <v>744.64999999999998</v>
      </c>
      <c r="I865" s="274"/>
      <c r="J865" s="270"/>
      <c r="K865" s="270"/>
      <c r="L865" s="275"/>
      <c r="M865" s="276"/>
      <c r="N865" s="277"/>
      <c r="O865" s="277"/>
      <c r="P865" s="277"/>
      <c r="Q865" s="277"/>
      <c r="R865" s="277"/>
      <c r="S865" s="277"/>
      <c r="T865" s="278"/>
      <c r="U865" s="13"/>
      <c r="V865" s="13"/>
      <c r="W865" s="13"/>
      <c r="X865" s="13"/>
      <c r="Y865" s="13"/>
      <c r="Z865" s="13"/>
      <c r="AA865" s="13"/>
      <c r="AB865" s="13"/>
      <c r="AC865" s="13"/>
      <c r="AD865" s="13"/>
      <c r="AE865" s="13"/>
      <c r="AT865" s="279" t="s">
        <v>465</v>
      </c>
      <c r="AU865" s="279" t="s">
        <v>93</v>
      </c>
      <c r="AV865" s="13" t="s">
        <v>93</v>
      </c>
      <c r="AW865" s="13" t="s">
        <v>38</v>
      </c>
      <c r="AX865" s="13" t="s">
        <v>83</v>
      </c>
      <c r="AY865" s="279" t="s">
        <v>397</v>
      </c>
    </row>
    <row r="866" s="14" customFormat="1">
      <c r="A866" s="14"/>
      <c r="B866" s="280"/>
      <c r="C866" s="281"/>
      <c r="D866" s="261" t="s">
        <v>465</v>
      </c>
      <c r="E866" s="282" t="s">
        <v>1</v>
      </c>
      <c r="F866" s="283" t="s">
        <v>467</v>
      </c>
      <c r="G866" s="281"/>
      <c r="H866" s="284">
        <v>4467.8909999999996</v>
      </c>
      <c r="I866" s="285"/>
      <c r="J866" s="281"/>
      <c r="K866" s="281"/>
      <c r="L866" s="286"/>
      <c r="M866" s="287"/>
      <c r="N866" s="288"/>
      <c r="O866" s="288"/>
      <c r="P866" s="288"/>
      <c r="Q866" s="288"/>
      <c r="R866" s="288"/>
      <c r="S866" s="288"/>
      <c r="T866" s="289"/>
      <c r="U866" s="14"/>
      <c r="V866" s="14"/>
      <c r="W866" s="14"/>
      <c r="X866" s="14"/>
      <c r="Y866" s="14"/>
      <c r="Z866" s="14"/>
      <c r="AA866" s="14"/>
      <c r="AB866" s="14"/>
      <c r="AC866" s="14"/>
      <c r="AD866" s="14"/>
      <c r="AE866" s="14"/>
      <c r="AT866" s="290" t="s">
        <v>465</v>
      </c>
      <c r="AU866" s="290" t="s">
        <v>93</v>
      </c>
      <c r="AV866" s="14" t="s">
        <v>124</v>
      </c>
      <c r="AW866" s="14" t="s">
        <v>38</v>
      </c>
      <c r="AX866" s="14" t="s">
        <v>91</v>
      </c>
      <c r="AY866" s="290" t="s">
        <v>397</v>
      </c>
    </row>
    <row r="867" s="2" customFormat="1" ht="21.75" customHeight="1">
      <c r="A867" s="40"/>
      <c r="B867" s="41"/>
      <c r="C867" s="247" t="s">
        <v>1326</v>
      </c>
      <c r="D867" s="247" t="s">
        <v>400</v>
      </c>
      <c r="E867" s="248" t="s">
        <v>1327</v>
      </c>
      <c r="F867" s="249" t="s">
        <v>1328</v>
      </c>
      <c r="G867" s="250" t="s">
        <v>546</v>
      </c>
      <c r="H867" s="251">
        <v>6253.8699999999999</v>
      </c>
      <c r="I867" s="252"/>
      <c r="J867" s="253">
        <f>ROUND(I867*H867,2)</f>
        <v>0</v>
      </c>
      <c r="K867" s="254"/>
      <c r="L867" s="46"/>
      <c r="M867" s="255" t="s">
        <v>1</v>
      </c>
      <c r="N867" s="256" t="s">
        <v>48</v>
      </c>
      <c r="O867" s="93"/>
      <c r="P867" s="257">
        <f>O867*H867</f>
        <v>0</v>
      </c>
      <c r="Q867" s="257">
        <v>0.00012999999999999999</v>
      </c>
      <c r="R867" s="257">
        <f>Q867*H867</f>
        <v>0.81300309999999987</v>
      </c>
      <c r="S867" s="257">
        <v>0</v>
      </c>
      <c r="T867" s="258">
        <f>S867*H867</f>
        <v>0</v>
      </c>
      <c r="U867" s="40"/>
      <c r="V867" s="40"/>
      <c r="W867" s="40"/>
      <c r="X867" s="40"/>
      <c r="Y867" s="40"/>
      <c r="Z867" s="40"/>
      <c r="AA867" s="40"/>
      <c r="AB867" s="40"/>
      <c r="AC867" s="40"/>
      <c r="AD867" s="40"/>
      <c r="AE867" s="40"/>
      <c r="AR867" s="259" t="s">
        <v>124</v>
      </c>
      <c r="AT867" s="259" t="s">
        <v>400</v>
      </c>
      <c r="AU867" s="259" t="s">
        <v>93</v>
      </c>
      <c r="AY867" s="18" t="s">
        <v>397</v>
      </c>
      <c r="BE867" s="260">
        <f>IF(N867="základní",J867,0)</f>
        <v>0</v>
      </c>
      <c r="BF867" s="260">
        <f>IF(N867="snížená",J867,0)</f>
        <v>0</v>
      </c>
      <c r="BG867" s="260">
        <f>IF(N867="zákl. přenesená",J867,0)</f>
        <v>0</v>
      </c>
      <c r="BH867" s="260">
        <f>IF(N867="sníž. přenesená",J867,0)</f>
        <v>0</v>
      </c>
      <c r="BI867" s="260">
        <f>IF(N867="nulová",J867,0)</f>
        <v>0</v>
      </c>
      <c r="BJ867" s="18" t="s">
        <v>91</v>
      </c>
      <c r="BK867" s="260">
        <f>ROUND(I867*H867,2)</f>
        <v>0</v>
      </c>
      <c r="BL867" s="18" t="s">
        <v>124</v>
      </c>
      <c r="BM867" s="259" t="s">
        <v>1329</v>
      </c>
    </row>
    <row r="868" s="16" customFormat="1">
      <c r="A868" s="16"/>
      <c r="B868" s="306"/>
      <c r="C868" s="307"/>
      <c r="D868" s="261" t="s">
        <v>465</v>
      </c>
      <c r="E868" s="308" t="s">
        <v>1</v>
      </c>
      <c r="F868" s="309" t="s">
        <v>1082</v>
      </c>
      <c r="G868" s="307"/>
      <c r="H868" s="308" t="s">
        <v>1</v>
      </c>
      <c r="I868" s="310"/>
      <c r="J868" s="307"/>
      <c r="K868" s="307"/>
      <c r="L868" s="311"/>
      <c r="M868" s="312"/>
      <c r="N868" s="313"/>
      <c r="O868" s="313"/>
      <c r="P868" s="313"/>
      <c r="Q868" s="313"/>
      <c r="R868" s="313"/>
      <c r="S868" s="313"/>
      <c r="T868" s="314"/>
      <c r="U868" s="16"/>
      <c r="V868" s="16"/>
      <c r="W868" s="16"/>
      <c r="X868" s="16"/>
      <c r="Y868" s="16"/>
      <c r="Z868" s="16"/>
      <c r="AA868" s="16"/>
      <c r="AB868" s="16"/>
      <c r="AC868" s="16"/>
      <c r="AD868" s="16"/>
      <c r="AE868" s="16"/>
      <c r="AT868" s="315" t="s">
        <v>465</v>
      </c>
      <c r="AU868" s="315" t="s">
        <v>93</v>
      </c>
      <c r="AV868" s="16" t="s">
        <v>91</v>
      </c>
      <c r="AW868" s="16" t="s">
        <v>38</v>
      </c>
      <c r="AX868" s="16" t="s">
        <v>83</v>
      </c>
      <c r="AY868" s="315" t="s">
        <v>397</v>
      </c>
    </row>
    <row r="869" s="13" customFormat="1">
      <c r="A869" s="13"/>
      <c r="B869" s="269"/>
      <c r="C869" s="270"/>
      <c r="D869" s="261" t="s">
        <v>465</v>
      </c>
      <c r="E869" s="271" t="s">
        <v>1</v>
      </c>
      <c r="F869" s="272" t="s">
        <v>1330</v>
      </c>
      <c r="G869" s="270"/>
      <c r="H869" s="273">
        <v>6253.8699999999999</v>
      </c>
      <c r="I869" s="274"/>
      <c r="J869" s="270"/>
      <c r="K869" s="270"/>
      <c r="L869" s="275"/>
      <c r="M869" s="276"/>
      <c r="N869" s="277"/>
      <c r="O869" s="277"/>
      <c r="P869" s="277"/>
      <c r="Q869" s="277"/>
      <c r="R869" s="277"/>
      <c r="S869" s="277"/>
      <c r="T869" s="278"/>
      <c r="U869" s="13"/>
      <c r="V869" s="13"/>
      <c r="W869" s="13"/>
      <c r="X869" s="13"/>
      <c r="Y869" s="13"/>
      <c r="Z869" s="13"/>
      <c r="AA869" s="13"/>
      <c r="AB869" s="13"/>
      <c r="AC869" s="13"/>
      <c r="AD869" s="13"/>
      <c r="AE869" s="13"/>
      <c r="AT869" s="279" t="s">
        <v>465</v>
      </c>
      <c r="AU869" s="279" t="s">
        <v>93</v>
      </c>
      <c r="AV869" s="13" t="s">
        <v>93</v>
      </c>
      <c r="AW869" s="13" t="s">
        <v>38</v>
      </c>
      <c r="AX869" s="13" t="s">
        <v>83</v>
      </c>
      <c r="AY869" s="279" t="s">
        <v>397</v>
      </c>
    </row>
    <row r="870" s="14" customFormat="1">
      <c r="A870" s="14"/>
      <c r="B870" s="280"/>
      <c r="C870" s="281"/>
      <c r="D870" s="261" t="s">
        <v>465</v>
      </c>
      <c r="E870" s="282" t="s">
        <v>1</v>
      </c>
      <c r="F870" s="283" t="s">
        <v>467</v>
      </c>
      <c r="G870" s="281"/>
      <c r="H870" s="284">
        <v>6253.8699999999999</v>
      </c>
      <c r="I870" s="285"/>
      <c r="J870" s="281"/>
      <c r="K870" s="281"/>
      <c r="L870" s="286"/>
      <c r="M870" s="287"/>
      <c r="N870" s="288"/>
      <c r="O870" s="288"/>
      <c r="P870" s="288"/>
      <c r="Q870" s="288"/>
      <c r="R870" s="288"/>
      <c r="S870" s="288"/>
      <c r="T870" s="289"/>
      <c r="U870" s="14"/>
      <c r="V870" s="14"/>
      <c r="W870" s="14"/>
      <c r="X870" s="14"/>
      <c r="Y870" s="14"/>
      <c r="Z870" s="14"/>
      <c r="AA870" s="14"/>
      <c r="AB870" s="14"/>
      <c r="AC870" s="14"/>
      <c r="AD870" s="14"/>
      <c r="AE870" s="14"/>
      <c r="AT870" s="290" t="s">
        <v>465</v>
      </c>
      <c r="AU870" s="290" t="s">
        <v>93</v>
      </c>
      <c r="AV870" s="14" t="s">
        <v>124</v>
      </c>
      <c r="AW870" s="14" t="s">
        <v>38</v>
      </c>
      <c r="AX870" s="14" t="s">
        <v>91</v>
      </c>
      <c r="AY870" s="290" t="s">
        <v>397</v>
      </c>
    </row>
    <row r="871" s="2" customFormat="1" ht="21.75" customHeight="1">
      <c r="A871" s="40"/>
      <c r="B871" s="41"/>
      <c r="C871" s="247" t="s">
        <v>1331</v>
      </c>
      <c r="D871" s="247" t="s">
        <v>400</v>
      </c>
      <c r="E871" s="248" t="s">
        <v>1332</v>
      </c>
      <c r="F871" s="249" t="s">
        <v>1333</v>
      </c>
      <c r="G871" s="250" t="s">
        <v>546</v>
      </c>
      <c r="H871" s="251">
        <v>532.00900000000001</v>
      </c>
      <c r="I871" s="252"/>
      <c r="J871" s="253">
        <f>ROUND(I871*H871,2)</f>
        <v>0</v>
      </c>
      <c r="K871" s="254"/>
      <c r="L871" s="46"/>
      <c r="M871" s="255" t="s">
        <v>1</v>
      </c>
      <c r="N871" s="256" t="s">
        <v>48</v>
      </c>
      <c r="O871" s="93"/>
      <c r="P871" s="257">
        <f>O871*H871</f>
        <v>0</v>
      </c>
      <c r="Q871" s="257">
        <v>0.00021000000000000001</v>
      </c>
      <c r="R871" s="257">
        <f>Q871*H871</f>
        <v>0.11172189</v>
      </c>
      <c r="S871" s="257">
        <v>0</v>
      </c>
      <c r="T871" s="258">
        <f>S871*H871</f>
        <v>0</v>
      </c>
      <c r="U871" s="40"/>
      <c r="V871" s="40"/>
      <c r="W871" s="40"/>
      <c r="X871" s="40"/>
      <c r="Y871" s="40"/>
      <c r="Z871" s="40"/>
      <c r="AA871" s="40"/>
      <c r="AB871" s="40"/>
      <c r="AC871" s="40"/>
      <c r="AD871" s="40"/>
      <c r="AE871" s="40"/>
      <c r="AR871" s="259" t="s">
        <v>124</v>
      </c>
      <c r="AT871" s="259" t="s">
        <v>400</v>
      </c>
      <c r="AU871" s="259" t="s">
        <v>93</v>
      </c>
      <c r="AY871" s="18" t="s">
        <v>397</v>
      </c>
      <c r="BE871" s="260">
        <f>IF(N871="základní",J871,0)</f>
        <v>0</v>
      </c>
      <c r="BF871" s="260">
        <f>IF(N871="snížená",J871,0)</f>
        <v>0</v>
      </c>
      <c r="BG871" s="260">
        <f>IF(N871="zákl. přenesená",J871,0)</f>
        <v>0</v>
      </c>
      <c r="BH871" s="260">
        <f>IF(N871="sníž. přenesená",J871,0)</f>
        <v>0</v>
      </c>
      <c r="BI871" s="260">
        <f>IF(N871="nulová",J871,0)</f>
        <v>0</v>
      </c>
      <c r="BJ871" s="18" t="s">
        <v>91</v>
      </c>
      <c r="BK871" s="260">
        <f>ROUND(I871*H871,2)</f>
        <v>0</v>
      </c>
      <c r="BL871" s="18" t="s">
        <v>124</v>
      </c>
      <c r="BM871" s="259" t="s">
        <v>1334</v>
      </c>
    </row>
    <row r="872" s="16" customFormat="1">
      <c r="A872" s="16"/>
      <c r="B872" s="306"/>
      <c r="C872" s="307"/>
      <c r="D872" s="261" t="s">
        <v>465</v>
      </c>
      <c r="E872" s="308" t="s">
        <v>1</v>
      </c>
      <c r="F872" s="309" t="s">
        <v>1129</v>
      </c>
      <c r="G872" s="307"/>
      <c r="H872" s="308" t="s">
        <v>1</v>
      </c>
      <c r="I872" s="310"/>
      <c r="J872" s="307"/>
      <c r="K872" s="307"/>
      <c r="L872" s="311"/>
      <c r="M872" s="312"/>
      <c r="N872" s="313"/>
      <c r="O872" s="313"/>
      <c r="P872" s="313"/>
      <c r="Q872" s="313"/>
      <c r="R872" s="313"/>
      <c r="S872" s="313"/>
      <c r="T872" s="314"/>
      <c r="U872" s="16"/>
      <c r="V872" s="16"/>
      <c r="W872" s="16"/>
      <c r="X872" s="16"/>
      <c r="Y872" s="16"/>
      <c r="Z872" s="16"/>
      <c r="AA872" s="16"/>
      <c r="AB872" s="16"/>
      <c r="AC872" s="16"/>
      <c r="AD872" s="16"/>
      <c r="AE872" s="16"/>
      <c r="AT872" s="315" t="s">
        <v>465</v>
      </c>
      <c r="AU872" s="315" t="s">
        <v>93</v>
      </c>
      <c r="AV872" s="16" t="s">
        <v>91</v>
      </c>
      <c r="AW872" s="16" t="s">
        <v>38</v>
      </c>
      <c r="AX872" s="16" t="s">
        <v>83</v>
      </c>
      <c r="AY872" s="315" t="s">
        <v>397</v>
      </c>
    </row>
    <row r="873" s="13" customFormat="1">
      <c r="A873" s="13"/>
      <c r="B873" s="269"/>
      <c r="C873" s="270"/>
      <c r="D873" s="261" t="s">
        <v>465</v>
      </c>
      <c r="E873" s="271" t="s">
        <v>1</v>
      </c>
      <c r="F873" s="272" t="s">
        <v>1335</v>
      </c>
      <c r="G873" s="270"/>
      <c r="H873" s="273">
        <v>532.00900000000001</v>
      </c>
      <c r="I873" s="274"/>
      <c r="J873" s="270"/>
      <c r="K873" s="270"/>
      <c r="L873" s="275"/>
      <c r="M873" s="276"/>
      <c r="N873" s="277"/>
      <c r="O873" s="277"/>
      <c r="P873" s="277"/>
      <c r="Q873" s="277"/>
      <c r="R873" s="277"/>
      <c r="S873" s="277"/>
      <c r="T873" s="278"/>
      <c r="U873" s="13"/>
      <c r="V873" s="13"/>
      <c r="W873" s="13"/>
      <c r="X873" s="13"/>
      <c r="Y873" s="13"/>
      <c r="Z873" s="13"/>
      <c r="AA873" s="13"/>
      <c r="AB873" s="13"/>
      <c r="AC873" s="13"/>
      <c r="AD873" s="13"/>
      <c r="AE873" s="13"/>
      <c r="AT873" s="279" t="s">
        <v>465</v>
      </c>
      <c r="AU873" s="279" t="s">
        <v>93</v>
      </c>
      <c r="AV873" s="13" t="s">
        <v>93</v>
      </c>
      <c r="AW873" s="13" t="s">
        <v>38</v>
      </c>
      <c r="AX873" s="13" t="s">
        <v>83</v>
      </c>
      <c r="AY873" s="279" t="s">
        <v>397</v>
      </c>
    </row>
    <row r="874" s="14" customFormat="1">
      <c r="A874" s="14"/>
      <c r="B874" s="280"/>
      <c r="C874" s="281"/>
      <c r="D874" s="261" t="s">
        <v>465</v>
      </c>
      <c r="E874" s="282" t="s">
        <v>1</v>
      </c>
      <c r="F874" s="283" t="s">
        <v>467</v>
      </c>
      <c r="G874" s="281"/>
      <c r="H874" s="284">
        <v>532.00900000000001</v>
      </c>
      <c r="I874" s="285"/>
      <c r="J874" s="281"/>
      <c r="K874" s="281"/>
      <c r="L874" s="286"/>
      <c r="M874" s="287"/>
      <c r="N874" s="288"/>
      <c r="O874" s="288"/>
      <c r="P874" s="288"/>
      <c r="Q874" s="288"/>
      <c r="R874" s="288"/>
      <c r="S874" s="288"/>
      <c r="T874" s="289"/>
      <c r="U874" s="14"/>
      <c r="V874" s="14"/>
      <c r="W874" s="14"/>
      <c r="X874" s="14"/>
      <c r="Y874" s="14"/>
      <c r="Z874" s="14"/>
      <c r="AA874" s="14"/>
      <c r="AB874" s="14"/>
      <c r="AC874" s="14"/>
      <c r="AD874" s="14"/>
      <c r="AE874" s="14"/>
      <c r="AT874" s="290" t="s">
        <v>465</v>
      </c>
      <c r="AU874" s="290" t="s">
        <v>93</v>
      </c>
      <c r="AV874" s="14" t="s">
        <v>124</v>
      </c>
      <c r="AW874" s="14" t="s">
        <v>38</v>
      </c>
      <c r="AX874" s="14" t="s">
        <v>91</v>
      </c>
      <c r="AY874" s="290" t="s">
        <v>397</v>
      </c>
    </row>
    <row r="875" s="2" customFormat="1" ht="21.75" customHeight="1">
      <c r="A875" s="40"/>
      <c r="B875" s="41"/>
      <c r="C875" s="247" t="s">
        <v>1036</v>
      </c>
      <c r="D875" s="247" t="s">
        <v>400</v>
      </c>
      <c r="E875" s="248" t="s">
        <v>1336</v>
      </c>
      <c r="F875" s="249" t="s">
        <v>1337</v>
      </c>
      <c r="G875" s="250" t="s">
        <v>461</v>
      </c>
      <c r="H875" s="251">
        <v>55.57</v>
      </c>
      <c r="I875" s="252"/>
      <c r="J875" s="253">
        <f>ROUND(I875*H875,2)</f>
        <v>0</v>
      </c>
      <c r="K875" s="254"/>
      <c r="L875" s="46"/>
      <c r="M875" s="255" t="s">
        <v>1</v>
      </c>
      <c r="N875" s="256" t="s">
        <v>48</v>
      </c>
      <c r="O875" s="93"/>
      <c r="P875" s="257">
        <f>O875*H875</f>
        <v>0</v>
      </c>
      <c r="Q875" s="257">
        <v>0</v>
      </c>
      <c r="R875" s="257">
        <f>Q875*H875</f>
        <v>0</v>
      </c>
      <c r="S875" s="257">
        <v>0</v>
      </c>
      <c r="T875" s="258">
        <f>S875*H875</f>
        <v>0</v>
      </c>
      <c r="U875" s="40"/>
      <c r="V875" s="40"/>
      <c r="W875" s="40"/>
      <c r="X875" s="40"/>
      <c r="Y875" s="40"/>
      <c r="Z875" s="40"/>
      <c r="AA875" s="40"/>
      <c r="AB875" s="40"/>
      <c r="AC875" s="40"/>
      <c r="AD875" s="40"/>
      <c r="AE875" s="40"/>
      <c r="AR875" s="259" t="s">
        <v>124</v>
      </c>
      <c r="AT875" s="259" t="s">
        <v>400</v>
      </c>
      <c r="AU875" s="259" t="s">
        <v>93</v>
      </c>
      <c r="AY875" s="18" t="s">
        <v>397</v>
      </c>
      <c r="BE875" s="260">
        <f>IF(N875="základní",J875,0)</f>
        <v>0</v>
      </c>
      <c r="BF875" s="260">
        <f>IF(N875="snížená",J875,0)</f>
        <v>0</v>
      </c>
      <c r="BG875" s="260">
        <f>IF(N875="zákl. přenesená",J875,0)</f>
        <v>0</v>
      </c>
      <c r="BH875" s="260">
        <f>IF(N875="sníž. přenesená",J875,0)</f>
        <v>0</v>
      </c>
      <c r="BI875" s="260">
        <f>IF(N875="nulová",J875,0)</f>
        <v>0</v>
      </c>
      <c r="BJ875" s="18" t="s">
        <v>91</v>
      </c>
      <c r="BK875" s="260">
        <f>ROUND(I875*H875,2)</f>
        <v>0</v>
      </c>
      <c r="BL875" s="18" t="s">
        <v>124</v>
      </c>
      <c r="BM875" s="259" t="s">
        <v>1338</v>
      </c>
    </row>
    <row r="876" s="16" customFormat="1">
      <c r="A876" s="16"/>
      <c r="B876" s="306"/>
      <c r="C876" s="307"/>
      <c r="D876" s="261" t="s">
        <v>465</v>
      </c>
      <c r="E876" s="308" t="s">
        <v>1</v>
      </c>
      <c r="F876" s="309" t="s">
        <v>823</v>
      </c>
      <c r="G876" s="307"/>
      <c r="H876" s="308" t="s">
        <v>1</v>
      </c>
      <c r="I876" s="310"/>
      <c r="J876" s="307"/>
      <c r="K876" s="307"/>
      <c r="L876" s="311"/>
      <c r="M876" s="312"/>
      <c r="N876" s="313"/>
      <c r="O876" s="313"/>
      <c r="P876" s="313"/>
      <c r="Q876" s="313"/>
      <c r="R876" s="313"/>
      <c r="S876" s="313"/>
      <c r="T876" s="314"/>
      <c r="U876" s="16"/>
      <c r="V876" s="16"/>
      <c r="W876" s="16"/>
      <c r="X876" s="16"/>
      <c r="Y876" s="16"/>
      <c r="Z876" s="16"/>
      <c r="AA876" s="16"/>
      <c r="AB876" s="16"/>
      <c r="AC876" s="16"/>
      <c r="AD876" s="16"/>
      <c r="AE876" s="16"/>
      <c r="AT876" s="315" t="s">
        <v>465</v>
      </c>
      <c r="AU876" s="315" t="s">
        <v>93</v>
      </c>
      <c r="AV876" s="16" t="s">
        <v>91</v>
      </c>
      <c r="AW876" s="16" t="s">
        <v>38</v>
      </c>
      <c r="AX876" s="16" t="s">
        <v>83</v>
      </c>
      <c r="AY876" s="315" t="s">
        <v>397</v>
      </c>
    </row>
    <row r="877" s="13" customFormat="1">
      <c r="A877" s="13"/>
      <c r="B877" s="269"/>
      <c r="C877" s="270"/>
      <c r="D877" s="261" t="s">
        <v>465</v>
      </c>
      <c r="E877" s="271" t="s">
        <v>1</v>
      </c>
      <c r="F877" s="272" t="s">
        <v>1339</v>
      </c>
      <c r="G877" s="270"/>
      <c r="H877" s="273">
        <v>55.57</v>
      </c>
      <c r="I877" s="274"/>
      <c r="J877" s="270"/>
      <c r="K877" s="270"/>
      <c r="L877" s="275"/>
      <c r="M877" s="276"/>
      <c r="N877" s="277"/>
      <c r="O877" s="277"/>
      <c r="P877" s="277"/>
      <c r="Q877" s="277"/>
      <c r="R877" s="277"/>
      <c r="S877" s="277"/>
      <c r="T877" s="278"/>
      <c r="U877" s="13"/>
      <c r="V877" s="13"/>
      <c r="W877" s="13"/>
      <c r="X877" s="13"/>
      <c r="Y877" s="13"/>
      <c r="Z877" s="13"/>
      <c r="AA877" s="13"/>
      <c r="AB877" s="13"/>
      <c r="AC877" s="13"/>
      <c r="AD877" s="13"/>
      <c r="AE877" s="13"/>
      <c r="AT877" s="279" t="s">
        <v>465</v>
      </c>
      <c r="AU877" s="279" t="s">
        <v>93</v>
      </c>
      <c r="AV877" s="13" t="s">
        <v>93</v>
      </c>
      <c r="AW877" s="13" t="s">
        <v>38</v>
      </c>
      <c r="AX877" s="13" t="s">
        <v>83</v>
      </c>
      <c r="AY877" s="279" t="s">
        <v>397</v>
      </c>
    </row>
    <row r="878" s="14" customFormat="1">
      <c r="A878" s="14"/>
      <c r="B878" s="280"/>
      <c r="C878" s="281"/>
      <c r="D878" s="261" t="s">
        <v>465</v>
      </c>
      <c r="E878" s="282" t="s">
        <v>1</v>
      </c>
      <c r="F878" s="283" t="s">
        <v>467</v>
      </c>
      <c r="G878" s="281"/>
      <c r="H878" s="284">
        <v>55.57</v>
      </c>
      <c r="I878" s="285"/>
      <c r="J878" s="281"/>
      <c r="K878" s="281"/>
      <c r="L878" s="286"/>
      <c r="M878" s="287"/>
      <c r="N878" s="288"/>
      <c r="O878" s="288"/>
      <c r="P878" s="288"/>
      <c r="Q878" s="288"/>
      <c r="R878" s="288"/>
      <c r="S878" s="288"/>
      <c r="T878" s="289"/>
      <c r="U878" s="14"/>
      <c r="V878" s="14"/>
      <c r="W878" s="14"/>
      <c r="X878" s="14"/>
      <c r="Y878" s="14"/>
      <c r="Z878" s="14"/>
      <c r="AA878" s="14"/>
      <c r="AB878" s="14"/>
      <c r="AC878" s="14"/>
      <c r="AD878" s="14"/>
      <c r="AE878" s="14"/>
      <c r="AT878" s="290" t="s">
        <v>465</v>
      </c>
      <c r="AU878" s="290" t="s">
        <v>93</v>
      </c>
      <c r="AV878" s="14" t="s">
        <v>124</v>
      </c>
      <c r="AW878" s="14" t="s">
        <v>38</v>
      </c>
      <c r="AX878" s="14" t="s">
        <v>91</v>
      </c>
      <c r="AY878" s="290" t="s">
        <v>397</v>
      </c>
    </row>
    <row r="879" s="2" customFormat="1" ht="21.75" customHeight="1">
      <c r="A879" s="40"/>
      <c r="B879" s="41"/>
      <c r="C879" s="247" t="s">
        <v>1340</v>
      </c>
      <c r="D879" s="247" t="s">
        <v>400</v>
      </c>
      <c r="E879" s="248" t="s">
        <v>1341</v>
      </c>
      <c r="F879" s="249" t="s">
        <v>1342</v>
      </c>
      <c r="G879" s="250" t="s">
        <v>461</v>
      </c>
      <c r="H879" s="251">
        <v>3334.1999999999998</v>
      </c>
      <c r="I879" s="252"/>
      <c r="J879" s="253">
        <f>ROUND(I879*H879,2)</f>
        <v>0</v>
      </c>
      <c r="K879" s="254"/>
      <c r="L879" s="46"/>
      <c r="M879" s="255" t="s">
        <v>1</v>
      </c>
      <c r="N879" s="256" t="s">
        <v>48</v>
      </c>
      <c r="O879" s="93"/>
      <c r="P879" s="257">
        <f>O879*H879</f>
        <v>0</v>
      </c>
      <c r="Q879" s="257">
        <v>0</v>
      </c>
      <c r="R879" s="257">
        <f>Q879*H879</f>
        <v>0</v>
      </c>
      <c r="S879" s="257">
        <v>0</v>
      </c>
      <c r="T879" s="258">
        <f>S879*H879</f>
        <v>0</v>
      </c>
      <c r="U879" s="40"/>
      <c r="V879" s="40"/>
      <c r="W879" s="40"/>
      <c r="X879" s="40"/>
      <c r="Y879" s="40"/>
      <c r="Z879" s="40"/>
      <c r="AA879" s="40"/>
      <c r="AB879" s="40"/>
      <c r="AC879" s="40"/>
      <c r="AD879" s="40"/>
      <c r="AE879" s="40"/>
      <c r="AR879" s="259" t="s">
        <v>124</v>
      </c>
      <c r="AT879" s="259" t="s">
        <v>400</v>
      </c>
      <c r="AU879" s="259" t="s">
        <v>93</v>
      </c>
      <c r="AY879" s="18" t="s">
        <v>397</v>
      </c>
      <c r="BE879" s="260">
        <f>IF(N879="základní",J879,0)</f>
        <v>0</v>
      </c>
      <c r="BF879" s="260">
        <f>IF(N879="snížená",J879,0)</f>
        <v>0</v>
      </c>
      <c r="BG879" s="260">
        <f>IF(N879="zákl. přenesená",J879,0)</f>
        <v>0</v>
      </c>
      <c r="BH879" s="260">
        <f>IF(N879="sníž. přenesená",J879,0)</f>
        <v>0</v>
      </c>
      <c r="BI879" s="260">
        <f>IF(N879="nulová",J879,0)</f>
        <v>0</v>
      </c>
      <c r="BJ879" s="18" t="s">
        <v>91</v>
      </c>
      <c r="BK879" s="260">
        <f>ROUND(I879*H879,2)</f>
        <v>0</v>
      </c>
      <c r="BL879" s="18" t="s">
        <v>124</v>
      </c>
      <c r="BM879" s="259" t="s">
        <v>1343</v>
      </c>
    </row>
    <row r="880" s="13" customFormat="1">
      <c r="A880" s="13"/>
      <c r="B880" s="269"/>
      <c r="C880" s="270"/>
      <c r="D880" s="261" t="s">
        <v>465</v>
      </c>
      <c r="E880" s="270"/>
      <c r="F880" s="272" t="s">
        <v>1344</v>
      </c>
      <c r="G880" s="270"/>
      <c r="H880" s="273">
        <v>3334.1999999999998</v>
      </c>
      <c r="I880" s="274"/>
      <c r="J880" s="270"/>
      <c r="K880" s="270"/>
      <c r="L880" s="275"/>
      <c r="M880" s="276"/>
      <c r="N880" s="277"/>
      <c r="O880" s="277"/>
      <c r="P880" s="277"/>
      <c r="Q880" s="277"/>
      <c r="R880" s="277"/>
      <c r="S880" s="277"/>
      <c r="T880" s="278"/>
      <c r="U880" s="13"/>
      <c r="V880" s="13"/>
      <c r="W880" s="13"/>
      <c r="X880" s="13"/>
      <c r="Y880" s="13"/>
      <c r="Z880" s="13"/>
      <c r="AA880" s="13"/>
      <c r="AB880" s="13"/>
      <c r="AC880" s="13"/>
      <c r="AD880" s="13"/>
      <c r="AE880" s="13"/>
      <c r="AT880" s="279" t="s">
        <v>465</v>
      </c>
      <c r="AU880" s="279" t="s">
        <v>93</v>
      </c>
      <c r="AV880" s="13" t="s">
        <v>93</v>
      </c>
      <c r="AW880" s="13" t="s">
        <v>4</v>
      </c>
      <c r="AX880" s="13" t="s">
        <v>91</v>
      </c>
      <c r="AY880" s="279" t="s">
        <v>397</v>
      </c>
    </row>
    <row r="881" s="2" customFormat="1" ht="21.75" customHeight="1">
      <c r="A881" s="40"/>
      <c r="B881" s="41"/>
      <c r="C881" s="247" t="s">
        <v>1345</v>
      </c>
      <c r="D881" s="247" t="s">
        <v>400</v>
      </c>
      <c r="E881" s="248" t="s">
        <v>1346</v>
      </c>
      <c r="F881" s="249" t="s">
        <v>1347</v>
      </c>
      <c r="G881" s="250" t="s">
        <v>461</v>
      </c>
      <c r="H881" s="251">
        <v>55.57</v>
      </c>
      <c r="I881" s="252"/>
      <c r="J881" s="253">
        <f>ROUND(I881*H881,2)</f>
        <v>0</v>
      </c>
      <c r="K881" s="254"/>
      <c r="L881" s="46"/>
      <c r="M881" s="255" t="s">
        <v>1</v>
      </c>
      <c r="N881" s="256" t="s">
        <v>48</v>
      </c>
      <c r="O881" s="93"/>
      <c r="P881" s="257">
        <f>O881*H881</f>
        <v>0</v>
      </c>
      <c r="Q881" s="257">
        <v>0</v>
      </c>
      <c r="R881" s="257">
        <f>Q881*H881</f>
        <v>0</v>
      </c>
      <c r="S881" s="257">
        <v>0</v>
      </c>
      <c r="T881" s="258">
        <f>S881*H881</f>
        <v>0</v>
      </c>
      <c r="U881" s="40"/>
      <c r="V881" s="40"/>
      <c r="W881" s="40"/>
      <c r="X881" s="40"/>
      <c r="Y881" s="40"/>
      <c r="Z881" s="40"/>
      <c r="AA881" s="40"/>
      <c r="AB881" s="40"/>
      <c r="AC881" s="40"/>
      <c r="AD881" s="40"/>
      <c r="AE881" s="40"/>
      <c r="AR881" s="259" t="s">
        <v>124</v>
      </c>
      <c r="AT881" s="259" t="s">
        <v>400</v>
      </c>
      <c r="AU881" s="259" t="s">
        <v>93</v>
      </c>
      <c r="AY881" s="18" t="s">
        <v>397</v>
      </c>
      <c r="BE881" s="260">
        <f>IF(N881="základní",J881,0)</f>
        <v>0</v>
      </c>
      <c r="BF881" s="260">
        <f>IF(N881="snížená",J881,0)</f>
        <v>0</v>
      </c>
      <c r="BG881" s="260">
        <f>IF(N881="zákl. přenesená",J881,0)</f>
        <v>0</v>
      </c>
      <c r="BH881" s="260">
        <f>IF(N881="sníž. přenesená",J881,0)</f>
        <v>0</v>
      </c>
      <c r="BI881" s="260">
        <f>IF(N881="nulová",J881,0)</f>
        <v>0</v>
      </c>
      <c r="BJ881" s="18" t="s">
        <v>91</v>
      </c>
      <c r="BK881" s="260">
        <f>ROUND(I881*H881,2)</f>
        <v>0</v>
      </c>
      <c r="BL881" s="18" t="s">
        <v>124</v>
      </c>
      <c r="BM881" s="259" t="s">
        <v>1348</v>
      </c>
    </row>
    <row r="882" s="2" customFormat="1" ht="21.75" customHeight="1">
      <c r="A882" s="40"/>
      <c r="B882" s="41"/>
      <c r="C882" s="247" t="s">
        <v>1349</v>
      </c>
      <c r="D882" s="247" t="s">
        <v>400</v>
      </c>
      <c r="E882" s="248" t="s">
        <v>1350</v>
      </c>
      <c r="F882" s="249" t="s">
        <v>1351</v>
      </c>
      <c r="G882" s="250" t="s">
        <v>546</v>
      </c>
      <c r="H882" s="251">
        <v>8745.9599999999991</v>
      </c>
      <c r="I882" s="252"/>
      <c r="J882" s="253">
        <f>ROUND(I882*H882,2)</f>
        <v>0</v>
      </c>
      <c r="K882" s="254"/>
      <c r="L882" s="46"/>
      <c r="M882" s="255" t="s">
        <v>1</v>
      </c>
      <c r="N882" s="256" t="s">
        <v>48</v>
      </c>
      <c r="O882" s="93"/>
      <c r="P882" s="257">
        <f>O882*H882</f>
        <v>0</v>
      </c>
      <c r="Q882" s="257">
        <v>4.0000000000000003E-05</v>
      </c>
      <c r="R882" s="257">
        <f>Q882*H882</f>
        <v>0.34983839999999999</v>
      </c>
      <c r="S882" s="257">
        <v>0</v>
      </c>
      <c r="T882" s="258">
        <f>S882*H882</f>
        <v>0</v>
      </c>
      <c r="U882" s="40"/>
      <c r="V882" s="40"/>
      <c r="W882" s="40"/>
      <c r="X882" s="40"/>
      <c r="Y882" s="40"/>
      <c r="Z882" s="40"/>
      <c r="AA882" s="40"/>
      <c r="AB882" s="40"/>
      <c r="AC882" s="40"/>
      <c r="AD882" s="40"/>
      <c r="AE882" s="40"/>
      <c r="AR882" s="259" t="s">
        <v>124</v>
      </c>
      <c r="AT882" s="259" t="s">
        <v>400</v>
      </c>
      <c r="AU882" s="259" t="s">
        <v>93</v>
      </c>
      <c r="AY882" s="18" t="s">
        <v>397</v>
      </c>
      <c r="BE882" s="260">
        <f>IF(N882="základní",J882,0)</f>
        <v>0</v>
      </c>
      <c r="BF882" s="260">
        <f>IF(N882="snížená",J882,0)</f>
        <v>0</v>
      </c>
      <c r="BG882" s="260">
        <f>IF(N882="zákl. přenesená",J882,0)</f>
        <v>0</v>
      </c>
      <c r="BH882" s="260">
        <f>IF(N882="sníž. přenesená",J882,0)</f>
        <v>0</v>
      </c>
      <c r="BI882" s="260">
        <f>IF(N882="nulová",J882,0)</f>
        <v>0</v>
      </c>
      <c r="BJ882" s="18" t="s">
        <v>91</v>
      </c>
      <c r="BK882" s="260">
        <f>ROUND(I882*H882,2)</f>
        <v>0</v>
      </c>
      <c r="BL882" s="18" t="s">
        <v>124</v>
      </c>
      <c r="BM882" s="259" t="s">
        <v>1352</v>
      </c>
    </row>
    <row r="883" s="12" customFormat="1" ht="22.8" customHeight="1">
      <c r="A883" s="12"/>
      <c r="B883" s="231"/>
      <c r="C883" s="232"/>
      <c r="D883" s="233" t="s">
        <v>82</v>
      </c>
      <c r="E883" s="245" t="s">
        <v>1353</v>
      </c>
      <c r="F883" s="245" t="s">
        <v>1354</v>
      </c>
      <c r="G883" s="232"/>
      <c r="H883" s="232"/>
      <c r="I883" s="235"/>
      <c r="J883" s="246">
        <f>BK883</f>
        <v>0</v>
      </c>
      <c r="K883" s="232"/>
      <c r="L883" s="237"/>
      <c r="M883" s="238"/>
      <c r="N883" s="239"/>
      <c r="O883" s="239"/>
      <c r="P883" s="240">
        <f>SUM(P884:P885)</f>
        <v>0</v>
      </c>
      <c r="Q883" s="239"/>
      <c r="R883" s="240">
        <f>SUM(R884:R885)</f>
        <v>0</v>
      </c>
      <c r="S883" s="239"/>
      <c r="T883" s="241">
        <f>SUM(T884:T885)</f>
        <v>0</v>
      </c>
      <c r="U883" s="12"/>
      <c r="V883" s="12"/>
      <c r="W883" s="12"/>
      <c r="X883" s="12"/>
      <c r="Y883" s="12"/>
      <c r="Z883" s="12"/>
      <c r="AA883" s="12"/>
      <c r="AB883" s="12"/>
      <c r="AC883" s="12"/>
      <c r="AD883" s="12"/>
      <c r="AE883" s="12"/>
      <c r="AR883" s="242" t="s">
        <v>91</v>
      </c>
      <c r="AT883" s="243" t="s">
        <v>82</v>
      </c>
      <c r="AU883" s="243" t="s">
        <v>91</v>
      </c>
      <c r="AY883" s="242" t="s">
        <v>397</v>
      </c>
      <c r="BK883" s="244">
        <f>SUM(BK884:BK885)</f>
        <v>0</v>
      </c>
    </row>
    <row r="884" s="2" customFormat="1" ht="16.5" customHeight="1">
      <c r="A884" s="40"/>
      <c r="B884" s="41"/>
      <c r="C884" s="247" t="s">
        <v>1051</v>
      </c>
      <c r="D884" s="247" t="s">
        <v>400</v>
      </c>
      <c r="E884" s="248" t="s">
        <v>1355</v>
      </c>
      <c r="F884" s="249" t="s">
        <v>1356</v>
      </c>
      <c r="G884" s="250" t="s">
        <v>502</v>
      </c>
      <c r="H884" s="251">
        <v>18203.857</v>
      </c>
      <c r="I884" s="252"/>
      <c r="J884" s="253">
        <f>ROUND(I884*H884,2)</f>
        <v>0</v>
      </c>
      <c r="K884" s="254"/>
      <c r="L884" s="46"/>
      <c r="M884" s="255" t="s">
        <v>1</v>
      </c>
      <c r="N884" s="256" t="s">
        <v>48</v>
      </c>
      <c r="O884" s="93"/>
      <c r="P884" s="257">
        <f>O884*H884</f>
        <v>0</v>
      </c>
      <c r="Q884" s="257">
        <v>0</v>
      </c>
      <c r="R884" s="257">
        <f>Q884*H884</f>
        <v>0</v>
      </c>
      <c r="S884" s="257">
        <v>0</v>
      </c>
      <c r="T884" s="258">
        <f>S884*H884</f>
        <v>0</v>
      </c>
      <c r="U884" s="40"/>
      <c r="V884" s="40"/>
      <c r="W884" s="40"/>
      <c r="X884" s="40"/>
      <c r="Y884" s="40"/>
      <c r="Z884" s="40"/>
      <c r="AA884" s="40"/>
      <c r="AB884" s="40"/>
      <c r="AC884" s="40"/>
      <c r="AD884" s="40"/>
      <c r="AE884" s="40"/>
      <c r="AR884" s="259" t="s">
        <v>124</v>
      </c>
      <c r="AT884" s="259" t="s">
        <v>400</v>
      </c>
      <c r="AU884" s="259" t="s">
        <v>93</v>
      </c>
      <c r="AY884" s="18" t="s">
        <v>397</v>
      </c>
      <c r="BE884" s="260">
        <f>IF(N884="základní",J884,0)</f>
        <v>0</v>
      </c>
      <c r="BF884" s="260">
        <f>IF(N884="snížená",J884,0)</f>
        <v>0</v>
      </c>
      <c r="BG884" s="260">
        <f>IF(N884="zákl. přenesená",J884,0)</f>
        <v>0</v>
      </c>
      <c r="BH884" s="260">
        <f>IF(N884="sníž. přenesená",J884,0)</f>
        <v>0</v>
      </c>
      <c r="BI884" s="260">
        <f>IF(N884="nulová",J884,0)</f>
        <v>0</v>
      </c>
      <c r="BJ884" s="18" t="s">
        <v>91</v>
      </c>
      <c r="BK884" s="260">
        <f>ROUND(I884*H884,2)</f>
        <v>0</v>
      </c>
      <c r="BL884" s="18" t="s">
        <v>124</v>
      </c>
      <c r="BM884" s="259" t="s">
        <v>1357</v>
      </c>
    </row>
    <row r="885" s="2" customFormat="1">
      <c r="A885" s="40"/>
      <c r="B885" s="41"/>
      <c r="C885" s="42"/>
      <c r="D885" s="261" t="s">
        <v>404</v>
      </c>
      <c r="E885" s="42"/>
      <c r="F885" s="262" t="s">
        <v>1358</v>
      </c>
      <c r="G885" s="42"/>
      <c r="H885" s="42"/>
      <c r="I885" s="157"/>
      <c r="J885" s="42"/>
      <c r="K885" s="42"/>
      <c r="L885" s="46"/>
      <c r="M885" s="263"/>
      <c r="N885" s="264"/>
      <c r="O885" s="93"/>
      <c r="P885" s="93"/>
      <c r="Q885" s="93"/>
      <c r="R885" s="93"/>
      <c r="S885" s="93"/>
      <c r="T885" s="94"/>
      <c r="U885" s="40"/>
      <c r="V885" s="40"/>
      <c r="W885" s="40"/>
      <c r="X885" s="40"/>
      <c r="Y885" s="40"/>
      <c r="Z885" s="40"/>
      <c r="AA885" s="40"/>
      <c r="AB885" s="40"/>
      <c r="AC885" s="40"/>
      <c r="AD885" s="40"/>
      <c r="AE885" s="40"/>
      <c r="AT885" s="18" t="s">
        <v>404</v>
      </c>
      <c r="AU885" s="18" t="s">
        <v>93</v>
      </c>
    </row>
    <row r="886" s="12" customFormat="1" ht="25.92" customHeight="1">
      <c r="A886" s="12"/>
      <c r="B886" s="231"/>
      <c r="C886" s="232"/>
      <c r="D886" s="233" t="s">
        <v>82</v>
      </c>
      <c r="E886" s="234" t="s">
        <v>1359</v>
      </c>
      <c r="F886" s="234" t="s">
        <v>1360</v>
      </c>
      <c r="G886" s="232"/>
      <c r="H886" s="232"/>
      <c r="I886" s="235"/>
      <c r="J886" s="236">
        <f>BK886</f>
        <v>0</v>
      </c>
      <c r="K886" s="232"/>
      <c r="L886" s="237"/>
      <c r="M886" s="238"/>
      <c r="N886" s="239"/>
      <c r="O886" s="239"/>
      <c r="P886" s="240">
        <f>P887+P944+P1022+P1118+P1132+P1246+P1276+P2232+P2356+P2400+P2523+P2539+P2566+P2598</f>
        <v>0</v>
      </c>
      <c r="Q886" s="239"/>
      <c r="R886" s="240">
        <f>R887+R944+R1022+R1118+R1132+R1246+R1276+R2232+R2356+R2400+R2523+R2539+R2566+R2598</f>
        <v>405.96523544999997</v>
      </c>
      <c r="S886" s="239"/>
      <c r="T886" s="241">
        <f>T887+T944+T1022+T1118+T1132+T1246+T1276+T2232+T2356+T2400+T2523+T2539+T2566+T2598</f>
        <v>0</v>
      </c>
      <c r="U886" s="12"/>
      <c r="V886" s="12"/>
      <c r="W886" s="12"/>
      <c r="X886" s="12"/>
      <c r="Y886" s="12"/>
      <c r="Z886" s="12"/>
      <c r="AA886" s="12"/>
      <c r="AB886" s="12"/>
      <c r="AC886" s="12"/>
      <c r="AD886" s="12"/>
      <c r="AE886" s="12"/>
      <c r="AR886" s="242" t="s">
        <v>93</v>
      </c>
      <c r="AT886" s="243" t="s">
        <v>82</v>
      </c>
      <c r="AU886" s="243" t="s">
        <v>83</v>
      </c>
      <c r="AY886" s="242" t="s">
        <v>397</v>
      </c>
      <c r="BK886" s="244">
        <f>BK887+BK944+BK1022+BK1118+BK1132+BK1246+BK1276+BK2232+BK2356+BK2400+BK2523+BK2539+BK2566+BK2598</f>
        <v>0</v>
      </c>
    </row>
    <row r="887" s="12" customFormat="1" ht="22.8" customHeight="1">
      <c r="A887" s="12"/>
      <c r="B887" s="231"/>
      <c r="C887" s="232"/>
      <c r="D887" s="233" t="s">
        <v>82</v>
      </c>
      <c r="E887" s="245" t="s">
        <v>1361</v>
      </c>
      <c r="F887" s="245" t="s">
        <v>1362</v>
      </c>
      <c r="G887" s="232"/>
      <c r="H887" s="232"/>
      <c r="I887" s="235"/>
      <c r="J887" s="246">
        <f>BK887</f>
        <v>0</v>
      </c>
      <c r="K887" s="232"/>
      <c r="L887" s="237"/>
      <c r="M887" s="238"/>
      <c r="N887" s="239"/>
      <c r="O887" s="239"/>
      <c r="P887" s="240">
        <f>SUM(P888:P943)</f>
        <v>0</v>
      </c>
      <c r="Q887" s="239"/>
      <c r="R887" s="240">
        <f>SUM(R888:R943)</f>
        <v>59.83899412000001</v>
      </c>
      <c r="S887" s="239"/>
      <c r="T887" s="241">
        <f>SUM(T888:T943)</f>
        <v>0</v>
      </c>
      <c r="U887" s="12"/>
      <c r="V887" s="12"/>
      <c r="W887" s="12"/>
      <c r="X887" s="12"/>
      <c r="Y887" s="12"/>
      <c r="Z887" s="12"/>
      <c r="AA887" s="12"/>
      <c r="AB887" s="12"/>
      <c r="AC887" s="12"/>
      <c r="AD887" s="12"/>
      <c r="AE887" s="12"/>
      <c r="AR887" s="242" t="s">
        <v>93</v>
      </c>
      <c r="AT887" s="243" t="s">
        <v>82</v>
      </c>
      <c r="AU887" s="243" t="s">
        <v>91</v>
      </c>
      <c r="AY887" s="242" t="s">
        <v>397</v>
      </c>
      <c r="BK887" s="244">
        <f>SUM(BK888:BK943)</f>
        <v>0</v>
      </c>
    </row>
    <row r="888" s="2" customFormat="1" ht="21.75" customHeight="1">
      <c r="A888" s="40"/>
      <c r="B888" s="41"/>
      <c r="C888" s="247" t="s">
        <v>1363</v>
      </c>
      <c r="D888" s="247" t="s">
        <v>400</v>
      </c>
      <c r="E888" s="248" t="s">
        <v>1364</v>
      </c>
      <c r="F888" s="249" t="s">
        <v>1365</v>
      </c>
      <c r="G888" s="250" t="s">
        <v>546</v>
      </c>
      <c r="H888" s="251">
        <v>4173.1040000000003</v>
      </c>
      <c r="I888" s="252"/>
      <c r="J888" s="253">
        <f>ROUND(I888*H888,2)</f>
        <v>0</v>
      </c>
      <c r="K888" s="254"/>
      <c r="L888" s="46"/>
      <c r="M888" s="255" t="s">
        <v>1</v>
      </c>
      <c r="N888" s="256" t="s">
        <v>48</v>
      </c>
      <c r="O888" s="93"/>
      <c r="P888" s="257">
        <f>O888*H888</f>
        <v>0</v>
      </c>
      <c r="Q888" s="257">
        <v>0</v>
      </c>
      <c r="R888" s="257">
        <f>Q888*H888</f>
        <v>0</v>
      </c>
      <c r="S888" s="257">
        <v>0</v>
      </c>
      <c r="T888" s="258">
        <f>S888*H888</f>
        <v>0</v>
      </c>
      <c r="U888" s="40"/>
      <c r="V888" s="40"/>
      <c r="W888" s="40"/>
      <c r="X888" s="40"/>
      <c r="Y888" s="40"/>
      <c r="Z888" s="40"/>
      <c r="AA888" s="40"/>
      <c r="AB888" s="40"/>
      <c r="AC888" s="40"/>
      <c r="AD888" s="40"/>
      <c r="AE888" s="40"/>
      <c r="AR888" s="259" t="s">
        <v>162</v>
      </c>
      <c r="AT888" s="259" t="s">
        <v>400</v>
      </c>
      <c r="AU888" s="259" t="s">
        <v>93</v>
      </c>
      <c r="AY888" s="18" t="s">
        <v>397</v>
      </c>
      <c r="BE888" s="260">
        <f>IF(N888="základní",J888,0)</f>
        <v>0</v>
      </c>
      <c r="BF888" s="260">
        <f>IF(N888="snížená",J888,0)</f>
        <v>0</v>
      </c>
      <c r="BG888" s="260">
        <f>IF(N888="zákl. přenesená",J888,0)</f>
        <v>0</v>
      </c>
      <c r="BH888" s="260">
        <f>IF(N888="sníž. přenesená",J888,0)</f>
        <v>0</v>
      </c>
      <c r="BI888" s="260">
        <f>IF(N888="nulová",J888,0)</f>
        <v>0</v>
      </c>
      <c r="BJ888" s="18" t="s">
        <v>91</v>
      </c>
      <c r="BK888" s="260">
        <f>ROUND(I888*H888,2)</f>
        <v>0</v>
      </c>
      <c r="BL888" s="18" t="s">
        <v>162</v>
      </c>
      <c r="BM888" s="259" t="s">
        <v>1366</v>
      </c>
    </row>
    <row r="889" s="16" customFormat="1">
      <c r="A889" s="16"/>
      <c r="B889" s="306"/>
      <c r="C889" s="307"/>
      <c r="D889" s="261" t="s">
        <v>465</v>
      </c>
      <c r="E889" s="308" t="s">
        <v>1</v>
      </c>
      <c r="F889" s="309" t="s">
        <v>588</v>
      </c>
      <c r="G889" s="307"/>
      <c r="H889" s="308" t="s">
        <v>1</v>
      </c>
      <c r="I889" s="310"/>
      <c r="J889" s="307"/>
      <c r="K889" s="307"/>
      <c r="L889" s="311"/>
      <c r="M889" s="312"/>
      <c r="N889" s="313"/>
      <c r="O889" s="313"/>
      <c r="P889" s="313"/>
      <c r="Q889" s="313"/>
      <c r="R889" s="313"/>
      <c r="S889" s="313"/>
      <c r="T889" s="314"/>
      <c r="U889" s="16"/>
      <c r="V889" s="16"/>
      <c r="W889" s="16"/>
      <c r="X889" s="16"/>
      <c r="Y889" s="16"/>
      <c r="Z889" s="16"/>
      <c r="AA889" s="16"/>
      <c r="AB889" s="16"/>
      <c r="AC889" s="16"/>
      <c r="AD889" s="16"/>
      <c r="AE889" s="16"/>
      <c r="AT889" s="315" t="s">
        <v>465</v>
      </c>
      <c r="AU889" s="315" t="s">
        <v>93</v>
      </c>
      <c r="AV889" s="16" t="s">
        <v>91</v>
      </c>
      <c r="AW889" s="16" t="s">
        <v>38</v>
      </c>
      <c r="AX889" s="16" t="s">
        <v>83</v>
      </c>
      <c r="AY889" s="315" t="s">
        <v>397</v>
      </c>
    </row>
    <row r="890" s="13" customFormat="1">
      <c r="A890" s="13"/>
      <c r="B890" s="269"/>
      <c r="C890" s="270"/>
      <c r="D890" s="261" t="s">
        <v>465</v>
      </c>
      <c r="E890" s="271" t="s">
        <v>1</v>
      </c>
      <c r="F890" s="272" t="s">
        <v>1367</v>
      </c>
      <c r="G890" s="270"/>
      <c r="H890" s="273">
        <v>4173.1040000000003</v>
      </c>
      <c r="I890" s="274"/>
      <c r="J890" s="270"/>
      <c r="K890" s="270"/>
      <c r="L890" s="275"/>
      <c r="M890" s="276"/>
      <c r="N890" s="277"/>
      <c r="O890" s="277"/>
      <c r="P890" s="277"/>
      <c r="Q890" s="277"/>
      <c r="R890" s="277"/>
      <c r="S890" s="277"/>
      <c r="T890" s="278"/>
      <c r="U890" s="13"/>
      <c r="V890" s="13"/>
      <c r="W890" s="13"/>
      <c r="X890" s="13"/>
      <c r="Y890" s="13"/>
      <c r="Z890" s="13"/>
      <c r="AA890" s="13"/>
      <c r="AB890" s="13"/>
      <c r="AC890" s="13"/>
      <c r="AD890" s="13"/>
      <c r="AE890" s="13"/>
      <c r="AT890" s="279" t="s">
        <v>465</v>
      </c>
      <c r="AU890" s="279" t="s">
        <v>93</v>
      </c>
      <c r="AV890" s="13" t="s">
        <v>93</v>
      </c>
      <c r="AW890" s="13" t="s">
        <v>38</v>
      </c>
      <c r="AX890" s="13" t="s">
        <v>83</v>
      </c>
      <c r="AY890" s="279" t="s">
        <v>397</v>
      </c>
    </row>
    <row r="891" s="14" customFormat="1">
      <c r="A891" s="14"/>
      <c r="B891" s="280"/>
      <c r="C891" s="281"/>
      <c r="D891" s="261" t="s">
        <v>465</v>
      </c>
      <c r="E891" s="282" t="s">
        <v>1</v>
      </c>
      <c r="F891" s="283" t="s">
        <v>467</v>
      </c>
      <c r="G891" s="281"/>
      <c r="H891" s="284">
        <v>4173.1040000000003</v>
      </c>
      <c r="I891" s="285"/>
      <c r="J891" s="281"/>
      <c r="K891" s="281"/>
      <c r="L891" s="286"/>
      <c r="M891" s="287"/>
      <c r="N891" s="288"/>
      <c r="O891" s="288"/>
      <c r="P891" s="288"/>
      <c r="Q891" s="288"/>
      <c r="R891" s="288"/>
      <c r="S891" s="288"/>
      <c r="T891" s="289"/>
      <c r="U891" s="14"/>
      <c r="V891" s="14"/>
      <c r="W891" s="14"/>
      <c r="X891" s="14"/>
      <c r="Y891" s="14"/>
      <c r="Z891" s="14"/>
      <c r="AA891" s="14"/>
      <c r="AB891" s="14"/>
      <c r="AC891" s="14"/>
      <c r="AD891" s="14"/>
      <c r="AE891" s="14"/>
      <c r="AT891" s="290" t="s">
        <v>465</v>
      </c>
      <c r="AU891" s="290" t="s">
        <v>93</v>
      </c>
      <c r="AV891" s="14" t="s">
        <v>124</v>
      </c>
      <c r="AW891" s="14" t="s">
        <v>38</v>
      </c>
      <c r="AX891" s="14" t="s">
        <v>91</v>
      </c>
      <c r="AY891" s="290" t="s">
        <v>397</v>
      </c>
    </row>
    <row r="892" s="2" customFormat="1" ht="16.5" customHeight="1">
      <c r="A892" s="40"/>
      <c r="B892" s="41"/>
      <c r="C892" s="316" t="s">
        <v>1060</v>
      </c>
      <c r="D892" s="316" t="s">
        <v>534</v>
      </c>
      <c r="E892" s="317" t="s">
        <v>1368</v>
      </c>
      <c r="F892" s="318" t="s">
        <v>1369</v>
      </c>
      <c r="G892" s="319" t="s">
        <v>502</v>
      </c>
      <c r="H892" s="320">
        <v>1.252</v>
      </c>
      <c r="I892" s="321"/>
      <c r="J892" s="322">
        <f>ROUND(I892*H892,2)</f>
        <v>0</v>
      </c>
      <c r="K892" s="323"/>
      <c r="L892" s="324"/>
      <c r="M892" s="325" t="s">
        <v>1</v>
      </c>
      <c r="N892" s="326" t="s">
        <v>48</v>
      </c>
      <c r="O892" s="93"/>
      <c r="P892" s="257">
        <f>O892*H892</f>
        <v>0</v>
      </c>
      <c r="Q892" s="257">
        <v>1</v>
      </c>
      <c r="R892" s="257">
        <f>Q892*H892</f>
        <v>1.252</v>
      </c>
      <c r="S892" s="257">
        <v>0</v>
      </c>
      <c r="T892" s="258">
        <f>S892*H892</f>
        <v>0</v>
      </c>
      <c r="U892" s="40"/>
      <c r="V892" s="40"/>
      <c r="W892" s="40"/>
      <c r="X892" s="40"/>
      <c r="Y892" s="40"/>
      <c r="Z892" s="40"/>
      <c r="AA892" s="40"/>
      <c r="AB892" s="40"/>
      <c r="AC892" s="40"/>
      <c r="AD892" s="40"/>
      <c r="AE892" s="40"/>
      <c r="AR892" s="259" t="s">
        <v>212</v>
      </c>
      <c r="AT892" s="259" t="s">
        <v>534</v>
      </c>
      <c r="AU892" s="259" t="s">
        <v>93</v>
      </c>
      <c r="AY892" s="18" t="s">
        <v>397</v>
      </c>
      <c r="BE892" s="260">
        <f>IF(N892="základní",J892,0)</f>
        <v>0</v>
      </c>
      <c r="BF892" s="260">
        <f>IF(N892="snížená",J892,0)</f>
        <v>0</v>
      </c>
      <c r="BG892" s="260">
        <f>IF(N892="zákl. přenesená",J892,0)</f>
        <v>0</v>
      </c>
      <c r="BH892" s="260">
        <f>IF(N892="sníž. přenesená",J892,0)</f>
        <v>0</v>
      </c>
      <c r="BI892" s="260">
        <f>IF(N892="nulová",J892,0)</f>
        <v>0</v>
      </c>
      <c r="BJ892" s="18" t="s">
        <v>91</v>
      </c>
      <c r="BK892" s="260">
        <f>ROUND(I892*H892,2)</f>
        <v>0</v>
      </c>
      <c r="BL892" s="18" t="s">
        <v>162</v>
      </c>
      <c r="BM892" s="259" t="s">
        <v>1370</v>
      </c>
    </row>
    <row r="893" s="13" customFormat="1">
      <c r="A893" s="13"/>
      <c r="B893" s="269"/>
      <c r="C893" s="270"/>
      <c r="D893" s="261" t="s">
        <v>465</v>
      </c>
      <c r="E893" s="270"/>
      <c r="F893" s="272" t="s">
        <v>1371</v>
      </c>
      <c r="G893" s="270"/>
      <c r="H893" s="273">
        <v>1.252</v>
      </c>
      <c r="I893" s="274"/>
      <c r="J893" s="270"/>
      <c r="K893" s="270"/>
      <c r="L893" s="275"/>
      <c r="M893" s="276"/>
      <c r="N893" s="277"/>
      <c r="O893" s="277"/>
      <c r="P893" s="277"/>
      <c r="Q893" s="277"/>
      <c r="R893" s="277"/>
      <c r="S893" s="277"/>
      <c r="T893" s="278"/>
      <c r="U893" s="13"/>
      <c r="V893" s="13"/>
      <c r="W893" s="13"/>
      <c r="X893" s="13"/>
      <c r="Y893" s="13"/>
      <c r="Z893" s="13"/>
      <c r="AA893" s="13"/>
      <c r="AB893" s="13"/>
      <c r="AC893" s="13"/>
      <c r="AD893" s="13"/>
      <c r="AE893" s="13"/>
      <c r="AT893" s="279" t="s">
        <v>465</v>
      </c>
      <c r="AU893" s="279" t="s">
        <v>93</v>
      </c>
      <c r="AV893" s="13" t="s">
        <v>93</v>
      </c>
      <c r="AW893" s="13" t="s">
        <v>4</v>
      </c>
      <c r="AX893" s="13" t="s">
        <v>91</v>
      </c>
      <c r="AY893" s="279" t="s">
        <v>397</v>
      </c>
    </row>
    <row r="894" s="2" customFormat="1" ht="21.75" customHeight="1">
      <c r="A894" s="40"/>
      <c r="B894" s="41"/>
      <c r="C894" s="247" t="s">
        <v>1372</v>
      </c>
      <c r="D894" s="247" t="s">
        <v>400</v>
      </c>
      <c r="E894" s="248" t="s">
        <v>1373</v>
      </c>
      <c r="F894" s="249" t="s">
        <v>1374</v>
      </c>
      <c r="G894" s="250" t="s">
        <v>546</v>
      </c>
      <c r="H894" s="251">
        <v>482.89800000000002</v>
      </c>
      <c r="I894" s="252"/>
      <c r="J894" s="253">
        <f>ROUND(I894*H894,2)</f>
        <v>0</v>
      </c>
      <c r="K894" s="254"/>
      <c r="L894" s="46"/>
      <c r="M894" s="255" t="s">
        <v>1</v>
      </c>
      <c r="N894" s="256" t="s">
        <v>48</v>
      </c>
      <c r="O894" s="93"/>
      <c r="P894" s="257">
        <f>O894*H894</f>
        <v>0</v>
      </c>
      <c r="Q894" s="257">
        <v>0</v>
      </c>
      <c r="R894" s="257">
        <f>Q894*H894</f>
        <v>0</v>
      </c>
      <c r="S894" s="257">
        <v>0</v>
      </c>
      <c r="T894" s="258">
        <f>S894*H894</f>
        <v>0</v>
      </c>
      <c r="U894" s="40"/>
      <c r="V894" s="40"/>
      <c r="W894" s="40"/>
      <c r="X894" s="40"/>
      <c r="Y894" s="40"/>
      <c r="Z894" s="40"/>
      <c r="AA894" s="40"/>
      <c r="AB894" s="40"/>
      <c r="AC894" s="40"/>
      <c r="AD894" s="40"/>
      <c r="AE894" s="40"/>
      <c r="AR894" s="259" t="s">
        <v>162</v>
      </c>
      <c r="AT894" s="259" t="s">
        <v>400</v>
      </c>
      <c r="AU894" s="259" t="s">
        <v>93</v>
      </c>
      <c r="AY894" s="18" t="s">
        <v>397</v>
      </c>
      <c r="BE894" s="260">
        <f>IF(N894="základní",J894,0)</f>
        <v>0</v>
      </c>
      <c r="BF894" s="260">
        <f>IF(N894="snížená",J894,0)</f>
        <v>0</v>
      </c>
      <c r="BG894" s="260">
        <f>IF(N894="zákl. přenesená",J894,0)</f>
        <v>0</v>
      </c>
      <c r="BH894" s="260">
        <f>IF(N894="sníž. přenesená",J894,0)</f>
        <v>0</v>
      </c>
      <c r="BI894" s="260">
        <f>IF(N894="nulová",J894,0)</f>
        <v>0</v>
      </c>
      <c r="BJ894" s="18" t="s">
        <v>91</v>
      </c>
      <c r="BK894" s="260">
        <f>ROUND(I894*H894,2)</f>
        <v>0</v>
      </c>
      <c r="BL894" s="18" t="s">
        <v>162</v>
      </c>
      <c r="BM894" s="259" t="s">
        <v>1375</v>
      </c>
    </row>
    <row r="895" s="16" customFormat="1">
      <c r="A895" s="16"/>
      <c r="B895" s="306"/>
      <c r="C895" s="307"/>
      <c r="D895" s="261" t="s">
        <v>465</v>
      </c>
      <c r="E895" s="308" t="s">
        <v>1</v>
      </c>
      <c r="F895" s="309" t="s">
        <v>588</v>
      </c>
      <c r="G895" s="307"/>
      <c r="H895" s="308" t="s">
        <v>1</v>
      </c>
      <c r="I895" s="310"/>
      <c r="J895" s="307"/>
      <c r="K895" s="307"/>
      <c r="L895" s="311"/>
      <c r="M895" s="312"/>
      <c r="N895" s="313"/>
      <c r="O895" s="313"/>
      <c r="P895" s="313"/>
      <c r="Q895" s="313"/>
      <c r="R895" s="313"/>
      <c r="S895" s="313"/>
      <c r="T895" s="314"/>
      <c r="U895" s="16"/>
      <c r="V895" s="16"/>
      <c r="W895" s="16"/>
      <c r="X895" s="16"/>
      <c r="Y895" s="16"/>
      <c r="Z895" s="16"/>
      <c r="AA895" s="16"/>
      <c r="AB895" s="16"/>
      <c r="AC895" s="16"/>
      <c r="AD895" s="16"/>
      <c r="AE895" s="16"/>
      <c r="AT895" s="315" t="s">
        <v>465</v>
      </c>
      <c r="AU895" s="315" t="s">
        <v>93</v>
      </c>
      <c r="AV895" s="16" t="s">
        <v>91</v>
      </c>
      <c r="AW895" s="16" t="s">
        <v>38</v>
      </c>
      <c r="AX895" s="16" t="s">
        <v>83</v>
      </c>
      <c r="AY895" s="315" t="s">
        <v>397</v>
      </c>
    </row>
    <row r="896" s="13" customFormat="1">
      <c r="A896" s="13"/>
      <c r="B896" s="269"/>
      <c r="C896" s="270"/>
      <c r="D896" s="261" t="s">
        <v>465</v>
      </c>
      <c r="E896" s="271" t="s">
        <v>1</v>
      </c>
      <c r="F896" s="272" t="s">
        <v>1376</v>
      </c>
      <c r="G896" s="270"/>
      <c r="H896" s="273">
        <v>16.843</v>
      </c>
      <c r="I896" s="274"/>
      <c r="J896" s="270"/>
      <c r="K896" s="270"/>
      <c r="L896" s="275"/>
      <c r="M896" s="276"/>
      <c r="N896" s="277"/>
      <c r="O896" s="277"/>
      <c r="P896" s="277"/>
      <c r="Q896" s="277"/>
      <c r="R896" s="277"/>
      <c r="S896" s="277"/>
      <c r="T896" s="278"/>
      <c r="U896" s="13"/>
      <c r="V896" s="13"/>
      <c r="W896" s="13"/>
      <c r="X896" s="13"/>
      <c r="Y896" s="13"/>
      <c r="Z896" s="13"/>
      <c r="AA896" s="13"/>
      <c r="AB896" s="13"/>
      <c r="AC896" s="13"/>
      <c r="AD896" s="13"/>
      <c r="AE896" s="13"/>
      <c r="AT896" s="279" t="s">
        <v>465</v>
      </c>
      <c r="AU896" s="279" t="s">
        <v>93</v>
      </c>
      <c r="AV896" s="13" t="s">
        <v>93</v>
      </c>
      <c r="AW896" s="13" t="s">
        <v>38</v>
      </c>
      <c r="AX896" s="13" t="s">
        <v>83</v>
      </c>
      <c r="AY896" s="279" t="s">
        <v>397</v>
      </c>
    </row>
    <row r="897" s="13" customFormat="1">
      <c r="A897" s="13"/>
      <c r="B897" s="269"/>
      <c r="C897" s="270"/>
      <c r="D897" s="261" t="s">
        <v>465</v>
      </c>
      <c r="E897" s="271" t="s">
        <v>1</v>
      </c>
      <c r="F897" s="272" t="s">
        <v>1377</v>
      </c>
      <c r="G897" s="270"/>
      <c r="H897" s="273">
        <v>22.620000000000001</v>
      </c>
      <c r="I897" s="274"/>
      <c r="J897" s="270"/>
      <c r="K897" s="270"/>
      <c r="L897" s="275"/>
      <c r="M897" s="276"/>
      <c r="N897" s="277"/>
      <c r="O897" s="277"/>
      <c r="P897" s="277"/>
      <c r="Q897" s="277"/>
      <c r="R897" s="277"/>
      <c r="S897" s="277"/>
      <c r="T897" s="278"/>
      <c r="U897" s="13"/>
      <c r="V897" s="13"/>
      <c r="W897" s="13"/>
      <c r="X897" s="13"/>
      <c r="Y897" s="13"/>
      <c r="Z897" s="13"/>
      <c r="AA897" s="13"/>
      <c r="AB897" s="13"/>
      <c r="AC897" s="13"/>
      <c r="AD897" s="13"/>
      <c r="AE897" s="13"/>
      <c r="AT897" s="279" t="s">
        <v>465</v>
      </c>
      <c r="AU897" s="279" t="s">
        <v>93</v>
      </c>
      <c r="AV897" s="13" t="s">
        <v>93</v>
      </c>
      <c r="AW897" s="13" t="s">
        <v>38</v>
      </c>
      <c r="AX897" s="13" t="s">
        <v>83</v>
      </c>
      <c r="AY897" s="279" t="s">
        <v>397</v>
      </c>
    </row>
    <row r="898" s="13" customFormat="1">
      <c r="A898" s="13"/>
      <c r="B898" s="269"/>
      <c r="C898" s="270"/>
      <c r="D898" s="261" t="s">
        <v>465</v>
      </c>
      <c r="E898" s="271" t="s">
        <v>1</v>
      </c>
      <c r="F898" s="272" t="s">
        <v>1378</v>
      </c>
      <c r="G898" s="270"/>
      <c r="H898" s="273">
        <v>16.375</v>
      </c>
      <c r="I898" s="274"/>
      <c r="J898" s="270"/>
      <c r="K898" s="270"/>
      <c r="L898" s="275"/>
      <c r="M898" s="276"/>
      <c r="N898" s="277"/>
      <c r="O898" s="277"/>
      <c r="P898" s="277"/>
      <c r="Q898" s="277"/>
      <c r="R898" s="277"/>
      <c r="S898" s="277"/>
      <c r="T898" s="278"/>
      <c r="U898" s="13"/>
      <c r="V898" s="13"/>
      <c r="W898" s="13"/>
      <c r="X898" s="13"/>
      <c r="Y898" s="13"/>
      <c r="Z898" s="13"/>
      <c r="AA898" s="13"/>
      <c r="AB898" s="13"/>
      <c r="AC898" s="13"/>
      <c r="AD898" s="13"/>
      <c r="AE898" s="13"/>
      <c r="AT898" s="279" t="s">
        <v>465</v>
      </c>
      <c r="AU898" s="279" t="s">
        <v>93</v>
      </c>
      <c r="AV898" s="13" t="s">
        <v>93</v>
      </c>
      <c r="AW898" s="13" t="s">
        <v>38</v>
      </c>
      <c r="AX898" s="13" t="s">
        <v>83</v>
      </c>
      <c r="AY898" s="279" t="s">
        <v>397</v>
      </c>
    </row>
    <row r="899" s="13" customFormat="1">
      <c r="A899" s="13"/>
      <c r="B899" s="269"/>
      <c r="C899" s="270"/>
      <c r="D899" s="261" t="s">
        <v>465</v>
      </c>
      <c r="E899" s="271" t="s">
        <v>1</v>
      </c>
      <c r="F899" s="272" t="s">
        <v>1379</v>
      </c>
      <c r="G899" s="270"/>
      <c r="H899" s="273">
        <v>44.100000000000001</v>
      </c>
      <c r="I899" s="274"/>
      <c r="J899" s="270"/>
      <c r="K899" s="270"/>
      <c r="L899" s="275"/>
      <c r="M899" s="276"/>
      <c r="N899" s="277"/>
      <c r="O899" s="277"/>
      <c r="P899" s="277"/>
      <c r="Q899" s="277"/>
      <c r="R899" s="277"/>
      <c r="S899" s="277"/>
      <c r="T899" s="278"/>
      <c r="U899" s="13"/>
      <c r="V899" s="13"/>
      <c r="W899" s="13"/>
      <c r="X899" s="13"/>
      <c r="Y899" s="13"/>
      <c r="Z899" s="13"/>
      <c r="AA899" s="13"/>
      <c r="AB899" s="13"/>
      <c r="AC899" s="13"/>
      <c r="AD899" s="13"/>
      <c r="AE899" s="13"/>
      <c r="AT899" s="279" t="s">
        <v>465</v>
      </c>
      <c r="AU899" s="279" t="s">
        <v>93</v>
      </c>
      <c r="AV899" s="13" t="s">
        <v>93</v>
      </c>
      <c r="AW899" s="13" t="s">
        <v>38</v>
      </c>
      <c r="AX899" s="13" t="s">
        <v>83</v>
      </c>
      <c r="AY899" s="279" t="s">
        <v>397</v>
      </c>
    </row>
    <row r="900" s="13" customFormat="1">
      <c r="A900" s="13"/>
      <c r="B900" s="269"/>
      <c r="C900" s="270"/>
      <c r="D900" s="261" t="s">
        <v>465</v>
      </c>
      <c r="E900" s="271" t="s">
        <v>1</v>
      </c>
      <c r="F900" s="272" t="s">
        <v>1380</v>
      </c>
      <c r="G900" s="270"/>
      <c r="H900" s="273">
        <v>59.832000000000001</v>
      </c>
      <c r="I900" s="274"/>
      <c r="J900" s="270"/>
      <c r="K900" s="270"/>
      <c r="L900" s="275"/>
      <c r="M900" s="276"/>
      <c r="N900" s="277"/>
      <c r="O900" s="277"/>
      <c r="P900" s="277"/>
      <c r="Q900" s="277"/>
      <c r="R900" s="277"/>
      <c r="S900" s="277"/>
      <c r="T900" s="278"/>
      <c r="U900" s="13"/>
      <c r="V900" s="13"/>
      <c r="W900" s="13"/>
      <c r="X900" s="13"/>
      <c r="Y900" s="13"/>
      <c r="Z900" s="13"/>
      <c r="AA900" s="13"/>
      <c r="AB900" s="13"/>
      <c r="AC900" s="13"/>
      <c r="AD900" s="13"/>
      <c r="AE900" s="13"/>
      <c r="AT900" s="279" t="s">
        <v>465</v>
      </c>
      <c r="AU900" s="279" t="s">
        <v>93</v>
      </c>
      <c r="AV900" s="13" t="s">
        <v>93</v>
      </c>
      <c r="AW900" s="13" t="s">
        <v>38</v>
      </c>
      <c r="AX900" s="13" t="s">
        <v>83</v>
      </c>
      <c r="AY900" s="279" t="s">
        <v>397</v>
      </c>
    </row>
    <row r="901" s="13" customFormat="1">
      <c r="A901" s="13"/>
      <c r="B901" s="269"/>
      <c r="C901" s="270"/>
      <c r="D901" s="261" t="s">
        <v>465</v>
      </c>
      <c r="E901" s="271" t="s">
        <v>1</v>
      </c>
      <c r="F901" s="272" t="s">
        <v>1381</v>
      </c>
      <c r="G901" s="270"/>
      <c r="H901" s="273">
        <v>323.12799999999999</v>
      </c>
      <c r="I901" s="274"/>
      <c r="J901" s="270"/>
      <c r="K901" s="270"/>
      <c r="L901" s="275"/>
      <c r="M901" s="276"/>
      <c r="N901" s="277"/>
      <c r="O901" s="277"/>
      <c r="P901" s="277"/>
      <c r="Q901" s="277"/>
      <c r="R901" s="277"/>
      <c r="S901" s="277"/>
      <c r="T901" s="278"/>
      <c r="U901" s="13"/>
      <c r="V901" s="13"/>
      <c r="W901" s="13"/>
      <c r="X901" s="13"/>
      <c r="Y901" s="13"/>
      <c r="Z901" s="13"/>
      <c r="AA901" s="13"/>
      <c r="AB901" s="13"/>
      <c r="AC901" s="13"/>
      <c r="AD901" s="13"/>
      <c r="AE901" s="13"/>
      <c r="AT901" s="279" t="s">
        <v>465</v>
      </c>
      <c r="AU901" s="279" t="s">
        <v>93</v>
      </c>
      <c r="AV901" s="13" t="s">
        <v>93</v>
      </c>
      <c r="AW901" s="13" t="s">
        <v>38</v>
      </c>
      <c r="AX901" s="13" t="s">
        <v>83</v>
      </c>
      <c r="AY901" s="279" t="s">
        <v>397</v>
      </c>
    </row>
    <row r="902" s="14" customFormat="1">
      <c r="A902" s="14"/>
      <c r="B902" s="280"/>
      <c r="C902" s="281"/>
      <c r="D902" s="261" t="s">
        <v>465</v>
      </c>
      <c r="E902" s="282" t="s">
        <v>1</v>
      </c>
      <c r="F902" s="283" t="s">
        <v>467</v>
      </c>
      <c r="G902" s="281"/>
      <c r="H902" s="284">
        <v>482.89800000000002</v>
      </c>
      <c r="I902" s="285"/>
      <c r="J902" s="281"/>
      <c r="K902" s="281"/>
      <c r="L902" s="286"/>
      <c r="M902" s="287"/>
      <c r="N902" s="288"/>
      <c r="O902" s="288"/>
      <c r="P902" s="288"/>
      <c r="Q902" s="288"/>
      <c r="R902" s="288"/>
      <c r="S902" s="288"/>
      <c r="T902" s="289"/>
      <c r="U902" s="14"/>
      <c r="V902" s="14"/>
      <c r="W902" s="14"/>
      <c r="X902" s="14"/>
      <c r="Y902" s="14"/>
      <c r="Z902" s="14"/>
      <c r="AA902" s="14"/>
      <c r="AB902" s="14"/>
      <c r="AC902" s="14"/>
      <c r="AD902" s="14"/>
      <c r="AE902" s="14"/>
      <c r="AT902" s="290" t="s">
        <v>465</v>
      </c>
      <c r="AU902" s="290" t="s">
        <v>93</v>
      </c>
      <c r="AV902" s="14" t="s">
        <v>124</v>
      </c>
      <c r="AW902" s="14" t="s">
        <v>38</v>
      </c>
      <c r="AX902" s="14" t="s">
        <v>91</v>
      </c>
      <c r="AY902" s="290" t="s">
        <v>397</v>
      </c>
    </row>
    <row r="903" s="2" customFormat="1" ht="16.5" customHeight="1">
      <c r="A903" s="40"/>
      <c r="B903" s="41"/>
      <c r="C903" s="316" t="s">
        <v>1064</v>
      </c>
      <c r="D903" s="316" t="s">
        <v>534</v>
      </c>
      <c r="E903" s="317" t="s">
        <v>1368</v>
      </c>
      <c r="F903" s="318" t="s">
        <v>1369</v>
      </c>
      <c r="G903" s="319" t="s">
        <v>502</v>
      </c>
      <c r="H903" s="320">
        <v>0.16900000000000001</v>
      </c>
      <c r="I903" s="321"/>
      <c r="J903" s="322">
        <f>ROUND(I903*H903,2)</f>
        <v>0</v>
      </c>
      <c r="K903" s="323"/>
      <c r="L903" s="324"/>
      <c r="M903" s="325" t="s">
        <v>1</v>
      </c>
      <c r="N903" s="326" t="s">
        <v>48</v>
      </c>
      <c r="O903" s="93"/>
      <c r="P903" s="257">
        <f>O903*H903</f>
        <v>0</v>
      </c>
      <c r="Q903" s="257">
        <v>1</v>
      </c>
      <c r="R903" s="257">
        <f>Q903*H903</f>
        <v>0.16900000000000001</v>
      </c>
      <c r="S903" s="257">
        <v>0</v>
      </c>
      <c r="T903" s="258">
        <f>S903*H903</f>
        <v>0</v>
      </c>
      <c r="U903" s="40"/>
      <c r="V903" s="40"/>
      <c r="W903" s="40"/>
      <c r="X903" s="40"/>
      <c r="Y903" s="40"/>
      <c r="Z903" s="40"/>
      <c r="AA903" s="40"/>
      <c r="AB903" s="40"/>
      <c r="AC903" s="40"/>
      <c r="AD903" s="40"/>
      <c r="AE903" s="40"/>
      <c r="AR903" s="259" t="s">
        <v>212</v>
      </c>
      <c r="AT903" s="259" t="s">
        <v>534</v>
      </c>
      <c r="AU903" s="259" t="s">
        <v>93</v>
      </c>
      <c r="AY903" s="18" t="s">
        <v>397</v>
      </c>
      <c r="BE903" s="260">
        <f>IF(N903="základní",J903,0)</f>
        <v>0</v>
      </c>
      <c r="BF903" s="260">
        <f>IF(N903="snížená",J903,0)</f>
        <v>0</v>
      </c>
      <c r="BG903" s="260">
        <f>IF(N903="zákl. přenesená",J903,0)</f>
        <v>0</v>
      </c>
      <c r="BH903" s="260">
        <f>IF(N903="sníž. přenesená",J903,0)</f>
        <v>0</v>
      </c>
      <c r="BI903" s="260">
        <f>IF(N903="nulová",J903,0)</f>
        <v>0</v>
      </c>
      <c r="BJ903" s="18" t="s">
        <v>91</v>
      </c>
      <c r="BK903" s="260">
        <f>ROUND(I903*H903,2)</f>
        <v>0</v>
      </c>
      <c r="BL903" s="18" t="s">
        <v>162</v>
      </c>
      <c r="BM903" s="259" t="s">
        <v>1382</v>
      </c>
    </row>
    <row r="904" s="13" customFormat="1">
      <c r="A904" s="13"/>
      <c r="B904" s="269"/>
      <c r="C904" s="270"/>
      <c r="D904" s="261" t="s">
        <v>465</v>
      </c>
      <c r="E904" s="270"/>
      <c r="F904" s="272" t="s">
        <v>1383</v>
      </c>
      <c r="G904" s="270"/>
      <c r="H904" s="273">
        <v>0.16900000000000001</v>
      </c>
      <c r="I904" s="274"/>
      <c r="J904" s="270"/>
      <c r="K904" s="270"/>
      <c r="L904" s="275"/>
      <c r="M904" s="276"/>
      <c r="N904" s="277"/>
      <c r="O904" s="277"/>
      <c r="P904" s="277"/>
      <c r="Q904" s="277"/>
      <c r="R904" s="277"/>
      <c r="S904" s="277"/>
      <c r="T904" s="278"/>
      <c r="U904" s="13"/>
      <c r="V904" s="13"/>
      <c r="W904" s="13"/>
      <c r="X904" s="13"/>
      <c r="Y904" s="13"/>
      <c r="Z904" s="13"/>
      <c r="AA904" s="13"/>
      <c r="AB904" s="13"/>
      <c r="AC904" s="13"/>
      <c r="AD904" s="13"/>
      <c r="AE904" s="13"/>
      <c r="AT904" s="279" t="s">
        <v>465</v>
      </c>
      <c r="AU904" s="279" t="s">
        <v>93</v>
      </c>
      <c r="AV904" s="13" t="s">
        <v>93</v>
      </c>
      <c r="AW904" s="13" t="s">
        <v>4</v>
      </c>
      <c r="AX904" s="13" t="s">
        <v>91</v>
      </c>
      <c r="AY904" s="279" t="s">
        <v>397</v>
      </c>
    </row>
    <row r="905" s="2" customFormat="1" ht="21.75" customHeight="1">
      <c r="A905" s="40"/>
      <c r="B905" s="41"/>
      <c r="C905" s="247" t="s">
        <v>1384</v>
      </c>
      <c r="D905" s="247" t="s">
        <v>400</v>
      </c>
      <c r="E905" s="248" t="s">
        <v>1385</v>
      </c>
      <c r="F905" s="249" t="s">
        <v>1386</v>
      </c>
      <c r="G905" s="250" t="s">
        <v>546</v>
      </c>
      <c r="H905" s="251">
        <v>8346.2070000000003</v>
      </c>
      <c r="I905" s="252"/>
      <c r="J905" s="253">
        <f>ROUND(I905*H905,2)</f>
        <v>0</v>
      </c>
      <c r="K905" s="254"/>
      <c r="L905" s="46"/>
      <c r="M905" s="255" t="s">
        <v>1</v>
      </c>
      <c r="N905" s="256" t="s">
        <v>48</v>
      </c>
      <c r="O905" s="93"/>
      <c r="P905" s="257">
        <f>O905*H905</f>
        <v>0</v>
      </c>
      <c r="Q905" s="257">
        <v>0.00040000000000000002</v>
      </c>
      <c r="R905" s="257">
        <f>Q905*H905</f>
        <v>3.3384828000000004</v>
      </c>
      <c r="S905" s="257">
        <v>0</v>
      </c>
      <c r="T905" s="258">
        <f>S905*H905</f>
        <v>0</v>
      </c>
      <c r="U905" s="40"/>
      <c r="V905" s="40"/>
      <c r="W905" s="40"/>
      <c r="X905" s="40"/>
      <c r="Y905" s="40"/>
      <c r="Z905" s="40"/>
      <c r="AA905" s="40"/>
      <c r="AB905" s="40"/>
      <c r="AC905" s="40"/>
      <c r="AD905" s="40"/>
      <c r="AE905" s="40"/>
      <c r="AR905" s="259" t="s">
        <v>162</v>
      </c>
      <c r="AT905" s="259" t="s">
        <v>400</v>
      </c>
      <c r="AU905" s="259" t="s">
        <v>93</v>
      </c>
      <c r="AY905" s="18" t="s">
        <v>397</v>
      </c>
      <c r="BE905" s="260">
        <f>IF(N905="základní",J905,0)</f>
        <v>0</v>
      </c>
      <c r="BF905" s="260">
        <f>IF(N905="snížená",J905,0)</f>
        <v>0</v>
      </c>
      <c r="BG905" s="260">
        <f>IF(N905="zákl. přenesená",J905,0)</f>
        <v>0</v>
      </c>
      <c r="BH905" s="260">
        <f>IF(N905="sníž. přenesená",J905,0)</f>
        <v>0</v>
      </c>
      <c r="BI905" s="260">
        <f>IF(N905="nulová",J905,0)</f>
        <v>0</v>
      </c>
      <c r="BJ905" s="18" t="s">
        <v>91</v>
      </c>
      <c r="BK905" s="260">
        <f>ROUND(I905*H905,2)</f>
        <v>0</v>
      </c>
      <c r="BL905" s="18" t="s">
        <v>162</v>
      </c>
      <c r="BM905" s="259" t="s">
        <v>1387</v>
      </c>
    </row>
    <row r="906" s="16" customFormat="1">
      <c r="A906" s="16"/>
      <c r="B906" s="306"/>
      <c r="C906" s="307"/>
      <c r="D906" s="261" t="s">
        <v>465</v>
      </c>
      <c r="E906" s="308" t="s">
        <v>1</v>
      </c>
      <c r="F906" s="309" t="s">
        <v>588</v>
      </c>
      <c r="G906" s="307"/>
      <c r="H906" s="308" t="s">
        <v>1</v>
      </c>
      <c r="I906" s="310"/>
      <c r="J906" s="307"/>
      <c r="K906" s="307"/>
      <c r="L906" s="311"/>
      <c r="M906" s="312"/>
      <c r="N906" s="313"/>
      <c r="O906" s="313"/>
      <c r="P906" s="313"/>
      <c r="Q906" s="313"/>
      <c r="R906" s="313"/>
      <c r="S906" s="313"/>
      <c r="T906" s="314"/>
      <c r="U906" s="16"/>
      <c r="V906" s="16"/>
      <c r="W906" s="16"/>
      <c r="X906" s="16"/>
      <c r="Y906" s="16"/>
      <c r="Z906" s="16"/>
      <c r="AA906" s="16"/>
      <c r="AB906" s="16"/>
      <c r="AC906" s="16"/>
      <c r="AD906" s="16"/>
      <c r="AE906" s="16"/>
      <c r="AT906" s="315" t="s">
        <v>465</v>
      </c>
      <c r="AU906" s="315" t="s">
        <v>93</v>
      </c>
      <c r="AV906" s="16" t="s">
        <v>91</v>
      </c>
      <c r="AW906" s="16" t="s">
        <v>38</v>
      </c>
      <c r="AX906" s="16" t="s">
        <v>83</v>
      </c>
      <c r="AY906" s="315" t="s">
        <v>397</v>
      </c>
    </row>
    <row r="907" s="13" customFormat="1">
      <c r="A907" s="13"/>
      <c r="B907" s="269"/>
      <c r="C907" s="270"/>
      <c r="D907" s="261" t="s">
        <v>465</v>
      </c>
      <c r="E907" s="271" t="s">
        <v>1</v>
      </c>
      <c r="F907" s="272" t="s">
        <v>1388</v>
      </c>
      <c r="G907" s="270"/>
      <c r="H907" s="273">
        <v>8346.2070000000003</v>
      </c>
      <c r="I907" s="274"/>
      <c r="J907" s="270"/>
      <c r="K907" s="270"/>
      <c r="L907" s="275"/>
      <c r="M907" s="276"/>
      <c r="N907" s="277"/>
      <c r="O907" s="277"/>
      <c r="P907" s="277"/>
      <c r="Q907" s="277"/>
      <c r="R907" s="277"/>
      <c r="S907" s="277"/>
      <c r="T907" s="278"/>
      <c r="U907" s="13"/>
      <c r="V907" s="13"/>
      <c r="W907" s="13"/>
      <c r="X907" s="13"/>
      <c r="Y907" s="13"/>
      <c r="Z907" s="13"/>
      <c r="AA907" s="13"/>
      <c r="AB907" s="13"/>
      <c r="AC907" s="13"/>
      <c r="AD907" s="13"/>
      <c r="AE907" s="13"/>
      <c r="AT907" s="279" t="s">
        <v>465</v>
      </c>
      <c r="AU907" s="279" t="s">
        <v>93</v>
      </c>
      <c r="AV907" s="13" t="s">
        <v>93</v>
      </c>
      <c r="AW907" s="13" t="s">
        <v>38</v>
      </c>
      <c r="AX907" s="13" t="s">
        <v>83</v>
      </c>
      <c r="AY907" s="279" t="s">
        <v>397</v>
      </c>
    </row>
    <row r="908" s="14" customFormat="1">
      <c r="A908" s="14"/>
      <c r="B908" s="280"/>
      <c r="C908" s="281"/>
      <c r="D908" s="261" t="s">
        <v>465</v>
      </c>
      <c r="E908" s="282" t="s">
        <v>1</v>
      </c>
      <c r="F908" s="283" t="s">
        <v>467</v>
      </c>
      <c r="G908" s="281"/>
      <c r="H908" s="284">
        <v>8346.2070000000003</v>
      </c>
      <c r="I908" s="285"/>
      <c r="J908" s="281"/>
      <c r="K908" s="281"/>
      <c r="L908" s="286"/>
      <c r="M908" s="287"/>
      <c r="N908" s="288"/>
      <c r="O908" s="288"/>
      <c r="P908" s="288"/>
      <c r="Q908" s="288"/>
      <c r="R908" s="288"/>
      <c r="S908" s="288"/>
      <c r="T908" s="289"/>
      <c r="U908" s="14"/>
      <c r="V908" s="14"/>
      <c r="W908" s="14"/>
      <c r="X908" s="14"/>
      <c r="Y908" s="14"/>
      <c r="Z908" s="14"/>
      <c r="AA908" s="14"/>
      <c r="AB908" s="14"/>
      <c r="AC908" s="14"/>
      <c r="AD908" s="14"/>
      <c r="AE908" s="14"/>
      <c r="AT908" s="290" t="s">
        <v>465</v>
      </c>
      <c r="AU908" s="290" t="s">
        <v>93</v>
      </c>
      <c r="AV908" s="14" t="s">
        <v>124</v>
      </c>
      <c r="AW908" s="14" t="s">
        <v>38</v>
      </c>
      <c r="AX908" s="14" t="s">
        <v>91</v>
      </c>
      <c r="AY908" s="290" t="s">
        <v>397</v>
      </c>
    </row>
    <row r="909" s="2" customFormat="1" ht="33" customHeight="1">
      <c r="A909" s="40"/>
      <c r="B909" s="41"/>
      <c r="C909" s="316" t="s">
        <v>1069</v>
      </c>
      <c r="D909" s="316" t="s">
        <v>534</v>
      </c>
      <c r="E909" s="317" t="s">
        <v>1389</v>
      </c>
      <c r="F909" s="318" t="s">
        <v>1390</v>
      </c>
      <c r="G909" s="319" t="s">
        <v>546</v>
      </c>
      <c r="H909" s="320">
        <v>4799.0690000000004</v>
      </c>
      <c r="I909" s="321"/>
      <c r="J909" s="322">
        <f>ROUND(I909*H909,2)</f>
        <v>0</v>
      </c>
      <c r="K909" s="323"/>
      <c r="L909" s="324"/>
      <c r="M909" s="325" t="s">
        <v>1</v>
      </c>
      <c r="N909" s="326" t="s">
        <v>48</v>
      </c>
      <c r="O909" s="93"/>
      <c r="P909" s="257">
        <f>O909*H909</f>
        <v>0</v>
      </c>
      <c r="Q909" s="257">
        <v>0.0054000000000000003</v>
      </c>
      <c r="R909" s="257">
        <f>Q909*H909</f>
        <v>25.914972600000002</v>
      </c>
      <c r="S909" s="257">
        <v>0</v>
      </c>
      <c r="T909" s="258">
        <f>S909*H909</f>
        <v>0</v>
      </c>
      <c r="U909" s="40"/>
      <c r="V909" s="40"/>
      <c r="W909" s="40"/>
      <c r="X909" s="40"/>
      <c r="Y909" s="40"/>
      <c r="Z909" s="40"/>
      <c r="AA909" s="40"/>
      <c r="AB909" s="40"/>
      <c r="AC909" s="40"/>
      <c r="AD909" s="40"/>
      <c r="AE909" s="40"/>
      <c r="AR909" s="259" t="s">
        <v>212</v>
      </c>
      <c r="AT909" s="259" t="s">
        <v>534</v>
      </c>
      <c r="AU909" s="259" t="s">
        <v>93</v>
      </c>
      <c r="AY909" s="18" t="s">
        <v>397</v>
      </c>
      <c r="BE909" s="260">
        <f>IF(N909="základní",J909,0)</f>
        <v>0</v>
      </c>
      <c r="BF909" s="260">
        <f>IF(N909="snížená",J909,0)</f>
        <v>0</v>
      </c>
      <c r="BG909" s="260">
        <f>IF(N909="zákl. přenesená",J909,0)</f>
        <v>0</v>
      </c>
      <c r="BH909" s="260">
        <f>IF(N909="sníž. přenesená",J909,0)</f>
        <v>0</v>
      </c>
      <c r="BI909" s="260">
        <f>IF(N909="nulová",J909,0)</f>
        <v>0</v>
      </c>
      <c r="BJ909" s="18" t="s">
        <v>91</v>
      </c>
      <c r="BK909" s="260">
        <f>ROUND(I909*H909,2)</f>
        <v>0</v>
      </c>
      <c r="BL909" s="18" t="s">
        <v>162</v>
      </c>
      <c r="BM909" s="259" t="s">
        <v>1391</v>
      </c>
    </row>
    <row r="910" s="13" customFormat="1">
      <c r="A910" s="13"/>
      <c r="B910" s="269"/>
      <c r="C910" s="270"/>
      <c r="D910" s="261" t="s">
        <v>465</v>
      </c>
      <c r="E910" s="270"/>
      <c r="F910" s="272" t="s">
        <v>1392</v>
      </c>
      <c r="G910" s="270"/>
      <c r="H910" s="273">
        <v>4799.0690000000004</v>
      </c>
      <c r="I910" s="274"/>
      <c r="J910" s="270"/>
      <c r="K910" s="270"/>
      <c r="L910" s="275"/>
      <c r="M910" s="276"/>
      <c r="N910" s="277"/>
      <c r="O910" s="277"/>
      <c r="P910" s="277"/>
      <c r="Q910" s="277"/>
      <c r="R910" s="277"/>
      <c r="S910" s="277"/>
      <c r="T910" s="278"/>
      <c r="U910" s="13"/>
      <c r="V910" s="13"/>
      <c r="W910" s="13"/>
      <c r="X910" s="13"/>
      <c r="Y910" s="13"/>
      <c r="Z910" s="13"/>
      <c r="AA910" s="13"/>
      <c r="AB910" s="13"/>
      <c r="AC910" s="13"/>
      <c r="AD910" s="13"/>
      <c r="AE910" s="13"/>
      <c r="AT910" s="279" t="s">
        <v>465</v>
      </c>
      <c r="AU910" s="279" t="s">
        <v>93</v>
      </c>
      <c r="AV910" s="13" t="s">
        <v>93</v>
      </c>
      <c r="AW910" s="13" t="s">
        <v>4</v>
      </c>
      <c r="AX910" s="13" t="s">
        <v>91</v>
      </c>
      <c r="AY910" s="279" t="s">
        <v>397</v>
      </c>
    </row>
    <row r="911" s="2" customFormat="1" ht="44.25" customHeight="1">
      <c r="A911" s="40"/>
      <c r="B911" s="41"/>
      <c r="C911" s="316" t="s">
        <v>1393</v>
      </c>
      <c r="D911" s="316" t="s">
        <v>534</v>
      </c>
      <c r="E911" s="317" t="s">
        <v>1394</v>
      </c>
      <c r="F911" s="318" t="s">
        <v>1395</v>
      </c>
      <c r="G911" s="319" t="s">
        <v>546</v>
      </c>
      <c r="H911" s="320">
        <v>4799.0690000000004</v>
      </c>
      <c r="I911" s="321"/>
      <c r="J911" s="322">
        <f>ROUND(I911*H911,2)</f>
        <v>0</v>
      </c>
      <c r="K911" s="323"/>
      <c r="L911" s="324"/>
      <c r="M911" s="325" t="s">
        <v>1</v>
      </c>
      <c r="N911" s="326" t="s">
        <v>48</v>
      </c>
      <c r="O911" s="93"/>
      <c r="P911" s="257">
        <f>O911*H911</f>
        <v>0</v>
      </c>
      <c r="Q911" s="257">
        <v>0.0047000000000000002</v>
      </c>
      <c r="R911" s="257">
        <f>Q911*H911</f>
        <v>22.555624300000002</v>
      </c>
      <c r="S911" s="257">
        <v>0</v>
      </c>
      <c r="T911" s="258">
        <f>S911*H911</f>
        <v>0</v>
      </c>
      <c r="U911" s="40"/>
      <c r="V911" s="40"/>
      <c r="W911" s="40"/>
      <c r="X911" s="40"/>
      <c r="Y911" s="40"/>
      <c r="Z911" s="40"/>
      <c r="AA911" s="40"/>
      <c r="AB911" s="40"/>
      <c r="AC911" s="40"/>
      <c r="AD911" s="40"/>
      <c r="AE911" s="40"/>
      <c r="AR911" s="259" t="s">
        <v>212</v>
      </c>
      <c r="AT911" s="259" t="s">
        <v>534</v>
      </c>
      <c r="AU911" s="259" t="s">
        <v>93</v>
      </c>
      <c r="AY911" s="18" t="s">
        <v>397</v>
      </c>
      <c r="BE911" s="260">
        <f>IF(N911="základní",J911,0)</f>
        <v>0</v>
      </c>
      <c r="BF911" s="260">
        <f>IF(N911="snížená",J911,0)</f>
        <v>0</v>
      </c>
      <c r="BG911" s="260">
        <f>IF(N911="zákl. přenesená",J911,0)</f>
        <v>0</v>
      </c>
      <c r="BH911" s="260">
        <f>IF(N911="sníž. přenesená",J911,0)</f>
        <v>0</v>
      </c>
      <c r="BI911" s="260">
        <f>IF(N911="nulová",J911,0)</f>
        <v>0</v>
      </c>
      <c r="BJ911" s="18" t="s">
        <v>91</v>
      </c>
      <c r="BK911" s="260">
        <f>ROUND(I911*H911,2)</f>
        <v>0</v>
      </c>
      <c r="BL911" s="18" t="s">
        <v>162</v>
      </c>
      <c r="BM911" s="259" t="s">
        <v>1396</v>
      </c>
    </row>
    <row r="912" s="2" customFormat="1" ht="21.75" customHeight="1">
      <c r="A912" s="40"/>
      <c r="B912" s="41"/>
      <c r="C912" s="247" t="s">
        <v>1073</v>
      </c>
      <c r="D912" s="247" t="s">
        <v>400</v>
      </c>
      <c r="E912" s="248" t="s">
        <v>1397</v>
      </c>
      <c r="F912" s="249" t="s">
        <v>1398</v>
      </c>
      <c r="G912" s="250" t="s">
        <v>546</v>
      </c>
      <c r="H912" s="251">
        <v>965.79499999999996</v>
      </c>
      <c r="I912" s="252"/>
      <c r="J912" s="253">
        <f>ROUND(I912*H912,2)</f>
        <v>0</v>
      </c>
      <c r="K912" s="254"/>
      <c r="L912" s="46"/>
      <c r="M912" s="255" t="s">
        <v>1</v>
      </c>
      <c r="N912" s="256" t="s">
        <v>48</v>
      </c>
      <c r="O912" s="93"/>
      <c r="P912" s="257">
        <f>O912*H912</f>
        <v>0</v>
      </c>
      <c r="Q912" s="257">
        <v>0.00040000000000000002</v>
      </c>
      <c r="R912" s="257">
        <f>Q912*H912</f>
        <v>0.38631799999999999</v>
      </c>
      <c r="S912" s="257">
        <v>0</v>
      </c>
      <c r="T912" s="258">
        <f>S912*H912</f>
        <v>0</v>
      </c>
      <c r="U912" s="40"/>
      <c r="V912" s="40"/>
      <c r="W912" s="40"/>
      <c r="X912" s="40"/>
      <c r="Y912" s="40"/>
      <c r="Z912" s="40"/>
      <c r="AA912" s="40"/>
      <c r="AB912" s="40"/>
      <c r="AC912" s="40"/>
      <c r="AD912" s="40"/>
      <c r="AE912" s="40"/>
      <c r="AR912" s="259" t="s">
        <v>162</v>
      </c>
      <c r="AT912" s="259" t="s">
        <v>400</v>
      </c>
      <c r="AU912" s="259" t="s">
        <v>93</v>
      </c>
      <c r="AY912" s="18" t="s">
        <v>397</v>
      </c>
      <c r="BE912" s="260">
        <f>IF(N912="základní",J912,0)</f>
        <v>0</v>
      </c>
      <c r="BF912" s="260">
        <f>IF(N912="snížená",J912,0)</f>
        <v>0</v>
      </c>
      <c r="BG912" s="260">
        <f>IF(N912="zákl. přenesená",J912,0)</f>
        <v>0</v>
      </c>
      <c r="BH912" s="260">
        <f>IF(N912="sníž. přenesená",J912,0)</f>
        <v>0</v>
      </c>
      <c r="BI912" s="260">
        <f>IF(N912="nulová",J912,0)</f>
        <v>0</v>
      </c>
      <c r="BJ912" s="18" t="s">
        <v>91</v>
      </c>
      <c r="BK912" s="260">
        <f>ROUND(I912*H912,2)</f>
        <v>0</v>
      </c>
      <c r="BL912" s="18" t="s">
        <v>162</v>
      </c>
      <c r="BM912" s="259" t="s">
        <v>1399</v>
      </c>
    </row>
    <row r="913" s="16" customFormat="1">
      <c r="A913" s="16"/>
      <c r="B913" s="306"/>
      <c r="C913" s="307"/>
      <c r="D913" s="261" t="s">
        <v>465</v>
      </c>
      <c r="E913" s="308" t="s">
        <v>1</v>
      </c>
      <c r="F913" s="309" t="s">
        <v>588</v>
      </c>
      <c r="G913" s="307"/>
      <c r="H913" s="308" t="s">
        <v>1</v>
      </c>
      <c r="I913" s="310"/>
      <c r="J913" s="307"/>
      <c r="K913" s="307"/>
      <c r="L913" s="311"/>
      <c r="M913" s="312"/>
      <c r="N913" s="313"/>
      <c r="O913" s="313"/>
      <c r="P913" s="313"/>
      <c r="Q913" s="313"/>
      <c r="R913" s="313"/>
      <c r="S913" s="313"/>
      <c r="T913" s="314"/>
      <c r="U913" s="16"/>
      <c r="V913" s="16"/>
      <c r="W913" s="16"/>
      <c r="X913" s="16"/>
      <c r="Y913" s="16"/>
      <c r="Z913" s="16"/>
      <c r="AA913" s="16"/>
      <c r="AB913" s="16"/>
      <c r="AC913" s="16"/>
      <c r="AD913" s="16"/>
      <c r="AE913" s="16"/>
      <c r="AT913" s="315" t="s">
        <v>465</v>
      </c>
      <c r="AU913" s="315" t="s">
        <v>93</v>
      </c>
      <c r="AV913" s="16" t="s">
        <v>91</v>
      </c>
      <c r="AW913" s="16" t="s">
        <v>38</v>
      </c>
      <c r="AX913" s="16" t="s">
        <v>83</v>
      </c>
      <c r="AY913" s="315" t="s">
        <v>397</v>
      </c>
    </row>
    <row r="914" s="13" customFormat="1">
      <c r="A914" s="13"/>
      <c r="B914" s="269"/>
      <c r="C914" s="270"/>
      <c r="D914" s="261" t="s">
        <v>465</v>
      </c>
      <c r="E914" s="271" t="s">
        <v>1</v>
      </c>
      <c r="F914" s="272" t="s">
        <v>1400</v>
      </c>
      <c r="G914" s="270"/>
      <c r="H914" s="273">
        <v>33.686</v>
      </c>
      <c r="I914" s="274"/>
      <c r="J914" s="270"/>
      <c r="K914" s="270"/>
      <c r="L914" s="275"/>
      <c r="M914" s="276"/>
      <c r="N914" s="277"/>
      <c r="O914" s="277"/>
      <c r="P914" s="277"/>
      <c r="Q914" s="277"/>
      <c r="R914" s="277"/>
      <c r="S914" s="277"/>
      <c r="T914" s="278"/>
      <c r="U914" s="13"/>
      <c r="V914" s="13"/>
      <c r="W914" s="13"/>
      <c r="X914" s="13"/>
      <c r="Y914" s="13"/>
      <c r="Z914" s="13"/>
      <c r="AA914" s="13"/>
      <c r="AB914" s="13"/>
      <c r="AC914" s="13"/>
      <c r="AD914" s="13"/>
      <c r="AE914" s="13"/>
      <c r="AT914" s="279" t="s">
        <v>465</v>
      </c>
      <c r="AU914" s="279" t="s">
        <v>93</v>
      </c>
      <c r="AV914" s="13" t="s">
        <v>93</v>
      </c>
      <c r="AW914" s="13" t="s">
        <v>38</v>
      </c>
      <c r="AX914" s="13" t="s">
        <v>83</v>
      </c>
      <c r="AY914" s="279" t="s">
        <v>397</v>
      </c>
    </row>
    <row r="915" s="13" customFormat="1">
      <c r="A915" s="13"/>
      <c r="B915" s="269"/>
      <c r="C915" s="270"/>
      <c r="D915" s="261" t="s">
        <v>465</v>
      </c>
      <c r="E915" s="271" t="s">
        <v>1</v>
      </c>
      <c r="F915" s="272" t="s">
        <v>1401</v>
      </c>
      <c r="G915" s="270"/>
      <c r="H915" s="273">
        <v>45.240000000000002</v>
      </c>
      <c r="I915" s="274"/>
      <c r="J915" s="270"/>
      <c r="K915" s="270"/>
      <c r="L915" s="275"/>
      <c r="M915" s="276"/>
      <c r="N915" s="277"/>
      <c r="O915" s="277"/>
      <c r="P915" s="277"/>
      <c r="Q915" s="277"/>
      <c r="R915" s="277"/>
      <c r="S915" s="277"/>
      <c r="T915" s="278"/>
      <c r="U915" s="13"/>
      <c r="V915" s="13"/>
      <c r="W915" s="13"/>
      <c r="X915" s="13"/>
      <c r="Y915" s="13"/>
      <c r="Z915" s="13"/>
      <c r="AA915" s="13"/>
      <c r="AB915" s="13"/>
      <c r="AC915" s="13"/>
      <c r="AD915" s="13"/>
      <c r="AE915" s="13"/>
      <c r="AT915" s="279" t="s">
        <v>465</v>
      </c>
      <c r="AU915" s="279" t="s">
        <v>93</v>
      </c>
      <c r="AV915" s="13" t="s">
        <v>93</v>
      </c>
      <c r="AW915" s="13" t="s">
        <v>38</v>
      </c>
      <c r="AX915" s="13" t="s">
        <v>83</v>
      </c>
      <c r="AY915" s="279" t="s">
        <v>397</v>
      </c>
    </row>
    <row r="916" s="13" customFormat="1">
      <c r="A916" s="13"/>
      <c r="B916" s="269"/>
      <c r="C916" s="270"/>
      <c r="D916" s="261" t="s">
        <v>465</v>
      </c>
      <c r="E916" s="271" t="s">
        <v>1</v>
      </c>
      <c r="F916" s="272" t="s">
        <v>1402</v>
      </c>
      <c r="G916" s="270"/>
      <c r="H916" s="273">
        <v>32.75</v>
      </c>
      <c r="I916" s="274"/>
      <c r="J916" s="270"/>
      <c r="K916" s="270"/>
      <c r="L916" s="275"/>
      <c r="M916" s="276"/>
      <c r="N916" s="277"/>
      <c r="O916" s="277"/>
      <c r="P916" s="277"/>
      <c r="Q916" s="277"/>
      <c r="R916" s="277"/>
      <c r="S916" s="277"/>
      <c r="T916" s="278"/>
      <c r="U916" s="13"/>
      <c r="V916" s="13"/>
      <c r="W916" s="13"/>
      <c r="X916" s="13"/>
      <c r="Y916" s="13"/>
      <c r="Z916" s="13"/>
      <c r="AA916" s="13"/>
      <c r="AB916" s="13"/>
      <c r="AC916" s="13"/>
      <c r="AD916" s="13"/>
      <c r="AE916" s="13"/>
      <c r="AT916" s="279" t="s">
        <v>465</v>
      </c>
      <c r="AU916" s="279" t="s">
        <v>93</v>
      </c>
      <c r="AV916" s="13" t="s">
        <v>93</v>
      </c>
      <c r="AW916" s="13" t="s">
        <v>38</v>
      </c>
      <c r="AX916" s="13" t="s">
        <v>83</v>
      </c>
      <c r="AY916" s="279" t="s">
        <v>397</v>
      </c>
    </row>
    <row r="917" s="13" customFormat="1">
      <c r="A917" s="13"/>
      <c r="B917" s="269"/>
      <c r="C917" s="270"/>
      <c r="D917" s="261" t="s">
        <v>465</v>
      </c>
      <c r="E917" s="271" t="s">
        <v>1</v>
      </c>
      <c r="F917" s="272" t="s">
        <v>1403</v>
      </c>
      <c r="G917" s="270"/>
      <c r="H917" s="273">
        <v>88.200000000000003</v>
      </c>
      <c r="I917" s="274"/>
      <c r="J917" s="270"/>
      <c r="K917" s="270"/>
      <c r="L917" s="275"/>
      <c r="M917" s="276"/>
      <c r="N917" s="277"/>
      <c r="O917" s="277"/>
      <c r="P917" s="277"/>
      <c r="Q917" s="277"/>
      <c r="R917" s="277"/>
      <c r="S917" s="277"/>
      <c r="T917" s="278"/>
      <c r="U917" s="13"/>
      <c r="V917" s="13"/>
      <c r="W917" s="13"/>
      <c r="X917" s="13"/>
      <c r="Y917" s="13"/>
      <c r="Z917" s="13"/>
      <c r="AA917" s="13"/>
      <c r="AB917" s="13"/>
      <c r="AC917" s="13"/>
      <c r="AD917" s="13"/>
      <c r="AE917" s="13"/>
      <c r="AT917" s="279" t="s">
        <v>465</v>
      </c>
      <c r="AU917" s="279" t="s">
        <v>93</v>
      </c>
      <c r="AV917" s="13" t="s">
        <v>93</v>
      </c>
      <c r="AW917" s="13" t="s">
        <v>38</v>
      </c>
      <c r="AX917" s="13" t="s">
        <v>83</v>
      </c>
      <c r="AY917" s="279" t="s">
        <v>397</v>
      </c>
    </row>
    <row r="918" s="13" customFormat="1">
      <c r="A918" s="13"/>
      <c r="B918" s="269"/>
      <c r="C918" s="270"/>
      <c r="D918" s="261" t="s">
        <v>465</v>
      </c>
      <c r="E918" s="271" t="s">
        <v>1</v>
      </c>
      <c r="F918" s="272" t="s">
        <v>1404</v>
      </c>
      <c r="G918" s="270"/>
      <c r="H918" s="273">
        <v>119.664</v>
      </c>
      <c r="I918" s="274"/>
      <c r="J918" s="270"/>
      <c r="K918" s="270"/>
      <c r="L918" s="275"/>
      <c r="M918" s="276"/>
      <c r="N918" s="277"/>
      <c r="O918" s="277"/>
      <c r="P918" s="277"/>
      <c r="Q918" s="277"/>
      <c r="R918" s="277"/>
      <c r="S918" s="277"/>
      <c r="T918" s="278"/>
      <c r="U918" s="13"/>
      <c r="V918" s="13"/>
      <c r="W918" s="13"/>
      <c r="X918" s="13"/>
      <c r="Y918" s="13"/>
      <c r="Z918" s="13"/>
      <c r="AA918" s="13"/>
      <c r="AB918" s="13"/>
      <c r="AC918" s="13"/>
      <c r="AD918" s="13"/>
      <c r="AE918" s="13"/>
      <c r="AT918" s="279" t="s">
        <v>465</v>
      </c>
      <c r="AU918" s="279" t="s">
        <v>93</v>
      </c>
      <c r="AV918" s="13" t="s">
        <v>93</v>
      </c>
      <c r="AW918" s="13" t="s">
        <v>38</v>
      </c>
      <c r="AX918" s="13" t="s">
        <v>83</v>
      </c>
      <c r="AY918" s="279" t="s">
        <v>397</v>
      </c>
    </row>
    <row r="919" s="13" customFormat="1">
      <c r="A919" s="13"/>
      <c r="B919" s="269"/>
      <c r="C919" s="270"/>
      <c r="D919" s="261" t="s">
        <v>465</v>
      </c>
      <c r="E919" s="271" t="s">
        <v>1</v>
      </c>
      <c r="F919" s="272" t="s">
        <v>1405</v>
      </c>
      <c r="G919" s="270"/>
      <c r="H919" s="273">
        <v>646.255</v>
      </c>
      <c r="I919" s="274"/>
      <c r="J919" s="270"/>
      <c r="K919" s="270"/>
      <c r="L919" s="275"/>
      <c r="M919" s="276"/>
      <c r="N919" s="277"/>
      <c r="O919" s="277"/>
      <c r="P919" s="277"/>
      <c r="Q919" s="277"/>
      <c r="R919" s="277"/>
      <c r="S919" s="277"/>
      <c r="T919" s="278"/>
      <c r="U919" s="13"/>
      <c r="V919" s="13"/>
      <c r="W919" s="13"/>
      <c r="X919" s="13"/>
      <c r="Y919" s="13"/>
      <c r="Z919" s="13"/>
      <c r="AA919" s="13"/>
      <c r="AB919" s="13"/>
      <c r="AC919" s="13"/>
      <c r="AD919" s="13"/>
      <c r="AE919" s="13"/>
      <c r="AT919" s="279" t="s">
        <v>465</v>
      </c>
      <c r="AU919" s="279" t="s">
        <v>93</v>
      </c>
      <c r="AV919" s="13" t="s">
        <v>93</v>
      </c>
      <c r="AW919" s="13" t="s">
        <v>38</v>
      </c>
      <c r="AX919" s="13" t="s">
        <v>83</v>
      </c>
      <c r="AY919" s="279" t="s">
        <v>397</v>
      </c>
    </row>
    <row r="920" s="14" customFormat="1">
      <c r="A920" s="14"/>
      <c r="B920" s="280"/>
      <c r="C920" s="281"/>
      <c r="D920" s="261" t="s">
        <v>465</v>
      </c>
      <c r="E920" s="282" t="s">
        <v>1</v>
      </c>
      <c r="F920" s="283" t="s">
        <v>467</v>
      </c>
      <c r="G920" s="281"/>
      <c r="H920" s="284">
        <v>965.79499999999996</v>
      </c>
      <c r="I920" s="285"/>
      <c r="J920" s="281"/>
      <c r="K920" s="281"/>
      <c r="L920" s="286"/>
      <c r="M920" s="287"/>
      <c r="N920" s="288"/>
      <c r="O920" s="288"/>
      <c r="P920" s="288"/>
      <c r="Q920" s="288"/>
      <c r="R920" s="288"/>
      <c r="S920" s="288"/>
      <c r="T920" s="289"/>
      <c r="U920" s="14"/>
      <c r="V920" s="14"/>
      <c r="W920" s="14"/>
      <c r="X920" s="14"/>
      <c r="Y920" s="14"/>
      <c r="Z920" s="14"/>
      <c r="AA920" s="14"/>
      <c r="AB920" s="14"/>
      <c r="AC920" s="14"/>
      <c r="AD920" s="14"/>
      <c r="AE920" s="14"/>
      <c r="AT920" s="290" t="s">
        <v>465</v>
      </c>
      <c r="AU920" s="290" t="s">
        <v>93</v>
      </c>
      <c r="AV920" s="14" t="s">
        <v>124</v>
      </c>
      <c r="AW920" s="14" t="s">
        <v>38</v>
      </c>
      <c r="AX920" s="14" t="s">
        <v>91</v>
      </c>
      <c r="AY920" s="290" t="s">
        <v>397</v>
      </c>
    </row>
    <row r="921" s="2" customFormat="1" ht="33" customHeight="1">
      <c r="A921" s="40"/>
      <c r="B921" s="41"/>
      <c r="C921" s="316" t="s">
        <v>1406</v>
      </c>
      <c r="D921" s="316" t="s">
        <v>534</v>
      </c>
      <c r="E921" s="317" t="s">
        <v>1389</v>
      </c>
      <c r="F921" s="318" t="s">
        <v>1390</v>
      </c>
      <c r="G921" s="319" t="s">
        <v>546</v>
      </c>
      <c r="H921" s="320">
        <v>579.47699999999998</v>
      </c>
      <c r="I921" s="321"/>
      <c r="J921" s="322">
        <f>ROUND(I921*H921,2)</f>
        <v>0</v>
      </c>
      <c r="K921" s="323"/>
      <c r="L921" s="324"/>
      <c r="M921" s="325" t="s">
        <v>1</v>
      </c>
      <c r="N921" s="326" t="s">
        <v>48</v>
      </c>
      <c r="O921" s="93"/>
      <c r="P921" s="257">
        <f>O921*H921</f>
        <v>0</v>
      </c>
      <c r="Q921" s="257">
        <v>0.0054000000000000003</v>
      </c>
      <c r="R921" s="257">
        <f>Q921*H921</f>
        <v>3.1291758000000001</v>
      </c>
      <c r="S921" s="257">
        <v>0</v>
      </c>
      <c r="T921" s="258">
        <f>S921*H921</f>
        <v>0</v>
      </c>
      <c r="U921" s="40"/>
      <c r="V921" s="40"/>
      <c r="W921" s="40"/>
      <c r="X921" s="40"/>
      <c r="Y921" s="40"/>
      <c r="Z921" s="40"/>
      <c r="AA921" s="40"/>
      <c r="AB921" s="40"/>
      <c r="AC921" s="40"/>
      <c r="AD921" s="40"/>
      <c r="AE921" s="40"/>
      <c r="AR921" s="259" t="s">
        <v>212</v>
      </c>
      <c r="AT921" s="259" t="s">
        <v>534</v>
      </c>
      <c r="AU921" s="259" t="s">
        <v>93</v>
      </c>
      <c r="AY921" s="18" t="s">
        <v>397</v>
      </c>
      <c r="BE921" s="260">
        <f>IF(N921="základní",J921,0)</f>
        <v>0</v>
      </c>
      <c r="BF921" s="260">
        <f>IF(N921="snížená",J921,0)</f>
        <v>0</v>
      </c>
      <c r="BG921" s="260">
        <f>IF(N921="zákl. přenesená",J921,0)</f>
        <v>0</v>
      </c>
      <c r="BH921" s="260">
        <f>IF(N921="sníž. přenesená",J921,0)</f>
        <v>0</v>
      </c>
      <c r="BI921" s="260">
        <f>IF(N921="nulová",J921,0)</f>
        <v>0</v>
      </c>
      <c r="BJ921" s="18" t="s">
        <v>91</v>
      </c>
      <c r="BK921" s="260">
        <f>ROUND(I921*H921,2)</f>
        <v>0</v>
      </c>
      <c r="BL921" s="18" t="s">
        <v>162</v>
      </c>
      <c r="BM921" s="259" t="s">
        <v>1407</v>
      </c>
    </row>
    <row r="922" s="13" customFormat="1">
      <c r="A922" s="13"/>
      <c r="B922" s="269"/>
      <c r="C922" s="270"/>
      <c r="D922" s="261" t="s">
        <v>465</v>
      </c>
      <c r="E922" s="270"/>
      <c r="F922" s="272" t="s">
        <v>1408</v>
      </c>
      <c r="G922" s="270"/>
      <c r="H922" s="273">
        <v>579.47699999999998</v>
      </c>
      <c r="I922" s="274"/>
      <c r="J922" s="270"/>
      <c r="K922" s="270"/>
      <c r="L922" s="275"/>
      <c r="M922" s="276"/>
      <c r="N922" s="277"/>
      <c r="O922" s="277"/>
      <c r="P922" s="277"/>
      <c r="Q922" s="277"/>
      <c r="R922" s="277"/>
      <c r="S922" s="277"/>
      <c r="T922" s="278"/>
      <c r="U922" s="13"/>
      <c r="V922" s="13"/>
      <c r="W922" s="13"/>
      <c r="X922" s="13"/>
      <c r="Y922" s="13"/>
      <c r="Z922" s="13"/>
      <c r="AA922" s="13"/>
      <c r="AB922" s="13"/>
      <c r="AC922" s="13"/>
      <c r="AD922" s="13"/>
      <c r="AE922" s="13"/>
      <c r="AT922" s="279" t="s">
        <v>465</v>
      </c>
      <c r="AU922" s="279" t="s">
        <v>93</v>
      </c>
      <c r="AV922" s="13" t="s">
        <v>93</v>
      </c>
      <c r="AW922" s="13" t="s">
        <v>4</v>
      </c>
      <c r="AX922" s="13" t="s">
        <v>91</v>
      </c>
      <c r="AY922" s="279" t="s">
        <v>397</v>
      </c>
    </row>
    <row r="923" s="2" customFormat="1" ht="44.25" customHeight="1">
      <c r="A923" s="40"/>
      <c r="B923" s="41"/>
      <c r="C923" s="316" t="s">
        <v>1081</v>
      </c>
      <c r="D923" s="316" t="s">
        <v>534</v>
      </c>
      <c r="E923" s="317" t="s">
        <v>1394</v>
      </c>
      <c r="F923" s="318" t="s">
        <v>1395</v>
      </c>
      <c r="G923" s="319" t="s">
        <v>546</v>
      </c>
      <c r="H923" s="320">
        <v>579.47699999999998</v>
      </c>
      <c r="I923" s="321"/>
      <c r="J923" s="322">
        <f>ROUND(I923*H923,2)</f>
        <v>0</v>
      </c>
      <c r="K923" s="323"/>
      <c r="L923" s="324"/>
      <c r="M923" s="325" t="s">
        <v>1</v>
      </c>
      <c r="N923" s="326" t="s">
        <v>48</v>
      </c>
      <c r="O923" s="93"/>
      <c r="P923" s="257">
        <f>O923*H923</f>
        <v>0</v>
      </c>
      <c r="Q923" s="257">
        <v>0.0047000000000000002</v>
      </c>
      <c r="R923" s="257">
        <f>Q923*H923</f>
        <v>2.7235418999999998</v>
      </c>
      <c r="S923" s="257">
        <v>0</v>
      </c>
      <c r="T923" s="258">
        <f>S923*H923</f>
        <v>0</v>
      </c>
      <c r="U923" s="40"/>
      <c r="V923" s="40"/>
      <c r="W923" s="40"/>
      <c r="X923" s="40"/>
      <c r="Y923" s="40"/>
      <c r="Z923" s="40"/>
      <c r="AA923" s="40"/>
      <c r="AB923" s="40"/>
      <c r="AC923" s="40"/>
      <c r="AD923" s="40"/>
      <c r="AE923" s="40"/>
      <c r="AR923" s="259" t="s">
        <v>212</v>
      </c>
      <c r="AT923" s="259" t="s">
        <v>534</v>
      </c>
      <c r="AU923" s="259" t="s">
        <v>93</v>
      </c>
      <c r="AY923" s="18" t="s">
        <v>397</v>
      </c>
      <c r="BE923" s="260">
        <f>IF(N923="základní",J923,0)</f>
        <v>0</v>
      </c>
      <c r="BF923" s="260">
        <f>IF(N923="snížená",J923,0)</f>
        <v>0</v>
      </c>
      <c r="BG923" s="260">
        <f>IF(N923="zákl. přenesená",J923,0)</f>
        <v>0</v>
      </c>
      <c r="BH923" s="260">
        <f>IF(N923="sníž. přenesená",J923,0)</f>
        <v>0</v>
      </c>
      <c r="BI923" s="260">
        <f>IF(N923="nulová",J923,0)</f>
        <v>0</v>
      </c>
      <c r="BJ923" s="18" t="s">
        <v>91</v>
      </c>
      <c r="BK923" s="260">
        <f>ROUND(I923*H923,2)</f>
        <v>0</v>
      </c>
      <c r="BL923" s="18" t="s">
        <v>162</v>
      </c>
      <c r="BM923" s="259" t="s">
        <v>1409</v>
      </c>
    </row>
    <row r="924" s="2" customFormat="1" ht="21.75" customHeight="1">
      <c r="A924" s="40"/>
      <c r="B924" s="41"/>
      <c r="C924" s="247" t="s">
        <v>1410</v>
      </c>
      <c r="D924" s="247" t="s">
        <v>400</v>
      </c>
      <c r="E924" s="248" t="s">
        <v>1411</v>
      </c>
      <c r="F924" s="249" t="s">
        <v>1412</v>
      </c>
      <c r="G924" s="250" t="s">
        <v>546</v>
      </c>
      <c r="H924" s="251">
        <v>482.89800000000002</v>
      </c>
      <c r="I924" s="252"/>
      <c r="J924" s="253">
        <f>ROUND(I924*H924,2)</f>
        <v>0</v>
      </c>
      <c r="K924" s="254"/>
      <c r="L924" s="46"/>
      <c r="M924" s="255" t="s">
        <v>1</v>
      </c>
      <c r="N924" s="256" t="s">
        <v>48</v>
      </c>
      <c r="O924" s="93"/>
      <c r="P924" s="257">
        <f>O924*H924</f>
        <v>0</v>
      </c>
      <c r="Q924" s="257">
        <v>0.00064000000000000005</v>
      </c>
      <c r="R924" s="257">
        <f>Q924*H924</f>
        <v>0.30905472000000006</v>
      </c>
      <c r="S924" s="257">
        <v>0</v>
      </c>
      <c r="T924" s="258">
        <f>S924*H924</f>
        <v>0</v>
      </c>
      <c r="U924" s="40"/>
      <c r="V924" s="40"/>
      <c r="W924" s="40"/>
      <c r="X924" s="40"/>
      <c r="Y924" s="40"/>
      <c r="Z924" s="40"/>
      <c r="AA924" s="40"/>
      <c r="AB924" s="40"/>
      <c r="AC924" s="40"/>
      <c r="AD924" s="40"/>
      <c r="AE924" s="40"/>
      <c r="AR924" s="259" t="s">
        <v>162</v>
      </c>
      <c r="AT924" s="259" t="s">
        <v>400</v>
      </c>
      <c r="AU924" s="259" t="s">
        <v>93</v>
      </c>
      <c r="AY924" s="18" t="s">
        <v>397</v>
      </c>
      <c r="BE924" s="260">
        <f>IF(N924="základní",J924,0)</f>
        <v>0</v>
      </c>
      <c r="BF924" s="260">
        <f>IF(N924="snížená",J924,0)</f>
        <v>0</v>
      </c>
      <c r="BG924" s="260">
        <f>IF(N924="zákl. přenesená",J924,0)</f>
        <v>0</v>
      </c>
      <c r="BH924" s="260">
        <f>IF(N924="sníž. přenesená",J924,0)</f>
        <v>0</v>
      </c>
      <c r="BI924" s="260">
        <f>IF(N924="nulová",J924,0)</f>
        <v>0</v>
      </c>
      <c r="BJ924" s="18" t="s">
        <v>91</v>
      </c>
      <c r="BK924" s="260">
        <f>ROUND(I924*H924,2)</f>
        <v>0</v>
      </c>
      <c r="BL924" s="18" t="s">
        <v>162</v>
      </c>
      <c r="BM924" s="259" t="s">
        <v>1413</v>
      </c>
    </row>
    <row r="925" s="16" customFormat="1">
      <c r="A925" s="16"/>
      <c r="B925" s="306"/>
      <c r="C925" s="307"/>
      <c r="D925" s="261" t="s">
        <v>465</v>
      </c>
      <c r="E925" s="308" t="s">
        <v>1</v>
      </c>
      <c r="F925" s="309" t="s">
        <v>588</v>
      </c>
      <c r="G925" s="307"/>
      <c r="H925" s="308" t="s">
        <v>1</v>
      </c>
      <c r="I925" s="310"/>
      <c r="J925" s="307"/>
      <c r="K925" s="307"/>
      <c r="L925" s="311"/>
      <c r="M925" s="312"/>
      <c r="N925" s="313"/>
      <c r="O925" s="313"/>
      <c r="P925" s="313"/>
      <c r="Q925" s="313"/>
      <c r="R925" s="313"/>
      <c r="S925" s="313"/>
      <c r="T925" s="314"/>
      <c r="U925" s="16"/>
      <c r="V925" s="16"/>
      <c r="W925" s="16"/>
      <c r="X925" s="16"/>
      <c r="Y925" s="16"/>
      <c r="Z925" s="16"/>
      <c r="AA925" s="16"/>
      <c r="AB925" s="16"/>
      <c r="AC925" s="16"/>
      <c r="AD925" s="16"/>
      <c r="AE925" s="16"/>
      <c r="AT925" s="315" t="s">
        <v>465</v>
      </c>
      <c r="AU925" s="315" t="s">
        <v>93</v>
      </c>
      <c r="AV925" s="16" t="s">
        <v>91</v>
      </c>
      <c r="AW925" s="16" t="s">
        <v>38</v>
      </c>
      <c r="AX925" s="16" t="s">
        <v>83</v>
      </c>
      <c r="AY925" s="315" t="s">
        <v>397</v>
      </c>
    </row>
    <row r="926" s="13" customFormat="1">
      <c r="A926" s="13"/>
      <c r="B926" s="269"/>
      <c r="C926" s="270"/>
      <c r="D926" s="261" t="s">
        <v>465</v>
      </c>
      <c r="E926" s="271" t="s">
        <v>1</v>
      </c>
      <c r="F926" s="272" t="s">
        <v>1414</v>
      </c>
      <c r="G926" s="270"/>
      <c r="H926" s="273">
        <v>482.89800000000002</v>
      </c>
      <c r="I926" s="274"/>
      <c r="J926" s="270"/>
      <c r="K926" s="270"/>
      <c r="L926" s="275"/>
      <c r="M926" s="276"/>
      <c r="N926" s="277"/>
      <c r="O926" s="277"/>
      <c r="P926" s="277"/>
      <c r="Q926" s="277"/>
      <c r="R926" s="277"/>
      <c r="S926" s="277"/>
      <c r="T926" s="278"/>
      <c r="U926" s="13"/>
      <c r="V926" s="13"/>
      <c r="W926" s="13"/>
      <c r="X926" s="13"/>
      <c r="Y926" s="13"/>
      <c r="Z926" s="13"/>
      <c r="AA926" s="13"/>
      <c r="AB926" s="13"/>
      <c r="AC926" s="13"/>
      <c r="AD926" s="13"/>
      <c r="AE926" s="13"/>
      <c r="AT926" s="279" t="s">
        <v>465</v>
      </c>
      <c r="AU926" s="279" t="s">
        <v>93</v>
      </c>
      <c r="AV926" s="13" t="s">
        <v>93</v>
      </c>
      <c r="AW926" s="13" t="s">
        <v>38</v>
      </c>
      <c r="AX926" s="13" t="s">
        <v>83</v>
      </c>
      <c r="AY926" s="279" t="s">
        <v>397</v>
      </c>
    </row>
    <row r="927" s="14" customFormat="1">
      <c r="A927" s="14"/>
      <c r="B927" s="280"/>
      <c r="C927" s="281"/>
      <c r="D927" s="261" t="s">
        <v>465</v>
      </c>
      <c r="E927" s="282" t="s">
        <v>1</v>
      </c>
      <c r="F927" s="283" t="s">
        <v>467</v>
      </c>
      <c r="G927" s="281"/>
      <c r="H927" s="284">
        <v>482.89800000000002</v>
      </c>
      <c r="I927" s="285"/>
      <c r="J927" s="281"/>
      <c r="K927" s="281"/>
      <c r="L927" s="286"/>
      <c r="M927" s="287"/>
      <c r="N927" s="288"/>
      <c r="O927" s="288"/>
      <c r="P927" s="288"/>
      <c r="Q927" s="288"/>
      <c r="R927" s="288"/>
      <c r="S927" s="288"/>
      <c r="T927" s="289"/>
      <c r="U927" s="14"/>
      <c r="V927" s="14"/>
      <c r="W927" s="14"/>
      <c r="X927" s="14"/>
      <c r="Y927" s="14"/>
      <c r="Z927" s="14"/>
      <c r="AA927" s="14"/>
      <c r="AB927" s="14"/>
      <c r="AC927" s="14"/>
      <c r="AD927" s="14"/>
      <c r="AE927" s="14"/>
      <c r="AT927" s="290" t="s">
        <v>465</v>
      </c>
      <c r="AU927" s="290" t="s">
        <v>93</v>
      </c>
      <c r="AV927" s="14" t="s">
        <v>124</v>
      </c>
      <c r="AW927" s="14" t="s">
        <v>38</v>
      </c>
      <c r="AX927" s="14" t="s">
        <v>91</v>
      </c>
      <c r="AY927" s="290" t="s">
        <v>397</v>
      </c>
    </row>
    <row r="928" s="2" customFormat="1" ht="21.75" customHeight="1">
      <c r="A928" s="40"/>
      <c r="B928" s="41"/>
      <c r="C928" s="247" t="s">
        <v>1087</v>
      </c>
      <c r="D928" s="247" t="s">
        <v>400</v>
      </c>
      <c r="E928" s="248" t="s">
        <v>1415</v>
      </c>
      <c r="F928" s="249" t="s">
        <v>1416</v>
      </c>
      <c r="G928" s="250" t="s">
        <v>461</v>
      </c>
      <c r="H928" s="251">
        <v>380.14999999999998</v>
      </c>
      <c r="I928" s="252"/>
      <c r="J928" s="253">
        <f>ROUND(I928*H928,2)</f>
        <v>0</v>
      </c>
      <c r="K928" s="254"/>
      <c r="L928" s="46"/>
      <c r="M928" s="255" t="s">
        <v>1</v>
      </c>
      <c r="N928" s="256" t="s">
        <v>48</v>
      </c>
      <c r="O928" s="93"/>
      <c r="P928" s="257">
        <f>O928*H928</f>
        <v>0</v>
      </c>
      <c r="Q928" s="257">
        <v>0.00016000000000000001</v>
      </c>
      <c r="R928" s="257">
        <f>Q928*H928</f>
        <v>0.060824000000000003</v>
      </c>
      <c r="S928" s="257">
        <v>0</v>
      </c>
      <c r="T928" s="258">
        <f>S928*H928</f>
        <v>0</v>
      </c>
      <c r="U928" s="40"/>
      <c r="V928" s="40"/>
      <c r="W928" s="40"/>
      <c r="X928" s="40"/>
      <c r="Y928" s="40"/>
      <c r="Z928" s="40"/>
      <c r="AA928" s="40"/>
      <c r="AB928" s="40"/>
      <c r="AC928" s="40"/>
      <c r="AD928" s="40"/>
      <c r="AE928" s="40"/>
      <c r="AR928" s="259" t="s">
        <v>162</v>
      </c>
      <c r="AT928" s="259" t="s">
        <v>400</v>
      </c>
      <c r="AU928" s="259" t="s">
        <v>93</v>
      </c>
      <c r="AY928" s="18" t="s">
        <v>397</v>
      </c>
      <c r="BE928" s="260">
        <f>IF(N928="základní",J928,0)</f>
        <v>0</v>
      </c>
      <c r="BF928" s="260">
        <f>IF(N928="snížená",J928,0)</f>
        <v>0</v>
      </c>
      <c r="BG928" s="260">
        <f>IF(N928="zákl. přenesená",J928,0)</f>
        <v>0</v>
      </c>
      <c r="BH928" s="260">
        <f>IF(N928="sníž. přenesená",J928,0)</f>
        <v>0</v>
      </c>
      <c r="BI928" s="260">
        <f>IF(N928="nulová",J928,0)</f>
        <v>0</v>
      </c>
      <c r="BJ928" s="18" t="s">
        <v>91</v>
      </c>
      <c r="BK928" s="260">
        <f>ROUND(I928*H928,2)</f>
        <v>0</v>
      </c>
      <c r="BL928" s="18" t="s">
        <v>162</v>
      </c>
      <c r="BM928" s="259" t="s">
        <v>1417</v>
      </c>
    </row>
    <row r="929" s="2" customFormat="1" ht="16.5" customHeight="1">
      <c r="A929" s="40"/>
      <c r="B929" s="41"/>
      <c r="C929" s="247" t="s">
        <v>1418</v>
      </c>
      <c r="D929" s="247" t="s">
        <v>400</v>
      </c>
      <c r="E929" s="248" t="s">
        <v>1419</v>
      </c>
      <c r="F929" s="249" t="s">
        <v>1420</v>
      </c>
      <c r="G929" s="250" t="s">
        <v>546</v>
      </c>
      <c r="H929" s="251">
        <v>1203.8</v>
      </c>
      <c r="I929" s="252"/>
      <c r="J929" s="253">
        <f>ROUND(I929*H929,2)</f>
        <v>0</v>
      </c>
      <c r="K929" s="254"/>
      <c r="L929" s="46"/>
      <c r="M929" s="255" t="s">
        <v>1</v>
      </c>
      <c r="N929" s="256" t="s">
        <v>48</v>
      </c>
      <c r="O929" s="93"/>
      <c r="P929" s="257">
        <f>O929*H929</f>
        <v>0</v>
      </c>
      <c r="Q929" s="257">
        <v>0</v>
      </c>
      <c r="R929" s="257">
        <f>Q929*H929</f>
        <v>0</v>
      </c>
      <c r="S929" s="257">
        <v>0</v>
      </c>
      <c r="T929" s="258">
        <f>S929*H929</f>
        <v>0</v>
      </c>
      <c r="U929" s="40"/>
      <c r="V929" s="40"/>
      <c r="W929" s="40"/>
      <c r="X929" s="40"/>
      <c r="Y929" s="40"/>
      <c r="Z929" s="40"/>
      <c r="AA929" s="40"/>
      <c r="AB929" s="40"/>
      <c r="AC929" s="40"/>
      <c r="AD929" s="40"/>
      <c r="AE929" s="40"/>
      <c r="AR929" s="259" t="s">
        <v>162</v>
      </c>
      <c r="AT929" s="259" t="s">
        <v>400</v>
      </c>
      <c r="AU929" s="259" t="s">
        <v>93</v>
      </c>
      <c r="AY929" s="18" t="s">
        <v>397</v>
      </c>
      <c r="BE929" s="260">
        <f>IF(N929="základní",J929,0)</f>
        <v>0</v>
      </c>
      <c r="BF929" s="260">
        <f>IF(N929="snížená",J929,0)</f>
        <v>0</v>
      </c>
      <c r="BG929" s="260">
        <f>IF(N929="zákl. přenesená",J929,0)</f>
        <v>0</v>
      </c>
      <c r="BH929" s="260">
        <f>IF(N929="sníž. přenesená",J929,0)</f>
        <v>0</v>
      </c>
      <c r="BI929" s="260">
        <f>IF(N929="nulová",J929,0)</f>
        <v>0</v>
      </c>
      <c r="BJ929" s="18" t="s">
        <v>91</v>
      </c>
      <c r="BK929" s="260">
        <f>ROUND(I929*H929,2)</f>
        <v>0</v>
      </c>
      <c r="BL929" s="18" t="s">
        <v>162</v>
      </c>
      <c r="BM929" s="259" t="s">
        <v>1421</v>
      </c>
    </row>
    <row r="930" s="2" customFormat="1">
      <c r="A930" s="40"/>
      <c r="B930" s="41"/>
      <c r="C930" s="42"/>
      <c r="D930" s="261" t="s">
        <v>404</v>
      </c>
      <c r="E930" s="42"/>
      <c r="F930" s="262" t="s">
        <v>1422</v>
      </c>
      <c r="G930" s="42"/>
      <c r="H930" s="42"/>
      <c r="I930" s="157"/>
      <c r="J930" s="42"/>
      <c r="K930" s="42"/>
      <c r="L930" s="46"/>
      <c r="M930" s="263"/>
      <c r="N930" s="264"/>
      <c r="O930" s="93"/>
      <c r="P930" s="93"/>
      <c r="Q930" s="93"/>
      <c r="R930" s="93"/>
      <c r="S930" s="93"/>
      <c r="T930" s="94"/>
      <c r="U930" s="40"/>
      <c r="V930" s="40"/>
      <c r="W930" s="40"/>
      <c r="X930" s="40"/>
      <c r="Y930" s="40"/>
      <c r="Z930" s="40"/>
      <c r="AA930" s="40"/>
      <c r="AB930" s="40"/>
      <c r="AC930" s="40"/>
      <c r="AD930" s="40"/>
      <c r="AE930" s="40"/>
      <c r="AT930" s="18" t="s">
        <v>404</v>
      </c>
      <c r="AU930" s="18" t="s">
        <v>93</v>
      </c>
    </row>
    <row r="931" s="16" customFormat="1">
      <c r="A931" s="16"/>
      <c r="B931" s="306"/>
      <c r="C931" s="307"/>
      <c r="D931" s="261" t="s">
        <v>465</v>
      </c>
      <c r="E931" s="308" t="s">
        <v>1</v>
      </c>
      <c r="F931" s="309" t="s">
        <v>1213</v>
      </c>
      <c r="G931" s="307"/>
      <c r="H931" s="308" t="s">
        <v>1</v>
      </c>
      <c r="I931" s="310"/>
      <c r="J931" s="307"/>
      <c r="K931" s="307"/>
      <c r="L931" s="311"/>
      <c r="M931" s="312"/>
      <c r="N931" s="313"/>
      <c r="O931" s="313"/>
      <c r="P931" s="313"/>
      <c r="Q931" s="313"/>
      <c r="R931" s="313"/>
      <c r="S931" s="313"/>
      <c r="T931" s="314"/>
      <c r="U931" s="16"/>
      <c r="V931" s="16"/>
      <c r="W931" s="16"/>
      <c r="X931" s="16"/>
      <c r="Y931" s="16"/>
      <c r="Z931" s="16"/>
      <c r="AA931" s="16"/>
      <c r="AB931" s="16"/>
      <c r="AC931" s="16"/>
      <c r="AD931" s="16"/>
      <c r="AE931" s="16"/>
      <c r="AT931" s="315" t="s">
        <v>465</v>
      </c>
      <c r="AU931" s="315" t="s">
        <v>93</v>
      </c>
      <c r="AV931" s="16" t="s">
        <v>91</v>
      </c>
      <c r="AW931" s="16" t="s">
        <v>38</v>
      </c>
      <c r="AX931" s="16" t="s">
        <v>83</v>
      </c>
      <c r="AY931" s="315" t="s">
        <v>397</v>
      </c>
    </row>
    <row r="932" s="13" customFormat="1">
      <c r="A932" s="13"/>
      <c r="B932" s="269"/>
      <c r="C932" s="270"/>
      <c r="D932" s="261" t="s">
        <v>465</v>
      </c>
      <c r="E932" s="271" t="s">
        <v>1</v>
      </c>
      <c r="F932" s="272" t="s">
        <v>1285</v>
      </c>
      <c r="G932" s="270"/>
      <c r="H932" s="273">
        <v>64.239999999999995</v>
      </c>
      <c r="I932" s="274"/>
      <c r="J932" s="270"/>
      <c r="K932" s="270"/>
      <c r="L932" s="275"/>
      <c r="M932" s="276"/>
      <c r="N932" s="277"/>
      <c r="O932" s="277"/>
      <c r="P932" s="277"/>
      <c r="Q932" s="277"/>
      <c r="R932" s="277"/>
      <c r="S932" s="277"/>
      <c r="T932" s="278"/>
      <c r="U932" s="13"/>
      <c r="V932" s="13"/>
      <c r="W932" s="13"/>
      <c r="X932" s="13"/>
      <c r="Y932" s="13"/>
      <c r="Z932" s="13"/>
      <c r="AA932" s="13"/>
      <c r="AB932" s="13"/>
      <c r="AC932" s="13"/>
      <c r="AD932" s="13"/>
      <c r="AE932" s="13"/>
      <c r="AT932" s="279" t="s">
        <v>465</v>
      </c>
      <c r="AU932" s="279" t="s">
        <v>93</v>
      </c>
      <c r="AV932" s="13" t="s">
        <v>93</v>
      </c>
      <c r="AW932" s="13" t="s">
        <v>38</v>
      </c>
      <c r="AX932" s="13" t="s">
        <v>83</v>
      </c>
      <c r="AY932" s="279" t="s">
        <v>397</v>
      </c>
    </row>
    <row r="933" s="13" customFormat="1">
      <c r="A933" s="13"/>
      <c r="B933" s="269"/>
      <c r="C933" s="270"/>
      <c r="D933" s="261" t="s">
        <v>465</v>
      </c>
      <c r="E933" s="271" t="s">
        <v>1</v>
      </c>
      <c r="F933" s="272" t="s">
        <v>1286</v>
      </c>
      <c r="G933" s="270"/>
      <c r="H933" s="273">
        <v>68.849999999999994</v>
      </c>
      <c r="I933" s="274"/>
      <c r="J933" s="270"/>
      <c r="K933" s="270"/>
      <c r="L933" s="275"/>
      <c r="M933" s="276"/>
      <c r="N933" s="277"/>
      <c r="O933" s="277"/>
      <c r="P933" s="277"/>
      <c r="Q933" s="277"/>
      <c r="R933" s="277"/>
      <c r="S933" s="277"/>
      <c r="T933" s="278"/>
      <c r="U933" s="13"/>
      <c r="V933" s="13"/>
      <c r="W933" s="13"/>
      <c r="X933" s="13"/>
      <c r="Y933" s="13"/>
      <c r="Z933" s="13"/>
      <c r="AA933" s="13"/>
      <c r="AB933" s="13"/>
      <c r="AC933" s="13"/>
      <c r="AD933" s="13"/>
      <c r="AE933" s="13"/>
      <c r="AT933" s="279" t="s">
        <v>465</v>
      </c>
      <c r="AU933" s="279" t="s">
        <v>93</v>
      </c>
      <c r="AV933" s="13" t="s">
        <v>93</v>
      </c>
      <c r="AW933" s="13" t="s">
        <v>38</v>
      </c>
      <c r="AX933" s="13" t="s">
        <v>83</v>
      </c>
      <c r="AY933" s="279" t="s">
        <v>397</v>
      </c>
    </row>
    <row r="934" s="13" customFormat="1">
      <c r="A934" s="13"/>
      <c r="B934" s="269"/>
      <c r="C934" s="270"/>
      <c r="D934" s="261" t="s">
        <v>465</v>
      </c>
      <c r="E934" s="271" t="s">
        <v>1</v>
      </c>
      <c r="F934" s="272" t="s">
        <v>1423</v>
      </c>
      <c r="G934" s="270"/>
      <c r="H934" s="273">
        <v>212.65000000000001</v>
      </c>
      <c r="I934" s="274"/>
      <c r="J934" s="270"/>
      <c r="K934" s="270"/>
      <c r="L934" s="275"/>
      <c r="M934" s="276"/>
      <c r="N934" s="277"/>
      <c r="O934" s="277"/>
      <c r="P934" s="277"/>
      <c r="Q934" s="277"/>
      <c r="R934" s="277"/>
      <c r="S934" s="277"/>
      <c r="T934" s="278"/>
      <c r="U934" s="13"/>
      <c r="V934" s="13"/>
      <c r="W934" s="13"/>
      <c r="X934" s="13"/>
      <c r="Y934" s="13"/>
      <c r="Z934" s="13"/>
      <c r="AA934" s="13"/>
      <c r="AB934" s="13"/>
      <c r="AC934" s="13"/>
      <c r="AD934" s="13"/>
      <c r="AE934" s="13"/>
      <c r="AT934" s="279" t="s">
        <v>465</v>
      </c>
      <c r="AU934" s="279" t="s">
        <v>93</v>
      </c>
      <c r="AV934" s="13" t="s">
        <v>93</v>
      </c>
      <c r="AW934" s="13" t="s">
        <v>38</v>
      </c>
      <c r="AX934" s="13" t="s">
        <v>83</v>
      </c>
      <c r="AY934" s="279" t="s">
        <v>397</v>
      </c>
    </row>
    <row r="935" s="13" customFormat="1">
      <c r="A935" s="13"/>
      <c r="B935" s="269"/>
      <c r="C935" s="270"/>
      <c r="D935" s="261" t="s">
        <v>465</v>
      </c>
      <c r="E935" s="271" t="s">
        <v>1</v>
      </c>
      <c r="F935" s="272" t="s">
        <v>1294</v>
      </c>
      <c r="G935" s="270"/>
      <c r="H935" s="273">
        <v>532.08000000000004</v>
      </c>
      <c r="I935" s="274"/>
      <c r="J935" s="270"/>
      <c r="K935" s="270"/>
      <c r="L935" s="275"/>
      <c r="M935" s="276"/>
      <c r="N935" s="277"/>
      <c r="O935" s="277"/>
      <c r="P935" s="277"/>
      <c r="Q935" s="277"/>
      <c r="R935" s="277"/>
      <c r="S935" s="277"/>
      <c r="T935" s="278"/>
      <c r="U935" s="13"/>
      <c r="V935" s="13"/>
      <c r="W935" s="13"/>
      <c r="X935" s="13"/>
      <c r="Y935" s="13"/>
      <c r="Z935" s="13"/>
      <c r="AA935" s="13"/>
      <c r="AB935" s="13"/>
      <c r="AC935" s="13"/>
      <c r="AD935" s="13"/>
      <c r="AE935" s="13"/>
      <c r="AT935" s="279" t="s">
        <v>465</v>
      </c>
      <c r="AU935" s="279" t="s">
        <v>93</v>
      </c>
      <c r="AV935" s="13" t="s">
        <v>93</v>
      </c>
      <c r="AW935" s="13" t="s">
        <v>38</v>
      </c>
      <c r="AX935" s="13" t="s">
        <v>83</v>
      </c>
      <c r="AY935" s="279" t="s">
        <v>397</v>
      </c>
    </row>
    <row r="936" s="13" customFormat="1">
      <c r="A936" s="13"/>
      <c r="B936" s="269"/>
      <c r="C936" s="270"/>
      <c r="D936" s="261" t="s">
        <v>465</v>
      </c>
      <c r="E936" s="271" t="s">
        <v>1</v>
      </c>
      <c r="F936" s="272" t="s">
        <v>1289</v>
      </c>
      <c r="G936" s="270"/>
      <c r="H936" s="273">
        <v>325.98000000000002</v>
      </c>
      <c r="I936" s="274"/>
      <c r="J936" s="270"/>
      <c r="K936" s="270"/>
      <c r="L936" s="275"/>
      <c r="M936" s="276"/>
      <c r="N936" s="277"/>
      <c r="O936" s="277"/>
      <c r="P936" s="277"/>
      <c r="Q936" s="277"/>
      <c r="R936" s="277"/>
      <c r="S936" s="277"/>
      <c r="T936" s="278"/>
      <c r="U936" s="13"/>
      <c r="V936" s="13"/>
      <c r="W936" s="13"/>
      <c r="X936" s="13"/>
      <c r="Y936" s="13"/>
      <c r="Z936" s="13"/>
      <c r="AA936" s="13"/>
      <c r="AB936" s="13"/>
      <c r="AC936" s="13"/>
      <c r="AD936" s="13"/>
      <c r="AE936" s="13"/>
      <c r="AT936" s="279" t="s">
        <v>465</v>
      </c>
      <c r="AU936" s="279" t="s">
        <v>93</v>
      </c>
      <c r="AV936" s="13" t="s">
        <v>93</v>
      </c>
      <c r="AW936" s="13" t="s">
        <v>38</v>
      </c>
      <c r="AX936" s="13" t="s">
        <v>83</v>
      </c>
      <c r="AY936" s="279" t="s">
        <v>397</v>
      </c>
    </row>
    <row r="937" s="14" customFormat="1">
      <c r="A937" s="14"/>
      <c r="B937" s="280"/>
      <c r="C937" s="281"/>
      <c r="D937" s="261" t="s">
        <v>465</v>
      </c>
      <c r="E937" s="282" t="s">
        <v>1</v>
      </c>
      <c r="F937" s="283" t="s">
        <v>467</v>
      </c>
      <c r="G937" s="281"/>
      <c r="H937" s="284">
        <v>1203.8</v>
      </c>
      <c r="I937" s="285"/>
      <c r="J937" s="281"/>
      <c r="K937" s="281"/>
      <c r="L937" s="286"/>
      <c r="M937" s="287"/>
      <c r="N937" s="288"/>
      <c r="O937" s="288"/>
      <c r="P937" s="288"/>
      <c r="Q937" s="288"/>
      <c r="R937" s="288"/>
      <c r="S937" s="288"/>
      <c r="T937" s="289"/>
      <c r="U937" s="14"/>
      <c r="V937" s="14"/>
      <c r="W937" s="14"/>
      <c r="X937" s="14"/>
      <c r="Y937" s="14"/>
      <c r="Z937" s="14"/>
      <c r="AA937" s="14"/>
      <c r="AB937" s="14"/>
      <c r="AC937" s="14"/>
      <c r="AD937" s="14"/>
      <c r="AE937" s="14"/>
      <c r="AT937" s="290" t="s">
        <v>465</v>
      </c>
      <c r="AU937" s="290" t="s">
        <v>93</v>
      </c>
      <c r="AV937" s="14" t="s">
        <v>124</v>
      </c>
      <c r="AW937" s="14" t="s">
        <v>38</v>
      </c>
      <c r="AX937" s="14" t="s">
        <v>91</v>
      </c>
      <c r="AY937" s="290" t="s">
        <v>397</v>
      </c>
    </row>
    <row r="938" s="2" customFormat="1" ht="21.75" customHeight="1">
      <c r="A938" s="40"/>
      <c r="B938" s="41"/>
      <c r="C938" s="247" t="s">
        <v>1091</v>
      </c>
      <c r="D938" s="247" t="s">
        <v>400</v>
      </c>
      <c r="E938" s="248" t="s">
        <v>1424</v>
      </c>
      <c r="F938" s="249" t="s">
        <v>1425</v>
      </c>
      <c r="G938" s="250" t="s">
        <v>546</v>
      </c>
      <c r="H938" s="251">
        <v>175.25</v>
      </c>
      <c r="I938" s="252"/>
      <c r="J938" s="253">
        <f>ROUND(I938*H938,2)</f>
        <v>0</v>
      </c>
      <c r="K938" s="254"/>
      <c r="L938" s="46"/>
      <c r="M938" s="255" t="s">
        <v>1</v>
      </c>
      <c r="N938" s="256" t="s">
        <v>48</v>
      </c>
      <c r="O938" s="93"/>
      <c r="P938" s="257">
        <f>O938*H938</f>
        <v>0</v>
      </c>
      <c r="Q938" s="257">
        <v>0</v>
      </c>
      <c r="R938" s="257">
        <f>Q938*H938</f>
        <v>0</v>
      </c>
      <c r="S938" s="257">
        <v>0</v>
      </c>
      <c r="T938" s="258">
        <f>S938*H938</f>
        <v>0</v>
      </c>
      <c r="U938" s="40"/>
      <c r="V938" s="40"/>
      <c r="W938" s="40"/>
      <c r="X938" s="40"/>
      <c r="Y938" s="40"/>
      <c r="Z938" s="40"/>
      <c r="AA938" s="40"/>
      <c r="AB938" s="40"/>
      <c r="AC938" s="40"/>
      <c r="AD938" s="40"/>
      <c r="AE938" s="40"/>
      <c r="AR938" s="259" t="s">
        <v>162</v>
      </c>
      <c r="AT938" s="259" t="s">
        <v>400</v>
      </c>
      <c r="AU938" s="259" t="s">
        <v>93</v>
      </c>
      <c r="AY938" s="18" t="s">
        <v>397</v>
      </c>
      <c r="BE938" s="260">
        <f>IF(N938="základní",J938,0)</f>
        <v>0</v>
      </c>
      <c r="BF938" s="260">
        <f>IF(N938="snížená",J938,0)</f>
        <v>0</v>
      </c>
      <c r="BG938" s="260">
        <f>IF(N938="zákl. přenesená",J938,0)</f>
        <v>0</v>
      </c>
      <c r="BH938" s="260">
        <f>IF(N938="sníž. přenesená",J938,0)</f>
        <v>0</v>
      </c>
      <c r="BI938" s="260">
        <f>IF(N938="nulová",J938,0)</f>
        <v>0</v>
      </c>
      <c r="BJ938" s="18" t="s">
        <v>91</v>
      </c>
      <c r="BK938" s="260">
        <f>ROUND(I938*H938,2)</f>
        <v>0</v>
      </c>
      <c r="BL938" s="18" t="s">
        <v>162</v>
      </c>
      <c r="BM938" s="259" t="s">
        <v>1426</v>
      </c>
    </row>
    <row r="939" s="2" customFormat="1">
      <c r="A939" s="40"/>
      <c r="B939" s="41"/>
      <c r="C939" s="42"/>
      <c r="D939" s="261" t="s">
        <v>404</v>
      </c>
      <c r="E939" s="42"/>
      <c r="F939" s="262" t="s">
        <v>1427</v>
      </c>
      <c r="G939" s="42"/>
      <c r="H939" s="42"/>
      <c r="I939" s="157"/>
      <c r="J939" s="42"/>
      <c r="K939" s="42"/>
      <c r="L939" s="46"/>
      <c r="M939" s="263"/>
      <c r="N939" s="264"/>
      <c r="O939" s="93"/>
      <c r="P939" s="93"/>
      <c r="Q939" s="93"/>
      <c r="R939" s="93"/>
      <c r="S939" s="93"/>
      <c r="T939" s="94"/>
      <c r="U939" s="40"/>
      <c r="V939" s="40"/>
      <c r="W939" s="40"/>
      <c r="X939" s="40"/>
      <c r="Y939" s="40"/>
      <c r="Z939" s="40"/>
      <c r="AA939" s="40"/>
      <c r="AB939" s="40"/>
      <c r="AC939" s="40"/>
      <c r="AD939" s="40"/>
      <c r="AE939" s="40"/>
      <c r="AT939" s="18" t="s">
        <v>404</v>
      </c>
      <c r="AU939" s="18" t="s">
        <v>93</v>
      </c>
    </row>
    <row r="940" s="16" customFormat="1">
      <c r="A940" s="16"/>
      <c r="B940" s="306"/>
      <c r="C940" s="307"/>
      <c r="D940" s="261" t="s">
        <v>465</v>
      </c>
      <c r="E940" s="308" t="s">
        <v>1</v>
      </c>
      <c r="F940" s="309" t="s">
        <v>1129</v>
      </c>
      <c r="G940" s="307"/>
      <c r="H940" s="308" t="s">
        <v>1</v>
      </c>
      <c r="I940" s="310"/>
      <c r="J940" s="307"/>
      <c r="K940" s="307"/>
      <c r="L940" s="311"/>
      <c r="M940" s="312"/>
      <c r="N940" s="313"/>
      <c r="O940" s="313"/>
      <c r="P940" s="313"/>
      <c r="Q940" s="313"/>
      <c r="R940" s="313"/>
      <c r="S940" s="313"/>
      <c r="T940" s="314"/>
      <c r="U940" s="16"/>
      <c r="V940" s="16"/>
      <c r="W940" s="16"/>
      <c r="X940" s="16"/>
      <c r="Y940" s="16"/>
      <c r="Z940" s="16"/>
      <c r="AA940" s="16"/>
      <c r="AB940" s="16"/>
      <c r="AC940" s="16"/>
      <c r="AD940" s="16"/>
      <c r="AE940" s="16"/>
      <c r="AT940" s="315" t="s">
        <v>465</v>
      </c>
      <c r="AU940" s="315" t="s">
        <v>93</v>
      </c>
      <c r="AV940" s="16" t="s">
        <v>91</v>
      </c>
      <c r="AW940" s="16" t="s">
        <v>38</v>
      </c>
      <c r="AX940" s="16" t="s">
        <v>83</v>
      </c>
      <c r="AY940" s="315" t="s">
        <v>397</v>
      </c>
    </row>
    <row r="941" s="13" customFormat="1">
      <c r="A941" s="13"/>
      <c r="B941" s="269"/>
      <c r="C941" s="270"/>
      <c r="D941" s="261" t="s">
        <v>465</v>
      </c>
      <c r="E941" s="271" t="s">
        <v>1</v>
      </c>
      <c r="F941" s="272" t="s">
        <v>1163</v>
      </c>
      <c r="G941" s="270"/>
      <c r="H941" s="273">
        <v>175.25</v>
      </c>
      <c r="I941" s="274"/>
      <c r="J941" s="270"/>
      <c r="K941" s="270"/>
      <c r="L941" s="275"/>
      <c r="M941" s="276"/>
      <c r="N941" s="277"/>
      <c r="O941" s="277"/>
      <c r="P941" s="277"/>
      <c r="Q941" s="277"/>
      <c r="R941" s="277"/>
      <c r="S941" s="277"/>
      <c r="T941" s="278"/>
      <c r="U941" s="13"/>
      <c r="V941" s="13"/>
      <c r="W941" s="13"/>
      <c r="X941" s="13"/>
      <c r="Y941" s="13"/>
      <c r="Z941" s="13"/>
      <c r="AA941" s="13"/>
      <c r="AB941" s="13"/>
      <c r="AC941" s="13"/>
      <c r="AD941" s="13"/>
      <c r="AE941" s="13"/>
      <c r="AT941" s="279" t="s">
        <v>465</v>
      </c>
      <c r="AU941" s="279" t="s">
        <v>93</v>
      </c>
      <c r="AV941" s="13" t="s">
        <v>93</v>
      </c>
      <c r="AW941" s="13" t="s">
        <v>38</v>
      </c>
      <c r="AX941" s="13" t="s">
        <v>83</v>
      </c>
      <c r="AY941" s="279" t="s">
        <v>397</v>
      </c>
    </row>
    <row r="942" s="14" customFormat="1">
      <c r="A942" s="14"/>
      <c r="B942" s="280"/>
      <c r="C942" s="281"/>
      <c r="D942" s="261" t="s">
        <v>465</v>
      </c>
      <c r="E942" s="282" t="s">
        <v>1</v>
      </c>
      <c r="F942" s="283" t="s">
        <v>467</v>
      </c>
      <c r="G942" s="281"/>
      <c r="H942" s="284">
        <v>175.25</v>
      </c>
      <c r="I942" s="285"/>
      <c r="J942" s="281"/>
      <c r="K942" s="281"/>
      <c r="L942" s="286"/>
      <c r="M942" s="287"/>
      <c r="N942" s="288"/>
      <c r="O942" s="288"/>
      <c r="P942" s="288"/>
      <c r="Q942" s="288"/>
      <c r="R942" s="288"/>
      <c r="S942" s="288"/>
      <c r="T942" s="289"/>
      <c r="U942" s="14"/>
      <c r="V942" s="14"/>
      <c r="W942" s="14"/>
      <c r="X942" s="14"/>
      <c r="Y942" s="14"/>
      <c r="Z942" s="14"/>
      <c r="AA942" s="14"/>
      <c r="AB942" s="14"/>
      <c r="AC942" s="14"/>
      <c r="AD942" s="14"/>
      <c r="AE942" s="14"/>
      <c r="AT942" s="290" t="s">
        <v>465</v>
      </c>
      <c r="AU942" s="290" t="s">
        <v>93</v>
      </c>
      <c r="AV942" s="14" t="s">
        <v>124</v>
      </c>
      <c r="AW942" s="14" t="s">
        <v>38</v>
      </c>
      <c r="AX942" s="14" t="s">
        <v>91</v>
      </c>
      <c r="AY942" s="290" t="s">
        <v>397</v>
      </c>
    </row>
    <row r="943" s="2" customFormat="1" ht="21.75" customHeight="1">
      <c r="A943" s="40"/>
      <c r="B943" s="41"/>
      <c r="C943" s="247" t="s">
        <v>1428</v>
      </c>
      <c r="D943" s="247" t="s">
        <v>400</v>
      </c>
      <c r="E943" s="248" t="s">
        <v>1429</v>
      </c>
      <c r="F943" s="249" t="s">
        <v>1430</v>
      </c>
      <c r="G943" s="250" t="s">
        <v>1431</v>
      </c>
      <c r="H943" s="329"/>
      <c r="I943" s="252"/>
      <c r="J943" s="253">
        <f>ROUND(I943*H943,2)</f>
        <v>0</v>
      </c>
      <c r="K943" s="254"/>
      <c r="L943" s="46"/>
      <c r="M943" s="255" t="s">
        <v>1</v>
      </c>
      <c r="N943" s="256" t="s">
        <v>48</v>
      </c>
      <c r="O943" s="93"/>
      <c r="P943" s="257">
        <f>O943*H943</f>
        <v>0</v>
      </c>
      <c r="Q943" s="257">
        <v>0</v>
      </c>
      <c r="R943" s="257">
        <f>Q943*H943</f>
        <v>0</v>
      </c>
      <c r="S943" s="257">
        <v>0</v>
      </c>
      <c r="T943" s="258">
        <f>S943*H943</f>
        <v>0</v>
      </c>
      <c r="U943" s="40"/>
      <c r="V943" s="40"/>
      <c r="W943" s="40"/>
      <c r="X943" s="40"/>
      <c r="Y943" s="40"/>
      <c r="Z943" s="40"/>
      <c r="AA943" s="40"/>
      <c r="AB943" s="40"/>
      <c r="AC943" s="40"/>
      <c r="AD943" s="40"/>
      <c r="AE943" s="40"/>
      <c r="AR943" s="259" t="s">
        <v>162</v>
      </c>
      <c r="AT943" s="259" t="s">
        <v>400</v>
      </c>
      <c r="AU943" s="259" t="s">
        <v>93</v>
      </c>
      <c r="AY943" s="18" t="s">
        <v>397</v>
      </c>
      <c r="BE943" s="260">
        <f>IF(N943="základní",J943,0)</f>
        <v>0</v>
      </c>
      <c r="BF943" s="260">
        <f>IF(N943="snížená",J943,0)</f>
        <v>0</v>
      </c>
      <c r="BG943" s="260">
        <f>IF(N943="zákl. přenesená",J943,0)</f>
        <v>0</v>
      </c>
      <c r="BH943" s="260">
        <f>IF(N943="sníž. přenesená",J943,0)</f>
        <v>0</v>
      </c>
      <c r="BI943" s="260">
        <f>IF(N943="nulová",J943,0)</f>
        <v>0</v>
      </c>
      <c r="BJ943" s="18" t="s">
        <v>91</v>
      </c>
      <c r="BK943" s="260">
        <f>ROUND(I943*H943,2)</f>
        <v>0</v>
      </c>
      <c r="BL943" s="18" t="s">
        <v>162</v>
      </c>
      <c r="BM943" s="259" t="s">
        <v>1432</v>
      </c>
    </row>
    <row r="944" s="12" customFormat="1" ht="22.8" customHeight="1">
      <c r="A944" s="12"/>
      <c r="B944" s="231"/>
      <c r="C944" s="232"/>
      <c r="D944" s="233" t="s">
        <v>82</v>
      </c>
      <c r="E944" s="245" t="s">
        <v>1433</v>
      </c>
      <c r="F944" s="245" t="s">
        <v>1434</v>
      </c>
      <c r="G944" s="232"/>
      <c r="H944" s="232"/>
      <c r="I944" s="235"/>
      <c r="J944" s="246">
        <f>BK944</f>
        <v>0</v>
      </c>
      <c r="K944" s="232"/>
      <c r="L944" s="237"/>
      <c r="M944" s="238"/>
      <c r="N944" s="239"/>
      <c r="O944" s="239"/>
      <c r="P944" s="240">
        <f>SUM(P945:P1021)</f>
        <v>0</v>
      </c>
      <c r="Q944" s="239"/>
      <c r="R944" s="240">
        <f>SUM(R945:R1021)</f>
        <v>35.743571419999995</v>
      </c>
      <c r="S944" s="239"/>
      <c r="T944" s="241">
        <f>SUM(T945:T1021)</f>
        <v>0</v>
      </c>
      <c r="U944" s="12"/>
      <c r="V944" s="12"/>
      <c r="W944" s="12"/>
      <c r="X944" s="12"/>
      <c r="Y944" s="12"/>
      <c r="Z944" s="12"/>
      <c r="AA944" s="12"/>
      <c r="AB944" s="12"/>
      <c r="AC944" s="12"/>
      <c r="AD944" s="12"/>
      <c r="AE944" s="12"/>
      <c r="AR944" s="242" t="s">
        <v>93</v>
      </c>
      <c r="AT944" s="243" t="s">
        <v>82</v>
      </c>
      <c r="AU944" s="243" t="s">
        <v>91</v>
      </c>
      <c r="AY944" s="242" t="s">
        <v>397</v>
      </c>
      <c r="BK944" s="244">
        <f>SUM(BK945:BK1021)</f>
        <v>0</v>
      </c>
    </row>
    <row r="945" s="2" customFormat="1" ht="21.75" customHeight="1">
      <c r="A945" s="40"/>
      <c r="B945" s="41"/>
      <c r="C945" s="247" t="s">
        <v>1095</v>
      </c>
      <c r="D945" s="247" t="s">
        <v>400</v>
      </c>
      <c r="E945" s="248" t="s">
        <v>1435</v>
      </c>
      <c r="F945" s="249" t="s">
        <v>1436</v>
      </c>
      <c r="G945" s="250" t="s">
        <v>546</v>
      </c>
      <c r="H945" s="251">
        <v>4183.0370000000003</v>
      </c>
      <c r="I945" s="252"/>
      <c r="J945" s="253">
        <f>ROUND(I945*H945,2)</f>
        <v>0</v>
      </c>
      <c r="K945" s="254"/>
      <c r="L945" s="46"/>
      <c r="M945" s="255" t="s">
        <v>1</v>
      </c>
      <c r="N945" s="256" t="s">
        <v>48</v>
      </c>
      <c r="O945" s="93"/>
      <c r="P945" s="257">
        <f>O945*H945</f>
        <v>0</v>
      </c>
      <c r="Q945" s="257">
        <v>0</v>
      </c>
      <c r="R945" s="257">
        <f>Q945*H945</f>
        <v>0</v>
      </c>
      <c r="S945" s="257">
        <v>0</v>
      </c>
      <c r="T945" s="258">
        <f>S945*H945</f>
        <v>0</v>
      </c>
      <c r="U945" s="40"/>
      <c r="V945" s="40"/>
      <c r="W945" s="40"/>
      <c r="X945" s="40"/>
      <c r="Y945" s="40"/>
      <c r="Z945" s="40"/>
      <c r="AA945" s="40"/>
      <c r="AB945" s="40"/>
      <c r="AC945" s="40"/>
      <c r="AD945" s="40"/>
      <c r="AE945" s="40"/>
      <c r="AR945" s="259" t="s">
        <v>162</v>
      </c>
      <c r="AT945" s="259" t="s">
        <v>400</v>
      </c>
      <c r="AU945" s="259" t="s">
        <v>93</v>
      </c>
      <c r="AY945" s="18" t="s">
        <v>397</v>
      </c>
      <c r="BE945" s="260">
        <f>IF(N945="základní",J945,0)</f>
        <v>0</v>
      </c>
      <c r="BF945" s="260">
        <f>IF(N945="snížená",J945,0)</f>
        <v>0</v>
      </c>
      <c r="BG945" s="260">
        <f>IF(N945="zákl. přenesená",J945,0)</f>
        <v>0</v>
      </c>
      <c r="BH945" s="260">
        <f>IF(N945="sníž. přenesená",J945,0)</f>
        <v>0</v>
      </c>
      <c r="BI945" s="260">
        <f>IF(N945="nulová",J945,0)</f>
        <v>0</v>
      </c>
      <c r="BJ945" s="18" t="s">
        <v>91</v>
      </c>
      <c r="BK945" s="260">
        <f>ROUND(I945*H945,2)</f>
        <v>0</v>
      </c>
      <c r="BL945" s="18" t="s">
        <v>162</v>
      </c>
      <c r="BM945" s="259" t="s">
        <v>1437</v>
      </c>
    </row>
    <row r="946" s="16" customFormat="1">
      <c r="A946" s="16"/>
      <c r="B946" s="306"/>
      <c r="C946" s="307"/>
      <c r="D946" s="261" t="s">
        <v>465</v>
      </c>
      <c r="E946" s="308" t="s">
        <v>1</v>
      </c>
      <c r="F946" s="309" t="s">
        <v>646</v>
      </c>
      <c r="G946" s="307"/>
      <c r="H946" s="308" t="s">
        <v>1</v>
      </c>
      <c r="I946" s="310"/>
      <c r="J946" s="307"/>
      <c r="K946" s="307"/>
      <c r="L946" s="311"/>
      <c r="M946" s="312"/>
      <c r="N946" s="313"/>
      <c r="O946" s="313"/>
      <c r="P946" s="313"/>
      <c r="Q946" s="313"/>
      <c r="R946" s="313"/>
      <c r="S946" s="313"/>
      <c r="T946" s="314"/>
      <c r="U946" s="16"/>
      <c r="V946" s="16"/>
      <c r="W946" s="16"/>
      <c r="X946" s="16"/>
      <c r="Y946" s="16"/>
      <c r="Z946" s="16"/>
      <c r="AA946" s="16"/>
      <c r="AB946" s="16"/>
      <c r="AC946" s="16"/>
      <c r="AD946" s="16"/>
      <c r="AE946" s="16"/>
      <c r="AT946" s="315" t="s">
        <v>465</v>
      </c>
      <c r="AU946" s="315" t="s">
        <v>93</v>
      </c>
      <c r="AV946" s="16" t="s">
        <v>91</v>
      </c>
      <c r="AW946" s="16" t="s">
        <v>38</v>
      </c>
      <c r="AX946" s="16" t="s">
        <v>83</v>
      </c>
      <c r="AY946" s="315" t="s">
        <v>397</v>
      </c>
    </row>
    <row r="947" s="13" customFormat="1">
      <c r="A947" s="13"/>
      <c r="B947" s="269"/>
      <c r="C947" s="270"/>
      <c r="D947" s="261" t="s">
        <v>465</v>
      </c>
      <c r="E947" s="271" t="s">
        <v>1</v>
      </c>
      <c r="F947" s="272" t="s">
        <v>1438</v>
      </c>
      <c r="G947" s="270"/>
      <c r="H947" s="273">
        <v>4183.0370000000003</v>
      </c>
      <c r="I947" s="274"/>
      <c r="J947" s="270"/>
      <c r="K947" s="270"/>
      <c r="L947" s="275"/>
      <c r="M947" s="276"/>
      <c r="N947" s="277"/>
      <c r="O947" s="277"/>
      <c r="P947" s="277"/>
      <c r="Q947" s="277"/>
      <c r="R947" s="277"/>
      <c r="S947" s="277"/>
      <c r="T947" s="278"/>
      <c r="U947" s="13"/>
      <c r="V947" s="13"/>
      <c r="W947" s="13"/>
      <c r="X947" s="13"/>
      <c r="Y947" s="13"/>
      <c r="Z947" s="13"/>
      <c r="AA947" s="13"/>
      <c r="AB947" s="13"/>
      <c r="AC947" s="13"/>
      <c r="AD947" s="13"/>
      <c r="AE947" s="13"/>
      <c r="AT947" s="279" t="s">
        <v>465</v>
      </c>
      <c r="AU947" s="279" t="s">
        <v>93</v>
      </c>
      <c r="AV947" s="13" t="s">
        <v>93</v>
      </c>
      <c r="AW947" s="13" t="s">
        <v>38</v>
      </c>
      <c r="AX947" s="13" t="s">
        <v>83</v>
      </c>
      <c r="AY947" s="279" t="s">
        <v>397</v>
      </c>
    </row>
    <row r="948" s="14" customFormat="1">
      <c r="A948" s="14"/>
      <c r="B948" s="280"/>
      <c r="C948" s="281"/>
      <c r="D948" s="261" t="s">
        <v>465</v>
      </c>
      <c r="E948" s="282" t="s">
        <v>1</v>
      </c>
      <c r="F948" s="283" t="s">
        <v>467</v>
      </c>
      <c r="G948" s="281"/>
      <c r="H948" s="284">
        <v>4183.0370000000003</v>
      </c>
      <c r="I948" s="285"/>
      <c r="J948" s="281"/>
      <c r="K948" s="281"/>
      <c r="L948" s="286"/>
      <c r="M948" s="287"/>
      <c r="N948" s="288"/>
      <c r="O948" s="288"/>
      <c r="P948" s="288"/>
      <c r="Q948" s="288"/>
      <c r="R948" s="288"/>
      <c r="S948" s="288"/>
      <c r="T948" s="289"/>
      <c r="U948" s="14"/>
      <c r="V948" s="14"/>
      <c r="W948" s="14"/>
      <c r="X948" s="14"/>
      <c r="Y948" s="14"/>
      <c r="Z948" s="14"/>
      <c r="AA948" s="14"/>
      <c r="AB948" s="14"/>
      <c r="AC948" s="14"/>
      <c r="AD948" s="14"/>
      <c r="AE948" s="14"/>
      <c r="AT948" s="290" t="s">
        <v>465</v>
      </c>
      <c r="AU948" s="290" t="s">
        <v>93</v>
      </c>
      <c r="AV948" s="14" t="s">
        <v>124</v>
      </c>
      <c r="AW948" s="14" t="s">
        <v>38</v>
      </c>
      <c r="AX948" s="14" t="s">
        <v>91</v>
      </c>
      <c r="AY948" s="290" t="s">
        <v>397</v>
      </c>
    </row>
    <row r="949" s="2" customFormat="1" ht="16.5" customHeight="1">
      <c r="A949" s="40"/>
      <c r="B949" s="41"/>
      <c r="C949" s="316" t="s">
        <v>1439</v>
      </c>
      <c r="D949" s="316" t="s">
        <v>534</v>
      </c>
      <c r="E949" s="317" t="s">
        <v>1368</v>
      </c>
      <c r="F949" s="318" t="s">
        <v>1369</v>
      </c>
      <c r="G949" s="319" t="s">
        <v>502</v>
      </c>
      <c r="H949" s="320">
        <v>1.2549999999999999</v>
      </c>
      <c r="I949" s="321"/>
      <c r="J949" s="322">
        <f>ROUND(I949*H949,2)</f>
        <v>0</v>
      </c>
      <c r="K949" s="323"/>
      <c r="L949" s="324"/>
      <c r="M949" s="325" t="s">
        <v>1</v>
      </c>
      <c r="N949" s="326" t="s">
        <v>48</v>
      </c>
      <c r="O949" s="93"/>
      <c r="P949" s="257">
        <f>O949*H949</f>
        <v>0</v>
      </c>
      <c r="Q949" s="257">
        <v>1</v>
      </c>
      <c r="R949" s="257">
        <f>Q949*H949</f>
        <v>1.2549999999999999</v>
      </c>
      <c r="S949" s="257">
        <v>0</v>
      </c>
      <c r="T949" s="258">
        <f>S949*H949</f>
        <v>0</v>
      </c>
      <c r="U949" s="40"/>
      <c r="V949" s="40"/>
      <c r="W949" s="40"/>
      <c r="X949" s="40"/>
      <c r="Y949" s="40"/>
      <c r="Z949" s="40"/>
      <c r="AA949" s="40"/>
      <c r="AB949" s="40"/>
      <c r="AC949" s="40"/>
      <c r="AD949" s="40"/>
      <c r="AE949" s="40"/>
      <c r="AR949" s="259" t="s">
        <v>212</v>
      </c>
      <c r="AT949" s="259" t="s">
        <v>534</v>
      </c>
      <c r="AU949" s="259" t="s">
        <v>93</v>
      </c>
      <c r="AY949" s="18" t="s">
        <v>397</v>
      </c>
      <c r="BE949" s="260">
        <f>IF(N949="základní",J949,0)</f>
        <v>0</v>
      </c>
      <c r="BF949" s="260">
        <f>IF(N949="snížená",J949,0)</f>
        <v>0</v>
      </c>
      <c r="BG949" s="260">
        <f>IF(N949="zákl. přenesená",J949,0)</f>
        <v>0</v>
      </c>
      <c r="BH949" s="260">
        <f>IF(N949="sníž. přenesená",J949,0)</f>
        <v>0</v>
      </c>
      <c r="BI949" s="260">
        <f>IF(N949="nulová",J949,0)</f>
        <v>0</v>
      </c>
      <c r="BJ949" s="18" t="s">
        <v>91</v>
      </c>
      <c r="BK949" s="260">
        <f>ROUND(I949*H949,2)</f>
        <v>0</v>
      </c>
      <c r="BL949" s="18" t="s">
        <v>162</v>
      </c>
      <c r="BM949" s="259" t="s">
        <v>1440</v>
      </c>
    </row>
    <row r="950" s="13" customFormat="1">
      <c r="A950" s="13"/>
      <c r="B950" s="269"/>
      <c r="C950" s="270"/>
      <c r="D950" s="261" t="s">
        <v>465</v>
      </c>
      <c r="E950" s="271" t="s">
        <v>1</v>
      </c>
      <c r="F950" s="272" t="s">
        <v>1441</v>
      </c>
      <c r="G950" s="270"/>
      <c r="H950" s="273">
        <v>1.2549999999999999</v>
      </c>
      <c r="I950" s="274"/>
      <c r="J950" s="270"/>
      <c r="K950" s="270"/>
      <c r="L950" s="275"/>
      <c r="M950" s="276"/>
      <c r="N950" s="277"/>
      <c r="O950" s="277"/>
      <c r="P950" s="277"/>
      <c r="Q950" s="277"/>
      <c r="R950" s="277"/>
      <c r="S950" s="277"/>
      <c r="T950" s="278"/>
      <c r="U950" s="13"/>
      <c r="V950" s="13"/>
      <c r="W950" s="13"/>
      <c r="X950" s="13"/>
      <c r="Y950" s="13"/>
      <c r="Z950" s="13"/>
      <c r="AA950" s="13"/>
      <c r="AB950" s="13"/>
      <c r="AC950" s="13"/>
      <c r="AD950" s="13"/>
      <c r="AE950" s="13"/>
      <c r="AT950" s="279" t="s">
        <v>465</v>
      </c>
      <c r="AU950" s="279" t="s">
        <v>93</v>
      </c>
      <c r="AV950" s="13" t="s">
        <v>93</v>
      </c>
      <c r="AW950" s="13" t="s">
        <v>38</v>
      </c>
      <c r="AX950" s="13" t="s">
        <v>83</v>
      </c>
      <c r="AY950" s="279" t="s">
        <v>397</v>
      </c>
    </row>
    <row r="951" s="14" customFormat="1">
      <c r="A951" s="14"/>
      <c r="B951" s="280"/>
      <c r="C951" s="281"/>
      <c r="D951" s="261" t="s">
        <v>465</v>
      </c>
      <c r="E951" s="282" t="s">
        <v>1</v>
      </c>
      <c r="F951" s="283" t="s">
        <v>467</v>
      </c>
      <c r="G951" s="281"/>
      <c r="H951" s="284">
        <v>1.2549999999999999</v>
      </c>
      <c r="I951" s="285"/>
      <c r="J951" s="281"/>
      <c r="K951" s="281"/>
      <c r="L951" s="286"/>
      <c r="M951" s="287"/>
      <c r="N951" s="288"/>
      <c r="O951" s="288"/>
      <c r="P951" s="288"/>
      <c r="Q951" s="288"/>
      <c r="R951" s="288"/>
      <c r="S951" s="288"/>
      <c r="T951" s="289"/>
      <c r="U951" s="14"/>
      <c r="V951" s="14"/>
      <c r="W951" s="14"/>
      <c r="X951" s="14"/>
      <c r="Y951" s="14"/>
      <c r="Z951" s="14"/>
      <c r="AA951" s="14"/>
      <c r="AB951" s="14"/>
      <c r="AC951" s="14"/>
      <c r="AD951" s="14"/>
      <c r="AE951" s="14"/>
      <c r="AT951" s="290" t="s">
        <v>465</v>
      </c>
      <c r="AU951" s="290" t="s">
        <v>93</v>
      </c>
      <c r="AV951" s="14" t="s">
        <v>124</v>
      </c>
      <c r="AW951" s="14" t="s">
        <v>38</v>
      </c>
      <c r="AX951" s="14" t="s">
        <v>91</v>
      </c>
      <c r="AY951" s="290" t="s">
        <v>397</v>
      </c>
    </row>
    <row r="952" s="2" customFormat="1" ht="21.75" customHeight="1">
      <c r="A952" s="40"/>
      <c r="B952" s="41"/>
      <c r="C952" s="247" t="s">
        <v>1099</v>
      </c>
      <c r="D952" s="247" t="s">
        <v>400</v>
      </c>
      <c r="E952" s="248" t="s">
        <v>1442</v>
      </c>
      <c r="F952" s="249" t="s">
        <v>1443</v>
      </c>
      <c r="G952" s="250" t="s">
        <v>546</v>
      </c>
      <c r="H952" s="251">
        <v>4469.8370000000004</v>
      </c>
      <c r="I952" s="252"/>
      <c r="J952" s="253">
        <f>ROUND(I952*H952,2)</f>
        <v>0</v>
      </c>
      <c r="K952" s="254"/>
      <c r="L952" s="46"/>
      <c r="M952" s="255" t="s">
        <v>1</v>
      </c>
      <c r="N952" s="256" t="s">
        <v>48</v>
      </c>
      <c r="O952" s="93"/>
      <c r="P952" s="257">
        <f>O952*H952</f>
        <v>0</v>
      </c>
      <c r="Q952" s="257">
        <v>0</v>
      </c>
      <c r="R952" s="257">
        <f>Q952*H952</f>
        <v>0</v>
      </c>
      <c r="S952" s="257">
        <v>0</v>
      </c>
      <c r="T952" s="258">
        <f>S952*H952</f>
        <v>0</v>
      </c>
      <c r="U952" s="40"/>
      <c r="V952" s="40"/>
      <c r="W952" s="40"/>
      <c r="X952" s="40"/>
      <c r="Y952" s="40"/>
      <c r="Z952" s="40"/>
      <c r="AA952" s="40"/>
      <c r="AB952" s="40"/>
      <c r="AC952" s="40"/>
      <c r="AD952" s="40"/>
      <c r="AE952" s="40"/>
      <c r="AR952" s="259" t="s">
        <v>162</v>
      </c>
      <c r="AT952" s="259" t="s">
        <v>400</v>
      </c>
      <c r="AU952" s="259" t="s">
        <v>93</v>
      </c>
      <c r="AY952" s="18" t="s">
        <v>397</v>
      </c>
      <c r="BE952" s="260">
        <f>IF(N952="základní",J952,0)</f>
        <v>0</v>
      </c>
      <c r="BF952" s="260">
        <f>IF(N952="snížená",J952,0)</f>
        <v>0</v>
      </c>
      <c r="BG952" s="260">
        <f>IF(N952="zákl. přenesená",J952,0)</f>
        <v>0</v>
      </c>
      <c r="BH952" s="260">
        <f>IF(N952="sníž. přenesená",J952,0)</f>
        <v>0</v>
      </c>
      <c r="BI952" s="260">
        <f>IF(N952="nulová",J952,0)</f>
        <v>0</v>
      </c>
      <c r="BJ952" s="18" t="s">
        <v>91</v>
      </c>
      <c r="BK952" s="260">
        <f>ROUND(I952*H952,2)</f>
        <v>0</v>
      </c>
      <c r="BL952" s="18" t="s">
        <v>162</v>
      </c>
      <c r="BM952" s="259" t="s">
        <v>1444</v>
      </c>
    </row>
    <row r="953" s="16" customFormat="1">
      <c r="A953" s="16"/>
      <c r="B953" s="306"/>
      <c r="C953" s="307"/>
      <c r="D953" s="261" t="s">
        <v>465</v>
      </c>
      <c r="E953" s="308" t="s">
        <v>1</v>
      </c>
      <c r="F953" s="309" t="s">
        <v>646</v>
      </c>
      <c r="G953" s="307"/>
      <c r="H953" s="308" t="s">
        <v>1</v>
      </c>
      <c r="I953" s="310"/>
      <c r="J953" s="307"/>
      <c r="K953" s="307"/>
      <c r="L953" s="311"/>
      <c r="M953" s="312"/>
      <c r="N953" s="313"/>
      <c r="O953" s="313"/>
      <c r="P953" s="313"/>
      <c r="Q953" s="313"/>
      <c r="R953" s="313"/>
      <c r="S953" s="313"/>
      <c r="T953" s="314"/>
      <c r="U953" s="16"/>
      <c r="V953" s="16"/>
      <c r="W953" s="16"/>
      <c r="X953" s="16"/>
      <c r="Y953" s="16"/>
      <c r="Z953" s="16"/>
      <c r="AA953" s="16"/>
      <c r="AB953" s="16"/>
      <c r="AC953" s="16"/>
      <c r="AD953" s="16"/>
      <c r="AE953" s="16"/>
      <c r="AT953" s="315" t="s">
        <v>465</v>
      </c>
      <c r="AU953" s="315" t="s">
        <v>93</v>
      </c>
      <c r="AV953" s="16" t="s">
        <v>91</v>
      </c>
      <c r="AW953" s="16" t="s">
        <v>38</v>
      </c>
      <c r="AX953" s="16" t="s">
        <v>83</v>
      </c>
      <c r="AY953" s="315" t="s">
        <v>397</v>
      </c>
    </row>
    <row r="954" s="13" customFormat="1">
      <c r="A954" s="13"/>
      <c r="B954" s="269"/>
      <c r="C954" s="270"/>
      <c r="D954" s="261" t="s">
        <v>465</v>
      </c>
      <c r="E954" s="271" t="s">
        <v>1</v>
      </c>
      <c r="F954" s="272" t="s">
        <v>1445</v>
      </c>
      <c r="G954" s="270"/>
      <c r="H954" s="273">
        <v>286.80000000000001</v>
      </c>
      <c r="I954" s="274"/>
      <c r="J954" s="270"/>
      <c r="K954" s="270"/>
      <c r="L954" s="275"/>
      <c r="M954" s="276"/>
      <c r="N954" s="277"/>
      <c r="O954" s="277"/>
      <c r="P954" s="277"/>
      <c r="Q954" s="277"/>
      <c r="R954" s="277"/>
      <c r="S954" s="277"/>
      <c r="T954" s="278"/>
      <c r="U954" s="13"/>
      <c r="V954" s="13"/>
      <c r="W954" s="13"/>
      <c r="X954" s="13"/>
      <c r="Y954" s="13"/>
      <c r="Z954" s="13"/>
      <c r="AA954" s="13"/>
      <c r="AB954" s="13"/>
      <c r="AC954" s="13"/>
      <c r="AD954" s="13"/>
      <c r="AE954" s="13"/>
      <c r="AT954" s="279" t="s">
        <v>465</v>
      </c>
      <c r="AU954" s="279" t="s">
        <v>93</v>
      </c>
      <c r="AV954" s="13" t="s">
        <v>93</v>
      </c>
      <c r="AW954" s="13" t="s">
        <v>38</v>
      </c>
      <c r="AX954" s="13" t="s">
        <v>83</v>
      </c>
      <c r="AY954" s="279" t="s">
        <v>397</v>
      </c>
    </row>
    <row r="955" s="13" customFormat="1">
      <c r="A955" s="13"/>
      <c r="B955" s="269"/>
      <c r="C955" s="270"/>
      <c r="D955" s="261" t="s">
        <v>465</v>
      </c>
      <c r="E955" s="271" t="s">
        <v>1</v>
      </c>
      <c r="F955" s="272" t="s">
        <v>1438</v>
      </c>
      <c r="G955" s="270"/>
      <c r="H955" s="273">
        <v>4183.0370000000003</v>
      </c>
      <c r="I955" s="274"/>
      <c r="J955" s="270"/>
      <c r="K955" s="270"/>
      <c r="L955" s="275"/>
      <c r="M955" s="276"/>
      <c r="N955" s="277"/>
      <c r="O955" s="277"/>
      <c r="P955" s="277"/>
      <c r="Q955" s="277"/>
      <c r="R955" s="277"/>
      <c r="S955" s="277"/>
      <c r="T955" s="278"/>
      <c r="U955" s="13"/>
      <c r="V955" s="13"/>
      <c r="W955" s="13"/>
      <c r="X955" s="13"/>
      <c r="Y955" s="13"/>
      <c r="Z955" s="13"/>
      <c r="AA955" s="13"/>
      <c r="AB955" s="13"/>
      <c r="AC955" s="13"/>
      <c r="AD955" s="13"/>
      <c r="AE955" s="13"/>
      <c r="AT955" s="279" t="s">
        <v>465</v>
      </c>
      <c r="AU955" s="279" t="s">
        <v>93</v>
      </c>
      <c r="AV955" s="13" t="s">
        <v>93</v>
      </c>
      <c r="AW955" s="13" t="s">
        <v>38</v>
      </c>
      <c r="AX955" s="13" t="s">
        <v>83</v>
      </c>
      <c r="AY955" s="279" t="s">
        <v>397</v>
      </c>
    </row>
    <row r="956" s="14" customFormat="1">
      <c r="A956" s="14"/>
      <c r="B956" s="280"/>
      <c r="C956" s="281"/>
      <c r="D956" s="261" t="s">
        <v>465</v>
      </c>
      <c r="E956" s="282" t="s">
        <v>1</v>
      </c>
      <c r="F956" s="283" t="s">
        <v>467</v>
      </c>
      <c r="G956" s="281"/>
      <c r="H956" s="284">
        <v>4469.8370000000004</v>
      </c>
      <c r="I956" s="285"/>
      <c r="J956" s="281"/>
      <c r="K956" s="281"/>
      <c r="L956" s="286"/>
      <c r="M956" s="287"/>
      <c r="N956" s="288"/>
      <c r="O956" s="288"/>
      <c r="P956" s="288"/>
      <c r="Q956" s="288"/>
      <c r="R956" s="288"/>
      <c r="S956" s="288"/>
      <c r="T956" s="289"/>
      <c r="U956" s="14"/>
      <c r="V956" s="14"/>
      <c r="W956" s="14"/>
      <c r="X956" s="14"/>
      <c r="Y956" s="14"/>
      <c r="Z956" s="14"/>
      <c r="AA956" s="14"/>
      <c r="AB956" s="14"/>
      <c r="AC956" s="14"/>
      <c r="AD956" s="14"/>
      <c r="AE956" s="14"/>
      <c r="AT956" s="290" t="s">
        <v>465</v>
      </c>
      <c r="AU956" s="290" t="s">
        <v>93</v>
      </c>
      <c r="AV956" s="14" t="s">
        <v>124</v>
      </c>
      <c r="AW956" s="14" t="s">
        <v>38</v>
      </c>
      <c r="AX956" s="14" t="s">
        <v>91</v>
      </c>
      <c r="AY956" s="290" t="s">
        <v>397</v>
      </c>
    </row>
    <row r="957" s="2" customFormat="1" ht="44.25" customHeight="1">
      <c r="A957" s="40"/>
      <c r="B957" s="41"/>
      <c r="C957" s="316" t="s">
        <v>1446</v>
      </c>
      <c r="D957" s="316" t="s">
        <v>534</v>
      </c>
      <c r="E957" s="317" t="s">
        <v>1447</v>
      </c>
      <c r="F957" s="318" t="s">
        <v>1448</v>
      </c>
      <c r="G957" s="319" t="s">
        <v>546</v>
      </c>
      <c r="H957" s="320">
        <v>5140.3130000000001</v>
      </c>
      <c r="I957" s="321"/>
      <c r="J957" s="322">
        <f>ROUND(I957*H957,2)</f>
        <v>0</v>
      </c>
      <c r="K957" s="323"/>
      <c r="L957" s="324"/>
      <c r="M957" s="325" t="s">
        <v>1</v>
      </c>
      <c r="N957" s="326" t="s">
        <v>48</v>
      </c>
      <c r="O957" s="93"/>
      <c r="P957" s="257">
        <f>O957*H957</f>
        <v>0</v>
      </c>
      <c r="Q957" s="257">
        <v>0.0047999999999999996</v>
      </c>
      <c r="R957" s="257">
        <f>Q957*H957</f>
        <v>24.673502399999997</v>
      </c>
      <c r="S957" s="257">
        <v>0</v>
      </c>
      <c r="T957" s="258">
        <f>S957*H957</f>
        <v>0</v>
      </c>
      <c r="U957" s="40"/>
      <c r="V957" s="40"/>
      <c r="W957" s="40"/>
      <c r="X957" s="40"/>
      <c r="Y957" s="40"/>
      <c r="Z957" s="40"/>
      <c r="AA957" s="40"/>
      <c r="AB957" s="40"/>
      <c r="AC957" s="40"/>
      <c r="AD957" s="40"/>
      <c r="AE957" s="40"/>
      <c r="AR957" s="259" t="s">
        <v>212</v>
      </c>
      <c r="AT957" s="259" t="s">
        <v>534</v>
      </c>
      <c r="AU957" s="259" t="s">
        <v>93</v>
      </c>
      <c r="AY957" s="18" t="s">
        <v>397</v>
      </c>
      <c r="BE957" s="260">
        <f>IF(N957="základní",J957,0)</f>
        <v>0</v>
      </c>
      <c r="BF957" s="260">
        <f>IF(N957="snížená",J957,0)</f>
        <v>0</v>
      </c>
      <c r="BG957" s="260">
        <f>IF(N957="zákl. přenesená",J957,0)</f>
        <v>0</v>
      </c>
      <c r="BH957" s="260">
        <f>IF(N957="sníž. přenesená",J957,0)</f>
        <v>0</v>
      </c>
      <c r="BI957" s="260">
        <f>IF(N957="nulová",J957,0)</f>
        <v>0</v>
      </c>
      <c r="BJ957" s="18" t="s">
        <v>91</v>
      </c>
      <c r="BK957" s="260">
        <f>ROUND(I957*H957,2)</f>
        <v>0</v>
      </c>
      <c r="BL957" s="18" t="s">
        <v>162</v>
      </c>
      <c r="BM957" s="259" t="s">
        <v>1449</v>
      </c>
    </row>
    <row r="958" s="13" customFormat="1">
      <c r="A958" s="13"/>
      <c r="B958" s="269"/>
      <c r="C958" s="270"/>
      <c r="D958" s="261" t="s">
        <v>465</v>
      </c>
      <c r="E958" s="271" t="s">
        <v>1</v>
      </c>
      <c r="F958" s="272" t="s">
        <v>1450</v>
      </c>
      <c r="G958" s="270"/>
      <c r="H958" s="273">
        <v>5140.3130000000001</v>
      </c>
      <c r="I958" s="274"/>
      <c r="J958" s="270"/>
      <c r="K958" s="270"/>
      <c r="L958" s="275"/>
      <c r="M958" s="276"/>
      <c r="N958" s="277"/>
      <c r="O958" s="277"/>
      <c r="P958" s="277"/>
      <c r="Q958" s="277"/>
      <c r="R958" s="277"/>
      <c r="S958" s="277"/>
      <c r="T958" s="278"/>
      <c r="U958" s="13"/>
      <c r="V958" s="13"/>
      <c r="W958" s="13"/>
      <c r="X958" s="13"/>
      <c r="Y958" s="13"/>
      <c r="Z958" s="13"/>
      <c r="AA958" s="13"/>
      <c r="AB958" s="13"/>
      <c r="AC958" s="13"/>
      <c r="AD958" s="13"/>
      <c r="AE958" s="13"/>
      <c r="AT958" s="279" t="s">
        <v>465</v>
      </c>
      <c r="AU958" s="279" t="s">
        <v>93</v>
      </c>
      <c r="AV958" s="13" t="s">
        <v>93</v>
      </c>
      <c r="AW958" s="13" t="s">
        <v>38</v>
      </c>
      <c r="AX958" s="13" t="s">
        <v>83</v>
      </c>
      <c r="AY958" s="279" t="s">
        <v>397</v>
      </c>
    </row>
    <row r="959" s="14" customFormat="1">
      <c r="A959" s="14"/>
      <c r="B959" s="280"/>
      <c r="C959" s="281"/>
      <c r="D959" s="261" t="s">
        <v>465</v>
      </c>
      <c r="E959" s="282" t="s">
        <v>1</v>
      </c>
      <c r="F959" s="283" t="s">
        <v>467</v>
      </c>
      <c r="G959" s="281"/>
      <c r="H959" s="284">
        <v>5140.3130000000001</v>
      </c>
      <c r="I959" s="285"/>
      <c r="J959" s="281"/>
      <c r="K959" s="281"/>
      <c r="L959" s="286"/>
      <c r="M959" s="287"/>
      <c r="N959" s="288"/>
      <c r="O959" s="288"/>
      <c r="P959" s="288"/>
      <c r="Q959" s="288"/>
      <c r="R959" s="288"/>
      <c r="S959" s="288"/>
      <c r="T959" s="289"/>
      <c r="U959" s="14"/>
      <c r="V959" s="14"/>
      <c r="W959" s="14"/>
      <c r="X959" s="14"/>
      <c r="Y959" s="14"/>
      <c r="Z959" s="14"/>
      <c r="AA959" s="14"/>
      <c r="AB959" s="14"/>
      <c r="AC959" s="14"/>
      <c r="AD959" s="14"/>
      <c r="AE959" s="14"/>
      <c r="AT959" s="290" t="s">
        <v>465</v>
      </c>
      <c r="AU959" s="290" t="s">
        <v>93</v>
      </c>
      <c r="AV959" s="14" t="s">
        <v>124</v>
      </c>
      <c r="AW959" s="14" t="s">
        <v>38</v>
      </c>
      <c r="AX959" s="14" t="s">
        <v>91</v>
      </c>
      <c r="AY959" s="290" t="s">
        <v>397</v>
      </c>
    </row>
    <row r="960" s="2" customFormat="1" ht="21.75" customHeight="1">
      <c r="A960" s="40"/>
      <c r="B960" s="41"/>
      <c r="C960" s="247" t="s">
        <v>1103</v>
      </c>
      <c r="D960" s="247" t="s">
        <v>400</v>
      </c>
      <c r="E960" s="248" t="s">
        <v>1451</v>
      </c>
      <c r="F960" s="249" t="s">
        <v>1452</v>
      </c>
      <c r="G960" s="250" t="s">
        <v>546</v>
      </c>
      <c r="H960" s="251">
        <v>4183.0370000000003</v>
      </c>
      <c r="I960" s="252"/>
      <c r="J960" s="253">
        <f>ROUND(I960*H960,2)</f>
        <v>0</v>
      </c>
      <c r="K960" s="254"/>
      <c r="L960" s="46"/>
      <c r="M960" s="255" t="s">
        <v>1</v>
      </c>
      <c r="N960" s="256" t="s">
        <v>48</v>
      </c>
      <c r="O960" s="93"/>
      <c r="P960" s="257">
        <f>O960*H960</f>
        <v>0</v>
      </c>
      <c r="Q960" s="257">
        <v>0.00088000000000000003</v>
      </c>
      <c r="R960" s="257">
        <f>Q960*H960</f>
        <v>3.6810725600000005</v>
      </c>
      <c r="S960" s="257">
        <v>0</v>
      </c>
      <c r="T960" s="258">
        <f>S960*H960</f>
        <v>0</v>
      </c>
      <c r="U960" s="40"/>
      <c r="V960" s="40"/>
      <c r="W960" s="40"/>
      <c r="X960" s="40"/>
      <c r="Y960" s="40"/>
      <c r="Z960" s="40"/>
      <c r="AA960" s="40"/>
      <c r="AB960" s="40"/>
      <c r="AC960" s="40"/>
      <c r="AD960" s="40"/>
      <c r="AE960" s="40"/>
      <c r="AR960" s="259" t="s">
        <v>162</v>
      </c>
      <c r="AT960" s="259" t="s">
        <v>400</v>
      </c>
      <c r="AU960" s="259" t="s">
        <v>93</v>
      </c>
      <c r="AY960" s="18" t="s">
        <v>397</v>
      </c>
      <c r="BE960" s="260">
        <f>IF(N960="základní",J960,0)</f>
        <v>0</v>
      </c>
      <c r="BF960" s="260">
        <f>IF(N960="snížená",J960,0)</f>
        <v>0</v>
      </c>
      <c r="BG960" s="260">
        <f>IF(N960="zákl. přenesená",J960,0)</f>
        <v>0</v>
      </c>
      <c r="BH960" s="260">
        <f>IF(N960="sníž. přenesená",J960,0)</f>
        <v>0</v>
      </c>
      <c r="BI960" s="260">
        <f>IF(N960="nulová",J960,0)</f>
        <v>0</v>
      </c>
      <c r="BJ960" s="18" t="s">
        <v>91</v>
      </c>
      <c r="BK960" s="260">
        <f>ROUND(I960*H960,2)</f>
        <v>0</v>
      </c>
      <c r="BL960" s="18" t="s">
        <v>162</v>
      </c>
      <c r="BM960" s="259" t="s">
        <v>1453</v>
      </c>
    </row>
    <row r="961" s="16" customFormat="1">
      <c r="A961" s="16"/>
      <c r="B961" s="306"/>
      <c r="C961" s="307"/>
      <c r="D961" s="261" t="s">
        <v>465</v>
      </c>
      <c r="E961" s="308" t="s">
        <v>1</v>
      </c>
      <c r="F961" s="309" t="s">
        <v>646</v>
      </c>
      <c r="G961" s="307"/>
      <c r="H961" s="308" t="s">
        <v>1</v>
      </c>
      <c r="I961" s="310"/>
      <c r="J961" s="307"/>
      <c r="K961" s="307"/>
      <c r="L961" s="311"/>
      <c r="M961" s="312"/>
      <c r="N961" s="313"/>
      <c r="O961" s="313"/>
      <c r="P961" s="313"/>
      <c r="Q961" s="313"/>
      <c r="R961" s="313"/>
      <c r="S961" s="313"/>
      <c r="T961" s="314"/>
      <c r="U961" s="16"/>
      <c r="V961" s="16"/>
      <c r="W961" s="16"/>
      <c r="X961" s="16"/>
      <c r="Y961" s="16"/>
      <c r="Z961" s="16"/>
      <c r="AA961" s="16"/>
      <c r="AB961" s="16"/>
      <c r="AC961" s="16"/>
      <c r="AD961" s="16"/>
      <c r="AE961" s="16"/>
      <c r="AT961" s="315" t="s">
        <v>465</v>
      </c>
      <c r="AU961" s="315" t="s">
        <v>93</v>
      </c>
      <c r="AV961" s="16" t="s">
        <v>91</v>
      </c>
      <c r="AW961" s="16" t="s">
        <v>38</v>
      </c>
      <c r="AX961" s="16" t="s">
        <v>83</v>
      </c>
      <c r="AY961" s="315" t="s">
        <v>397</v>
      </c>
    </row>
    <row r="962" s="13" customFormat="1">
      <c r="A962" s="13"/>
      <c r="B962" s="269"/>
      <c r="C962" s="270"/>
      <c r="D962" s="261" t="s">
        <v>465</v>
      </c>
      <c r="E962" s="271" t="s">
        <v>1</v>
      </c>
      <c r="F962" s="272" t="s">
        <v>1438</v>
      </c>
      <c r="G962" s="270"/>
      <c r="H962" s="273">
        <v>4183.0370000000003</v>
      </c>
      <c r="I962" s="274"/>
      <c r="J962" s="270"/>
      <c r="K962" s="270"/>
      <c r="L962" s="275"/>
      <c r="M962" s="276"/>
      <c r="N962" s="277"/>
      <c r="O962" s="277"/>
      <c r="P962" s="277"/>
      <c r="Q962" s="277"/>
      <c r="R962" s="277"/>
      <c r="S962" s="277"/>
      <c r="T962" s="278"/>
      <c r="U962" s="13"/>
      <c r="V962" s="13"/>
      <c r="W962" s="13"/>
      <c r="X962" s="13"/>
      <c r="Y962" s="13"/>
      <c r="Z962" s="13"/>
      <c r="AA962" s="13"/>
      <c r="AB962" s="13"/>
      <c r="AC962" s="13"/>
      <c r="AD962" s="13"/>
      <c r="AE962" s="13"/>
      <c r="AT962" s="279" t="s">
        <v>465</v>
      </c>
      <c r="AU962" s="279" t="s">
        <v>93</v>
      </c>
      <c r="AV962" s="13" t="s">
        <v>93</v>
      </c>
      <c r="AW962" s="13" t="s">
        <v>38</v>
      </c>
      <c r="AX962" s="13" t="s">
        <v>83</v>
      </c>
      <c r="AY962" s="279" t="s">
        <v>397</v>
      </c>
    </row>
    <row r="963" s="14" customFormat="1">
      <c r="A963" s="14"/>
      <c r="B963" s="280"/>
      <c r="C963" s="281"/>
      <c r="D963" s="261" t="s">
        <v>465</v>
      </c>
      <c r="E963" s="282" t="s">
        <v>1</v>
      </c>
      <c r="F963" s="283" t="s">
        <v>467</v>
      </c>
      <c r="G963" s="281"/>
      <c r="H963" s="284">
        <v>4183.0370000000003</v>
      </c>
      <c r="I963" s="285"/>
      <c r="J963" s="281"/>
      <c r="K963" s="281"/>
      <c r="L963" s="286"/>
      <c r="M963" s="287"/>
      <c r="N963" s="288"/>
      <c r="O963" s="288"/>
      <c r="P963" s="288"/>
      <c r="Q963" s="288"/>
      <c r="R963" s="288"/>
      <c r="S963" s="288"/>
      <c r="T963" s="289"/>
      <c r="U963" s="14"/>
      <c r="V963" s="14"/>
      <c r="W963" s="14"/>
      <c r="X963" s="14"/>
      <c r="Y963" s="14"/>
      <c r="Z963" s="14"/>
      <c r="AA963" s="14"/>
      <c r="AB963" s="14"/>
      <c r="AC963" s="14"/>
      <c r="AD963" s="14"/>
      <c r="AE963" s="14"/>
      <c r="AT963" s="290" t="s">
        <v>465</v>
      </c>
      <c r="AU963" s="290" t="s">
        <v>93</v>
      </c>
      <c r="AV963" s="14" t="s">
        <v>124</v>
      </c>
      <c r="AW963" s="14" t="s">
        <v>38</v>
      </c>
      <c r="AX963" s="14" t="s">
        <v>91</v>
      </c>
      <c r="AY963" s="290" t="s">
        <v>397</v>
      </c>
    </row>
    <row r="964" s="2" customFormat="1" ht="33" customHeight="1">
      <c r="A964" s="40"/>
      <c r="B964" s="41"/>
      <c r="C964" s="316" t="s">
        <v>1454</v>
      </c>
      <c r="D964" s="316" t="s">
        <v>534</v>
      </c>
      <c r="E964" s="317" t="s">
        <v>1455</v>
      </c>
      <c r="F964" s="318" t="s">
        <v>1456</v>
      </c>
      <c r="G964" s="319" t="s">
        <v>546</v>
      </c>
      <c r="H964" s="320">
        <v>4810.4930000000004</v>
      </c>
      <c r="I964" s="321"/>
      <c r="J964" s="322">
        <f>ROUND(I964*H964,2)</f>
        <v>0</v>
      </c>
      <c r="K964" s="323"/>
      <c r="L964" s="324"/>
      <c r="M964" s="325" t="s">
        <v>1</v>
      </c>
      <c r="N964" s="326" t="s">
        <v>48</v>
      </c>
      <c r="O964" s="93"/>
      <c r="P964" s="257">
        <f>O964*H964</f>
        <v>0</v>
      </c>
      <c r="Q964" s="257">
        <v>0</v>
      </c>
      <c r="R964" s="257">
        <f>Q964*H964</f>
        <v>0</v>
      </c>
      <c r="S964" s="257">
        <v>0</v>
      </c>
      <c r="T964" s="258">
        <f>S964*H964</f>
        <v>0</v>
      </c>
      <c r="U964" s="40"/>
      <c r="V964" s="40"/>
      <c r="W964" s="40"/>
      <c r="X964" s="40"/>
      <c r="Y964" s="40"/>
      <c r="Z964" s="40"/>
      <c r="AA964" s="40"/>
      <c r="AB964" s="40"/>
      <c r="AC964" s="40"/>
      <c r="AD964" s="40"/>
      <c r="AE964" s="40"/>
      <c r="AR964" s="259" t="s">
        <v>212</v>
      </c>
      <c r="AT964" s="259" t="s">
        <v>534</v>
      </c>
      <c r="AU964" s="259" t="s">
        <v>93</v>
      </c>
      <c r="AY964" s="18" t="s">
        <v>397</v>
      </c>
      <c r="BE964" s="260">
        <f>IF(N964="základní",J964,0)</f>
        <v>0</v>
      </c>
      <c r="BF964" s="260">
        <f>IF(N964="snížená",J964,0)</f>
        <v>0</v>
      </c>
      <c r="BG964" s="260">
        <f>IF(N964="zákl. přenesená",J964,0)</f>
        <v>0</v>
      </c>
      <c r="BH964" s="260">
        <f>IF(N964="sníž. přenesená",J964,0)</f>
        <v>0</v>
      </c>
      <c r="BI964" s="260">
        <f>IF(N964="nulová",J964,0)</f>
        <v>0</v>
      </c>
      <c r="BJ964" s="18" t="s">
        <v>91</v>
      </c>
      <c r="BK964" s="260">
        <f>ROUND(I964*H964,2)</f>
        <v>0</v>
      </c>
      <c r="BL964" s="18" t="s">
        <v>162</v>
      </c>
      <c r="BM964" s="259" t="s">
        <v>1457</v>
      </c>
    </row>
    <row r="965" s="13" customFormat="1">
      <c r="A965" s="13"/>
      <c r="B965" s="269"/>
      <c r="C965" s="270"/>
      <c r="D965" s="261" t="s">
        <v>465</v>
      </c>
      <c r="E965" s="271" t="s">
        <v>1</v>
      </c>
      <c r="F965" s="272" t="s">
        <v>1458</v>
      </c>
      <c r="G965" s="270"/>
      <c r="H965" s="273">
        <v>4810.4930000000004</v>
      </c>
      <c r="I965" s="274"/>
      <c r="J965" s="270"/>
      <c r="K965" s="270"/>
      <c r="L965" s="275"/>
      <c r="M965" s="276"/>
      <c r="N965" s="277"/>
      <c r="O965" s="277"/>
      <c r="P965" s="277"/>
      <c r="Q965" s="277"/>
      <c r="R965" s="277"/>
      <c r="S965" s="277"/>
      <c r="T965" s="278"/>
      <c r="U965" s="13"/>
      <c r="V965" s="13"/>
      <c r="W965" s="13"/>
      <c r="X965" s="13"/>
      <c r="Y965" s="13"/>
      <c r="Z965" s="13"/>
      <c r="AA965" s="13"/>
      <c r="AB965" s="13"/>
      <c r="AC965" s="13"/>
      <c r="AD965" s="13"/>
      <c r="AE965" s="13"/>
      <c r="AT965" s="279" t="s">
        <v>465</v>
      </c>
      <c r="AU965" s="279" t="s">
        <v>93</v>
      </c>
      <c r="AV965" s="13" t="s">
        <v>93</v>
      </c>
      <c r="AW965" s="13" t="s">
        <v>38</v>
      </c>
      <c r="AX965" s="13" t="s">
        <v>83</v>
      </c>
      <c r="AY965" s="279" t="s">
        <v>397</v>
      </c>
    </row>
    <row r="966" s="14" customFormat="1">
      <c r="A966" s="14"/>
      <c r="B966" s="280"/>
      <c r="C966" s="281"/>
      <c r="D966" s="261" t="s">
        <v>465</v>
      </c>
      <c r="E966" s="282" t="s">
        <v>1</v>
      </c>
      <c r="F966" s="283" t="s">
        <v>467</v>
      </c>
      <c r="G966" s="281"/>
      <c r="H966" s="284">
        <v>4810.4930000000004</v>
      </c>
      <c r="I966" s="285"/>
      <c r="J966" s="281"/>
      <c r="K966" s="281"/>
      <c r="L966" s="286"/>
      <c r="M966" s="287"/>
      <c r="N966" s="288"/>
      <c r="O966" s="288"/>
      <c r="P966" s="288"/>
      <c r="Q966" s="288"/>
      <c r="R966" s="288"/>
      <c r="S966" s="288"/>
      <c r="T966" s="289"/>
      <c r="U966" s="14"/>
      <c r="V966" s="14"/>
      <c r="W966" s="14"/>
      <c r="X966" s="14"/>
      <c r="Y966" s="14"/>
      <c r="Z966" s="14"/>
      <c r="AA966" s="14"/>
      <c r="AB966" s="14"/>
      <c r="AC966" s="14"/>
      <c r="AD966" s="14"/>
      <c r="AE966" s="14"/>
      <c r="AT966" s="290" t="s">
        <v>465</v>
      </c>
      <c r="AU966" s="290" t="s">
        <v>93</v>
      </c>
      <c r="AV966" s="14" t="s">
        <v>124</v>
      </c>
      <c r="AW966" s="14" t="s">
        <v>38</v>
      </c>
      <c r="AX966" s="14" t="s">
        <v>91</v>
      </c>
      <c r="AY966" s="290" t="s">
        <v>397</v>
      </c>
    </row>
    <row r="967" s="2" customFormat="1" ht="21.75" customHeight="1">
      <c r="A967" s="40"/>
      <c r="B967" s="41"/>
      <c r="C967" s="247" t="s">
        <v>1108</v>
      </c>
      <c r="D967" s="247" t="s">
        <v>400</v>
      </c>
      <c r="E967" s="248" t="s">
        <v>1451</v>
      </c>
      <c r="F967" s="249" t="s">
        <v>1452</v>
      </c>
      <c r="G967" s="250" t="s">
        <v>546</v>
      </c>
      <c r="H967" s="251">
        <v>4183.0370000000003</v>
      </c>
      <c r="I967" s="252"/>
      <c r="J967" s="253">
        <f>ROUND(I967*H967,2)</f>
        <v>0</v>
      </c>
      <c r="K967" s="254"/>
      <c r="L967" s="46"/>
      <c r="M967" s="255" t="s">
        <v>1</v>
      </c>
      <c r="N967" s="256" t="s">
        <v>48</v>
      </c>
      <c r="O967" s="93"/>
      <c r="P967" s="257">
        <f>O967*H967</f>
        <v>0</v>
      </c>
      <c r="Q967" s="257">
        <v>0.00088000000000000003</v>
      </c>
      <c r="R967" s="257">
        <f>Q967*H967</f>
        <v>3.6810725600000005</v>
      </c>
      <c r="S967" s="257">
        <v>0</v>
      </c>
      <c r="T967" s="258">
        <f>S967*H967</f>
        <v>0</v>
      </c>
      <c r="U967" s="40"/>
      <c r="V967" s="40"/>
      <c r="W967" s="40"/>
      <c r="X967" s="40"/>
      <c r="Y967" s="40"/>
      <c r="Z967" s="40"/>
      <c r="AA967" s="40"/>
      <c r="AB967" s="40"/>
      <c r="AC967" s="40"/>
      <c r="AD967" s="40"/>
      <c r="AE967" s="40"/>
      <c r="AR967" s="259" t="s">
        <v>162</v>
      </c>
      <c r="AT967" s="259" t="s">
        <v>400</v>
      </c>
      <c r="AU967" s="259" t="s">
        <v>93</v>
      </c>
      <c r="AY967" s="18" t="s">
        <v>397</v>
      </c>
      <c r="BE967" s="260">
        <f>IF(N967="základní",J967,0)</f>
        <v>0</v>
      </c>
      <c r="BF967" s="260">
        <f>IF(N967="snížená",J967,0)</f>
        <v>0</v>
      </c>
      <c r="BG967" s="260">
        <f>IF(N967="zákl. přenesená",J967,0)</f>
        <v>0</v>
      </c>
      <c r="BH967" s="260">
        <f>IF(N967="sníž. přenesená",J967,0)</f>
        <v>0</v>
      </c>
      <c r="BI967" s="260">
        <f>IF(N967="nulová",J967,0)</f>
        <v>0</v>
      </c>
      <c r="BJ967" s="18" t="s">
        <v>91</v>
      </c>
      <c r="BK967" s="260">
        <f>ROUND(I967*H967,2)</f>
        <v>0</v>
      </c>
      <c r="BL967" s="18" t="s">
        <v>162</v>
      </c>
      <c r="BM967" s="259" t="s">
        <v>1459</v>
      </c>
    </row>
    <row r="968" s="16" customFormat="1">
      <c r="A968" s="16"/>
      <c r="B968" s="306"/>
      <c r="C968" s="307"/>
      <c r="D968" s="261" t="s">
        <v>465</v>
      </c>
      <c r="E968" s="308" t="s">
        <v>1</v>
      </c>
      <c r="F968" s="309" t="s">
        <v>646</v>
      </c>
      <c r="G968" s="307"/>
      <c r="H968" s="308" t="s">
        <v>1</v>
      </c>
      <c r="I968" s="310"/>
      <c r="J968" s="307"/>
      <c r="K968" s="307"/>
      <c r="L968" s="311"/>
      <c r="M968" s="312"/>
      <c r="N968" s="313"/>
      <c r="O968" s="313"/>
      <c r="P968" s="313"/>
      <c r="Q968" s="313"/>
      <c r="R968" s="313"/>
      <c r="S968" s="313"/>
      <c r="T968" s="314"/>
      <c r="U968" s="16"/>
      <c r="V968" s="16"/>
      <c r="W968" s="16"/>
      <c r="X968" s="16"/>
      <c r="Y968" s="16"/>
      <c r="Z968" s="16"/>
      <c r="AA968" s="16"/>
      <c r="AB968" s="16"/>
      <c r="AC968" s="16"/>
      <c r="AD968" s="16"/>
      <c r="AE968" s="16"/>
      <c r="AT968" s="315" t="s">
        <v>465</v>
      </c>
      <c r="AU968" s="315" t="s">
        <v>93</v>
      </c>
      <c r="AV968" s="16" t="s">
        <v>91</v>
      </c>
      <c r="AW968" s="16" t="s">
        <v>38</v>
      </c>
      <c r="AX968" s="16" t="s">
        <v>83</v>
      </c>
      <c r="AY968" s="315" t="s">
        <v>397</v>
      </c>
    </row>
    <row r="969" s="13" customFormat="1">
      <c r="A969" s="13"/>
      <c r="B969" s="269"/>
      <c r="C969" s="270"/>
      <c r="D969" s="261" t="s">
        <v>465</v>
      </c>
      <c r="E969" s="271" t="s">
        <v>1</v>
      </c>
      <c r="F969" s="272" t="s">
        <v>1438</v>
      </c>
      <c r="G969" s="270"/>
      <c r="H969" s="273">
        <v>4183.0370000000003</v>
      </c>
      <c r="I969" s="274"/>
      <c r="J969" s="270"/>
      <c r="K969" s="270"/>
      <c r="L969" s="275"/>
      <c r="M969" s="276"/>
      <c r="N969" s="277"/>
      <c r="O969" s="277"/>
      <c r="P969" s="277"/>
      <c r="Q969" s="277"/>
      <c r="R969" s="277"/>
      <c r="S969" s="277"/>
      <c r="T969" s="278"/>
      <c r="U969" s="13"/>
      <c r="V969" s="13"/>
      <c r="W969" s="13"/>
      <c r="X969" s="13"/>
      <c r="Y969" s="13"/>
      <c r="Z969" s="13"/>
      <c r="AA969" s="13"/>
      <c r="AB969" s="13"/>
      <c r="AC969" s="13"/>
      <c r="AD969" s="13"/>
      <c r="AE969" s="13"/>
      <c r="AT969" s="279" t="s">
        <v>465</v>
      </c>
      <c r="AU969" s="279" t="s">
        <v>93</v>
      </c>
      <c r="AV969" s="13" t="s">
        <v>93</v>
      </c>
      <c r="AW969" s="13" t="s">
        <v>38</v>
      </c>
      <c r="AX969" s="13" t="s">
        <v>83</v>
      </c>
      <c r="AY969" s="279" t="s">
        <v>397</v>
      </c>
    </row>
    <row r="970" s="14" customFormat="1">
      <c r="A970" s="14"/>
      <c r="B970" s="280"/>
      <c r="C970" s="281"/>
      <c r="D970" s="261" t="s">
        <v>465</v>
      </c>
      <c r="E970" s="282" t="s">
        <v>1</v>
      </c>
      <c r="F970" s="283" t="s">
        <v>467</v>
      </c>
      <c r="G970" s="281"/>
      <c r="H970" s="284">
        <v>4183.0370000000003</v>
      </c>
      <c r="I970" s="285"/>
      <c r="J970" s="281"/>
      <c r="K970" s="281"/>
      <c r="L970" s="286"/>
      <c r="M970" s="287"/>
      <c r="N970" s="288"/>
      <c r="O970" s="288"/>
      <c r="P970" s="288"/>
      <c r="Q970" s="288"/>
      <c r="R970" s="288"/>
      <c r="S970" s="288"/>
      <c r="T970" s="289"/>
      <c r="U970" s="14"/>
      <c r="V970" s="14"/>
      <c r="W970" s="14"/>
      <c r="X970" s="14"/>
      <c r="Y970" s="14"/>
      <c r="Z970" s="14"/>
      <c r="AA970" s="14"/>
      <c r="AB970" s="14"/>
      <c r="AC970" s="14"/>
      <c r="AD970" s="14"/>
      <c r="AE970" s="14"/>
      <c r="AT970" s="290" t="s">
        <v>465</v>
      </c>
      <c r="AU970" s="290" t="s">
        <v>93</v>
      </c>
      <c r="AV970" s="14" t="s">
        <v>124</v>
      </c>
      <c r="AW970" s="14" t="s">
        <v>38</v>
      </c>
      <c r="AX970" s="14" t="s">
        <v>91</v>
      </c>
      <c r="AY970" s="290" t="s">
        <v>397</v>
      </c>
    </row>
    <row r="971" s="2" customFormat="1" ht="33" customHeight="1">
      <c r="A971" s="40"/>
      <c r="B971" s="41"/>
      <c r="C971" s="316" t="s">
        <v>1460</v>
      </c>
      <c r="D971" s="316" t="s">
        <v>534</v>
      </c>
      <c r="E971" s="317" t="s">
        <v>1461</v>
      </c>
      <c r="F971" s="318" t="s">
        <v>1462</v>
      </c>
      <c r="G971" s="319" t="s">
        <v>546</v>
      </c>
      <c r="H971" s="320">
        <v>4810.4930000000004</v>
      </c>
      <c r="I971" s="321"/>
      <c r="J971" s="322">
        <f>ROUND(I971*H971,2)</f>
        <v>0</v>
      </c>
      <c r="K971" s="323"/>
      <c r="L971" s="324"/>
      <c r="M971" s="325" t="s">
        <v>1</v>
      </c>
      <c r="N971" s="326" t="s">
        <v>48</v>
      </c>
      <c r="O971" s="93"/>
      <c r="P971" s="257">
        <f>O971*H971</f>
        <v>0</v>
      </c>
      <c r="Q971" s="257">
        <v>0</v>
      </c>
      <c r="R971" s="257">
        <f>Q971*H971</f>
        <v>0</v>
      </c>
      <c r="S971" s="257">
        <v>0</v>
      </c>
      <c r="T971" s="258">
        <f>S971*H971</f>
        <v>0</v>
      </c>
      <c r="U971" s="40"/>
      <c r="V971" s="40"/>
      <c r="W971" s="40"/>
      <c r="X971" s="40"/>
      <c r="Y971" s="40"/>
      <c r="Z971" s="40"/>
      <c r="AA971" s="40"/>
      <c r="AB971" s="40"/>
      <c r="AC971" s="40"/>
      <c r="AD971" s="40"/>
      <c r="AE971" s="40"/>
      <c r="AR971" s="259" t="s">
        <v>212</v>
      </c>
      <c r="AT971" s="259" t="s">
        <v>534</v>
      </c>
      <c r="AU971" s="259" t="s">
        <v>93</v>
      </c>
      <c r="AY971" s="18" t="s">
        <v>397</v>
      </c>
      <c r="BE971" s="260">
        <f>IF(N971="základní",J971,0)</f>
        <v>0</v>
      </c>
      <c r="BF971" s="260">
        <f>IF(N971="snížená",J971,0)</f>
        <v>0</v>
      </c>
      <c r="BG971" s="260">
        <f>IF(N971="zákl. přenesená",J971,0)</f>
        <v>0</v>
      </c>
      <c r="BH971" s="260">
        <f>IF(N971="sníž. přenesená",J971,0)</f>
        <v>0</v>
      </c>
      <c r="BI971" s="260">
        <f>IF(N971="nulová",J971,0)</f>
        <v>0</v>
      </c>
      <c r="BJ971" s="18" t="s">
        <v>91</v>
      </c>
      <c r="BK971" s="260">
        <f>ROUND(I971*H971,2)</f>
        <v>0</v>
      </c>
      <c r="BL971" s="18" t="s">
        <v>162</v>
      </c>
      <c r="BM971" s="259" t="s">
        <v>1463</v>
      </c>
    </row>
    <row r="972" s="13" customFormat="1">
      <c r="A972" s="13"/>
      <c r="B972" s="269"/>
      <c r="C972" s="270"/>
      <c r="D972" s="261" t="s">
        <v>465</v>
      </c>
      <c r="E972" s="271" t="s">
        <v>1</v>
      </c>
      <c r="F972" s="272" t="s">
        <v>1458</v>
      </c>
      <c r="G972" s="270"/>
      <c r="H972" s="273">
        <v>4810.4930000000004</v>
      </c>
      <c r="I972" s="274"/>
      <c r="J972" s="270"/>
      <c r="K972" s="270"/>
      <c r="L972" s="275"/>
      <c r="M972" s="276"/>
      <c r="N972" s="277"/>
      <c r="O972" s="277"/>
      <c r="P972" s="277"/>
      <c r="Q972" s="277"/>
      <c r="R972" s="277"/>
      <c r="S972" s="277"/>
      <c r="T972" s="278"/>
      <c r="U972" s="13"/>
      <c r="V972" s="13"/>
      <c r="W972" s="13"/>
      <c r="X972" s="13"/>
      <c r="Y972" s="13"/>
      <c r="Z972" s="13"/>
      <c r="AA972" s="13"/>
      <c r="AB972" s="13"/>
      <c r="AC972" s="13"/>
      <c r="AD972" s="13"/>
      <c r="AE972" s="13"/>
      <c r="AT972" s="279" t="s">
        <v>465</v>
      </c>
      <c r="AU972" s="279" t="s">
        <v>93</v>
      </c>
      <c r="AV972" s="13" t="s">
        <v>93</v>
      </c>
      <c r="AW972" s="13" t="s">
        <v>38</v>
      </c>
      <c r="AX972" s="13" t="s">
        <v>83</v>
      </c>
      <c r="AY972" s="279" t="s">
        <v>397</v>
      </c>
    </row>
    <row r="973" s="14" customFormat="1">
      <c r="A973" s="14"/>
      <c r="B973" s="280"/>
      <c r="C973" s="281"/>
      <c r="D973" s="261" t="s">
        <v>465</v>
      </c>
      <c r="E973" s="282" t="s">
        <v>1</v>
      </c>
      <c r="F973" s="283" t="s">
        <v>467</v>
      </c>
      <c r="G973" s="281"/>
      <c r="H973" s="284">
        <v>4810.4930000000004</v>
      </c>
      <c r="I973" s="285"/>
      <c r="J973" s="281"/>
      <c r="K973" s="281"/>
      <c r="L973" s="286"/>
      <c r="M973" s="287"/>
      <c r="N973" s="288"/>
      <c r="O973" s="288"/>
      <c r="P973" s="288"/>
      <c r="Q973" s="288"/>
      <c r="R973" s="288"/>
      <c r="S973" s="288"/>
      <c r="T973" s="289"/>
      <c r="U973" s="14"/>
      <c r="V973" s="14"/>
      <c r="W973" s="14"/>
      <c r="X973" s="14"/>
      <c r="Y973" s="14"/>
      <c r="Z973" s="14"/>
      <c r="AA973" s="14"/>
      <c r="AB973" s="14"/>
      <c r="AC973" s="14"/>
      <c r="AD973" s="14"/>
      <c r="AE973" s="14"/>
      <c r="AT973" s="290" t="s">
        <v>465</v>
      </c>
      <c r="AU973" s="290" t="s">
        <v>93</v>
      </c>
      <c r="AV973" s="14" t="s">
        <v>124</v>
      </c>
      <c r="AW973" s="14" t="s">
        <v>38</v>
      </c>
      <c r="AX973" s="14" t="s">
        <v>91</v>
      </c>
      <c r="AY973" s="290" t="s">
        <v>397</v>
      </c>
    </row>
    <row r="974" s="2" customFormat="1" ht="21.75" customHeight="1">
      <c r="A974" s="40"/>
      <c r="B974" s="41"/>
      <c r="C974" s="247" t="s">
        <v>1112</v>
      </c>
      <c r="D974" s="247" t="s">
        <v>400</v>
      </c>
      <c r="E974" s="248" t="s">
        <v>1464</v>
      </c>
      <c r="F974" s="249" t="s">
        <v>1465</v>
      </c>
      <c r="G974" s="250" t="s">
        <v>546</v>
      </c>
      <c r="H974" s="251">
        <v>4183.0370000000003</v>
      </c>
      <c r="I974" s="252"/>
      <c r="J974" s="253">
        <f>ROUND(I974*H974,2)</f>
        <v>0</v>
      </c>
      <c r="K974" s="254"/>
      <c r="L974" s="46"/>
      <c r="M974" s="255" t="s">
        <v>1</v>
      </c>
      <c r="N974" s="256" t="s">
        <v>48</v>
      </c>
      <c r="O974" s="93"/>
      <c r="P974" s="257">
        <f>O974*H974</f>
        <v>0</v>
      </c>
      <c r="Q974" s="257">
        <v>0</v>
      </c>
      <c r="R974" s="257">
        <f>Q974*H974</f>
        <v>0</v>
      </c>
      <c r="S974" s="257">
        <v>0</v>
      </c>
      <c r="T974" s="258">
        <f>S974*H974</f>
        <v>0</v>
      </c>
      <c r="U974" s="40"/>
      <c r="V974" s="40"/>
      <c r="W974" s="40"/>
      <c r="X974" s="40"/>
      <c r="Y974" s="40"/>
      <c r="Z974" s="40"/>
      <c r="AA974" s="40"/>
      <c r="AB974" s="40"/>
      <c r="AC974" s="40"/>
      <c r="AD974" s="40"/>
      <c r="AE974" s="40"/>
      <c r="AR974" s="259" t="s">
        <v>162</v>
      </c>
      <c r="AT974" s="259" t="s">
        <v>400</v>
      </c>
      <c r="AU974" s="259" t="s">
        <v>93</v>
      </c>
      <c r="AY974" s="18" t="s">
        <v>397</v>
      </c>
      <c r="BE974" s="260">
        <f>IF(N974="základní",J974,0)</f>
        <v>0</v>
      </c>
      <c r="BF974" s="260">
        <f>IF(N974="snížená",J974,0)</f>
        <v>0</v>
      </c>
      <c r="BG974" s="260">
        <f>IF(N974="zákl. přenesená",J974,0)</f>
        <v>0</v>
      </c>
      <c r="BH974" s="260">
        <f>IF(N974="sníž. přenesená",J974,0)</f>
        <v>0</v>
      </c>
      <c r="BI974" s="260">
        <f>IF(N974="nulová",J974,0)</f>
        <v>0</v>
      </c>
      <c r="BJ974" s="18" t="s">
        <v>91</v>
      </c>
      <c r="BK974" s="260">
        <f>ROUND(I974*H974,2)</f>
        <v>0</v>
      </c>
      <c r="BL974" s="18" t="s">
        <v>162</v>
      </c>
      <c r="BM974" s="259" t="s">
        <v>1466</v>
      </c>
    </row>
    <row r="975" s="16" customFormat="1">
      <c r="A975" s="16"/>
      <c r="B975" s="306"/>
      <c r="C975" s="307"/>
      <c r="D975" s="261" t="s">
        <v>465</v>
      </c>
      <c r="E975" s="308" t="s">
        <v>1</v>
      </c>
      <c r="F975" s="309" t="s">
        <v>646</v>
      </c>
      <c r="G975" s="307"/>
      <c r="H975" s="308" t="s">
        <v>1</v>
      </c>
      <c r="I975" s="310"/>
      <c r="J975" s="307"/>
      <c r="K975" s="307"/>
      <c r="L975" s="311"/>
      <c r="M975" s="312"/>
      <c r="N975" s="313"/>
      <c r="O975" s="313"/>
      <c r="P975" s="313"/>
      <c r="Q975" s="313"/>
      <c r="R975" s="313"/>
      <c r="S975" s="313"/>
      <c r="T975" s="314"/>
      <c r="U975" s="16"/>
      <c r="V975" s="16"/>
      <c r="W975" s="16"/>
      <c r="X975" s="16"/>
      <c r="Y975" s="16"/>
      <c r="Z975" s="16"/>
      <c r="AA975" s="16"/>
      <c r="AB975" s="16"/>
      <c r="AC975" s="16"/>
      <c r="AD975" s="16"/>
      <c r="AE975" s="16"/>
      <c r="AT975" s="315" t="s">
        <v>465</v>
      </c>
      <c r="AU975" s="315" t="s">
        <v>93</v>
      </c>
      <c r="AV975" s="16" t="s">
        <v>91</v>
      </c>
      <c r="AW975" s="16" t="s">
        <v>38</v>
      </c>
      <c r="AX975" s="16" t="s">
        <v>83</v>
      </c>
      <c r="AY975" s="315" t="s">
        <v>397</v>
      </c>
    </row>
    <row r="976" s="13" customFormat="1">
      <c r="A976" s="13"/>
      <c r="B976" s="269"/>
      <c r="C976" s="270"/>
      <c r="D976" s="261" t="s">
        <v>465</v>
      </c>
      <c r="E976" s="271" t="s">
        <v>1</v>
      </c>
      <c r="F976" s="272" t="s">
        <v>1438</v>
      </c>
      <c r="G976" s="270"/>
      <c r="H976" s="273">
        <v>4183.0370000000003</v>
      </c>
      <c r="I976" s="274"/>
      <c r="J976" s="270"/>
      <c r="K976" s="270"/>
      <c r="L976" s="275"/>
      <c r="M976" s="276"/>
      <c r="N976" s="277"/>
      <c r="O976" s="277"/>
      <c r="P976" s="277"/>
      <c r="Q976" s="277"/>
      <c r="R976" s="277"/>
      <c r="S976" s="277"/>
      <c r="T976" s="278"/>
      <c r="U976" s="13"/>
      <c r="V976" s="13"/>
      <c r="W976" s="13"/>
      <c r="X976" s="13"/>
      <c r="Y976" s="13"/>
      <c r="Z976" s="13"/>
      <c r="AA976" s="13"/>
      <c r="AB976" s="13"/>
      <c r="AC976" s="13"/>
      <c r="AD976" s="13"/>
      <c r="AE976" s="13"/>
      <c r="AT976" s="279" t="s">
        <v>465</v>
      </c>
      <c r="AU976" s="279" t="s">
        <v>93</v>
      </c>
      <c r="AV976" s="13" t="s">
        <v>93</v>
      </c>
      <c r="AW976" s="13" t="s">
        <v>38</v>
      </c>
      <c r="AX976" s="13" t="s">
        <v>83</v>
      </c>
      <c r="AY976" s="279" t="s">
        <v>397</v>
      </c>
    </row>
    <row r="977" s="14" customFormat="1">
      <c r="A977" s="14"/>
      <c r="B977" s="280"/>
      <c r="C977" s="281"/>
      <c r="D977" s="261" t="s">
        <v>465</v>
      </c>
      <c r="E977" s="282" t="s">
        <v>1</v>
      </c>
      <c r="F977" s="283" t="s">
        <v>467</v>
      </c>
      <c r="G977" s="281"/>
      <c r="H977" s="284">
        <v>4183.0370000000003</v>
      </c>
      <c r="I977" s="285"/>
      <c r="J977" s="281"/>
      <c r="K977" s="281"/>
      <c r="L977" s="286"/>
      <c r="M977" s="287"/>
      <c r="N977" s="288"/>
      <c r="O977" s="288"/>
      <c r="P977" s="288"/>
      <c r="Q977" s="288"/>
      <c r="R977" s="288"/>
      <c r="S977" s="288"/>
      <c r="T977" s="289"/>
      <c r="U977" s="14"/>
      <c r="V977" s="14"/>
      <c r="W977" s="14"/>
      <c r="X977" s="14"/>
      <c r="Y977" s="14"/>
      <c r="Z977" s="14"/>
      <c r="AA977" s="14"/>
      <c r="AB977" s="14"/>
      <c r="AC977" s="14"/>
      <c r="AD977" s="14"/>
      <c r="AE977" s="14"/>
      <c r="AT977" s="290" t="s">
        <v>465</v>
      </c>
      <c r="AU977" s="290" t="s">
        <v>93</v>
      </c>
      <c r="AV977" s="14" t="s">
        <v>124</v>
      </c>
      <c r="AW977" s="14" t="s">
        <v>38</v>
      </c>
      <c r="AX977" s="14" t="s">
        <v>91</v>
      </c>
      <c r="AY977" s="290" t="s">
        <v>397</v>
      </c>
    </row>
    <row r="978" s="2" customFormat="1" ht="21.75" customHeight="1">
      <c r="A978" s="40"/>
      <c r="B978" s="41"/>
      <c r="C978" s="316" t="s">
        <v>1467</v>
      </c>
      <c r="D978" s="316" t="s">
        <v>534</v>
      </c>
      <c r="E978" s="317" t="s">
        <v>1468</v>
      </c>
      <c r="F978" s="318" t="s">
        <v>1469</v>
      </c>
      <c r="G978" s="319" t="s">
        <v>546</v>
      </c>
      <c r="H978" s="320">
        <v>4810.4930000000004</v>
      </c>
      <c r="I978" s="321"/>
      <c r="J978" s="322">
        <f>ROUND(I978*H978,2)</f>
        <v>0</v>
      </c>
      <c r="K978" s="323"/>
      <c r="L978" s="324"/>
      <c r="M978" s="325" t="s">
        <v>1</v>
      </c>
      <c r="N978" s="326" t="s">
        <v>48</v>
      </c>
      <c r="O978" s="93"/>
      <c r="P978" s="257">
        <f>O978*H978</f>
        <v>0</v>
      </c>
      <c r="Q978" s="257">
        <v>0.00029999999999999997</v>
      </c>
      <c r="R978" s="257">
        <f>Q978*H978</f>
        <v>1.4431479</v>
      </c>
      <c r="S978" s="257">
        <v>0</v>
      </c>
      <c r="T978" s="258">
        <f>S978*H978</f>
        <v>0</v>
      </c>
      <c r="U978" s="40"/>
      <c r="V978" s="40"/>
      <c r="W978" s="40"/>
      <c r="X978" s="40"/>
      <c r="Y978" s="40"/>
      <c r="Z978" s="40"/>
      <c r="AA978" s="40"/>
      <c r="AB978" s="40"/>
      <c r="AC978" s="40"/>
      <c r="AD978" s="40"/>
      <c r="AE978" s="40"/>
      <c r="AR978" s="259" t="s">
        <v>212</v>
      </c>
      <c r="AT978" s="259" t="s">
        <v>534</v>
      </c>
      <c r="AU978" s="259" t="s">
        <v>93</v>
      </c>
      <c r="AY978" s="18" t="s">
        <v>397</v>
      </c>
      <c r="BE978" s="260">
        <f>IF(N978="základní",J978,0)</f>
        <v>0</v>
      </c>
      <c r="BF978" s="260">
        <f>IF(N978="snížená",J978,0)</f>
        <v>0</v>
      </c>
      <c r="BG978" s="260">
        <f>IF(N978="zákl. přenesená",J978,0)</f>
        <v>0</v>
      </c>
      <c r="BH978" s="260">
        <f>IF(N978="sníž. přenesená",J978,0)</f>
        <v>0</v>
      </c>
      <c r="BI978" s="260">
        <f>IF(N978="nulová",J978,0)</f>
        <v>0</v>
      </c>
      <c r="BJ978" s="18" t="s">
        <v>91</v>
      </c>
      <c r="BK978" s="260">
        <f>ROUND(I978*H978,2)</f>
        <v>0</v>
      </c>
      <c r="BL978" s="18" t="s">
        <v>162</v>
      </c>
      <c r="BM978" s="259" t="s">
        <v>1470</v>
      </c>
    </row>
    <row r="979" s="13" customFormat="1">
      <c r="A979" s="13"/>
      <c r="B979" s="269"/>
      <c r="C979" s="270"/>
      <c r="D979" s="261" t="s">
        <v>465</v>
      </c>
      <c r="E979" s="271" t="s">
        <v>1</v>
      </c>
      <c r="F979" s="272" t="s">
        <v>1458</v>
      </c>
      <c r="G979" s="270"/>
      <c r="H979" s="273">
        <v>4810.4930000000004</v>
      </c>
      <c r="I979" s="274"/>
      <c r="J979" s="270"/>
      <c r="K979" s="270"/>
      <c r="L979" s="275"/>
      <c r="M979" s="276"/>
      <c r="N979" s="277"/>
      <c r="O979" s="277"/>
      <c r="P979" s="277"/>
      <c r="Q979" s="277"/>
      <c r="R979" s="277"/>
      <c r="S979" s="277"/>
      <c r="T979" s="278"/>
      <c r="U979" s="13"/>
      <c r="V979" s="13"/>
      <c r="W979" s="13"/>
      <c r="X979" s="13"/>
      <c r="Y979" s="13"/>
      <c r="Z979" s="13"/>
      <c r="AA979" s="13"/>
      <c r="AB979" s="13"/>
      <c r="AC979" s="13"/>
      <c r="AD979" s="13"/>
      <c r="AE979" s="13"/>
      <c r="AT979" s="279" t="s">
        <v>465</v>
      </c>
      <c r="AU979" s="279" t="s">
        <v>93</v>
      </c>
      <c r="AV979" s="13" t="s">
        <v>93</v>
      </c>
      <c r="AW979" s="13" t="s">
        <v>38</v>
      </c>
      <c r="AX979" s="13" t="s">
        <v>83</v>
      </c>
      <c r="AY979" s="279" t="s">
        <v>397</v>
      </c>
    </row>
    <row r="980" s="14" customFormat="1">
      <c r="A980" s="14"/>
      <c r="B980" s="280"/>
      <c r="C980" s="281"/>
      <c r="D980" s="261" t="s">
        <v>465</v>
      </c>
      <c r="E980" s="282" t="s">
        <v>1</v>
      </c>
      <c r="F980" s="283" t="s">
        <v>467</v>
      </c>
      <c r="G980" s="281"/>
      <c r="H980" s="284">
        <v>4810.4930000000004</v>
      </c>
      <c r="I980" s="285"/>
      <c r="J980" s="281"/>
      <c r="K980" s="281"/>
      <c r="L980" s="286"/>
      <c r="M980" s="287"/>
      <c r="N980" s="288"/>
      <c r="O980" s="288"/>
      <c r="P980" s="288"/>
      <c r="Q980" s="288"/>
      <c r="R980" s="288"/>
      <c r="S980" s="288"/>
      <c r="T980" s="289"/>
      <c r="U980" s="14"/>
      <c r="V980" s="14"/>
      <c r="W980" s="14"/>
      <c r="X980" s="14"/>
      <c r="Y980" s="14"/>
      <c r="Z980" s="14"/>
      <c r="AA980" s="14"/>
      <c r="AB980" s="14"/>
      <c r="AC980" s="14"/>
      <c r="AD980" s="14"/>
      <c r="AE980" s="14"/>
      <c r="AT980" s="290" t="s">
        <v>465</v>
      </c>
      <c r="AU980" s="290" t="s">
        <v>93</v>
      </c>
      <c r="AV980" s="14" t="s">
        <v>124</v>
      </c>
      <c r="AW980" s="14" t="s">
        <v>38</v>
      </c>
      <c r="AX980" s="14" t="s">
        <v>91</v>
      </c>
      <c r="AY980" s="290" t="s">
        <v>397</v>
      </c>
    </row>
    <row r="981" s="2" customFormat="1" ht="21.75" customHeight="1">
      <c r="A981" s="40"/>
      <c r="B981" s="41"/>
      <c r="C981" s="247" t="s">
        <v>1115</v>
      </c>
      <c r="D981" s="247" t="s">
        <v>400</v>
      </c>
      <c r="E981" s="248" t="s">
        <v>1471</v>
      </c>
      <c r="F981" s="249" t="s">
        <v>1472</v>
      </c>
      <c r="G981" s="250" t="s">
        <v>546</v>
      </c>
      <c r="H981" s="251">
        <v>4183.0370000000003</v>
      </c>
      <c r="I981" s="252"/>
      <c r="J981" s="253">
        <f>ROUND(I981*H981,2)</f>
        <v>0</v>
      </c>
      <c r="K981" s="254"/>
      <c r="L981" s="46"/>
      <c r="M981" s="255" t="s">
        <v>1</v>
      </c>
      <c r="N981" s="256" t="s">
        <v>48</v>
      </c>
      <c r="O981" s="93"/>
      <c r="P981" s="257">
        <f>O981*H981</f>
        <v>0</v>
      </c>
      <c r="Q981" s="257">
        <v>0</v>
      </c>
      <c r="R981" s="257">
        <f>Q981*H981</f>
        <v>0</v>
      </c>
      <c r="S981" s="257">
        <v>0</v>
      </c>
      <c r="T981" s="258">
        <f>S981*H981</f>
        <v>0</v>
      </c>
      <c r="U981" s="40"/>
      <c r="V981" s="40"/>
      <c r="W981" s="40"/>
      <c r="X981" s="40"/>
      <c r="Y981" s="40"/>
      <c r="Z981" s="40"/>
      <c r="AA981" s="40"/>
      <c r="AB981" s="40"/>
      <c r="AC981" s="40"/>
      <c r="AD981" s="40"/>
      <c r="AE981" s="40"/>
      <c r="AR981" s="259" t="s">
        <v>162</v>
      </c>
      <c r="AT981" s="259" t="s">
        <v>400</v>
      </c>
      <c r="AU981" s="259" t="s">
        <v>93</v>
      </c>
      <c r="AY981" s="18" t="s">
        <v>397</v>
      </c>
      <c r="BE981" s="260">
        <f>IF(N981="základní",J981,0)</f>
        <v>0</v>
      </c>
      <c r="BF981" s="260">
        <f>IF(N981="snížená",J981,0)</f>
        <v>0</v>
      </c>
      <c r="BG981" s="260">
        <f>IF(N981="zákl. přenesená",J981,0)</f>
        <v>0</v>
      </c>
      <c r="BH981" s="260">
        <f>IF(N981="sníž. přenesená",J981,0)</f>
        <v>0</v>
      </c>
      <c r="BI981" s="260">
        <f>IF(N981="nulová",J981,0)</f>
        <v>0</v>
      </c>
      <c r="BJ981" s="18" t="s">
        <v>91</v>
      </c>
      <c r="BK981" s="260">
        <f>ROUND(I981*H981,2)</f>
        <v>0</v>
      </c>
      <c r="BL981" s="18" t="s">
        <v>162</v>
      </c>
      <c r="BM981" s="259" t="s">
        <v>1473</v>
      </c>
    </row>
    <row r="982" s="16" customFormat="1">
      <c r="A982" s="16"/>
      <c r="B982" s="306"/>
      <c r="C982" s="307"/>
      <c r="D982" s="261" t="s">
        <v>465</v>
      </c>
      <c r="E982" s="308" t="s">
        <v>1</v>
      </c>
      <c r="F982" s="309" t="s">
        <v>646</v>
      </c>
      <c r="G982" s="307"/>
      <c r="H982" s="308" t="s">
        <v>1</v>
      </c>
      <c r="I982" s="310"/>
      <c r="J982" s="307"/>
      <c r="K982" s="307"/>
      <c r="L982" s="311"/>
      <c r="M982" s="312"/>
      <c r="N982" s="313"/>
      <c r="O982" s="313"/>
      <c r="P982" s="313"/>
      <c r="Q982" s="313"/>
      <c r="R982" s="313"/>
      <c r="S982" s="313"/>
      <c r="T982" s="314"/>
      <c r="U982" s="16"/>
      <c r="V982" s="16"/>
      <c r="W982" s="16"/>
      <c r="X982" s="16"/>
      <c r="Y982" s="16"/>
      <c r="Z982" s="16"/>
      <c r="AA982" s="16"/>
      <c r="AB982" s="16"/>
      <c r="AC982" s="16"/>
      <c r="AD982" s="16"/>
      <c r="AE982" s="16"/>
      <c r="AT982" s="315" t="s">
        <v>465</v>
      </c>
      <c r="AU982" s="315" t="s">
        <v>93</v>
      </c>
      <c r="AV982" s="16" t="s">
        <v>91</v>
      </c>
      <c r="AW982" s="16" t="s">
        <v>38</v>
      </c>
      <c r="AX982" s="16" t="s">
        <v>83</v>
      </c>
      <c r="AY982" s="315" t="s">
        <v>397</v>
      </c>
    </row>
    <row r="983" s="13" customFormat="1">
      <c r="A983" s="13"/>
      <c r="B983" s="269"/>
      <c r="C983" s="270"/>
      <c r="D983" s="261" t="s">
        <v>465</v>
      </c>
      <c r="E983" s="271" t="s">
        <v>1</v>
      </c>
      <c r="F983" s="272" t="s">
        <v>1438</v>
      </c>
      <c r="G983" s="270"/>
      <c r="H983" s="273">
        <v>4183.0370000000003</v>
      </c>
      <c r="I983" s="274"/>
      <c r="J983" s="270"/>
      <c r="K983" s="270"/>
      <c r="L983" s="275"/>
      <c r="M983" s="276"/>
      <c r="N983" s="277"/>
      <c r="O983" s="277"/>
      <c r="P983" s="277"/>
      <c r="Q983" s="277"/>
      <c r="R983" s="277"/>
      <c r="S983" s="277"/>
      <c r="T983" s="278"/>
      <c r="U983" s="13"/>
      <c r="V983" s="13"/>
      <c r="W983" s="13"/>
      <c r="X983" s="13"/>
      <c r="Y983" s="13"/>
      <c r="Z983" s="13"/>
      <c r="AA983" s="13"/>
      <c r="AB983" s="13"/>
      <c r="AC983" s="13"/>
      <c r="AD983" s="13"/>
      <c r="AE983" s="13"/>
      <c r="AT983" s="279" t="s">
        <v>465</v>
      </c>
      <c r="AU983" s="279" t="s">
        <v>93</v>
      </c>
      <c r="AV983" s="13" t="s">
        <v>93</v>
      </c>
      <c r="AW983" s="13" t="s">
        <v>38</v>
      </c>
      <c r="AX983" s="13" t="s">
        <v>83</v>
      </c>
      <c r="AY983" s="279" t="s">
        <v>397</v>
      </c>
    </row>
    <row r="984" s="14" customFormat="1">
      <c r="A984" s="14"/>
      <c r="B984" s="280"/>
      <c r="C984" s="281"/>
      <c r="D984" s="261" t="s">
        <v>465</v>
      </c>
      <c r="E984" s="282" t="s">
        <v>1</v>
      </c>
      <c r="F984" s="283" t="s">
        <v>467</v>
      </c>
      <c r="G984" s="281"/>
      <c r="H984" s="284">
        <v>4183.0370000000003</v>
      </c>
      <c r="I984" s="285"/>
      <c r="J984" s="281"/>
      <c r="K984" s="281"/>
      <c r="L984" s="286"/>
      <c r="M984" s="287"/>
      <c r="N984" s="288"/>
      <c r="O984" s="288"/>
      <c r="P984" s="288"/>
      <c r="Q984" s="288"/>
      <c r="R984" s="288"/>
      <c r="S984" s="288"/>
      <c r="T984" s="289"/>
      <c r="U984" s="14"/>
      <c r="V984" s="14"/>
      <c r="W984" s="14"/>
      <c r="X984" s="14"/>
      <c r="Y984" s="14"/>
      <c r="Z984" s="14"/>
      <c r="AA984" s="14"/>
      <c r="AB984" s="14"/>
      <c r="AC984" s="14"/>
      <c r="AD984" s="14"/>
      <c r="AE984" s="14"/>
      <c r="AT984" s="290" t="s">
        <v>465</v>
      </c>
      <c r="AU984" s="290" t="s">
        <v>93</v>
      </c>
      <c r="AV984" s="14" t="s">
        <v>124</v>
      </c>
      <c r="AW984" s="14" t="s">
        <v>38</v>
      </c>
      <c r="AX984" s="14" t="s">
        <v>91</v>
      </c>
      <c r="AY984" s="290" t="s">
        <v>397</v>
      </c>
    </row>
    <row r="985" s="2" customFormat="1" ht="16.5" customHeight="1">
      <c r="A985" s="40"/>
      <c r="B985" s="41"/>
      <c r="C985" s="316" t="s">
        <v>1474</v>
      </c>
      <c r="D985" s="316" t="s">
        <v>534</v>
      </c>
      <c r="E985" s="317" t="s">
        <v>1475</v>
      </c>
      <c r="F985" s="318" t="s">
        <v>1476</v>
      </c>
      <c r="G985" s="319" t="s">
        <v>502</v>
      </c>
      <c r="H985" s="320">
        <v>345.101</v>
      </c>
      <c r="I985" s="321"/>
      <c r="J985" s="322">
        <f>ROUND(I985*H985,2)</f>
        <v>0</v>
      </c>
      <c r="K985" s="323"/>
      <c r="L985" s="324"/>
      <c r="M985" s="325" t="s">
        <v>1</v>
      </c>
      <c r="N985" s="326" t="s">
        <v>48</v>
      </c>
      <c r="O985" s="93"/>
      <c r="P985" s="257">
        <f>O985*H985</f>
        <v>0</v>
      </c>
      <c r="Q985" s="257">
        <v>0</v>
      </c>
      <c r="R985" s="257">
        <f>Q985*H985</f>
        <v>0</v>
      </c>
      <c r="S985" s="257">
        <v>0</v>
      </c>
      <c r="T985" s="258">
        <f>S985*H985</f>
        <v>0</v>
      </c>
      <c r="U985" s="40"/>
      <c r="V985" s="40"/>
      <c r="W985" s="40"/>
      <c r="X985" s="40"/>
      <c r="Y985" s="40"/>
      <c r="Z985" s="40"/>
      <c r="AA985" s="40"/>
      <c r="AB985" s="40"/>
      <c r="AC985" s="40"/>
      <c r="AD985" s="40"/>
      <c r="AE985" s="40"/>
      <c r="AR985" s="259" t="s">
        <v>212</v>
      </c>
      <c r="AT985" s="259" t="s">
        <v>534</v>
      </c>
      <c r="AU985" s="259" t="s">
        <v>93</v>
      </c>
      <c r="AY985" s="18" t="s">
        <v>397</v>
      </c>
      <c r="BE985" s="260">
        <f>IF(N985="základní",J985,0)</f>
        <v>0</v>
      </c>
      <c r="BF985" s="260">
        <f>IF(N985="snížená",J985,0)</f>
        <v>0</v>
      </c>
      <c r="BG985" s="260">
        <f>IF(N985="zákl. přenesená",J985,0)</f>
        <v>0</v>
      </c>
      <c r="BH985" s="260">
        <f>IF(N985="sníž. přenesená",J985,0)</f>
        <v>0</v>
      </c>
      <c r="BI985" s="260">
        <f>IF(N985="nulová",J985,0)</f>
        <v>0</v>
      </c>
      <c r="BJ985" s="18" t="s">
        <v>91</v>
      </c>
      <c r="BK985" s="260">
        <f>ROUND(I985*H985,2)</f>
        <v>0</v>
      </c>
      <c r="BL985" s="18" t="s">
        <v>162</v>
      </c>
      <c r="BM985" s="259" t="s">
        <v>1477</v>
      </c>
    </row>
    <row r="986" s="13" customFormat="1">
      <c r="A986" s="13"/>
      <c r="B986" s="269"/>
      <c r="C986" s="270"/>
      <c r="D986" s="261" t="s">
        <v>465</v>
      </c>
      <c r="E986" s="271" t="s">
        <v>1</v>
      </c>
      <c r="F986" s="272" t="s">
        <v>1478</v>
      </c>
      <c r="G986" s="270"/>
      <c r="H986" s="273">
        <v>345.101</v>
      </c>
      <c r="I986" s="274"/>
      <c r="J986" s="270"/>
      <c r="K986" s="270"/>
      <c r="L986" s="275"/>
      <c r="M986" s="276"/>
      <c r="N986" s="277"/>
      <c r="O986" s="277"/>
      <c r="P986" s="277"/>
      <c r="Q986" s="277"/>
      <c r="R986" s="277"/>
      <c r="S986" s="277"/>
      <c r="T986" s="278"/>
      <c r="U986" s="13"/>
      <c r="V986" s="13"/>
      <c r="W986" s="13"/>
      <c r="X986" s="13"/>
      <c r="Y986" s="13"/>
      <c r="Z986" s="13"/>
      <c r="AA986" s="13"/>
      <c r="AB986" s="13"/>
      <c r="AC986" s="13"/>
      <c r="AD986" s="13"/>
      <c r="AE986" s="13"/>
      <c r="AT986" s="279" t="s">
        <v>465</v>
      </c>
      <c r="AU986" s="279" t="s">
        <v>93</v>
      </c>
      <c r="AV986" s="13" t="s">
        <v>93</v>
      </c>
      <c r="AW986" s="13" t="s">
        <v>38</v>
      </c>
      <c r="AX986" s="13" t="s">
        <v>83</v>
      </c>
      <c r="AY986" s="279" t="s">
        <v>397</v>
      </c>
    </row>
    <row r="987" s="14" customFormat="1">
      <c r="A987" s="14"/>
      <c r="B987" s="280"/>
      <c r="C987" s="281"/>
      <c r="D987" s="261" t="s">
        <v>465</v>
      </c>
      <c r="E987" s="282" t="s">
        <v>1</v>
      </c>
      <c r="F987" s="283" t="s">
        <v>467</v>
      </c>
      <c r="G987" s="281"/>
      <c r="H987" s="284">
        <v>345.101</v>
      </c>
      <c r="I987" s="285"/>
      <c r="J987" s="281"/>
      <c r="K987" s="281"/>
      <c r="L987" s="286"/>
      <c r="M987" s="287"/>
      <c r="N987" s="288"/>
      <c r="O987" s="288"/>
      <c r="P987" s="288"/>
      <c r="Q987" s="288"/>
      <c r="R987" s="288"/>
      <c r="S987" s="288"/>
      <c r="T987" s="289"/>
      <c r="U987" s="14"/>
      <c r="V987" s="14"/>
      <c r="W987" s="14"/>
      <c r="X987" s="14"/>
      <c r="Y987" s="14"/>
      <c r="Z987" s="14"/>
      <c r="AA987" s="14"/>
      <c r="AB987" s="14"/>
      <c r="AC987" s="14"/>
      <c r="AD987" s="14"/>
      <c r="AE987" s="14"/>
      <c r="AT987" s="290" t="s">
        <v>465</v>
      </c>
      <c r="AU987" s="290" t="s">
        <v>93</v>
      </c>
      <c r="AV987" s="14" t="s">
        <v>124</v>
      </c>
      <c r="AW987" s="14" t="s">
        <v>38</v>
      </c>
      <c r="AX987" s="14" t="s">
        <v>91</v>
      </c>
      <c r="AY987" s="290" t="s">
        <v>397</v>
      </c>
    </row>
    <row r="988" s="2" customFormat="1" ht="33" customHeight="1">
      <c r="A988" s="40"/>
      <c r="B988" s="41"/>
      <c r="C988" s="247" t="s">
        <v>1479</v>
      </c>
      <c r="D988" s="247" t="s">
        <v>400</v>
      </c>
      <c r="E988" s="248" t="s">
        <v>1480</v>
      </c>
      <c r="F988" s="249" t="s">
        <v>1481</v>
      </c>
      <c r="G988" s="250" t="s">
        <v>546</v>
      </c>
      <c r="H988" s="251">
        <v>210.005</v>
      </c>
      <c r="I988" s="252"/>
      <c r="J988" s="253">
        <f>ROUND(I988*H988,2)</f>
        <v>0</v>
      </c>
      <c r="K988" s="254"/>
      <c r="L988" s="46"/>
      <c r="M988" s="255" t="s">
        <v>1</v>
      </c>
      <c r="N988" s="256" t="s">
        <v>48</v>
      </c>
      <c r="O988" s="93"/>
      <c r="P988" s="257">
        <f>O988*H988</f>
        <v>0</v>
      </c>
      <c r="Q988" s="257">
        <v>0</v>
      </c>
      <c r="R988" s="257">
        <f>Q988*H988</f>
        <v>0</v>
      </c>
      <c r="S988" s="257">
        <v>0</v>
      </c>
      <c r="T988" s="258">
        <f>S988*H988</f>
        <v>0</v>
      </c>
      <c r="U988" s="40"/>
      <c r="V988" s="40"/>
      <c r="W988" s="40"/>
      <c r="X988" s="40"/>
      <c r="Y988" s="40"/>
      <c r="Z988" s="40"/>
      <c r="AA988" s="40"/>
      <c r="AB988" s="40"/>
      <c r="AC988" s="40"/>
      <c r="AD988" s="40"/>
      <c r="AE988" s="40"/>
      <c r="AR988" s="259" t="s">
        <v>162</v>
      </c>
      <c r="AT988" s="259" t="s">
        <v>400</v>
      </c>
      <c r="AU988" s="259" t="s">
        <v>93</v>
      </c>
      <c r="AY988" s="18" t="s">
        <v>397</v>
      </c>
      <c r="BE988" s="260">
        <f>IF(N988="základní",J988,0)</f>
        <v>0</v>
      </c>
      <c r="BF988" s="260">
        <f>IF(N988="snížená",J988,0)</f>
        <v>0</v>
      </c>
      <c r="BG988" s="260">
        <f>IF(N988="zákl. přenesená",J988,0)</f>
        <v>0</v>
      </c>
      <c r="BH988" s="260">
        <f>IF(N988="sníž. přenesená",J988,0)</f>
        <v>0</v>
      </c>
      <c r="BI988" s="260">
        <f>IF(N988="nulová",J988,0)</f>
        <v>0</v>
      </c>
      <c r="BJ988" s="18" t="s">
        <v>91</v>
      </c>
      <c r="BK988" s="260">
        <f>ROUND(I988*H988,2)</f>
        <v>0</v>
      </c>
      <c r="BL988" s="18" t="s">
        <v>162</v>
      </c>
      <c r="BM988" s="259" t="s">
        <v>1482</v>
      </c>
    </row>
    <row r="989" s="2" customFormat="1">
      <c r="A989" s="40"/>
      <c r="B989" s="41"/>
      <c r="C989" s="42"/>
      <c r="D989" s="261" t="s">
        <v>404</v>
      </c>
      <c r="E989" s="42"/>
      <c r="F989" s="262" t="s">
        <v>1483</v>
      </c>
      <c r="G989" s="42"/>
      <c r="H989" s="42"/>
      <c r="I989" s="157"/>
      <c r="J989" s="42"/>
      <c r="K989" s="42"/>
      <c r="L989" s="46"/>
      <c r="M989" s="263"/>
      <c r="N989" s="264"/>
      <c r="O989" s="93"/>
      <c r="P989" s="93"/>
      <c r="Q989" s="93"/>
      <c r="R989" s="93"/>
      <c r="S989" s="93"/>
      <c r="T989" s="94"/>
      <c r="U989" s="40"/>
      <c r="V989" s="40"/>
      <c r="W989" s="40"/>
      <c r="X989" s="40"/>
      <c r="Y989" s="40"/>
      <c r="Z989" s="40"/>
      <c r="AA989" s="40"/>
      <c r="AB989" s="40"/>
      <c r="AC989" s="40"/>
      <c r="AD989" s="40"/>
      <c r="AE989" s="40"/>
      <c r="AT989" s="18" t="s">
        <v>404</v>
      </c>
      <c r="AU989" s="18" t="s">
        <v>93</v>
      </c>
    </row>
    <row r="990" s="16" customFormat="1">
      <c r="A990" s="16"/>
      <c r="B990" s="306"/>
      <c r="C990" s="307"/>
      <c r="D990" s="261" t="s">
        <v>465</v>
      </c>
      <c r="E990" s="308" t="s">
        <v>1</v>
      </c>
      <c r="F990" s="309" t="s">
        <v>1182</v>
      </c>
      <c r="G990" s="307"/>
      <c r="H990" s="308" t="s">
        <v>1</v>
      </c>
      <c r="I990" s="310"/>
      <c r="J990" s="307"/>
      <c r="K990" s="307"/>
      <c r="L990" s="311"/>
      <c r="M990" s="312"/>
      <c r="N990" s="313"/>
      <c r="O990" s="313"/>
      <c r="P990" s="313"/>
      <c r="Q990" s="313"/>
      <c r="R990" s="313"/>
      <c r="S990" s="313"/>
      <c r="T990" s="314"/>
      <c r="U990" s="16"/>
      <c r="V990" s="16"/>
      <c r="W990" s="16"/>
      <c r="X990" s="16"/>
      <c r="Y990" s="16"/>
      <c r="Z990" s="16"/>
      <c r="AA990" s="16"/>
      <c r="AB990" s="16"/>
      <c r="AC990" s="16"/>
      <c r="AD990" s="16"/>
      <c r="AE990" s="16"/>
      <c r="AT990" s="315" t="s">
        <v>465</v>
      </c>
      <c r="AU990" s="315" t="s">
        <v>93</v>
      </c>
      <c r="AV990" s="16" t="s">
        <v>91</v>
      </c>
      <c r="AW990" s="16" t="s">
        <v>38</v>
      </c>
      <c r="AX990" s="16" t="s">
        <v>83</v>
      </c>
      <c r="AY990" s="315" t="s">
        <v>397</v>
      </c>
    </row>
    <row r="991" s="16" customFormat="1">
      <c r="A991" s="16"/>
      <c r="B991" s="306"/>
      <c r="C991" s="307"/>
      <c r="D991" s="261" t="s">
        <v>465</v>
      </c>
      <c r="E991" s="308" t="s">
        <v>1</v>
      </c>
      <c r="F991" s="309" t="s">
        <v>1484</v>
      </c>
      <c r="G991" s="307"/>
      <c r="H991" s="308" t="s">
        <v>1</v>
      </c>
      <c r="I991" s="310"/>
      <c r="J991" s="307"/>
      <c r="K991" s="307"/>
      <c r="L991" s="311"/>
      <c r="M991" s="312"/>
      <c r="N991" s="313"/>
      <c r="O991" s="313"/>
      <c r="P991" s="313"/>
      <c r="Q991" s="313"/>
      <c r="R991" s="313"/>
      <c r="S991" s="313"/>
      <c r="T991" s="314"/>
      <c r="U991" s="16"/>
      <c r="V991" s="16"/>
      <c r="W991" s="16"/>
      <c r="X991" s="16"/>
      <c r="Y991" s="16"/>
      <c r="Z991" s="16"/>
      <c r="AA991" s="16"/>
      <c r="AB991" s="16"/>
      <c r="AC991" s="16"/>
      <c r="AD991" s="16"/>
      <c r="AE991" s="16"/>
      <c r="AT991" s="315" t="s">
        <v>465</v>
      </c>
      <c r="AU991" s="315" t="s">
        <v>93</v>
      </c>
      <c r="AV991" s="16" t="s">
        <v>91</v>
      </c>
      <c r="AW991" s="16" t="s">
        <v>38</v>
      </c>
      <c r="AX991" s="16" t="s">
        <v>83</v>
      </c>
      <c r="AY991" s="315" t="s">
        <v>397</v>
      </c>
    </row>
    <row r="992" s="16" customFormat="1">
      <c r="A992" s="16"/>
      <c r="B992" s="306"/>
      <c r="C992" s="307"/>
      <c r="D992" s="261" t="s">
        <v>465</v>
      </c>
      <c r="E992" s="308" t="s">
        <v>1</v>
      </c>
      <c r="F992" s="309" t="s">
        <v>1485</v>
      </c>
      <c r="G992" s="307"/>
      <c r="H992" s="308" t="s">
        <v>1</v>
      </c>
      <c r="I992" s="310"/>
      <c r="J992" s="307"/>
      <c r="K992" s="307"/>
      <c r="L992" s="311"/>
      <c r="M992" s="312"/>
      <c r="N992" s="313"/>
      <c r="O992" s="313"/>
      <c r="P992" s="313"/>
      <c r="Q992" s="313"/>
      <c r="R992" s="313"/>
      <c r="S992" s="313"/>
      <c r="T992" s="314"/>
      <c r="U992" s="16"/>
      <c r="V992" s="16"/>
      <c r="W992" s="16"/>
      <c r="X992" s="16"/>
      <c r="Y992" s="16"/>
      <c r="Z992" s="16"/>
      <c r="AA992" s="16"/>
      <c r="AB992" s="16"/>
      <c r="AC992" s="16"/>
      <c r="AD992" s="16"/>
      <c r="AE992" s="16"/>
      <c r="AT992" s="315" t="s">
        <v>465</v>
      </c>
      <c r="AU992" s="315" t="s">
        <v>93</v>
      </c>
      <c r="AV992" s="16" t="s">
        <v>91</v>
      </c>
      <c r="AW992" s="16" t="s">
        <v>38</v>
      </c>
      <c r="AX992" s="16" t="s">
        <v>83</v>
      </c>
      <c r="AY992" s="315" t="s">
        <v>397</v>
      </c>
    </row>
    <row r="993" s="16" customFormat="1">
      <c r="A993" s="16"/>
      <c r="B993" s="306"/>
      <c r="C993" s="307"/>
      <c r="D993" s="261" t="s">
        <v>465</v>
      </c>
      <c r="E993" s="308" t="s">
        <v>1</v>
      </c>
      <c r="F993" s="309" t="s">
        <v>1486</v>
      </c>
      <c r="G993" s="307"/>
      <c r="H993" s="308" t="s">
        <v>1</v>
      </c>
      <c r="I993" s="310"/>
      <c r="J993" s="307"/>
      <c r="K993" s="307"/>
      <c r="L993" s="311"/>
      <c r="M993" s="312"/>
      <c r="N993" s="313"/>
      <c r="O993" s="313"/>
      <c r="P993" s="313"/>
      <c r="Q993" s="313"/>
      <c r="R993" s="313"/>
      <c r="S993" s="313"/>
      <c r="T993" s="314"/>
      <c r="U993" s="16"/>
      <c r="V993" s="16"/>
      <c r="W993" s="16"/>
      <c r="X993" s="16"/>
      <c r="Y993" s="16"/>
      <c r="Z993" s="16"/>
      <c r="AA993" s="16"/>
      <c r="AB993" s="16"/>
      <c r="AC993" s="16"/>
      <c r="AD993" s="16"/>
      <c r="AE993" s="16"/>
      <c r="AT993" s="315" t="s">
        <v>465</v>
      </c>
      <c r="AU993" s="315" t="s">
        <v>93</v>
      </c>
      <c r="AV993" s="16" t="s">
        <v>91</v>
      </c>
      <c r="AW993" s="16" t="s">
        <v>38</v>
      </c>
      <c r="AX993" s="16" t="s">
        <v>83</v>
      </c>
      <c r="AY993" s="315" t="s">
        <v>397</v>
      </c>
    </row>
    <row r="994" s="16" customFormat="1">
      <c r="A994" s="16"/>
      <c r="B994" s="306"/>
      <c r="C994" s="307"/>
      <c r="D994" s="261" t="s">
        <v>465</v>
      </c>
      <c r="E994" s="308" t="s">
        <v>1</v>
      </c>
      <c r="F994" s="309" t="s">
        <v>1487</v>
      </c>
      <c r="G994" s="307"/>
      <c r="H994" s="308" t="s">
        <v>1</v>
      </c>
      <c r="I994" s="310"/>
      <c r="J994" s="307"/>
      <c r="K994" s="307"/>
      <c r="L994" s="311"/>
      <c r="M994" s="312"/>
      <c r="N994" s="313"/>
      <c r="O994" s="313"/>
      <c r="P994" s="313"/>
      <c r="Q994" s="313"/>
      <c r="R994" s="313"/>
      <c r="S994" s="313"/>
      <c r="T994" s="314"/>
      <c r="U994" s="16"/>
      <c r="V994" s="16"/>
      <c r="W994" s="16"/>
      <c r="X994" s="16"/>
      <c r="Y994" s="16"/>
      <c r="Z994" s="16"/>
      <c r="AA994" s="16"/>
      <c r="AB994" s="16"/>
      <c r="AC994" s="16"/>
      <c r="AD994" s="16"/>
      <c r="AE994" s="16"/>
      <c r="AT994" s="315" t="s">
        <v>465</v>
      </c>
      <c r="AU994" s="315" t="s">
        <v>93</v>
      </c>
      <c r="AV994" s="16" t="s">
        <v>91</v>
      </c>
      <c r="AW994" s="16" t="s">
        <v>38</v>
      </c>
      <c r="AX994" s="16" t="s">
        <v>83</v>
      </c>
      <c r="AY994" s="315" t="s">
        <v>397</v>
      </c>
    </row>
    <row r="995" s="16" customFormat="1">
      <c r="A995" s="16"/>
      <c r="B995" s="306"/>
      <c r="C995" s="307"/>
      <c r="D995" s="261" t="s">
        <v>465</v>
      </c>
      <c r="E995" s="308" t="s">
        <v>1</v>
      </c>
      <c r="F995" s="309" t="s">
        <v>646</v>
      </c>
      <c r="G995" s="307"/>
      <c r="H995" s="308" t="s">
        <v>1</v>
      </c>
      <c r="I995" s="310"/>
      <c r="J995" s="307"/>
      <c r="K995" s="307"/>
      <c r="L995" s="311"/>
      <c r="M995" s="312"/>
      <c r="N995" s="313"/>
      <c r="O995" s="313"/>
      <c r="P995" s="313"/>
      <c r="Q995" s="313"/>
      <c r="R995" s="313"/>
      <c r="S995" s="313"/>
      <c r="T995" s="314"/>
      <c r="U995" s="16"/>
      <c r="V995" s="16"/>
      <c r="W995" s="16"/>
      <c r="X995" s="16"/>
      <c r="Y995" s="16"/>
      <c r="Z995" s="16"/>
      <c r="AA995" s="16"/>
      <c r="AB995" s="16"/>
      <c r="AC995" s="16"/>
      <c r="AD995" s="16"/>
      <c r="AE995" s="16"/>
      <c r="AT995" s="315" t="s">
        <v>465</v>
      </c>
      <c r="AU995" s="315" t="s">
        <v>93</v>
      </c>
      <c r="AV995" s="16" t="s">
        <v>91</v>
      </c>
      <c r="AW995" s="16" t="s">
        <v>38</v>
      </c>
      <c r="AX995" s="16" t="s">
        <v>83</v>
      </c>
      <c r="AY995" s="315" t="s">
        <v>397</v>
      </c>
    </row>
    <row r="996" s="13" customFormat="1">
      <c r="A996" s="13"/>
      <c r="B996" s="269"/>
      <c r="C996" s="270"/>
      <c r="D996" s="261" t="s">
        <v>465</v>
      </c>
      <c r="E996" s="271" t="s">
        <v>1</v>
      </c>
      <c r="F996" s="272" t="s">
        <v>1488</v>
      </c>
      <c r="G996" s="270"/>
      <c r="H996" s="273">
        <v>135.428</v>
      </c>
      <c r="I996" s="274"/>
      <c r="J996" s="270"/>
      <c r="K996" s="270"/>
      <c r="L996" s="275"/>
      <c r="M996" s="276"/>
      <c r="N996" s="277"/>
      <c r="O996" s="277"/>
      <c r="P996" s="277"/>
      <c r="Q996" s="277"/>
      <c r="R996" s="277"/>
      <c r="S996" s="277"/>
      <c r="T996" s="278"/>
      <c r="U996" s="13"/>
      <c r="V996" s="13"/>
      <c r="W996" s="13"/>
      <c r="X996" s="13"/>
      <c r="Y996" s="13"/>
      <c r="Z996" s="13"/>
      <c r="AA996" s="13"/>
      <c r="AB996" s="13"/>
      <c r="AC996" s="13"/>
      <c r="AD996" s="13"/>
      <c r="AE996" s="13"/>
      <c r="AT996" s="279" t="s">
        <v>465</v>
      </c>
      <c r="AU996" s="279" t="s">
        <v>93</v>
      </c>
      <c r="AV996" s="13" t="s">
        <v>93</v>
      </c>
      <c r="AW996" s="13" t="s">
        <v>38</v>
      </c>
      <c r="AX996" s="13" t="s">
        <v>83</v>
      </c>
      <c r="AY996" s="279" t="s">
        <v>397</v>
      </c>
    </row>
    <row r="997" s="13" customFormat="1">
      <c r="A997" s="13"/>
      <c r="B997" s="269"/>
      <c r="C997" s="270"/>
      <c r="D997" s="261" t="s">
        <v>465</v>
      </c>
      <c r="E997" s="271" t="s">
        <v>1</v>
      </c>
      <c r="F997" s="272" t="s">
        <v>1489</v>
      </c>
      <c r="G997" s="270"/>
      <c r="H997" s="273">
        <v>46.527000000000001</v>
      </c>
      <c r="I997" s="274"/>
      <c r="J997" s="270"/>
      <c r="K997" s="270"/>
      <c r="L997" s="275"/>
      <c r="M997" s="276"/>
      <c r="N997" s="277"/>
      <c r="O997" s="277"/>
      <c r="P997" s="277"/>
      <c r="Q997" s="277"/>
      <c r="R997" s="277"/>
      <c r="S997" s="277"/>
      <c r="T997" s="278"/>
      <c r="U997" s="13"/>
      <c r="V997" s="13"/>
      <c r="W997" s="13"/>
      <c r="X997" s="13"/>
      <c r="Y997" s="13"/>
      <c r="Z997" s="13"/>
      <c r="AA997" s="13"/>
      <c r="AB997" s="13"/>
      <c r="AC997" s="13"/>
      <c r="AD997" s="13"/>
      <c r="AE997" s="13"/>
      <c r="AT997" s="279" t="s">
        <v>465</v>
      </c>
      <c r="AU997" s="279" t="s">
        <v>93</v>
      </c>
      <c r="AV997" s="13" t="s">
        <v>93</v>
      </c>
      <c r="AW997" s="13" t="s">
        <v>38</v>
      </c>
      <c r="AX997" s="13" t="s">
        <v>83</v>
      </c>
      <c r="AY997" s="279" t="s">
        <v>397</v>
      </c>
    </row>
    <row r="998" s="13" customFormat="1">
      <c r="A998" s="13"/>
      <c r="B998" s="269"/>
      <c r="C998" s="270"/>
      <c r="D998" s="261" t="s">
        <v>465</v>
      </c>
      <c r="E998" s="271" t="s">
        <v>1</v>
      </c>
      <c r="F998" s="272" t="s">
        <v>1490</v>
      </c>
      <c r="G998" s="270"/>
      <c r="H998" s="273">
        <v>28.050000000000001</v>
      </c>
      <c r="I998" s="274"/>
      <c r="J998" s="270"/>
      <c r="K998" s="270"/>
      <c r="L998" s="275"/>
      <c r="M998" s="276"/>
      <c r="N998" s="277"/>
      <c r="O998" s="277"/>
      <c r="P998" s="277"/>
      <c r="Q998" s="277"/>
      <c r="R998" s="277"/>
      <c r="S998" s="277"/>
      <c r="T998" s="278"/>
      <c r="U998" s="13"/>
      <c r="V998" s="13"/>
      <c r="W998" s="13"/>
      <c r="X998" s="13"/>
      <c r="Y998" s="13"/>
      <c r="Z998" s="13"/>
      <c r="AA998" s="13"/>
      <c r="AB998" s="13"/>
      <c r="AC998" s="13"/>
      <c r="AD998" s="13"/>
      <c r="AE998" s="13"/>
      <c r="AT998" s="279" t="s">
        <v>465</v>
      </c>
      <c r="AU998" s="279" t="s">
        <v>93</v>
      </c>
      <c r="AV998" s="13" t="s">
        <v>93</v>
      </c>
      <c r="AW998" s="13" t="s">
        <v>38</v>
      </c>
      <c r="AX998" s="13" t="s">
        <v>83</v>
      </c>
      <c r="AY998" s="279" t="s">
        <v>397</v>
      </c>
    </row>
    <row r="999" s="14" customFormat="1">
      <c r="A999" s="14"/>
      <c r="B999" s="280"/>
      <c r="C999" s="281"/>
      <c r="D999" s="261" t="s">
        <v>465</v>
      </c>
      <c r="E999" s="282" t="s">
        <v>1</v>
      </c>
      <c r="F999" s="283" t="s">
        <v>467</v>
      </c>
      <c r="G999" s="281"/>
      <c r="H999" s="284">
        <v>210.005</v>
      </c>
      <c r="I999" s="285"/>
      <c r="J999" s="281"/>
      <c r="K999" s="281"/>
      <c r="L999" s="286"/>
      <c r="M999" s="287"/>
      <c r="N999" s="288"/>
      <c r="O999" s="288"/>
      <c r="P999" s="288"/>
      <c r="Q999" s="288"/>
      <c r="R999" s="288"/>
      <c r="S999" s="288"/>
      <c r="T999" s="289"/>
      <c r="U999" s="14"/>
      <c r="V999" s="14"/>
      <c r="W999" s="14"/>
      <c r="X999" s="14"/>
      <c r="Y999" s="14"/>
      <c r="Z999" s="14"/>
      <c r="AA999" s="14"/>
      <c r="AB999" s="14"/>
      <c r="AC999" s="14"/>
      <c r="AD999" s="14"/>
      <c r="AE999" s="14"/>
      <c r="AT999" s="290" t="s">
        <v>465</v>
      </c>
      <c r="AU999" s="290" t="s">
        <v>93</v>
      </c>
      <c r="AV999" s="14" t="s">
        <v>124</v>
      </c>
      <c r="AW999" s="14" t="s">
        <v>38</v>
      </c>
      <c r="AX999" s="14" t="s">
        <v>91</v>
      </c>
      <c r="AY999" s="290" t="s">
        <v>397</v>
      </c>
    </row>
    <row r="1000" s="2" customFormat="1" ht="21.75" customHeight="1">
      <c r="A1000" s="40"/>
      <c r="B1000" s="41"/>
      <c r="C1000" s="247" t="s">
        <v>1491</v>
      </c>
      <c r="D1000" s="247" t="s">
        <v>400</v>
      </c>
      <c r="E1000" s="248" t="s">
        <v>1492</v>
      </c>
      <c r="F1000" s="249" t="s">
        <v>1493</v>
      </c>
      <c r="G1000" s="250" t="s">
        <v>546</v>
      </c>
      <c r="H1000" s="251">
        <v>573.60000000000002</v>
      </c>
      <c r="I1000" s="252"/>
      <c r="J1000" s="253">
        <f>ROUND(I1000*H1000,2)</f>
        <v>0</v>
      </c>
      <c r="K1000" s="254"/>
      <c r="L1000" s="46"/>
      <c r="M1000" s="255" t="s">
        <v>1</v>
      </c>
      <c r="N1000" s="256" t="s">
        <v>48</v>
      </c>
      <c r="O1000" s="93"/>
      <c r="P1000" s="257">
        <f>O1000*H1000</f>
        <v>0</v>
      </c>
      <c r="Q1000" s="257">
        <v>0</v>
      </c>
      <c r="R1000" s="257">
        <f>Q1000*H1000</f>
        <v>0</v>
      </c>
      <c r="S1000" s="257">
        <v>0</v>
      </c>
      <c r="T1000" s="258">
        <f>S1000*H1000</f>
        <v>0</v>
      </c>
      <c r="U1000" s="40"/>
      <c r="V1000" s="40"/>
      <c r="W1000" s="40"/>
      <c r="X1000" s="40"/>
      <c r="Y1000" s="40"/>
      <c r="Z1000" s="40"/>
      <c r="AA1000" s="40"/>
      <c r="AB1000" s="40"/>
      <c r="AC1000" s="40"/>
      <c r="AD1000" s="40"/>
      <c r="AE1000" s="40"/>
      <c r="AR1000" s="259" t="s">
        <v>162</v>
      </c>
      <c r="AT1000" s="259" t="s">
        <v>400</v>
      </c>
      <c r="AU1000" s="259" t="s">
        <v>93</v>
      </c>
      <c r="AY1000" s="18" t="s">
        <v>397</v>
      </c>
      <c r="BE1000" s="260">
        <f>IF(N1000="základní",J1000,0)</f>
        <v>0</v>
      </c>
      <c r="BF1000" s="260">
        <f>IF(N1000="snížená",J1000,0)</f>
        <v>0</v>
      </c>
      <c r="BG1000" s="260">
        <f>IF(N1000="zákl. přenesená",J1000,0)</f>
        <v>0</v>
      </c>
      <c r="BH1000" s="260">
        <f>IF(N1000="sníž. přenesená",J1000,0)</f>
        <v>0</v>
      </c>
      <c r="BI1000" s="260">
        <f>IF(N1000="nulová",J1000,0)</f>
        <v>0</v>
      </c>
      <c r="BJ1000" s="18" t="s">
        <v>91</v>
      </c>
      <c r="BK1000" s="260">
        <f>ROUND(I1000*H1000,2)</f>
        <v>0</v>
      </c>
      <c r="BL1000" s="18" t="s">
        <v>162</v>
      </c>
      <c r="BM1000" s="259" t="s">
        <v>1494</v>
      </c>
    </row>
    <row r="1001" s="16" customFormat="1">
      <c r="A1001" s="16"/>
      <c r="B1001" s="306"/>
      <c r="C1001" s="307"/>
      <c r="D1001" s="261" t="s">
        <v>465</v>
      </c>
      <c r="E1001" s="308" t="s">
        <v>1</v>
      </c>
      <c r="F1001" s="309" t="s">
        <v>646</v>
      </c>
      <c r="G1001" s="307"/>
      <c r="H1001" s="308" t="s">
        <v>1</v>
      </c>
      <c r="I1001" s="310"/>
      <c r="J1001" s="307"/>
      <c r="K1001" s="307"/>
      <c r="L1001" s="311"/>
      <c r="M1001" s="312"/>
      <c r="N1001" s="313"/>
      <c r="O1001" s="313"/>
      <c r="P1001" s="313"/>
      <c r="Q1001" s="313"/>
      <c r="R1001" s="313"/>
      <c r="S1001" s="313"/>
      <c r="T1001" s="314"/>
      <c r="U1001" s="16"/>
      <c r="V1001" s="16"/>
      <c r="W1001" s="16"/>
      <c r="X1001" s="16"/>
      <c r="Y1001" s="16"/>
      <c r="Z1001" s="16"/>
      <c r="AA1001" s="16"/>
      <c r="AB1001" s="16"/>
      <c r="AC1001" s="16"/>
      <c r="AD1001" s="16"/>
      <c r="AE1001" s="16"/>
      <c r="AT1001" s="315" t="s">
        <v>465</v>
      </c>
      <c r="AU1001" s="315" t="s">
        <v>93</v>
      </c>
      <c r="AV1001" s="16" t="s">
        <v>91</v>
      </c>
      <c r="AW1001" s="16" t="s">
        <v>38</v>
      </c>
      <c r="AX1001" s="16" t="s">
        <v>83</v>
      </c>
      <c r="AY1001" s="315" t="s">
        <v>397</v>
      </c>
    </row>
    <row r="1002" s="13" customFormat="1">
      <c r="A1002" s="13"/>
      <c r="B1002" s="269"/>
      <c r="C1002" s="270"/>
      <c r="D1002" s="261" t="s">
        <v>465</v>
      </c>
      <c r="E1002" s="271" t="s">
        <v>1</v>
      </c>
      <c r="F1002" s="272" t="s">
        <v>1495</v>
      </c>
      <c r="G1002" s="270"/>
      <c r="H1002" s="273">
        <v>573.60000000000002</v>
      </c>
      <c r="I1002" s="274"/>
      <c r="J1002" s="270"/>
      <c r="K1002" s="270"/>
      <c r="L1002" s="275"/>
      <c r="M1002" s="276"/>
      <c r="N1002" s="277"/>
      <c r="O1002" s="277"/>
      <c r="P1002" s="277"/>
      <c r="Q1002" s="277"/>
      <c r="R1002" s="277"/>
      <c r="S1002" s="277"/>
      <c r="T1002" s="278"/>
      <c r="U1002" s="13"/>
      <c r="V1002" s="13"/>
      <c r="W1002" s="13"/>
      <c r="X1002" s="13"/>
      <c r="Y1002" s="13"/>
      <c r="Z1002" s="13"/>
      <c r="AA1002" s="13"/>
      <c r="AB1002" s="13"/>
      <c r="AC1002" s="13"/>
      <c r="AD1002" s="13"/>
      <c r="AE1002" s="13"/>
      <c r="AT1002" s="279" t="s">
        <v>465</v>
      </c>
      <c r="AU1002" s="279" t="s">
        <v>93</v>
      </c>
      <c r="AV1002" s="13" t="s">
        <v>93</v>
      </c>
      <c r="AW1002" s="13" t="s">
        <v>38</v>
      </c>
      <c r="AX1002" s="13" t="s">
        <v>83</v>
      </c>
      <c r="AY1002" s="279" t="s">
        <v>397</v>
      </c>
    </row>
    <row r="1003" s="14" customFormat="1">
      <c r="A1003" s="14"/>
      <c r="B1003" s="280"/>
      <c r="C1003" s="281"/>
      <c r="D1003" s="261" t="s">
        <v>465</v>
      </c>
      <c r="E1003" s="282" t="s">
        <v>1</v>
      </c>
      <c r="F1003" s="283" t="s">
        <v>467</v>
      </c>
      <c r="G1003" s="281"/>
      <c r="H1003" s="284">
        <v>573.60000000000002</v>
      </c>
      <c r="I1003" s="285"/>
      <c r="J1003" s="281"/>
      <c r="K1003" s="281"/>
      <c r="L1003" s="286"/>
      <c r="M1003" s="287"/>
      <c r="N1003" s="288"/>
      <c r="O1003" s="288"/>
      <c r="P1003" s="288"/>
      <c r="Q1003" s="288"/>
      <c r="R1003" s="288"/>
      <c r="S1003" s="288"/>
      <c r="T1003" s="289"/>
      <c r="U1003" s="14"/>
      <c r="V1003" s="14"/>
      <c r="W1003" s="14"/>
      <c r="X1003" s="14"/>
      <c r="Y1003" s="14"/>
      <c r="Z1003" s="14"/>
      <c r="AA1003" s="14"/>
      <c r="AB1003" s="14"/>
      <c r="AC1003" s="14"/>
      <c r="AD1003" s="14"/>
      <c r="AE1003" s="14"/>
      <c r="AT1003" s="290" t="s">
        <v>465</v>
      </c>
      <c r="AU1003" s="290" t="s">
        <v>93</v>
      </c>
      <c r="AV1003" s="14" t="s">
        <v>124</v>
      </c>
      <c r="AW1003" s="14" t="s">
        <v>38</v>
      </c>
      <c r="AX1003" s="14" t="s">
        <v>91</v>
      </c>
      <c r="AY1003" s="290" t="s">
        <v>397</v>
      </c>
    </row>
    <row r="1004" s="2" customFormat="1" ht="16.5" customHeight="1">
      <c r="A1004" s="40"/>
      <c r="B1004" s="41"/>
      <c r="C1004" s="316" t="s">
        <v>1496</v>
      </c>
      <c r="D1004" s="316" t="s">
        <v>534</v>
      </c>
      <c r="E1004" s="317" t="s">
        <v>1368</v>
      </c>
      <c r="F1004" s="318" t="s">
        <v>1369</v>
      </c>
      <c r="G1004" s="319" t="s">
        <v>502</v>
      </c>
      <c r="H1004" s="320">
        <v>0.20100000000000001</v>
      </c>
      <c r="I1004" s="321"/>
      <c r="J1004" s="322">
        <f>ROUND(I1004*H1004,2)</f>
        <v>0</v>
      </c>
      <c r="K1004" s="323"/>
      <c r="L1004" s="324"/>
      <c r="M1004" s="325" t="s">
        <v>1</v>
      </c>
      <c r="N1004" s="326" t="s">
        <v>48</v>
      </c>
      <c r="O1004" s="93"/>
      <c r="P1004" s="257">
        <f>O1004*H1004</f>
        <v>0</v>
      </c>
      <c r="Q1004" s="257">
        <v>1</v>
      </c>
      <c r="R1004" s="257">
        <f>Q1004*H1004</f>
        <v>0.20100000000000001</v>
      </c>
      <c r="S1004" s="257">
        <v>0</v>
      </c>
      <c r="T1004" s="258">
        <f>S1004*H1004</f>
        <v>0</v>
      </c>
      <c r="U1004" s="40"/>
      <c r="V1004" s="40"/>
      <c r="W1004" s="40"/>
      <c r="X1004" s="40"/>
      <c r="Y1004" s="40"/>
      <c r="Z1004" s="40"/>
      <c r="AA1004" s="40"/>
      <c r="AB1004" s="40"/>
      <c r="AC1004" s="40"/>
      <c r="AD1004" s="40"/>
      <c r="AE1004" s="40"/>
      <c r="AR1004" s="259" t="s">
        <v>212</v>
      </c>
      <c r="AT1004" s="259" t="s">
        <v>534</v>
      </c>
      <c r="AU1004" s="259" t="s">
        <v>93</v>
      </c>
      <c r="AY1004" s="18" t="s">
        <v>397</v>
      </c>
      <c r="BE1004" s="260">
        <f>IF(N1004="základní",J1004,0)</f>
        <v>0</v>
      </c>
      <c r="BF1004" s="260">
        <f>IF(N1004="snížená",J1004,0)</f>
        <v>0</v>
      </c>
      <c r="BG1004" s="260">
        <f>IF(N1004="zákl. přenesená",J1004,0)</f>
        <v>0</v>
      </c>
      <c r="BH1004" s="260">
        <f>IF(N1004="sníž. přenesená",J1004,0)</f>
        <v>0</v>
      </c>
      <c r="BI1004" s="260">
        <f>IF(N1004="nulová",J1004,0)</f>
        <v>0</v>
      </c>
      <c r="BJ1004" s="18" t="s">
        <v>91</v>
      </c>
      <c r="BK1004" s="260">
        <f>ROUND(I1004*H1004,2)</f>
        <v>0</v>
      </c>
      <c r="BL1004" s="18" t="s">
        <v>162</v>
      </c>
      <c r="BM1004" s="259" t="s">
        <v>1497</v>
      </c>
    </row>
    <row r="1005" s="13" customFormat="1">
      <c r="A1005" s="13"/>
      <c r="B1005" s="269"/>
      <c r="C1005" s="270"/>
      <c r="D1005" s="261" t="s">
        <v>465</v>
      </c>
      <c r="E1005" s="271" t="s">
        <v>1</v>
      </c>
      <c r="F1005" s="272" t="s">
        <v>1498</v>
      </c>
      <c r="G1005" s="270"/>
      <c r="H1005" s="273">
        <v>0.20100000000000001</v>
      </c>
      <c r="I1005" s="274"/>
      <c r="J1005" s="270"/>
      <c r="K1005" s="270"/>
      <c r="L1005" s="275"/>
      <c r="M1005" s="276"/>
      <c r="N1005" s="277"/>
      <c r="O1005" s="277"/>
      <c r="P1005" s="277"/>
      <c r="Q1005" s="277"/>
      <c r="R1005" s="277"/>
      <c r="S1005" s="277"/>
      <c r="T1005" s="278"/>
      <c r="U1005" s="13"/>
      <c r="V1005" s="13"/>
      <c r="W1005" s="13"/>
      <c r="X1005" s="13"/>
      <c r="Y1005" s="13"/>
      <c r="Z1005" s="13"/>
      <c r="AA1005" s="13"/>
      <c r="AB1005" s="13"/>
      <c r="AC1005" s="13"/>
      <c r="AD1005" s="13"/>
      <c r="AE1005" s="13"/>
      <c r="AT1005" s="279" t="s">
        <v>465</v>
      </c>
      <c r="AU1005" s="279" t="s">
        <v>93</v>
      </c>
      <c r="AV1005" s="13" t="s">
        <v>93</v>
      </c>
      <c r="AW1005" s="13" t="s">
        <v>38</v>
      </c>
      <c r="AX1005" s="13" t="s">
        <v>83</v>
      </c>
      <c r="AY1005" s="279" t="s">
        <v>397</v>
      </c>
    </row>
    <row r="1006" s="14" customFormat="1">
      <c r="A1006" s="14"/>
      <c r="B1006" s="280"/>
      <c r="C1006" s="281"/>
      <c r="D1006" s="261" t="s">
        <v>465</v>
      </c>
      <c r="E1006" s="282" t="s">
        <v>1</v>
      </c>
      <c r="F1006" s="283" t="s">
        <v>467</v>
      </c>
      <c r="G1006" s="281"/>
      <c r="H1006" s="284">
        <v>0.20100000000000001</v>
      </c>
      <c r="I1006" s="285"/>
      <c r="J1006" s="281"/>
      <c r="K1006" s="281"/>
      <c r="L1006" s="286"/>
      <c r="M1006" s="287"/>
      <c r="N1006" s="288"/>
      <c r="O1006" s="288"/>
      <c r="P1006" s="288"/>
      <c r="Q1006" s="288"/>
      <c r="R1006" s="288"/>
      <c r="S1006" s="288"/>
      <c r="T1006" s="289"/>
      <c r="U1006" s="14"/>
      <c r="V1006" s="14"/>
      <c r="W1006" s="14"/>
      <c r="X1006" s="14"/>
      <c r="Y1006" s="14"/>
      <c r="Z1006" s="14"/>
      <c r="AA1006" s="14"/>
      <c r="AB1006" s="14"/>
      <c r="AC1006" s="14"/>
      <c r="AD1006" s="14"/>
      <c r="AE1006" s="14"/>
      <c r="AT1006" s="290" t="s">
        <v>465</v>
      </c>
      <c r="AU1006" s="290" t="s">
        <v>93</v>
      </c>
      <c r="AV1006" s="14" t="s">
        <v>124</v>
      </c>
      <c r="AW1006" s="14" t="s">
        <v>38</v>
      </c>
      <c r="AX1006" s="14" t="s">
        <v>91</v>
      </c>
      <c r="AY1006" s="290" t="s">
        <v>397</v>
      </c>
    </row>
    <row r="1007" s="2" customFormat="1" ht="21.75" customHeight="1">
      <c r="A1007" s="40"/>
      <c r="B1007" s="41"/>
      <c r="C1007" s="247" t="s">
        <v>1499</v>
      </c>
      <c r="D1007" s="247" t="s">
        <v>400</v>
      </c>
      <c r="E1007" s="248" t="s">
        <v>1500</v>
      </c>
      <c r="F1007" s="249" t="s">
        <v>1501</v>
      </c>
      <c r="G1007" s="250" t="s">
        <v>546</v>
      </c>
      <c r="H1007" s="251">
        <v>573.60000000000002</v>
      </c>
      <c r="I1007" s="252"/>
      <c r="J1007" s="253">
        <f>ROUND(I1007*H1007,2)</f>
        <v>0</v>
      </c>
      <c r="K1007" s="254"/>
      <c r="L1007" s="46"/>
      <c r="M1007" s="255" t="s">
        <v>1</v>
      </c>
      <c r="N1007" s="256" t="s">
        <v>48</v>
      </c>
      <c r="O1007" s="93"/>
      <c r="P1007" s="257">
        <f>O1007*H1007</f>
        <v>0</v>
      </c>
      <c r="Q1007" s="257">
        <v>0.00093999999999999997</v>
      </c>
      <c r="R1007" s="257">
        <f>Q1007*H1007</f>
        <v>0.539184</v>
      </c>
      <c r="S1007" s="257">
        <v>0</v>
      </c>
      <c r="T1007" s="258">
        <f>S1007*H1007</f>
        <v>0</v>
      </c>
      <c r="U1007" s="40"/>
      <c r="V1007" s="40"/>
      <c r="W1007" s="40"/>
      <c r="X1007" s="40"/>
      <c r="Y1007" s="40"/>
      <c r="Z1007" s="40"/>
      <c r="AA1007" s="40"/>
      <c r="AB1007" s="40"/>
      <c r="AC1007" s="40"/>
      <c r="AD1007" s="40"/>
      <c r="AE1007" s="40"/>
      <c r="AR1007" s="259" t="s">
        <v>162</v>
      </c>
      <c r="AT1007" s="259" t="s">
        <v>400</v>
      </c>
      <c r="AU1007" s="259" t="s">
        <v>93</v>
      </c>
      <c r="AY1007" s="18" t="s">
        <v>397</v>
      </c>
      <c r="BE1007" s="260">
        <f>IF(N1007="základní",J1007,0)</f>
        <v>0</v>
      </c>
      <c r="BF1007" s="260">
        <f>IF(N1007="snížená",J1007,0)</f>
        <v>0</v>
      </c>
      <c r="BG1007" s="260">
        <f>IF(N1007="zákl. přenesená",J1007,0)</f>
        <v>0</v>
      </c>
      <c r="BH1007" s="260">
        <f>IF(N1007="sníž. přenesená",J1007,0)</f>
        <v>0</v>
      </c>
      <c r="BI1007" s="260">
        <f>IF(N1007="nulová",J1007,0)</f>
        <v>0</v>
      </c>
      <c r="BJ1007" s="18" t="s">
        <v>91</v>
      </c>
      <c r="BK1007" s="260">
        <f>ROUND(I1007*H1007,2)</f>
        <v>0</v>
      </c>
      <c r="BL1007" s="18" t="s">
        <v>162</v>
      </c>
      <c r="BM1007" s="259" t="s">
        <v>1502</v>
      </c>
    </row>
    <row r="1008" s="16" customFormat="1">
      <c r="A1008" s="16"/>
      <c r="B1008" s="306"/>
      <c r="C1008" s="307"/>
      <c r="D1008" s="261" t="s">
        <v>465</v>
      </c>
      <c r="E1008" s="308" t="s">
        <v>1</v>
      </c>
      <c r="F1008" s="309" t="s">
        <v>646</v>
      </c>
      <c r="G1008" s="307"/>
      <c r="H1008" s="308" t="s">
        <v>1</v>
      </c>
      <c r="I1008" s="310"/>
      <c r="J1008" s="307"/>
      <c r="K1008" s="307"/>
      <c r="L1008" s="311"/>
      <c r="M1008" s="312"/>
      <c r="N1008" s="313"/>
      <c r="O1008" s="313"/>
      <c r="P1008" s="313"/>
      <c r="Q1008" s="313"/>
      <c r="R1008" s="313"/>
      <c r="S1008" s="313"/>
      <c r="T1008" s="314"/>
      <c r="U1008" s="16"/>
      <c r="V1008" s="16"/>
      <c r="W1008" s="16"/>
      <c r="X1008" s="16"/>
      <c r="Y1008" s="16"/>
      <c r="Z1008" s="16"/>
      <c r="AA1008" s="16"/>
      <c r="AB1008" s="16"/>
      <c r="AC1008" s="16"/>
      <c r="AD1008" s="16"/>
      <c r="AE1008" s="16"/>
      <c r="AT1008" s="315" t="s">
        <v>465</v>
      </c>
      <c r="AU1008" s="315" t="s">
        <v>93</v>
      </c>
      <c r="AV1008" s="16" t="s">
        <v>91</v>
      </c>
      <c r="AW1008" s="16" t="s">
        <v>38</v>
      </c>
      <c r="AX1008" s="16" t="s">
        <v>83</v>
      </c>
      <c r="AY1008" s="315" t="s">
        <v>397</v>
      </c>
    </row>
    <row r="1009" s="13" customFormat="1">
      <c r="A1009" s="13"/>
      <c r="B1009" s="269"/>
      <c r="C1009" s="270"/>
      <c r="D1009" s="261" t="s">
        <v>465</v>
      </c>
      <c r="E1009" s="271" t="s">
        <v>1</v>
      </c>
      <c r="F1009" s="272" t="s">
        <v>1495</v>
      </c>
      <c r="G1009" s="270"/>
      <c r="H1009" s="273">
        <v>573.60000000000002</v>
      </c>
      <c r="I1009" s="274"/>
      <c r="J1009" s="270"/>
      <c r="K1009" s="270"/>
      <c r="L1009" s="275"/>
      <c r="M1009" s="276"/>
      <c r="N1009" s="277"/>
      <c r="O1009" s="277"/>
      <c r="P1009" s="277"/>
      <c r="Q1009" s="277"/>
      <c r="R1009" s="277"/>
      <c r="S1009" s="277"/>
      <c r="T1009" s="278"/>
      <c r="U1009" s="13"/>
      <c r="V1009" s="13"/>
      <c r="W1009" s="13"/>
      <c r="X1009" s="13"/>
      <c r="Y1009" s="13"/>
      <c r="Z1009" s="13"/>
      <c r="AA1009" s="13"/>
      <c r="AB1009" s="13"/>
      <c r="AC1009" s="13"/>
      <c r="AD1009" s="13"/>
      <c r="AE1009" s="13"/>
      <c r="AT1009" s="279" t="s">
        <v>465</v>
      </c>
      <c r="AU1009" s="279" t="s">
        <v>93</v>
      </c>
      <c r="AV1009" s="13" t="s">
        <v>93</v>
      </c>
      <c r="AW1009" s="13" t="s">
        <v>38</v>
      </c>
      <c r="AX1009" s="13" t="s">
        <v>83</v>
      </c>
      <c r="AY1009" s="279" t="s">
        <v>397</v>
      </c>
    </row>
    <row r="1010" s="14" customFormat="1">
      <c r="A1010" s="14"/>
      <c r="B1010" s="280"/>
      <c r="C1010" s="281"/>
      <c r="D1010" s="261" t="s">
        <v>465</v>
      </c>
      <c r="E1010" s="282" t="s">
        <v>1</v>
      </c>
      <c r="F1010" s="283" t="s">
        <v>467</v>
      </c>
      <c r="G1010" s="281"/>
      <c r="H1010" s="284">
        <v>573.60000000000002</v>
      </c>
      <c r="I1010" s="285"/>
      <c r="J1010" s="281"/>
      <c r="K1010" s="281"/>
      <c r="L1010" s="286"/>
      <c r="M1010" s="287"/>
      <c r="N1010" s="288"/>
      <c r="O1010" s="288"/>
      <c r="P1010" s="288"/>
      <c r="Q1010" s="288"/>
      <c r="R1010" s="288"/>
      <c r="S1010" s="288"/>
      <c r="T1010" s="289"/>
      <c r="U1010" s="14"/>
      <c r="V1010" s="14"/>
      <c r="W1010" s="14"/>
      <c r="X1010" s="14"/>
      <c r="Y1010" s="14"/>
      <c r="Z1010" s="14"/>
      <c r="AA1010" s="14"/>
      <c r="AB1010" s="14"/>
      <c r="AC1010" s="14"/>
      <c r="AD1010" s="14"/>
      <c r="AE1010" s="14"/>
      <c r="AT1010" s="290" t="s">
        <v>465</v>
      </c>
      <c r="AU1010" s="290" t="s">
        <v>93</v>
      </c>
      <c r="AV1010" s="14" t="s">
        <v>124</v>
      </c>
      <c r="AW1010" s="14" t="s">
        <v>38</v>
      </c>
      <c r="AX1010" s="14" t="s">
        <v>91</v>
      </c>
      <c r="AY1010" s="290" t="s">
        <v>397</v>
      </c>
    </row>
    <row r="1011" s="2" customFormat="1" ht="33" customHeight="1">
      <c r="A1011" s="40"/>
      <c r="B1011" s="41"/>
      <c r="C1011" s="316" t="s">
        <v>1128</v>
      </c>
      <c r="D1011" s="316" t="s">
        <v>534</v>
      </c>
      <c r="E1011" s="317" t="s">
        <v>1455</v>
      </c>
      <c r="F1011" s="318" t="s">
        <v>1456</v>
      </c>
      <c r="G1011" s="319" t="s">
        <v>546</v>
      </c>
      <c r="H1011" s="320">
        <v>688.32000000000005</v>
      </c>
      <c r="I1011" s="321"/>
      <c r="J1011" s="322">
        <f>ROUND(I1011*H1011,2)</f>
        <v>0</v>
      </c>
      <c r="K1011" s="323"/>
      <c r="L1011" s="324"/>
      <c r="M1011" s="325" t="s">
        <v>1</v>
      </c>
      <c r="N1011" s="326" t="s">
        <v>48</v>
      </c>
      <c r="O1011" s="93"/>
      <c r="P1011" s="257">
        <f>O1011*H1011</f>
        <v>0</v>
      </c>
      <c r="Q1011" s="257">
        <v>0</v>
      </c>
      <c r="R1011" s="257">
        <f>Q1011*H1011</f>
        <v>0</v>
      </c>
      <c r="S1011" s="257">
        <v>0</v>
      </c>
      <c r="T1011" s="258">
        <f>S1011*H1011</f>
        <v>0</v>
      </c>
      <c r="U1011" s="40"/>
      <c r="V1011" s="40"/>
      <c r="W1011" s="40"/>
      <c r="X1011" s="40"/>
      <c r="Y1011" s="40"/>
      <c r="Z1011" s="40"/>
      <c r="AA1011" s="40"/>
      <c r="AB1011" s="40"/>
      <c r="AC1011" s="40"/>
      <c r="AD1011" s="40"/>
      <c r="AE1011" s="40"/>
      <c r="AR1011" s="259" t="s">
        <v>212</v>
      </c>
      <c r="AT1011" s="259" t="s">
        <v>534</v>
      </c>
      <c r="AU1011" s="259" t="s">
        <v>93</v>
      </c>
      <c r="AY1011" s="18" t="s">
        <v>397</v>
      </c>
      <c r="BE1011" s="260">
        <f>IF(N1011="základní",J1011,0)</f>
        <v>0</v>
      </c>
      <c r="BF1011" s="260">
        <f>IF(N1011="snížená",J1011,0)</f>
        <v>0</v>
      </c>
      <c r="BG1011" s="260">
        <f>IF(N1011="zákl. přenesená",J1011,0)</f>
        <v>0</v>
      </c>
      <c r="BH1011" s="260">
        <f>IF(N1011="sníž. přenesená",J1011,0)</f>
        <v>0</v>
      </c>
      <c r="BI1011" s="260">
        <f>IF(N1011="nulová",J1011,0)</f>
        <v>0</v>
      </c>
      <c r="BJ1011" s="18" t="s">
        <v>91</v>
      </c>
      <c r="BK1011" s="260">
        <f>ROUND(I1011*H1011,2)</f>
        <v>0</v>
      </c>
      <c r="BL1011" s="18" t="s">
        <v>162</v>
      </c>
      <c r="BM1011" s="259" t="s">
        <v>1503</v>
      </c>
    </row>
    <row r="1012" s="13" customFormat="1">
      <c r="A1012" s="13"/>
      <c r="B1012" s="269"/>
      <c r="C1012" s="270"/>
      <c r="D1012" s="261" t="s">
        <v>465</v>
      </c>
      <c r="E1012" s="271" t="s">
        <v>1</v>
      </c>
      <c r="F1012" s="272" t="s">
        <v>1504</v>
      </c>
      <c r="G1012" s="270"/>
      <c r="H1012" s="273">
        <v>688.32000000000005</v>
      </c>
      <c r="I1012" s="274"/>
      <c r="J1012" s="270"/>
      <c r="K1012" s="270"/>
      <c r="L1012" s="275"/>
      <c r="M1012" s="276"/>
      <c r="N1012" s="277"/>
      <c r="O1012" s="277"/>
      <c r="P1012" s="277"/>
      <c r="Q1012" s="277"/>
      <c r="R1012" s="277"/>
      <c r="S1012" s="277"/>
      <c r="T1012" s="278"/>
      <c r="U1012" s="13"/>
      <c r="V1012" s="13"/>
      <c r="W1012" s="13"/>
      <c r="X1012" s="13"/>
      <c r="Y1012" s="13"/>
      <c r="Z1012" s="13"/>
      <c r="AA1012" s="13"/>
      <c r="AB1012" s="13"/>
      <c r="AC1012" s="13"/>
      <c r="AD1012" s="13"/>
      <c r="AE1012" s="13"/>
      <c r="AT1012" s="279" t="s">
        <v>465</v>
      </c>
      <c r="AU1012" s="279" t="s">
        <v>93</v>
      </c>
      <c r="AV1012" s="13" t="s">
        <v>93</v>
      </c>
      <c r="AW1012" s="13" t="s">
        <v>38</v>
      </c>
      <c r="AX1012" s="13" t="s">
        <v>83</v>
      </c>
      <c r="AY1012" s="279" t="s">
        <v>397</v>
      </c>
    </row>
    <row r="1013" s="14" customFormat="1">
      <c r="A1013" s="14"/>
      <c r="B1013" s="280"/>
      <c r="C1013" s="281"/>
      <c r="D1013" s="261" t="s">
        <v>465</v>
      </c>
      <c r="E1013" s="282" t="s">
        <v>1</v>
      </c>
      <c r="F1013" s="283" t="s">
        <v>467</v>
      </c>
      <c r="G1013" s="281"/>
      <c r="H1013" s="284">
        <v>688.32000000000005</v>
      </c>
      <c r="I1013" s="285"/>
      <c r="J1013" s="281"/>
      <c r="K1013" s="281"/>
      <c r="L1013" s="286"/>
      <c r="M1013" s="287"/>
      <c r="N1013" s="288"/>
      <c r="O1013" s="288"/>
      <c r="P1013" s="288"/>
      <c r="Q1013" s="288"/>
      <c r="R1013" s="288"/>
      <c r="S1013" s="288"/>
      <c r="T1013" s="289"/>
      <c r="U1013" s="14"/>
      <c r="V1013" s="14"/>
      <c r="W1013" s="14"/>
      <c r="X1013" s="14"/>
      <c r="Y1013" s="14"/>
      <c r="Z1013" s="14"/>
      <c r="AA1013" s="14"/>
      <c r="AB1013" s="14"/>
      <c r="AC1013" s="14"/>
      <c r="AD1013" s="14"/>
      <c r="AE1013" s="14"/>
      <c r="AT1013" s="290" t="s">
        <v>465</v>
      </c>
      <c r="AU1013" s="290" t="s">
        <v>93</v>
      </c>
      <c r="AV1013" s="14" t="s">
        <v>124</v>
      </c>
      <c r="AW1013" s="14" t="s">
        <v>38</v>
      </c>
      <c r="AX1013" s="14" t="s">
        <v>91</v>
      </c>
      <c r="AY1013" s="290" t="s">
        <v>397</v>
      </c>
    </row>
    <row r="1014" s="2" customFormat="1" ht="21.75" customHeight="1">
      <c r="A1014" s="40"/>
      <c r="B1014" s="41"/>
      <c r="C1014" s="247" t="s">
        <v>1505</v>
      </c>
      <c r="D1014" s="247" t="s">
        <v>400</v>
      </c>
      <c r="E1014" s="248" t="s">
        <v>1500</v>
      </c>
      <c r="F1014" s="249" t="s">
        <v>1501</v>
      </c>
      <c r="G1014" s="250" t="s">
        <v>546</v>
      </c>
      <c r="H1014" s="251">
        <v>286.80000000000001</v>
      </c>
      <c r="I1014" s="252"/>
      <c r="J1014" s="253">
        <f>ROUND(I1014*H1014,2)</f>
        <v>0</v>
      </c>
      <c r="K1014" s="254"/>
      <c r="L1014" s="46"/>
      <c r="M1014" s="255" t="s">
        <v>1</v>
      </c>
      <c r="N1014" s="256" t="s">
        <v>48</v>
      </c>
      <c r="O1014" s="93"/>
      <c r="P1014" s="257">
        <f>O1014*H1014</f>
        <v>0</v>
      </c>
      <c r="Q1014" s="257">
        <v>0.00093999999999999997</v>
      </c>
      <c r="R1014" s="257">
        <f>Q1014*H1014</f>
        <v>0.269592</v>
      </c>
      <c r="S1014" s="257">
        <v>0</v>
      </c>
      <c r="T1014" s="258">
        <f>S1014*H1014</f>
        <v>0</v>
      </c>
      <c r="U1014" s="40"/>
      <c r="V1014" s="40"/>
      <c r="W1014" s="40"/>
      <c r="X1014" s="40"/>
      <c r="Y1014" s="40"/>
      <c r="Z1014" s="40"/>
      <c r="AA1014" s="40"/>
      <c r="AB1014" s="40"/>
      <c r="AC1014" s="40"/>
      <c r="AD1014" s="40"/>
      <c r="AE1014" s="40"/>
      <c r="AR1014" s="259" t="s">
        <v>162</v>
      </c>
      <c r="AT1014" s="259" t="s">
        <v>400</v>
      </c>
      <c r="AU1014" s="259" t="s">
        <v>93</v>
      </c>
      <c r="AY1014" s="18" t="s">
        <v>397</v>
      </c>
      <c r="BE1014" s="260">
        <f>IF(N1014="základní",J1014,0)</f>
        <v>0</v>
      </c>
      <c r="BF1014" s="260">
        <f>IF(N1014="snížená",J1014,0)</f>
        <v>0</v>
      </c>
      <c r="BG1014" s="260">
        <f>IF(N1014="zákl. přenesená",J1014,0)</f>
        <v>0</v>
      </c>
      <c r="BH1014" s="260">
        <f>IF(N1014="sníž. přenesená",J1014,0)</f>
        <v>0</v>
      </c>
      <c r="BI1014" s="260">
        <f>IF(N1014="nulová",J1014,0)</f>
        <v>0</v>
      </c>
      <c r="BJ1014" s="18" t="s">
        <v>91</v>
      </c>
      <c r="BK1014" s="260">
        <f>ROUND(I1014*H1014,2)</f>
        <v>0</v>
      </c>
      <c r="BL1014" s="18" t="s">
        <v>162</v>
      </c>
      <c r="BM1014" s="259" t="s">
        <v>1506</v>
      </c>
    </row>
    <row r="1015" s="16" customFormat="1">
      <c r="A1015" s="16"/>
      <c r="B1015" s="306"/>
      <c r="C1015" s="307"/>
      <c r="D1015" s="261" t="s">
        <v>465</v>
      </c>
      <c r="E1015" s="308" t="s">
        <v>1</v>
      </c>
      <c r="F1015" s="309" t="s">
        <v>646</v>
      </c>
      <c r="G1015" s="307"/>
      <c r="H1015" s="308" t="s">
        <v>1</v>
      </c>
      <c r="I1015" s="310"/>
      <c r="J1015" s="307"/>
      <c r="K1015" s="307"/>
      <c r="L1015" s="311"/>
      <c r="M1015" s="312"/>
      <c r="N1015" s="313"/>
      <c r="O1015" s="313"/>
      <c r="P1015" s="313"/>
      <c r="Q1015" s="313"/>
      <c r="R1015" s="313"/>
      <c r="S1015" s="313"/>
      <c r="T1015" s="314"/>
      <c r="U1015" s="16"/>
      <c r="V1015" s="16"/>
      <c r="W1015" s="16"/>
      <c r="X1015" s="16"/>
      <c r="Y1015" s="16"/>
      <c r="Z1015" s="16"/>
      <c r="AA1015" s="16"/>
      <c r="AB1015" s="16"/>
      <c r="AC1015" s="16"/>
      <c r="AD1015" s="16"/>
      <c r="AE1015" s="16"/>
      <c r="AT1015" s="315" t="s">
        <v>465</v>
      </c>
      <c r="AU1015" s="315" t="s">
        <v>93</v>
      </c>
      <c r="AV1015" s="16" t="s">
        <v>91</v>
      </c>
      <c r="AW1015" s="16" t="s">
        <v>38</v>
      </c>
      <c r="AX1015" s="16" t="s">
        <v>83</v>
      </c>
      <c r="AY1015" s="315" t="s">
        <v>397</v>
      </c>
    </row>
    <row r="1016" s="13" customFormat="1">
      <c r="A1016" s="13"/>
      <c r="B1016" s="269"/>
      <c r="C1016" s="270"/>
      <c r="D1016" s="261" t="s">
        <v>465</v>
      </c>
      <c r="E1016" s="271" t="s">
        <v>1</v>
      </c>
      <c r="F1016" s="272" t="s">
        <v>1445</v>
      </c>
      <c r="G1016" s="270"/>
      <c r="H1016" s="273">
        <v>286.80000000000001</v>
      </c>
      <c r="I1016" s="274"/>
      <c r="J1016" s="270"/>
      <c r="K1016" s="270"/>
      <c r="L1016" s="275"/>
      <c r="M1016" s="276"/>
      <c r="N1016" s="277"/>
      <c r="O1016" s="277"/>
      <c r="P1016" s="277"/>
      <c r="Q1016" s="277"/>
      <c r="R1016" s="277"/>
      <c r="S1016" s="277"/>
      <c r="T1016" s="278"/>
      <c r="U1016" s="13"/>
      <c r="V1016" s="13"/>
      <c r="W1016" s="13"/>
      <c r="X1016" s="13"/>
      <c r="Y1016" s="13"/>
      <c r="Z1016" s="13"/>
      <c r="AA1016" s="13"/>
      <c r="AB1016" s="13"/>
      <c r="AC1016" s="13"/>
      <c r="AD1016" s="13"/>
      <c r="AE1016" s="13"/>
      <c r="AT1016" s="279" t="s">
        <v>465</v>
      </c>
      <c r="AU1016" s="279" t="s">
        <v>93</v>
      </c>
      <c r="AV1016" s="13" t="s">
        <v>93</v>
      </c>
      <c r="AW1016" s="13" t="s">
        <v>38</v>
      </c>
      <c r="AX1016" s="13" t="s">
        <v>83</v>
      </c>
      <c r="AY1016" s="279" t="s">
        <v>397</v>
      </c>
    </row>
    <row r="1017" s="14" customFormat="1">
      <c r="A1017" s="14"/>
      <c r="B1017" s="280"/>
      <c r="C1017" s="281"/>
      <c r="D1017" s="261" t="s">
        <v>465</v>
      </c>
      <c r="E1017" s="282" t="s">
        <v>1</v>
      </c>
      <c r="F1017" s="283" t="s">
        <v>467</v>
      </c>
      <c r="G1017" s="281"/>
      <c r="H1017" s="284">
        <v>286.80000000000001</v>
      </c>
      <c r="I1017" s="285"/>
      <c r="J1017" s="281"/>
      <c r="K1017" s="281"/>
      <c r="L1017" s="286"/>
      <c r="M1017" s="287"/>
      <c r="N1017" s="288"/>
      <c r="O1017" s="288"/>
      <c r="P1017" s="288"/>
      <c r="Q1017" s="288"/>
      <c r="R1017" s="288"/>
      <c r="S1017" s="288"/>
      <c r="T1017" s="289"/>
      <c r="U1017" s="14"/>
      <c r="V1017" s="14"/>
      <c r="W1017" s="14"/>
      <c r="X1017" s="14"/>
      <c r="Y1017" s="14"/>
      <c r="Z1017" s="14"/>
      <c r="AA1017" s="14"/>
      <c r="AB1017" s="14"/>
      <c r="AC1017" s="14"/>
      <c r="AD1017" s="14"/>
      <c r="AE1017" s="14"/>
      <c r="AT1017" s="290" t="s">
        <v>465</v>
      </c>
      <c r="AU1017" s="290" t="s">
        <v>93</v>
      </c>
      <c r="AV1017" s="14" t="s">
        <v>124</v>
      </c>
      <c r="AW1017" s="14" t="s">
        <v>38</v>
      </c>
      <c r="AX1017" s="14" t="s">
        <v>91</v>
      </c>
      <c r="AY1017" s="290" t="s">
        <v>397</v>
      </c>
    </row>
    <row r="1018" s="2" customFormat="1" ht="33" customHeight="1">
      <c r="A1018" s="40"/>
      <c r="B1018" s="41"/>
      <c r="C1018" s="316" t="s">
        <v>1133</v>
      </c>
      <c r="D1018" s="316" t="s">
        <v>534</v>
      </c>
      <c r="E1018" s="317" t="s">
        <v>1461</v>
      </c>
      <c r="F1018" s="318" t="s">
        <v>1462</v>
      </c>
      <c r="G1018" s="319" t="s">
        <v>546</v>
      </c>
      <c r="H1018" s="320">
        <v>344.16000000000003</v>
      </c>
      <c r="I1018" s="321"/>
      <c r="J1018" s="322">
        <f>ROUND(I1018*H1018,2)</f>
        <v>0</v>
      </c>
      <c r="K1018" s="323"/>
      <c r="L1018" s="324"/>
      <c r="M1018" s="325" t="s">
        <v>1</v>
      </c>
      <c r="N1018" s="326" t="s">
        <v>48</v>
      </c>
      <c r="O1018" s="93"/>
      <c r="P1018" s="257">
        <f>O1018*H1018</f>
        <v>0</v>
      </c>
      <c r="Q1018" s="257">
        <v>0</v>
      </c>
      <c r="R1018" s="257">
        <f>Q1018*H1018</f>
        <v>0</v>
      </c>
      <c r="S1018" s="257">
        <v>0</v>
      </c>
      <c r="T1018" s="258">
        <f>S1018*H1018</f>
        <v>0</v>
      </c>
      <c r="U1018" s="40"/>
      <c r="V1018" s="40"/>
      <c r="W1018" s="40"/>
      <c r="X1018" s="40"/>
      <c r="Y1018" s="40"/>
      <c r="Z1018" s="40"/>
      <c r="AA1018" s="40"/>
      <c r="AB1018" s="40"/>
      <c r="AC1018" s="40"/>
      <c r="AD1018" s="40"/>
      <c r="AE1018" s="40"/>
      <c r="AR1018" s="259" t="s">
        <v>212</v>
      </c>
      <c r="AT1018" s="259" t="s">
        <v>534</v>
      </c>
      <c r="AU1018" s="259" t="s">
        <v>93</v>
      </c>
      <c r="AY1018" s="18" t="s">
        <v>397</v>
      </c>
      <c r="BE1018" s="260">
        <f>IF(N1018="základní",J1018,0)</f>
        <v>0</v>
      </c>
      <c r="BF1018" s="260">
        <f>IF(N1018="snížená",J1018,0)</f>
        <v>0</v>
      </c>
      <c r="BG1018" s="260">
        <f>IF(N1018="zákl. přenesená",J1018,0)</f>
        <v>0</v>
      </c>
      <c r="BH1018" s="260">
        <f>IF(N1018="sníž. přenesená",J1018,0)</f>
        <v>0</v>
      </c>
      <c r="BI1018" s="260">
        <f>IF(N1018="nulová",J1018,0)</f>
        <v>0</v>
      </c>
      <c r="BJ1018" s="18" t="s">
        <v>91</v>
      </c>
      <c r="BK1018" s="260">
        <f>ROUND(I1018*H1018,2)</f>
        <v>0</v>
      </c>
      <c r="BL1018" s="18" t="s">
        <v>162</v>
      </c>
      <c r="BM1018" s="259" t="s">
        <v>1507</v>
      </c>
    </row>
    <row r="1019" s="13" customFormat="1">
      <c r="A1019" s="13"/>
      <c r="B1019" s="269"/>
      <c r="C1019" s="270"/>
      <c r="D1019" s="261" t="s">
        <v>465</v>
      </c>
      <c r="E1019" s="271" t="s">
        <v>1</v>
      </c>
      <c r="F1019" s="272" t="s">
        <v>1508</v>
      </c>
      <c r="G1019" s="270"/>
      <c r="H1019" s="273">
        <v>344.16000000000003</v>
      </c>
      <c r="I1019" s="274"/>
      <c r="J1019" s="270"/>
      <c r="K1019" s="270"/>
      <c r="L1019" s="275"/>
      <c r="M1019" s="276"/>
      <c r="N1019" s="277"/>
      <c r="O1019" s="277"/>
      <c r="P1019" s="277"/>
      <c r="Q1019" s="277"/>
      <c r="R1019" s="277"/>
      <c r="S1019" s="277"/>
      <c r="T1019" s="278"/>
      <c r="U1019" s="13"/>
      <c r="V1019" s="13"/>
      <c r="W1019" s="13"/>
      <c r="X1019" s="13"/>
      <c r="Y1019" s="13"/>
      <c r="Z1019" s="13"/>
      <c r="AA1019" s="13"/>
      <c r="AB1019" s="13"/>
      <c r="AC1019" s="13"/>
      <c r="AD1019" s="13"/>
      <c r="AE1019" s="13"/>
      <c r="AT1019" s="279" t="s">
        <v>465</v>
      </c>
      <c r="AU1019" s="279" t="s">
        <v>93</v>
      </c>
      <c r="AV1019" s="13" t="s">
        <v>93</v>
      </c>
      <c r="AW1019" s="13" t="s">
        <v>38</v>
      </c>
      <c r="AX1019" s="13" t="s">
        <v>83</v>
      </c>
      <c r="AY1019" s="279" t="s">
        <v>397</v>
      </c>
    </row>
    <row r="1020" s="14" customFormat="1">
      <c r="A1020" s="14"/>
      <c r="B1020" s="280"/>
      <c r="C1020" s="281"/>
      <c r="D1020" s="261" t="s">
        <v>465</v>
      </c>
      <c r="E1020" s="282" t="s">
        <v>1</v>
      </c>
      <c r="F1020" s="283" t="s">
        <v>467</v>
      </c>
      <c r="G1020" s="281"/>
      <c r="H1020" s="284">
        <v>344.16000000000003</v>
      </c>
      <c r="I1020" s="285"/>
      <c r="J1020" s="281"/>
      <c r="K1020" s="281"/>
      <c r="L1020" s="286"/>
      <c r="M1020" s="287"/>
      <c r="N1020" s="288"/>
      <c r="O1020" s="288"/>
      <c r="P1020" s="288"/>
      <c r="Q1020" s="288"/>
      <c r="R1020" s="288"/>
      <c r="S1020" s="288"/>
      <c r="T1020" s="289"/>
      <c r="U1020" s="14"/>
      <c r="V1020" s="14"/>
      <c r="W1020" s="14"/>
      <c r="X1020" s="14"/>
      <c r="Y1020" s="14"/>
      <c r="Z1020" s="14"/>
      <c r="AA1020" s="14"/>
      <c r="AB1020" s="14"/>
      <c r="AC1020" s="14"/>
      <c r="AD1020" s="14"/>
      <c r="AE1020" s="14"/>
      <c r="AT1020" s="290" t="s">
        <v>465</v>
      </c>
      <c r="AU1020" s="290" t="s">
        <v>93</v>
      </c>
      <c r="AV1020" s="14" t="s">
        <v>124</v>
      </c>
      <c r="AW1020" s="14" t="s">
        <v>38</v>
      </c>
      <c r="AX1020" s="14" t="s">
        <v>91</v>
      </c>
      <c r="AY1020" s="290" t="s">
        <v>397</v>
      </c>
    </row>
    <row r="1021" s="2" customFormat="1" ht="16.5" customHeight="1">
      <c r="A1021" s="40"/>
      <c r="B1021" s="41"/>
      <c r="C1021" s="247" t="s">
        <v>1509</v>
      </c>
      <c r="D1021" s="247" t="s">
        <v>400</v>
      </c>
      <c r="E1021" s="248" t="s">
        <v>1510</v>
      </c>
      <c r="F1021" s="249" t="s">
        <v>1511</v>
      </c>
      <c r="G1021" s="250" t="s">
        <v>1431</v>
      </c>
      <c r="H1021" s="329"/>
      <c r="I1021" s="252"/>
      <c r="J1021" s="253">
        <f>ROUND(I1021*H1021,2)</f>
        <v>0</v>
      </c>
      <c r="K1021" s="254"/>
      <c r="L1021" s="46"/>
      <c r="M1021" s="255" t="s">
        <v>1</v>
      </c>
      <c r="N1021" s="256" t="s">
        <v>48</v>
      </c>
      <c r="O1021" s="93"/>
      <c r="P1021" s="257">
        <f>O1021*H1021</f>
        <v>0</v>
      </c>
      <c r="Q1021" s="257">
        <v>0</v>
      </c>
      <c r="R1021" s="257">
        <f>Q1021*H1021</f>
        <v>0</v>
      </c>
      <c r="S1021" s="257">
        <v>0</v>
      </c>
      <c r="T1021" s="258">
        <f>S1021*H1021</f>
        <v>0</v>
      </c>
      <c r="U1021" s="40"/>
      <c r="V1021" s="40"/>
      <c r="W1021" s="40"/>
      <c r="X1021" s="40"/>
      <c r="Y1021" s="40"/>
      <c r="Z1021" s="40"/>
      <c r="AA1021" s="40"/>
      <c r="AB1021" s="40"/>
      <c r="AC1021" s="40"/>
      <c r="AD1021" s="40"/>
      <c r="AE1021" s="40"/>
      <c r="AR1021" s="259" t="s">
        <v>162</v>
      </c>
      <c r="AT1021" s="259" t="s">
        <v>400</v>
      </c>
      <c r="AU1021" s="259" t="s">
        <v>93</v>
      </c>
      <c r="AY1021" s="18" t="s">
        <v>397</v>
      </c>
      <c r="BE1021" s="260">
        <f>IF(N1021="základní",J1021,0)</f>
        <v>0</v>
      </c>
      <c r="BF1021" s="260">
        <f>IF(N1021="snížená",J1021,0)</f>
        <v>0</v>
      </c>
      <c r="BG1021" s="260">
        <f>IF(N1021="zákl. přenesená",J1021,0)</f>
        <v>0</v>
      </c>
      <c r="BH1021" s="260">
        <f>IF(N1021="sníž. přenesená",J1021,0)</f>
        <v>0</v>
      </c>
      <c r="BI1021" s="260">
        <f>IF(N1021="nulová",J1021,0)</f>
        <v>0</v>
      </c>
      <c r="BJ1021" s="18" t="s">
        <v>91</v>
      </c>
      <c r="BK1021" s="260">
        <f>ROUND(I1021*H1021,2)</f>
        <v>0</v>
      </c>
      <c r="BL1021" s="18" t="s">
        <v>162</v>
      </c>
      <c r="BM1021" s="259" t="s">
        <v>1512</v>
      </c>
    </row>
    <row r="1022" s="12" customFormat="1" ht="22.8" customHeight="1">
      <c r="A1022" s="12"/>
      <c r="B1022" s="231"/>
      <c r="C1022" s="232"/>
      <c r="D1022" s="233" t="s">
        <v>82</v>
      </c>
      <c r="E1022" s="245" t="s">
        <v>1513</v>
      </c>
      <c r="F1022" s="245" t="s">
        <v>1514</v>
      </c>
      <c r="G1022" s="232"/>
      <c r="H1022" s="232"/>
      <c r="I1022" s="235"/>
      <c r="J1022" s="246">
        <f>BK1022</f>
        <v>0</v>
      </c>
      <c r="K1022" s="232"/>
      <c r="L1022" s="237"/>
      <c r="M1022" s="238"/>
      <c r="N1022" s="239"/>
      <c r="O1022" s="239"/>
      <c r="P1022" s="240">
        <f>SUM(P1023:P1117)</f>
        <v>0</v>
      </c>
      <c r="Q1022" s="239"/>
      <c r="R1022" s="240">
        <f>SUM(R1023:R1117)</f>
        <v>8.4177214800000009</v>
      </c>
      <c r="S1022" s="239"/>
      <c r="T1022" s="241">
        <f>SUM(T1023:T1117)</f>
        <v>0</v>
      </c>
      <c r="U1022" s="12"/>
      <c r="V1022" s="12"/>
      <c r="W1022" s="12"/>
      <c r="X1022" s="12"/>
      <c r="Y1022" s="12"/>
      <c r="Z1022" s="12"/>
      <c r="AA1022" s="12"/>
      <c r="AB1022" s="12"/>
      <c r="AC1022" s="12"/>
      <c r="AD1022" s="12"/>
      <c r="AE1022" s="12"/>
      <c r="AR1022" s="242" t="s">
        <v>93</v>
      </c>
      <c r="AT1022" s="243" t="s">
        <v>82</v>
      </c>
      <c r="AU1022" s="243" t="s">
        <v>91</v>
      </c>
      <c r="AY1022" s="242" t="s">
        <v>397</v>
      </c>
      <c r="BK1022" s="244">
        <f>SUM(BK1023:BK1117)</f>
        <v>0</v>
      </c>
    </row>
    <row r="1023" s="2" customFormat="1" ht="21.75" customHeight="1">
      <c r="A1023" s="40"/>
      <c r="B1023" s="41"/>
      <c r="C1023" s="247" t="s">
        <v>1138</v>
      </c>
      <c r="D1023" s="247" t="s">
        <v>400</v>
      </c>
      <c r="E1023" s="248" t="s">
        <v>1515</v>
      </c>
      <c r="F1023" s="249" t="s">
        <v>1516</v>
      </c>
      <c r="G1023" s="250" t="s">
        <v>546</v>
      </c>
      <c r="H1023" s="251">
        <v>3157.6799999999998</v>
      </c>
      <c r="I1023" s="252"/>
      <c r="J1023" s="253">
        <f>ROUND(I1023*H1023,2)</f>
        <v>0</v>
      </c>
      <c r="K1023" s="254"/>
      <c r="L1023" s="46"/>
      <c r="M1023" s="255" t="s">
        <v>1</v>
      </c>
      <c r="N1023" s="256" t="s">
        <v>48</v>
      </c>
      <c r="O1023" s="93"/>
      <c r="P1023" s="257">
        <f>O1023*H1023</f>
        <v>0</v>
      </c>
      <c r="Q1023" s="257">
        <v>0</v>
      </c>
      <c r="R1023" s="257">
        <f>Q1023*H1023</f>
        <v>0</v>
      </c>
      <c r="S1023" s="257">
        <v>0</v>
      </c>
      <c r="T1023" s="258">
        <f>S1023*H1023</f>
        <v>0</v>
      </c>
      <c r="U1023" s="40"/>
      <c r="V1023" s="40"/>
      <c r="W1023" s="40"/>
      <c r="X1023" s="40"/>
      <c r="Y1023" s="40"/>
      <c r="Z1023" s="40"/>
      <c r="AA1023" s="40"/>
      <c r="AB1023" s="40"/>
      <c r="AC1023" s="40"/>
      <c r="AD1023" s="40"/>
      <c r="AE1023" s="40"/>
      <c r="AR1023" s="259" t="s">
        <v>162</v>
      </c>
      <c r="AT1023" s="259" t="s">
        <v>400</v>
      </c>
      <c r="AU1023" s="259" t="s">
        <v>93</v>
      </c>
      <c r="AY1023" s="18" t="s">
        <v>397</v>
      </c>
      <c r="BE1023" s="260">
        <f>IF(N1023="základní",J1023,0)</f>
        <v>0</v>
      </c>
      <c r="BF1023" s="260">
        <f>IF(N1023="snížená",J1023,0)</f>
        <v>0</v>
      </c>
      <c r="BG1023" s="260">
        <f>IF(N1023="zákl. přenesená",J1023,0)</f>
        <v>0</v>
      </c>
      <c r="BH1023" s="260">
        <f>IF(N1023="sníž. přenesená",J1023,0)</f>
        <v>0</v>
      </c>
      <c r="BI1023" s="260">
        <f>IF(N1023="nulová",J1023,0)</f>
        <v>0</v>
      </c>
      <c r="BJ1023" s="18" t="s">
        <v>91</v>
      </c>
      <c r="BK1023" s="260">
        <f>ROUND(I1023*H1023,2)</f>
        <v>0</v>
      </c>
      <c r="BL1023" s="18" t="s">
        <v>162</v>
      </c>
      <c r="BM1023" s="259" t="s">
        <v>1517</v>
      </c>
    </row>
    <row r="1024" s="16" customFormat="1">
      <c r="A1024" s="16"/>
      <c r="B1024" s="306"/>
      <c r="C1024" s="307"/>
      <c r="D1024" s="261" t="s">
        <v>465</v>
      </c>
      <c r="E1024" s="308" t="s">
        <v>1</v>
      </c>
      <c r="F1024" s="309" t="s">
        <v>1213</v>
      </c>
      <c r="G1024" s="307"/>
      <c r="H1024" s="308" t="s">
        <v>1</v>
      </c>
      <c r="I1024" s="310"/>
      <c r="J1024" s="307"/>
      <c r="K1024" s="307"/>
      <c r="L1024" s="311"/>
      <c r="M1024" s="312"/>
      <c r="N1024" s="313"/>
      <c r="O1024" s="313"/>
      <c r="P1024" s="313"/>
      <c r="Q1024" s="313"/>
      <c r="R1024" s="313"/>
      <c r="S1024" s="313"/>
      <c r="T1024" s="314"/>
      <c r="U1024" s="16"/>
      <c r="V1024" s="16"/>
      <c r="W1024" s="16"/>
      <c r="X1024" s="16"/>
      <c r="Y1024" s="16"/>
      <c r="Z1024" s="16"/>
      <c r="AA1024" s="16"/>
      <c r="AB1024" s="16"/>
      <c r="AC1024" s="16"/>
      <c r="AD1024" s="16"/>
      <c r="AE1024" s="16"/>
      <c r="AT1024" s="315" t="s">
        <v>465</v>
      </c>
      <c r="AU1024" s="315" t="s">
        <v>93</v>
      </c>
      <c r="AV1024" s="16" t="s">
        <v>91</v>
      </c>
      <c r="AW1024" s="16" t="s">
        <v>38</v>
      </c>
      <c r="AX1024" s="16" t="s">
        <v>83</v>
      </c>
      <c r="AY1024" s="315" t="s">
        <v>397</v>
      </c>
    </row>
    <row r="1025" s="13" customFormat="1">
      <c r="A1025" s="13"/>
      <c r="B1025" s="269"/>
      <c r="C1025" s="270"/>
      <c r="D1025" s="261" t="s">
        <v>465</v>
      </c>
      <c r="E1025" s="271" t="s">
        <v>1</v>
      </c>
      <c r="F1025" s="272" t="s">
        <v>1284</v>
      </c>
      <c r="G1025" s="270"/>
      <c r="H1025" s="273">
        <v>2019.0899999999999</v>
      </c>
      <c r="I1025" s="274"/>
      <c r="J1025" s="270"/>
      <c r="K1025" s="270"/>
      <c r="L1025" s="275"/>
      <c r="M1025" s="276"/>
      <c r="N1025" s="277"/>
      <c r="O1025" s="277"/>
      <c r="P1025" s="277"/>
      <c r="Q1025" s="277"/>
      <c r="R1025" s="277"/>
      <c r="S1025" s="277"/>
      <c r="T1025" s="278"/>
      <c r="U1025" s="13"/>
      <c r="V1025" s="13"/>
      <c r="W1025" s="13"/>
      <c r="X1025" s="13"/>
      <c r="Y1025" s="13"/>
      <c r="Z1025" s="13"/>
      <c r="AA1025" s="13"/>
      <c r="AB1025" s="13"/>
      <c r="AC1025" s="13"/>
      <c r="AD1025" s="13"/>
      <c r="AE1025" s="13"/>
      <c r="AT1025" s="279" t="s">
        <v>465</v>
      </c>
      <c r="AU1025" s="279" t="s">
        <v>93</v>
      </c>
      <c r="AV1025" s="13" t="s">
        <v>93</v>
      </c>
      <c r="AW1025" s="13" t="s">
        <v>38</v>
      </c>
      <c r="AX1025" s="13" t="s">
        <v>83</v>
      </c>
      <c r="AY1025" s="279" t="s">
        <v>397</v>
      </c>
    </row>
    <row r="1026" s="13" customFormat="1">
      <c r="A1026" s="13"/>
      <c r="B1026" s="269"/>
      <c r="C1026" s="270"/>
      <c r="D1026" s="261" t="s">
        <v>465</v>
      </c>
      <c r="E1026" s="271" t="s">
        <v>1</v>
      </c>
      <c r="F1026" s="272" t="s">
        <v>1285</v>
      </c>
      <c r="G1026" s="270"/>
      <c r="H1026" s="273">
        <v>64.239999999999995</v>
      </c>
      <c r="I1026" s="274"/>
      <c r="J1026" s="270"/>
      <c r="K1026" s="270"/>
      <c r="L1026" s="275"/>
      <c r="M1026" s="276"/>
      <c r="N1026" s="277"/>
      <c r="O1026" s="277"/>
      <c r="P1026" s="277"/>
      <c r="Q1026" s="277"/>
      <c r="R1026" s="277"/>
      <c r="S1026" s="277"/>
      <c r="T1026" s="278"/>
      <c r="U1026" s="13"/>
      <c r="V1026" s="13"/>
      <c r="W1026" s="13"/>
      <c r="X1026" s="13"/>
      <c r="Y1026" s="13"/>
      <c r="Z1026" s="13"/>
      <c r="AA1026" s="13"/>
      <c r="AB1026" s="13"/>
      <c r="AC1026" s="13"/>
      <c r="AD1026" s="13"/>
      <c r="AE1026" s="13"/>
      <c r="AT1026" s="279" t="s">
        <v>465</v>
      </c>
      <c r="AU1026" s="279" t="s">
        <v>93</v>
      </c>
      <c r="AV1026" s="13" t="s">
        <v>93</v>
      </c>
      <c r="AW1026" s="13" t="s">
        <v>38</v>
      </c>
      <c r="AX1026" s="13" t="s">
        <v>83</v>
      </c>
      <c r="AY1026" s="279" t="s">
        <v>397</v>
      </c>
    </row>
    <row r="1027" s="13" customFormat="1">
      <c r="A1027" s="13"/>
      <c r="B1027" s="269"/>
      <c r="C1027" s="270"/>
      <c r="D1027" s="261" t="s">
        <v>465</v>
      </c>
      <c r="E1027" s="271" t="s">
        <v>1</v>
      </c>
      <c r="F1027" s="272" t="s">
        <v>1286</v>
      </c>
      <c r="G1027" s="270"/>
      <c r="H1027" s="273">
        <v>68.849999999999994</v>
      </c>
      <c r="I1027" s="274"/>
      <c r="J1027" s="270"/>
      <c r="K1027" s="270"/>
      <c r="L1027" s="275"/>
      <c r="M1027" s="276"/>
      <c r="N1027" s="277"/>
      <c r="O1027" s="277"/>
      <c r="P1027" s="277"/>
      <c r="Q1027" s="277"/>
      <c r="R1027" s="277"/>
      <c r="S1027" s="277"/>
      <c r="T1027" s="278"/>
      <c r="U1027" s="13"/>
      <c r="V1027" s="13"/>
      <c r="W1027" s="13"/>
      <c r="X1027" s="13"/>
      <c r="Y1027" s="13"/>
      <c r="Z1027" s="13"/>
      <c r="AA1027" s="13"/>
      <c r="AB1027" s="13"/>
      <c r="AC1027" s="13"/>
      <c r="AD1027" s="13"/>
      <c r="AE1027" s="13"/>
      <c r="AT1027" s="279" t="s">
        <v>465</v>
      </c>
      <c r="AU1027" s="279" t="s">
        <v>93</v>
      </c>
      <c r="AV1027" s="13" t="s">
        <v>93</v>
      </c>
      <c r="AW1027" s="13" t="s">
        <v>38</v>
      </c>
      <c r="AX1027" s="13" t="s">
        <v>83</v>
      </c>
      <c r="AY1027" s="279" t="s">
        <v>397</v>
      </c>
    </row>
    <row r="1028" s="13" customFormat="1">
      <c r="A1028" s="13"/>
      <c r="B1028" s="269"/>
      <c r="C1028" s="270"/>
      <c r="D1028" s="261" t="s">
        <v>465</v>
      </c>
      <c r="E1028" s="271" t="s">
        <v>1</v>
      </c>
      <c r="F1028" s="272" t="s">
        <v>1518</v>
      </c>
      <c r="G1028" s="270"/>
      <c r="H1028" s="273">
        <v>383.25</v>
      </c>
      <c r="I1028" s="274"/>
      <c r="J1028" s="270"/>
      <c r="K1028" s="270"/>
      <c r="L1028" s="275"/>
      <c r="M1028" s="276"/>
      <c r="N1028" s="277"/>
      <c r="O1028" s="277"/>
      <c r="P1028" s="277"/>
      <c r="Q1028" s="277"/>
      <c r="R1028" s="277"/>
      <c r="S1028" s="277"/>
      <c r="T1028" s="278"/>
      <c r="U1028" s="13"/>
      <c r="V1028" s="13"/>
      <c r="W1028" s="13"/>
      <c r="X1028" s="13"/>
      <c r="Y1028" s="13"/>
      <c r="Z1028" s="13"/>
      <c r="AA1028" s="13"/>
      <c r="AB1028" s="13"/>
      <c r="AC1028" s="13"/>
      <c r="AD1028" s="13"/>
      <c r="AE1028" s="13"/>
      <c r="AT1028" s="279" t="s">
        <v>465</v>
      </c>
      <c r="AU1028" s="279" t="s">
        <v>93</v>
      </c>
      <c r="AV1028" s="13" t="s">
        <v>93</v>
      </c>
      <c r="AW1028" s="13" t="s">
        <v>38</v>
      </c>
      <c r="AX1028" s="13" t="s">
        <v>83</v>
      </c>
      <c r="AY1028" s="279" t="s">
        <v>397</v>
      </c>
    </row>
    <row r="1029" s="13" customFormat="1">
      <c r="A1029" s="13"/>
      <c r="B1029" s="269"/>
      <c r="C1029" s="270"/>
      <c r="D1029" s="261" t="s">
        <v>465</v>
      </c>
      <c r="E1029" s="271" t="s">
        <v>1</v>
      </c>
      <c r="F1029" s="272" t="s">
        <v>1287</v>
      </c>
      <c r="G1029" s="270"/>
      <c r="H1029" s="273">
        <v>41.840000000000003</v>
      </c>
      <c r="I1029" s="274"/>
      <c r="J1029" s="270"/>
      <c r="K1029" s="270"/>
      <c r="L1029" s="275"/>
      <c r="M1029" s="276"/>
      <c r="N1029" s="277"/>
      <c r="O1029" s="277"/>
      <c r="P1029" s="277"/>
      <c r="Q1029" s="277"/>
      <c r="R1029" s="277"/>
      <c r="S1029" s="277"/>
      <c r="T1029" s="278"/>
      <c r="U1029" s="13"/>
      <c r="V1029" s="13"/>
      <c r="W1029" s="13"/>
      <c r="X1029" s="13"/>
      <c r="Y1029" s="13"/>
      <c r="Z1029" s="13"/>
      <c r="AA1029" s="13"/>
      <c r="AB1029" s="13"/>
      <c r="AC1029" s="13"/>
      <c r="AD1029" s="13"/>
      <c r="AE1029" s="13"/>
      <c r="AT1029" s="279" t="s">
        <v>465</v>
      </c>
      <c r="AU1029" s="279" t="s">
        <v>93</v>
      </c>
      <c r="AV1029" s="13" t="s">
        <v>93</v>
      </c>
      <c r="AW1029" s="13" t="s">
        <v>38</v>
      </c>
      <c r="AX1029" s="13" t="s">
        <v>83</v>
      </c>
      <c r="AY1029" s="279" t="s">
        <v>397</v>
      </c>
    </row>
    <row r="1030" s="13" customFormat="1">
      <c r="A1030" s="13"/>
      <c r="B1030" s="269"/>
      <c r="C1030" s="270"/>
      <c r="D1030" s="261" t="s">
        <v>465</v>
      </c>
      <c r="E1030" s="271" t="s">
        <v>1</v>
      </c>
      <c r="F1030" s="272" t="s">
        <v>1288</v>
      </c>
      <c r="G1030" s="270"/>
      <c r="H1030" s="273">
        <v>48.329999999999998</v>
      </c>
      <c r="I1030" s="274"/>
      <c r="J1030" s="270"/>
      <c r="K1030" s="270"/>
      <c r="L1030" s="275"/>
      <c r="M1030" s="276"/>
      <c r="N1030" s="277"/>
      <c r="O1030" s="277"/>
      <c r="P1030" s="277"/>
      <c r="Q1030" s="277"/>
      <c r="R1030" s="277"/>
      <c r="S1030" s="277"/>
      <c r="T1030" s="278"/>
      <c r="U1030" s="13"/>
      <c r="V1030" s="13"/>
      <c r="W1030" s="13"/>
      <c r="X1030" s="13"/>
      <c r="Y1030" s="13"/>
      <c r="Z1030" s="13"/>
      <c r="AA1030" s="13"/>
      <c r="AB1030" s="13"/>
      <c r="AC1030" s="13"/>
      <c r="AD1030" s="13"/>
      <c r="AE1030" s="13"/>
      <c r="AT1030" s="279" t="s">
        <v>465</v>
      </c>
      <c r="AU1030" s="279" t="s">
        <v>93</v>
      </c>
      <c r="AV1030" s="13" t="s">
        <v>93</v>
      </c>
      <c r="AW1030" s="13" t="s">
        <v>38</v>
      </c>
      <c r="AX1030" s="13" t="s">
        <v>83</v>
      </c>
      <c r="AY1030" s="279" t="s">
        <v>397</v>
      </c>
    </row>
    <row r="1031" s="13" customFormat="1">
      <c r="A1031" s="13"/>
      <c r="B1031" s="269"/>
      <c r="C1031" s="270"/>
      <c r="D1031" s="261" t="s">
        <v>465</v>
      </c>
      <c r="E1031" s="271" t="s">
        <v>1</v>
      </c>
      <c r="F1031" s="272" t="s">
        <v>1294</v>
      </c>
      <c r="G1031" s="270"/>
      <c r="H1031" s="273">
        <v>532.08000000000004</v>
      </c>
      <c r="I1031" s="274"/>
      <c r="J1031" s="270"/>
      <c r="K1031" s="270"/>
      <c r="L1031" s="275"/>
      <c r="M1031" s="276"/>
      <c r="N1031" s="277"/>
      <c r="O1031" s="277"/>
      <c r="P1031" s="277"/>
      <c r="Q1031" s="277"/>
      <c r="R1031" s="277"/>
      <c r="S1031" s="277"/>
      <c r="T1031" s="278"/>
      <c r="U1031" s="13"/>
      <c r="V1031" s="13"/>
      <c r="W1031" s="13"/>
      <c r="X1031" s="13"/>
      <c r="Y1031" s="13"/>
      <c r="Z1031" s="13"/>
      <c r="AA1031" s="13"/>
      <c r="AB1031" s="13"/>
      <c r="AC1031" s="13"/>
      <c r="AD1031" s="13"/>
      <c r="AE1031" s="13"/>
      <c r="AT1031" s="279" t="s">
        <v>465</v>
      </c>
      <c r="AU1031" s="279" t="s">
        <v>93</v>
      </c>
      <c r="AV1031" s="13" t="s">
        <v>93</v>
      </c>
      <c r="AW1031" s="13" t="s">
        <v>38</v>
      </c>
      <c r="AX1031" s="13" t="s">
        <v>83</v>
      </c>
      <c r="AY1031" s="279" t="s">
        <v>397</v>
      </c>
    </row>
    <row r="1032" s="14" customFormat="1">
      <c r="A1032" s="14"/>
      <c r="B1032" s="280"/>
      <c r="C1032" s="281"/>
      <c r="D1032" s="261" t="s">
        <v>465</v>
      </c>
      <c r="E1032" s="282" t="s">
        <v>1</v>
      </c>
      <c r="F1032" s="283" t="s">
        <v>467</v>
      </c>
      <c r="G1032" s="281"/>
      <c r="H1032" s="284">
        <v>3157.6799999999998</v>
      </c>
      <c r="I1032" s="285"/>
      <c r="J1032" s="281"/>
      <c r="K1032" s="281"/>
      <c r="L1032" s="286"/>
      <c r="M1032" s="287"/>
      <c r="N1032" s="288"/>
      <c r="O1032" s="288"/>
      <c r="P1032" s="288"/>
      <c r="Q1032" s="288"/>
      <c r="R1032" s="288"/>
      <c r="S1032" s="288"/>
      <c r="T1032" s="289"/>
      <c r="U1032" s="14"/>
      <c r="V1032" s="14"/>
      <c r="W1032" s="14"/>
      <c r="X1032" s="14"/>
      <c r="Y1032" s="14"/>
      <c r="Z1032" s="14"/>
      <c r="AA1032" s="14"/>
      <c r="AB1032" s="14"/>
      <c r="AC1032" s="14"/>
      <c r="AD1032" s="14"/>
      <c r="AE1032" s="14"/>
      <c r="AT1032" s="290" t="s">
        <v>465</v>
      </c>
      <c r="AU1032" s="290" t="s">
        <v>93</v>
      </c>
      <c r="AV1032" s="14" t="s">
        <v>124</v>
      </c>
      <c r="AW1032" s="14" t="s">
        <v>38</v>
      </c>
      <c r="AX1032" s="14" t="s">
        <v>91</v>
      </c>
      <c r="AY1032" s="290" t="s">
        <v>397</v>
      </c>
    </row>
    <row r="1033" s="2" customFormat="1" ht="16.5" customHeight="1">
      <c r="A1033" s="40"/>
      <c r="B1033" s="41"/>
      <c r="C1033" s="316" t="s">
        <v>1519</v>
      </c>
      <c r="D1033" s="316" t="s">
        <v>534</v>
      </c>
      <c r="E1033" s="317" t="s">
        <v>1520</v>
      </c>
      <c r="F1033" s="318" t="s">
        <v>1521</v>
      </c>
      <c r="G1033" s="319" t="s">
        <v>546</v>
      </c>
      <c r="H1033" s="320">
        <v>3473.4479999999999</v>
      </c>
      <c r="I1033" s="321"/>
      <c r="J1033" s="322">
        <f>ROUND(I1033*H1033,2)</f>
        <v>0</v>
      </c>
      <c r="K1033" s="323"/>
      <c r="L1033" s="324"/>
      <c r="M1033" s="325" t="s">
        <v>1</v>
      </c>
      <c r="N1033" s="326" t="s">
        <v>48</v>
      </c>
      <c r="O1033" s="93"/>
      <c r="P1033" s="257">
        <f>O1033*H1033</f>
        <v>0</v>
      </c>
      <c r="Q1033" s="257">
        <v>0</v>
      </c>
      <c r="R1033" s="257">
        <f>Q1033*H1033</f>
        <v>0</v>
      </c>
      <c r="S1033" s="257">
        <v>0</v>
      </c>
      <c r="T1033" s="258">
        <f>S1033*H1033</f>
        <v>0</v>
      </c>
      <c r="U1033" s="40"/>
      <c r="V1033" s="40"/>
      <c r="W1033" s="40"/>
      <c r="X1033" s="40"/>
      <c r="Y1033" s="40"/>
      <c r="Z1033" s="40"/>
      <c r="AA1033" s="40"/>
      <c r="AB1033" s="40"/>
      <c r="AC1033" s="40"/>
      <c r="AD1033" s="40"/>
      <c r="AE1033" s="40"/>
      <c r="AR1033" s="259" t="s">
        <v>212</v>
      </c>
      <c r="AT1033" s="259" t="s">
        <v>534</v>
      </c>
      <c r="AU1033" s="259" t="s">
        <v>93</v>
      </c>
      <c r="AY1033" s="18" t="s">
        <v>397</v>
      </c>
      <c r="BE1033" s="260">
        <f>IF(N1033="základní",J1033,0)</f>
        <v>0</v>
      </c>
      <c r="BF1033" s="260">
        <f>IF(N1033="snížená",J1033,0)</f>
        <v>0</v>
      </c>
      <c r="BG1033" s="260">
        <f>IF(N1033="zákl. přenesená",J1033,0)</f>
        <v>0</v>
      </c>
      <c r="BH1033" s="260">
        <f>IF(N1033="sníž. přenesená",J1033,0)</f>
        <v>0</v>
      </c>
      <c r="BI1033" s="260">
        <f>IF(N1033="nulová",J1033,0)</f>
        <v>0</v>
      </c>
      <c r="BJ1033" s="18" t="s">
        <v>91</v>
      </c>
      <c r="BK1033" s="260">
        <f>ROUND(I1033*H1033,2)</f>
        <v>0</v>
      </c>
      <c r="BL1033" s="18" t="s">
        <v>162</v>
      </c>
      <c r="BM1033" s="259" t="s">
        <v>1522</v>
      </c>
    </row>
    <row r="1034" s="13" customFormat="1">
      <c r="A1034" s="13"/>
      <c r="B1034" s="269"/>
      <c r="C1034" s="270"/>
      <c r="D1034" s="261" t="s">
        <v>465</v>
      </c>
      <c r="E1034" s="271" t="s">
        <v>1</v>
      </c>
      <c r="F1034" s="272" t="s">
        <v>1523</v>
      </c>
      <c r="G1034" s="270"/>
      <c r="H1034" s="273">
        <v>3473.4479999999999</v>
      </c>
      <c r="I1034" s="274"/>
      <c r="J1034" s="270"/>
      <c r="K1034" s="270"/>
      <c r="L1034" s="275"/>
      <c r="M1034" s="276"/>
      <c r="N1034" s="277"/>
      <c r="O1034" s="277"/>
      <c r="P1034" s="277"/>
      <c r="Q1034" s="277"/>
      <c r="R1034" s="277"/>
      <c r="S1034" s="277"/>
      <c r="T1034" s="278"/>
      <c r="U1034" s="13"/>
      <c r="V1034" s="13"/>
      <c r="W1034" s="13"/>
      <c r="X1034" s="13"/>
      <c r="Y1034" s="13"/>
      <c r="Z1034" s="13"/>
      <c r="AA1034" s="13"/>
      <c r="AB1034" s="13"/>
      <c r="AC1034" s="13"/>
      <c r="AD1034" s="13"/>
      <c r="AE1034" s="13"/>
      <c r="AT1034" s="279" t="s">
        <v>465</v>
      </c>
      <c r="AU1034" s="279" t="s">
        <v>93</v>
      </c>
      <c r="AV1034" s="13" t="s">
        <v>93</v>
      </c>
      <c r="AW1034" s="13" t="s">
        <v>38</v>
      </c>
      <c r="AX1034" s="13" t="s">
        <v>83</v>
      </c>
      <c r="AY1034" s="279" t="s">
        <v>397</v>
      </c>
    </row>
    <row r="1035" s="14" customFormat="1">
      <c r="A1035" s="14"/>
      <c r="B1035" s="280"/>
      <c r="C1035" s="281"/>
      <c r="D1035" s="261" t="s">
        <v>465</v>
      </c>
      <c r="E1035" s="282" t="s">
        <v>1</v>
      </c>
      <c r="F1035" s="283" t="s">
        <v>467</v>
      </c>
      <c r="G1035" s="281"/>
      <c r="H1035" s="284">
        <v>3473.4479999999999</v>
      </c>
      <c r="I1035" s="285"/>
      <c r="J1035" s="281"/>
      <c r="K1035" s="281"/>
      <c r="L1035" s="286"/>
      <c r="M1035" s="287"/>
      <c r="N1035" s="288"/>
      <c r="O1035" s="288"/>
      <c r="P1035" s="288"/>
      <c r="Q1035" s="288"/>
      <c r="R1035" s="288"/>
      <c r="S1035" s="288"/>
      <c r="T1035" s="289"/>
      <c r="U1035" s="14"/>
      <c r="V1035" s="14"/>
      <c r="W1035" s="14"/>
      <c r="X1035" s="14"/>
      <c r="Y1035" s="14"/>
      <c r="Z1035" s="14"/>
      <c r="AA1035" s="14"/>
      <c r="AB1035" s="14"/>
      <c r="AC1035" s="14"/>
      <c r="AD1035" s="14"/>
      <c r="AE1035" s="14"/>
      <c r="AT1035" s="290" t="s">
        <v>465</v>
      </c>
      <c r="AU1035" s="290" t="s">
        <v>93</v>
      </c>
      <c r="AV1035" s="14" t="s">
        <v>124</v>
      </c>
      <c r="AW1035" s="14" t="s">
        <v>38</v>
      </c>
      <c r="AX1035" s="14" t="s">
        <v>91</v>
      </c>
      <c r="AY1035" s="290" t="s">
        <v>397</v>
      </c>
    </row>
    <row r="1036" s="2" customFormat="1" ht="21.75" customHeight="1">
      <c r="A1036" s="40"/>
      <c r="B1036" s="41"/>
      <c r="C1036" s="247" t="s">
        <v>1142</v>
      </c>
      <c r="D1036" s="247" t="s">
        <v>400</v>
      </c>
      <c r="E1036" s="248" t="s">
        <v>1515</v>
      </c>
      <c r="F1036" s="249" t="s">
        <v>1516</v>
      </c>
      <c r="G1036" s="250" t="s">
        <v>546</v>
      </c>
      <c r="H1036" s="251">
        <v>212.65000000000001</v>
      </c>
      <c r="I1036" s="252"/>
      <c r="J1036" s="253">
        <f>ROUND(I1036*H1036,2)</f>
        <v>0</v>
      </c>
      <c r="K1036" s="254"/>
      <c r="L1036" s="46"/>
      <c r="M1036" s="255" t="s">
        <v>1</v>
      </c>
      <c r="N1036" s="256" t="s">
        <v>48</v>
      </c>
      <c r="O1036" s="93"/>
      <c r="P1036" s="257">
        <f>O1036*H1036</f>
        <v>0</v>
      </c>
      <c r="Q1036" s="257">
        <v>0</v>
      </c>
      <c r="R1036" s="257">
        <f>Q1036*H1036</f>
        <v>0</v>
      </c>
      <c r="S1036" s="257">
        <v>0</v>
      </c>
      <c r="T1036" s="258">
        <f>S1036*H1036</f>
        <v>0</v>
      </c>
      <c r="U1036" s="40"/>
      <c r="V1036" s="40"/>
      <c r="W1036" s="40"/>
      <c r="X1036" s="40"/>
      <c r="Y1036" s="40"/>
      <c r="Z1036" s="40"/>
      <c r="AA1036" s="40"/>
      <c r="AB1036" s="40"/>
      <c r="AC1036" s="40"/>
      <c r="AD1036" s="40"/>
      <c r="AE1036" s="40"/>
      <c r="AR1036" s="259" t="s">
        <v>162</v>
      </c>
      <c r="AT1036" s="259" t="s">
        <v>400</v>
      </c>
      <c r="AU1036" s="259" t="s">
        <v>93</v>
      </c>
      <c r="AY1036" s="18" t="s">
        <v>397</v>
      </c>
      <c r="BE1036" s="260">
        <f>IF(N1036="základní",J1036,0)</f>
        <v>0</v>
      </c>
      <c r="BF1036" s="260">
        <f>IF(N1036="snížená",J1036,0)</f>
        <v>0</v>
      </c>
      <c r="BG1036" s="260">
        <f>IF(N1036="zákl. přenesená",J1036,0)</f>
        <v>0</v>
      </c>
      <c r="BH1036" s="260">
        <f>IF(N1036="sníž. přenesená",J1036,0)</f>
        <v>0</v>
      </c>
      <c r="BI1036" s="260">
        <f>IF(N1036="nulová",J1036,0)</f>
        <v>0</v>
      </c>
      <c r="BJ1036" s="18" t="s">
        <v>91</v>
      </c>
      <c r="BK1036" s="260">
        <f>ROUND(I1036*H1036,2)</f>
        <v>0</v>
      </c>
      <c r="BL1036" s="18" t="s">
        <v>162</v>
      </c>
      <c r="BM1036" s="259" t="s">
        <v>1524</v>
      </c>
    </row>
    <row r="1037" s="16" customFormat="1">
      <c r="A1037" s="16"/>
      <c r="B1037" s="306"/>
      <c r="C1037" s="307"/>
      <c r="D1037" s="261" t="s">
        <v>465</v>
      </c>
      <c r="E1037" s="308" t="s">
        <v>1</v>
      </c>
      <c r="F1037" s="309" t="s">
        <v>1213</v>
      </c>
      <c r="G1037" s="307"/>
      <c r="H1037" s="308" t="s">
        <v>1</v>
      </c>
      <c r="I1037" s="310"/>
      <c r="J1037" s="307"/>
      <c r="K1037" s="307"/>
      <c r="L1037" s="311"/>
      <c r="M1037" s="312"/>
      <c r="N1037" s="313"/>
      <c r="O1037" s="313"/>
      <c r="P1037" s="313"/>
      <c r="Q1037" s="313"/>
      <c r="R1037" s="313"/>
      <c r="S1037" s="313"/>
      <c r="T1037" s="314"/>
      <c r="U1037" s="16"/>
      <c r="V1037" s="16"/>
      <c r="W1037" s="16"/>
      <c r="X1037" s="16"/>
      <c r="Y1037" s="16"/>
      <c r="Z1037" s="16"/>
      <c r="AA1037" s="16"/>
      <c r="AB1037" s="16"/>
      <c r="AC1037" s="16"/>
      <c r="AD1037" s="16"/>
      <c r="AE1037" s="16"/>
      <c r="AT1037" s="315" t="s">
        <v>465</v>
      </c>
      <c r="AU1037" s="315" t="s">
        <v>93</v>
      </c>
      <c r="AV1037" s="16" t="s">
        <v>91</v>
      </c>
      <c r="AW1037" s="16" t="s">
        <v>38</v>
      </c>
      <c r="AX1037" s="16" t="s">
        <v>83</v>
      </c>
      <c r="AY1037" s="315" t="s">
        <v>397</v>
      </c>
    </row>
    <row r="1038" s="13" customFormat="1">
      <c r="A1038" s="13"/>
      <c r="B1038" s="269"/>
      <c r="C1038" s="270"/>
      <c r="D1038" s="261" t="s">
        <v>465</v>
      </c>
      <c r="E1038" s="271" t="s">
        <v>1</v>
      </c>
      <c r="F1038" s="272" t="s">
        <v>1423</v>
      </c>
      <c r="G1038" s="270"/>
      <c r="H1038" s="273">
        <v>212.65000000000001</v>
      </c>
      <c r="I1038" s="274"/>
      <c r="J1038" s="270"/>
      <c r="K1038" s="270"/>
      <c r="L1038" s="275"/>
      <c r="M1038" s="276"/>
      <c r="N1038" s="277"/>
      <c r="O1038" s="277"/>
      <c r="P1038" s="277"/>
      <c r="Q1038" s="277"/>
      <c r="R1038" s="277"/>
      <c r="S1038" s="277"/>
      <c r="T1038" s="278"/>
      <c r="U1038" s="13"/>
      <c r="V1038" s="13"/>
      <c r="W1038" s="13"/>
      <c r="X1038" s="13"/>
      <c r="Y1038" s="13"/>
      <c r="Z1038" s="13"/>
      <c r="AA1038" s="13"/>
      <c r="AB1038" s="13"/>
      <c r="AC1038" s="13"/>
      <c r="AD1038" s="13"/>
      <c r="AE1038" s="13"/>
      <c r="AT1038" s="279" t="s">
        <v>465</v>
      </c>
      <c r="AU1038" s="279" t="s">
        <v>93</v>
      </c>
      <c r="AV1038" s="13" t="s">
        <v>93</v>
      </c>
      <c r="AW1038" s="13" t="s">
        <v>38</v>
      </c>
      <c r="AX1038" s="13" t="s">
        <v>83</v>
      </c>
      <c r="AY1038" s="279" t="s">
        <v>397</v>
      </c>
    </row>
    <row r="1039" s="14" customFormat="1">
      <c r="A1039" s="14"/>
      <c r="B1039" s="280"/>
      <c r="C1039" s="281"/>
      <c r="D1039" s="261" t="s">
        <v>465</v>
      </c>
      <c r="E1039" s="282" t="s">
        <v>1</v>
      </c>
      <c r="F1039" s="283" t="s">
        <v>467</v>
      </c>
      <c r="G1039" s="281"/>
      <c r="H1039" s="284">
        <v>212.65000000000001</v>
      </c>
      <c r="I1039" s="285"/>
      <c r="J1039" s="281"/>
      <c r="K1039" s="281"/>
      <c r="L1039" s="286"/>
      <c r="M1039" s="287"/>
      <c r="N1039" s="288"/>
      <c r="O1039" s="288"/>
      <c r="P1039" s="288"/>
      <c r="Q1039" s="288"/>
      <c r="R1039" s="288"/>
      <c r="S1039" s="288"/>
      <c r="T1039" s="289"/>
      <c r="U1039" s="14"/>
      <c r="V1039" s="14"/>
      <c r="W1039" s="14"/>
      <c r="X1039" s="14"/>
      <c r="Y1039" s="14"/>
      <c r="Z1039" s="14"/>
      <c r="AA1039" s="14"/>
      <c r="AB1039" s="14"/>
      <c r="AC1039" s="14"/>
      <c r="AD1039" s="14"/>
      <c r="AE1039" s="14"/>
      <c r="AT1039" s="290" t="s">
        <v>465</v>
      </c>
      <c r="AU1039" s="290" t="s">
        <v>93</v>
      </c>
      <c r="AV1039" s="14" t="s">
        <v>124</v>
      </c>
      <c r="AW1039" s="14" t="s">
        <v>38</v>
      </c>
      <c r="AX1039" s="14" t="s">
        <v>91</v>
      </c>
      <c r="AY1039" s="290" t="s">
        <v>397</v>
      </c>
    </row>
    <row r="1040" s="2" customFormat="1" ht="21.75" customHeight="1">
      <c r="A1040" s="40"/>
      <c r="B1040" s="41"/>
      <c r="C1040" s="316" t="s">
        <v>1525</v>
      </c>
      <c r="D1040" s="316" t="s">
        <v>534</v>
      </c>
      <c r="E1040" s="317" t="s">
        <v>1526</v>
      </c>
      <c r="F1040" s="318" t="s">
        <v>1527</v>
      </c>
      <c r="G1040" s="319" t="s">
        <v>546</v>
      </c>
      <c r="H1040" s="320">
        <v>233.91499999999999</v>
      </c>
      <c r="I1040" s="321"/>
      <c r="J1040" s="322">
        <f>ROUND(I1040*H1040,2)</f>
        <v>0</v>
      </c>
      <c r="K1040" s="323"/>
      <c r="L1040" s="324"/>
      <c r="M1040" s="325" t="s">
        <v>1</v>
      </c>
      <c r="N1040" s="326" t="s">
        <v>48</v>
      </c>
      <c r="O1040" s="93"/>
      <c r="P1040" s="257">
        <f>O1040*H1040</f>
        <v>0</v>
      </c>
      <c r="Q1040" s="257">
        <v>0.0030000000000000001</v>
      </c>
      <c r="R1040" s="257">
        <f>Q1040*H1040</f>
        <v>0.70174499999999995</v>
      </c>
      <c r="S1040" s="257">
        <v>0</v>
      </c>
      <c r="T1040" s="258">
        <f>S1040*H1040</f>
        <v>0</v>
      </c>
      <c r="U1040" s="40"/>
      <c r="V1040" s="40"/>
      <c r="W1040" s="40"/>
      <c r="X1040" s="40"/>
      <c r="Y1040" s="40"/>
      <c r="Z1040" s="40"/>
      <c r="AA1040" s="40"/>
      <c r="AB1040" s="40"/>
      <c r="AC1040" s="40"/>
      <c r="AD1040" s="40"/>
      <c r="AE1040" s="40"/>
      <c r="AR1040" s="259" t="s">
        <v>212</v>
      </c>
      <c r="AT1040" s="259" t="s">
        <v>534</v>
      </c>
      <c r="AU1040" s="259" t="s">
        <v>93</v>
      </c>
      <c r="AY1040" s="18" t="s">
        <v>397</v>
      </c>
      <c r="BE1040" s="260">
        <f>IF(N1040="základní",J1040,0)</f>
        <v>0</v>
      </c>
      <c r="BF1040" s="260">
        <f>IF(N1040="snížená",J1040,0)</f>
        <v>0</v>
      </c>
      <c r="BG1040" s="260">
        <f>IF(N1040="zákl. přenesená",J1040,0)</f>
        <v>0</v>
      </c>
      <c r="BH1040" s="260">
        <f>IF(N1040="sníž. přenesená",J1040,0)</f>
        <v>0</v>
      </c>
      <c r="BI1040" s="260">
        <f>IF(N1040="nulová",J1040,0)</f>
        <v>0</v>
      </c>
      <c r="BJ1040" s="18" t="s">
        <v>91</v>
      </c>
      <c r="BK1040" s="260">
        <f>ROUND(I1040*H1040,2)</f>
        <v>0</v>
      </c>
      <c r="BL1040" s="18" t="s">
        <v>162</v>
      </c>
      <c r="BM1040" s="259" t="s">
        <v>1528</v>
      </c>
    </row>
    <row r="1041" s="13" customFormat="1">
      <c r="A1041" s="13"/>
      <c r="B1041" s="269"/>
      <c r="C1041" s="270"/>
      <c r="D1041" s="261" t="s">
        <v>465</v>
      </c>
      <c r="E1041" s="271" t="s">
        <v>1</v>
      </c>
      <c r="F1041" s="272" t="s">
        <v>1529</v>
      </c>
      <c r="G1041" s="270"/>
      <c r="H1041" s="273">
        <v>233.91499999999999</v>
      </c>
      <c r="I1041" s="274"/>
      <c r="J1041" s="270"/>
      <c r="K1041" s="270"/>
      <c r="L1041" s="275"/>
      <c r="M1041" s="276"/>
      <c r="N1041" s="277"/>
      <c r="O1041" s="277"/>
      <c r="P1041" s="277"/>
      <c r="Q1041" s="277"/>
      <c r="R1041" s="277"/>
      <c r="S1041" s="277"/>
      <c r="T1041" s="278"/>
      <c r="U1041" s="13"/>
      <c r="V1041" s="13"/>
      <c r="W1041" s="13"/>
      <c r="X1041" s="13"/>
      <c r="Y1041" s="13"/>
      <c r="Z1041" s="13"/>
      <c r="AA1041" s="13"/>
      <c r="AB1041" s="13"/>
      <c r="AC1041" s="13"/>
      <c r="AD1041" s="13"/>
      <c r="AE1041" s="13"/>
      <c r="AT1041" s="279" t="s">
        <v>465</v>
      </c>
      <c r="AU1041" s="279" t="s">
        <v>93</v>
      </c>
      <c r="AV1041" s="13" t="s">
        <v>93</v>
      </c>
      <c r="AW1041" s="13" t="s">
        <v>38</v>
      </c>
      <c r="AX1041" s="13" t="s">
        <v>83</v>
      </c>
      <c r="AY1041" s="279" t="s">
        <v>397</v>
      </c>
    </row>
    <row r="1042" s="14" customFormat="1">
      <c r="A1042" s="14"/>
      <c r="B1042" s="280"/>
      <c r="C1042" s="281"/>
      <c r="D1042" s="261" t="s">
        <v>465</v>
      </c>
      <c r="E1042" s="282" t="s">
        <v>1</v>
      </c>
      <c r="F1042" s="283" t="s">
        <v>467</v>
      </c>
      <c r="G1042" s="281"/>
      <c r="H1042" s="284">
        <v>233.91499999999999</v>
      </c>
      <c r="I1042" s="285"/>
      <c r="J1042" s="281"/>
      <c r="K1042" s="281"/>
      <c r="L1042" s="286"/>
      <c r="M1042" s="287"/>
      <c r="N1042" s="288"/>
      <c r="O1042" s="288"/>
      <c r="P1042" s="288"/>
      <c r="Q1042" s="288"/>
      <c r="R1042" s="288"/>
      <c r="S1042" s="288"/>
      <c r="T1042" s="289"/>
      <c r="U1042" s="14"/>
      <c r="V1042" s="14"/>
      <c r="W1042" s="14"/>
      <c r="X1042" s="14"/>
      <c r="Y1042" s="14"/>
      <c r="Z1042" s="14"/>
      <c r="AA1042" s="14"/>
      <c r="AB1042" s="14"/>
      <c r="AC1042" s="14"/>
      <c r="AD1042" s="14"/>
      <c r="AE1042" s="14"/>
      <c r="AT1042" s="290" t="s">
        <v>465</v>
      </c>
      <c r="AU1042" s="290" t="s">
        <v>93</v>
      </c>
      <c r="AV1042" s="14" t="s">
        <v>124</v>
      </c>
      <c r="AW1042" s="14" t="s">
        <v>38</v>
      </c>
      <c r="AX1042" s="14" t="s">
        <v>91</v>
      </c>
      <c r="AY1042" s="290" t="s">
        <v>397</v>
      </c>
    </row>
    <row r="1043" s="2" customFormat="1" ht="21.75" customHeight="1">
      <c r="A1043" s="40"/>
      <c r="B1043" s="41"/>
      <c r="C1043" s="247" t="s">
        <v>1146</v>
      </c>
      <c r="D1043" s="247" t="s">
        <v>400</v>
      </c>
      <c r="E1043" s="248" t="s">
        <v>1515</v>
      </c>
      <c r="F1043" s="249" t="s">
        <v>1516</v>
      </c>
      <c r="G1043" s="250" t="s">
        <v>546</v>
      </c>
      <c r="H1043" s="251">
        <v>2387.46</v>
      </c>
      <c r="I1043" s="252"/>
      <c r="J1043" s="253">
        <f>ROUND(I1043*H1043,2)</f>
        <v>0</v>
      </c>
      <c r="K1043" s="254"/>
      <c r="L1043" s="46"/>
      <c r="M1043" s="255" t="s">
        <v>1</v>
      </c>
      <c r="N1043" s="256" t="s">
        <v>48</v>
      </c>
      <c r="O1043" s="93"/>
      <c r="P1043" s="257">
        <f>O1043*H1043</f>
        <v>0</v>
      </c>
      <c r="Q1043" s="257">
        <v>0</v>
      </c>
      <c r="R1043" s="257">
        <f>Q1043*H1043</f>
        <v>0</v>
      </c>
      <c r="S1043" s="257">
        <v>0</v>
      </c>
      <c r="T1043" s="258">
        <f>S1043*H1043</f>
        <v>0</v>
      </c>
      <c r="U1043" s="40"/>
      <c r="V1043" s="40"/>
      <c r="W1043" s="40"/>
      <c r="X1043" s="40"/>
      <c r="Y1043" s="40"/>
      <c r="Z1043" s="40"/>
      <c r="AA1043" s="40"/>
      <c r="AB1043" s="40"/>
      <c r="AC1043" s="40"/>
      <c r="AD1043" s="40"/>
      <c r="AE1043" s="40"/>
      <c r="AR1043" s="259" t="s">
        <v>162</v>
      </c>
      <c r="AT1043" s="259" t="s">
        <v>400</v>
      </c>
      <c r="AU1043" s="259" t="s">
        <v>93</v>
      </c>
      <c r="AY1043" s="18" t="s">
        <v>397</v>
      </c>
      <c r="BE1043" s="260">
        <f>IF(N1043="základní",J1043,0)</f>
        <v>0</v>
      </c>
      <c r="BF1043" s="260">
        <f>IF(N1043="snížená",J1043,0)</f>
        <v>0</v>
      </c>
      <c r="BG1043" s="260">
        <f>IF(N1043="zákl. přenesená",J1043,0)</f>
        <v>0</v>
      </c>
      <c r="BH1043" s="260">
        <f>IF(N1043="sníž. přenesená",J1043,0)</f>
        <v>0</v>
      </c>
      <c r="BI1043" s="260">
        <f>IF(N1043="nulová",J1043,0)</f>
        <v>0</v>
      </c>
      <c r="BJ1043" s="18" t="s">
        <v>91</v>
      </c>
      <c r="BK1043" s="260">
        <f>ROUND(I1043*H1043,2)</f>
        <v>0</v>
      </c>
      <c r="BL1043" s="18" t="s">
        <v>162</v>
      </c>
      <c r="BM1043" s="259" t="s">
        <v>1530</v>
      </c>
    </row>
    <row r="1044" s="16" customFormat="1">
      <c r="A1044" s="16"/>
      <c r="B1044" s="306"/>
      <c r="C1044" s="307"/>
      <c r="D1044" s="261" t="s">
        <v>465</v>
      </c>
      <c r="E1044" s="308" t="s">
        <v>1</v>
      </c>
      <c r="F1044" s="309" t="s">
        <v>1213</v>
      </c>
      <c r="G1044" s="307"/>
      <c r="H1044" s="308" t="s">
        <v>1</v>
      </c>
      <c r="I1044" s="310"/>
      <c r="J1044" s="307"/>
      <c r="K1044" s="307"/>
      <c r="L1044" s="311"/>
      <c r="M1044" s="312"/>
      <c r="N1044" s="313"/>
      <c r="O1044" s="313"/>
      <c r="P1044" s="313"/>
      <c r="Q1044" s="313"/>
      <c r="R1044" s="313"/>
      <c r="S1044" s="313"/>
      <c r="T1044" s="314"/>
      <c r="U1044" s="16"/>
      <c r="V1044" s="16"/>
      <c r="W1044" s="16"/>
      <c r="X1044" s="16"/>
      <c r="Y1044" s="16"/>
      <c r="Z1044" s="16"/>
      <c r="AA1044" s="16"/>
      <c r="AB1044" s="16"/>
      <c r="AC1044" s="16"/>
      <c r="AD1044" s="16"/>
      <c r="AE1044" s="16"/>
      <c r="AT1044" s="315" t="s">
        <v>465</v>
      </c>
      <c r="AU1044" s="315" t="s">
        <v>93</v>
      </c>
      <c r="AV1044" s="16" t="s">
        <v>91</v>
      </c>
      <c r="AW1044" s="16" t="s">
        <v>38</v>
      </c>
      <c r="AX1044" s="16" t="s">
        <v>83</v>
      </c>
      <c r="AY1044" s="315" t="s">
        <v>397</v>
      </c>
    </row>
    <row r="1045" s="13" customFormat="1">
      <c r="A1045" s="13"/>
      <c r="B1045" s="269"/>
      <c r="C1045" s="270"/>
      <c r="D1045" s="261" t="s">
        <v>465</v>
      </c>
      <c r="E1045" s="271" t="s">
        <v>1</v>
      </c>
      <c r="F1045" s="272" t="s">
        <v>1295</v>
      </c>
      <c r="G1045" s="270"/>
      <c r="H1045" s="273">
        <v>2387.46</v>
      </c>
      <c r="I1045" s="274"/>
      <c r="J1045" s="270"/>
      <c r="K1045" s="270"/>
      <c r="L1045" s="275"/>
      <c r="M1045" s="276"/>
      <c r="N1045" s="277"/>
      <c r="O1045" s="277"/>
      <c r="P1045" s="277"/>
      <c r="Q1045" s="277"/>
      <c r="R1045" s="277"/>
      <c r="S1045" s="277"/>
      <c r="T1045" s="278"/>
      <c r="U1045" s="13"/>
      <c r="V1045" s="13"/>
      <c r="W1045" s="13"/>
      <c r="X1045" s="13"/>
      <c r="Y1045" s="13"/>
      <c r="Z1045" s="13"/>
      <c r="AA1045" s="13"/>
      <c r="AB1045" s="13"/>
      <c r="AC1045" s="13"/>
      <c r="AD1045" s="13"/>
      <c r="AE1045" s="13"/>
      <c r="AT1045" s="279" t="s">
        <v>465</v>
      </c>
      <c r="AU1045" s="279" t="s">
        <v>93</v>
      </c>
      <c r="AV1045" s="13" t="s">
        <v>93</v>
      </c>
      <c r="AW1045" s="13" t="s">
        <v>38</v>
      </c>
      <c r="AX1045" s="13" t="s">
        <v>83</v>
      </c>
      <c r="AY1045" s="279" t="s">
        <v>397</v>
      </c>
    </row>
    <row r="1046" s="14" customFormat="1">
      <c r="A1046" s="14"/>
      <c r="B1046" s="280"/>
      <c r="C1046" s="281"/>
      <c r="D1046" s="261" t="s">
        <v>465</v>
      </c>
      <c r="E1046" s="282" t="s">
        <v>1</v>
      </c>
      <c r="F1046" s="283" t="s">
        <v>467</v>
      </c>
      <c r="G1046" s="281"/>
      <c r="H1046" s="284">
        <v>2387.46</v>
      </c>
      <c r="I1046" s="285"/>
      <c r="J1046" s="281"/>
      <c r="K1046" s="281"/>
      <c r="L1046" s="286"/>
      <c r="M1046" s="287"/>
      <c r="N1046" s="288"/>
      <c r="O1046" s="288"/>
      <c r="P1046" s="288"/>
      <c r="Q1046" s="288"/>
      <c r="R1046" s="288"/>
      <c r="S1046" s="288"/>
      <c r="T1046" s="289"/>
      <c r="U1046" s="14"/>
      <c r="V1046" s="14"/>
      <c r="W1046" s="14"/>
      <c r="X1046" s="14"/>
      <c r="Y1046" s="14"/>
      <c r="Z1046" s="14"/>
      <c r="AA1046" s="14"/>
      <c r="AB1046" s="14"/>
      <c r="AC1046" s="14"/>
      <c r="AD1046" s="14"/>
      <c r="AE1046" s="14"/>
      <c r="AT1046" s="290" t="s">
        <v>465</v>
      </c>
      <c r="AU1046" s="290" t="s">
        <v>93</v>
      </c>
      <c r="AV1046" s="14" t="s">
        <v>124</v>
      </c>
      <c r="AW1046" s="14" t="s">
        <v>38</v>
      </c>
      <c r="AX1046" s="14" t="s">
        <v>91</v>
      </c>
      <c r="AY1046" s="290" t="s">
        <v>397</v>
      </c>
    </row>
    <row r="1047" s="2" customFormat="1" ht="16.5" customHeight="1">
      <c r="A1047" s="40"/>
      <c r="B1047" s="41"/>
      <c r="C1047" s="316" t="s">
        <v>1531</v>
      </c>
      <c r="D1047" s="316" t="s">
        <v>534</v>
      </c>
      <c r="E1047" s="317" t="s">
        <v>1532</v>
      </c>
      <c r="F1047" s="318" t="s">
        <v>1533</v>
      </c>
      <c r="G1047" s="319" t="s">
        <v>546</v>
      </c>
      <c r="H1047" s="320">
        <v>2626.2060000000001</v>
      </c>
      <c r="I1047" s="321"/>
      <c r="J1047" s="322">
        <f>ROUND(I1047*H1047,2)</f>
        <v>0</v>
      </c>
      <c r="K1047" s="323"/>
      <c r="L1047" s="324"/>
      <c r="M1047" s="325" t="s">
        <v>1</v>
      </c>
      <c r="N1047" s="326" t="s">
        <v>48</v>
      </c>
      <c r="O1047" s="93"/>
      <c r="P1047" s="257">
        <f>O1047*H1047</f>
        <v>0</v>
      </c>
      <c r="Q1047" s="257">
        <v>0</v>
      </c>
      <c r="R1047" s="257">
        <f>Q1047*H1047</f>
        <v>0</v>
      </c>
      <c r="S1047" s="257">
        <v>0</v>
      </c>
      <c r="T1047" s="258">
        <f>S1047*H1047</f>
        <v>0</v>
      </c>
      <c r="U1047" s="40"/>
      <c r="V1047" s="40"/>
      <c r="W1047" s="40"/>
      <c r="X1047" s="40"/>
      <c r="Y1047" s="40"/>
      <c r="Z1047" s="40"/>
      <c r="AA1047" s="40"/>
      <c r="AB1047" s="40"/>
      <c r="AC1047" s="40"/>
      <c r="AD1047" s="40"/>
      <c r="AE1047" s="40"/>
      <c r="AR1047" s="259" t="s">
        <v>212</v>
      </c>
      <c r="AT1047" s="259" t="s">
        <v>534</v>
      </c>
      <c r="AU1047" s="259" t="s">
        <v>93</v>
      </c>
      <c r="AY1047" s="18" t="s">
        <v>397</v>
      </c>
      <c r="BE1047" s="260">
        <f>IF(N1047="základní",J1047,0)</f>
        <v>0</v>
      </c>
      <c r="BF1047" s="260">
        <f>IF(N1047="snížená",J1047,0)</f>
        <v>0</v>
      </c>
      <c r="BG1047" s="260">
        <f>IF(N1047="zákl. přenesená",J1047,0)</f>
        <v>0</v>
      </c>
      <c r="BH1047" s="260">
        <f>IF(N1047="sníž. přenesená",J1047,0)</f>
        <v>0</v>
      </c>
      <c r="BI1047" s="260">
        <f>IF(N1047="nulová",J1047,0)</f>
        <v>0</v>
      </c>
      <c r="BJ1047" s="18" t="s">
        <v>91</v>
      </c>
      <c r="BK1047" s="260">
        <f>ROUND(I1047*H1047,2)</f>
        <v>0</v>
      </c>
      <c r="BL1047" s="18" t="s">
        <v>162</v>
      </c>
      <c r="BM1047" s="259" t="s">
        <v>1534</v>
      </c>
    </row>
    <row r="1048" s="2" customFormat="1">
      <c r="A1048" s="40"/>
      <c r="B1048" s="41"/>
      <c r="C1048" s="42"/>
      <c r="D1048" s="261" t="s">
        <v>404</v>
      </c>
      <c r="E1048" s="42"/>
      <c r="F1048" s="262" t="s">
        <v>1535</v>
      </c>
      <c r="G1048" s="42"/>
      <c r="H1048" s="42"/>
      <c r="I1048" s="157"/>
      <c r="J1048" s="42"/>
      <c r="K1048" s="42"/>
      <c r="L1048" s="46"/>
      <c r="M1048" s="263"/>
      <c r="N1048" s="264"/>
      <c r="O1048" s="93"/>
      <c r="P1048" s="93"/>
      <c r="Q1048" s="93"/>
      <c r="R1048" s="93"/>
      <c r="S1048" s="93"/>
      <c r="T1048" s="94"/>
      <c r="U1048" s="40"/>
      <c r="V1048" s="40"/>
      <c r="W1048" s="40"/>
      <c r="X1048" s="40"/>
      <c r="Y1048" s="40"/>
      <c r="Z1048" s="40"/>
      <c r="AA1048" s="40"/>
      <c r="AB1048" s="40"/>
      <c r="AC1048" s="40"/>
      <c r="AD1048" s="40"/>
      <c r="AE1048" s="40"/>
      <c r="AT1048" s="18" t="s">
        <v>404</v>
      </c>
      <c r="AU1048" s="18" t="s">
        <v>93</v>
      </c>
    </row>
    <row r="1049" s="13" customFormat="1">
      <c r="A1049" s="13"/>
      <c r="B1049" s="269"/>
      <c r="C1049" s="270"/>
      <c r="D1049" s="261" t="s">
        <v>465</v>
      </c>
      <c r="E1049" s="271" t="s">
        <v>1</v>
      </c>
      <c r="F1049" s="272" t="s">
        <v>1536</v>
      </c>
      <c r="G1049" s="270"/>
      <c r="H1049" s="273">
        <v>2626.2060000000001</v>
      </c>
      <c r="I1049" s="274"/>
      <c r="J1049" s="270"/>
      <c r="K1049" s="270"/>
      <c r="L1049" s="275"/>
      <c r="M1049" s="276"/>
      <c r="N1049" s="277"/>
      <c r="O1049" s="277"/>
      <c r="P1049" s="277"/>
      <c r="Q1049" s="277"/>
      <c r="R1049" s="277"/>
      <c r="S1049" s="277"/>
      <c r="T1049" s="278"/>
      <c r="U1049" s="13"/>
      <c r="V1049" s="13"/>
      <c r="W1049" s="13"/>
      <c r="X1049" s="13"/>
      <c r="Y1049" s="13"/>
      <c r="Z1049" s="13"/>
      <c r="AA1049" s="13"/>
      <c r="AB1049" s="13"/>
      <c r="AC1049" s="13"/>
      <c r="AD1049" s="13"/>
      <c r="AE1049" s="13"/>
      <c r="AT1049" s="279" t="s">
        <v>465</v>
      </c>
      <c r="AU1049" s="279" t="s">
        <v>93</v>
      </c>
      <c r="AV1049" s="13" t="s">
        <v>93</v>
      </c>
      <c r="AW1049" s="13" t="s">
        <v>38</v>
      </c>
      <c r="AX1049" s="13" t="s">
        <v>83</v>
      </c>
      <c r="AY1049" s="279" t="s">
        <v>397</v>
      </c>
    </row>
    <row r="1050" s="14" customFormat="1">
      <c r="A1050" s="14"/>
      <c r="B1050" s="280"/>
      <c r="C1050" s="281"/>
      <c r="D1050" s="261" t="s">
        <v>465</v>
      </c>
      <c r="E1050" s="282" t="s">
        <v>1</v>
      </c>
      <c r="F1050" s="283" t="s">
        <v>467</v>
      </c>
      <c r="G1050" s="281"/>
      <c r="H1050" s="284">
        <v>2626.2060000000001</v>
      </c>
      <c r="I1050" s="285"/>
      <c r="J1050" s="281"/>
      <c r="K1050" s="281"/>
      <c r="L1050" s="286"/>
      <c r="M1050" s="287"/>
      <c r="N1050" s="288"/>
      <c r="O1050" s="288"/>
      <c r="P1050" s="288"/>
      <c r="Q1050" s="288"/>
      <c r="R1050" s="288"/>
      <c r="S1050" s="288"/>
      <c r="T1050" s="289"/>
      <c r="U1050" s="14"/>
      <c r="V1050" s="14"/>
      <c r="W1050" s="14"/>
      <c r="X1050" s="14"/>
      <c r="Y1050" s="14"/>
      <c r="Z1050" s="14"/>
      <c r="AA1050" s="14"/>
      <c r="AB1050" s="14"/>
      <c r="AC1050" s="14"/>
      <c r="AD1050" s="14"/>
      <c r="AE1050" s="14"/>
      <c r="AT1050" s="290" t="s">
        <v>465</v>
      </c>
      <c r="AU1050" s="290" t="s">
        <v>93</v>
      </c>
      <c r="AV1050" s="14" t="s">
        <v>124</v>
      </c>
      <c r="AW1050" s="14" t="s">
        <v>38</v>
      </c>
      <c r="AX1050" s="14" t="s">
        <v>91</v>
      </c>
      <c r="AY1050" s="290" t="s">
        <v>397</v>
      </c>
    </row>
    <row r="1051" s="2" customFormat="1" ht="21.75" customHeight="1">
      <c r="A1051" s="40"/>
      <c r="B1051" s="41"/>
      <c r="C1051" s="247" t="s">
        <v>1150</v>
      </c>
      <c r="D1051" s="247" t="s">
        <v>400</v>
      </c>
      <c r="E1051" s="248" t="s">
        <v>1515</v>
      </c>
      <c r="F1051" s="249" t="s">
        <v>1516</v>
      </c>
      <c r="G1051" s="250" t="s">
        <v>546</v>
      </c>
      <c r="H1051" s="251">
        <v>423.14999999999998</v>
      </c>
      <c r="I1051" s="252"/>
      <c r="J1051" s="253">
        <f>ROUND(I1051*H1051,2)</f>
        <v>0</v>
      </c>
      <c r="K1051" s="254"/>
      <c r="L1051" s="46"/>
      <c r="M1051" s="255" t="s">
        <v>1</v>
      </c>
      <c r="N1051" s="256" t="s">
        <v>48</v>
      </c>
      <c r="O1051" s="93"/>
      <c r="P1051" s="257">
        <f>O1051*H1051</f>
        <v>0</v>
      </c>
      <c r="Q1051" s="257">
        <v>0</v>
      </c>
      <c r="R1051" s="257">
        <f>Q1051*H1051</f>
        <v>0</v>
      </c>
      <c r="S1051" s="257">
        <v>0</v>
      </c>
      <c r="T1051" s="258">
        <f>S1051*H1051</f>
        <v>0</v>
      </c>
      <c r="U1051" s="40"/>
      <c r="V1051" s="40"/>
      <c r="W1051" s="40"/>
      <c r="X1051" s="40"/>
      <c r="Y1051" s="40"/>
      <c r="Z1051" s="40"/>
      <c r="AA1051" s="40"/>
      <c r="AB1051" s="40"/>
      <c r="AC1051" s="40"/>
      <c r="AD1051" s="40"/>
      <c r="AE1051" s="40"/>
      <c r="AR1051" s="259" t="s">
        <v>162</v>
      </c>
      <c r="AT1051" s="259" t="s">
        <v>400</v>
      </c>
      <c r="AU1051" s="259" t="s">
        <v>93</v>
      </c>
      <c r="AY1051" s="18" t="s">
        <v>397</v>
      </c>
      <c r="BE1051" s="260">
        <f>IF(N1051="základní",J1051,0)</f>
        <v>0</v>
      </c>
      <c r="BF1051" s="260">
        <f>IF(N1051="snížená",J1051,0)</f>
        <v>0</v>
      </c>
      <c r="BG1051" s="260">
        <f>IF(N1051="zákl. přenesená",J1051,0)</f>
        <v>0</v>
      </c>
      <c r="BH1051" s="260">
        <f>IF(N1051="sníž. přenesená",J1051,0)</f>
        <v>0</v>
      </c>
      <c r="BI1051" s="260">
        <f>IF(N1051="nulová",J1051,0)</f>
        <v>0</v>
      </c>
      <c r="BJ1051" s="18" t="s">
        <v>91</v>
      </c>
      <c r="BK1051" s="260">
        <f>ROUND(I1051*H1051,2)</f>
        <v>0</v>
      </c>
      <c r="BL1051" s="18" t="s">
        <v>162</v>
      </c>
      <c r="BM1051" s="259" t="s">
        <v>1537</v>
      </c>
    </row>
    <row r="1052" s="16" customFormat="1">
      <c r="A1052" s="16"/>
      <c r="B1052" s="306"/>
      <c r="C1052" s="307"/>
      <c r="D1052" s="261" t="s">
        <v>465</v>
      </c>
      <c r="E1052" s="308" t="s">
        <v>1</v>
      </c>
      <c r="F1052" s="309" t="s">
        <v>1213</v>
      </c>
      <c r="G1052" s="307"/>
      <c r="H1052" s="308" t="s">
        <v>1</v>
      </c>
      <c r="I1052" s="310"/>
      <c r="J1052" s="307"/>
      <c r="K1052" s="307"/>
      <c r="L1052" s="311"/>
      <c r="M1052" s="312"/>
      <c r="N1052" s="313"/>
      <c r="O1052" s="313"/>
      <c r="P1052" s="313"/>
      <c r="Q1052" s="313"/>
      <c r="R1052" s="313"/>
      <c r="S1052" s="313"/>
      <c r="T1052" s="314"/>
      <c r="U1052" s="16"/>
      <c r="V1052" s="16"/>
      <c r="W1052" s="16"/>
      <c r="X1052" s="16"/>
      <c r="Y1052" s="16"/>
      <c r="Z1052" s="16"/>
      <c r="AA1052" s="16"/>
      <c r="AB1052" s="16"/>
      <c r="AC1052" s="16"/>
      <c r="AD1052" s="16"/>
      <c r="AE1052" s="16"/>
      <c r="AT1052" s="315" t="s">
        <v>465</v>
      </c>
      <c r="AU1052" s="315" t="s">
        <v>93</v>
      </c>
      <c r="AV1052" s="16" t="s">
        <v>91</v>
      </c>
      <c r="AW1052" s="16" t="s">
        <v>38</v>
      </c>
      <c r="AX1052" s="16" t="s">
        <v>83</v>
      </c>
      <c r="AY1052" s="315" t="s">
        <v>397</v>
      </c>
    </row>
    <row r="1053" s="13" customFormat="1">
      <c r="A1053" s="13"/>
      <c r="B1053" s="269"/>
      <c r="C1053" s="270"/>
      <c r="D1053" s="261" t="s">
        <v>465</v>
      </c>
      <c r="E1053" s="271" t="s">
        <v>1</v>
      </c>
      <c r="F1053" s="272" t="s">
        <v>1289</v>
      </c>
      <c r="G1053" s="270"/>
      <c r="H1053" s="273">
        <v>325.98000000000002</v>
      </c>
      <c r="I1053" s="274"/>
      <c r="J1053" s="270"/>
      <c r="K1053" s="270"/>
      <c r="L1053" s="275"/>
      <c r="M1053" s="276"/>
      <c r="N1053" s="277"/>
      <c r="O1053" s="277"/>
      <c r="P1053" s="277"/>
      <c r="Q1053" s="277"/>
      <c r="R1053" s="277"/>
      <c r="S1053" s="277"/>
      <c r="T1053" s="278"/>
      <c r="U1053" s="13"/>
      <c r="V1053" s="13"/>
      <c r="W1053" s="13"/>
      <c r="X1053" s="13"/>
      <c r="Y1053" s="13"/>
      <c r="Z1053" s="13"/>
      <c r="AA1053" s="13"/>
      <c r="AB1053" s="13"/>
      <c r="AC1053" s="13"/>
      <c r="AD1053" s="13"/>
      <c r="AE1053" s="13"/>
      <c r="AT1053" s="279" t="s">
        <v>465</v>
      </c>
      <c r="AU1053" s="279" t="s">
        <v>93</v>
      </c>
      <c r="AV1053" s="13" t="s">
        <v>93</v>
      </c>
      <c r="AW1053" s="13" t="s">
        <v>38</v>
      </c>
      <c r="AX1053" s="13" t="s">
        <v>83</v>
      </c>
      <c r="AY1053" s="279" t="s">
        <v>397</v>
      </c>
    </row>
    <row r="1054" s="13" customFormat="1">
      <c r="A1054" s="13"/>
      <c r="B1054" s="269"/>
      <c r="C1054" s="270"/>
      <c r="D1054" s="261" t="s">
        <v>465</v>
      </c>
      <c r="E1054" s="271" t="s">
        <v>1</v>
      </c>
      <c r="F1054" s="272" t="s">
        <v>1538</v>
      </c>
      <c r="G1054" s="270"/>
      <c r="H1054" s="273">
        <v>97.170000000000002</v>
      </c>
      <c r="I1054" s="274"/>
      <c r="J1054" s="270"/>
      <c r="K1054" s="270"/>
      <c r="L1054" s="275"/>
      <c r="M1054" s="276"/>
      <c r="N1054" s="277"/>
      <c r="O1054" s="277"/>
      <c r="P1054" s="277"/>
      <c r="Q1054" s="277"/>
      <c r="R1054" s="277"/>
      <c r="S1054" s="277"/>
      <c r="T1054" s="278"/>
      <c r="U1054" s="13"/>
      <c r="V1054" s="13"/>
      <c r="W1054" s="13"/>
      <c r="X1054" s="13"/>
      <c r="Y1054" s="13"/>
      <c r="Z1054" s="13"/>
      <c r="AA1054" s="13"/>
      <c r="AB1054" s="13"/>
      <c r="AC1054" s="13"/>
      <c r="AD1054" s="13"/>
      <c r="AE1054" s="13"/>
      <c r="AT1054" s="279" t="s">
        <v>465</v>
      </c>
      <c r="AU1054" s="279" t="s">
        <v>93</v>
      </c>
      <c r="AV1054" s="13" t="s">
        <v>93</v>
      </c>
      <c r="AW1054" s="13" t="s">
        <v>38</v>
      </c>
      <c r="AX1054" s="13" t="s">
        <v>83</v>
      </c>
      <c r="AY1054" s="279" t="s">
        <v>397</v>
      </c>
    </row>
    <row r="1055" s="14" customFormat="1">
      <c r="A1055" s="14"/>
      <c r="B1055" s="280"/>
      <c r="C1055" s="281"/>
      <c r="D1055" s="261" t="s">
        <v>465</v>
      </c>
      <c r="E1055" s="282" t="s">
        <v>1</v>
      </c>
      <c r="F1055" s="283" t="s">
        <v>467</v>
      </c>
      <c r="G1055" s="281"/>
      <c r="H1055" s="284">
        <v>423.14999999999998</v>
      </c>
      <c r="I1055" s="285"/>
      <c r="J1055" s="281"/>
      <c r="K1055" s="281"/>
      <c r="L1055" s="286"/>
      <c r="M1055" s="287"/>
      <c r="N1055" s="288"/>
      <c r="O1055" s="288"/>
      <c r="P1055" s="288"/>
      <c r="Q1055" s="288"/>
      <c r="R1055" s="288"/>
      <c r="S1055" s="288"/>
      <c r="T1055" s="289"/>
      <c r="U1055" s="14"/>
      <c r="V1055" s="14"/>
      <c r="W1055" s="14"/>
      <c r="X1055" s="14"/>
      <c r="Y1055" s="14"/>
      <c r="Z1055" s="14"/>
      <c r="AA1055" s="14"/>
      <c r="AB1055" s="14"/>
      <c r="AC1055" s="14"/>
      <c r="AD1055" s="14"/>
      <c r="AE1055" s="14"/>
      <c r="AT1055" s="290" t="s">
        <v>465</v>
      </c>
      <c r="AU1055" s="290" t="s">
        <v>93</v>
      </c>
      <c r="AV1055" s="14" t="s">
        <v>124</v>
      </c>
      <c r="AW1055" s="14" t="s">
        <v>38</v>
      </c>
      <c r="AX1055" s="14" t="s">
        <v>91</v>
      </c>
      <c r="AY1055" s="290" t="s">
        <v>397</v>
      </c>
    </row>
    <row r="1056" s="2" customFormat="1" ht="16.5" customHeight="1">
      <c r="A1056" s="40"/>
      <c r="B1056" s="41"/>
      <c r="C1056" s="316" t="s">
        <v>1539</v>
      </c>
      <c r="D1056" s="316" t="s">
        <v>534</v>
      </c>
      <c r="E1056" s="317" t="s">
        <v>1540</v>
      </c>
      <c r="F1056" s="318" t="s">
        <v>1541</v>
      </c>
      <c r="G1056" s="319" t="s">
        <v>546</v>
      </c>
      <c r="H1056" s="320">
        <v>465.46499999999998</v>
      </c>
      <c r="I1056" s="321"/>
      <c r="J1056" s="322">
        <f>ROUND(I1056*H1056,2)</f>
        <v>0</v>
      </c>
      <c r="K1056" s="323"/>
      <c r="L1056" s="324"/>
      <c r="M1056" s="325" t="s">
        <v>1</v>
      </c>
      <c r="N1056" s="326" t="s">
        <v>48</v>
      </c>
      <c r="O1056" s="93"/>
      <c r="P1056" s="257">
        <f>O1056*H1056</f>
        <v>0</v>
      </c>
      <c r="Q1056" s="257">
        <v>0.00040000000000000002</v>
      </c>
      <c r="R1056" s="257">
        <f>Q1056*H1056</f>
        <v>0.18618599999999999</v>
      </c>
      <c r="S1056" s="257">
        <v>0</v>
      </c>
      <c r="T1056" s="258">
        <f>S1056*H1056</f>
        <v>0</v>
      </c>
      <c r="U1056" s="40"/>
      <c r="V1056" s="40"/>
      <c r="W1056" s="40"/>
      <c r="X1056" s="40"/>
      <c r="Y1056" s="40"/>
      <c r="Z1056" s="40"/>
      <c r="AA1056" s="40"/>
      <c r="AB1056" s="40"/>
      <c r="AC1056" s="40"/>
      <c r="AD1056" s="40"/>
      <c r="AE1056" s="40"/>
      <c r="AR1056" s="259" t="s">
        <v>212</v>
      </c>
      <c r="AT1056" s="259" t="s">
        <v>534</v>
      </c>
      <c r="AU1056" s="259" t="s">
        <v>93</v>
      </c>
      <c r="AY1056" s="18" t="s">
        <v>397</v>
      </c>
      <c r="BE1056" s="260">
        <f>IF(N1056="základní",J1056,0)</f>
        <v>0</v>
      </c>
      <c r="BF1056" s="260">
        <f>IF(N1056="snížená",J1056,0)</f>
        <v>0</v>
      </c>
      <c r="BG1056" s="260">
        <f>IF(N1056="zákl. přenesená",J1056,0)</f>
        <v>0</v>
      </c>
      <c r="BH1056" s="260">
        <f>IF(N1056="sníž. přenesená",J1056,0)</f>
        <v>0</v>
      </c>
      <c r="BI1056" s="260">
        <f>IF(N1056="nulová",J1056,0)</f>
        <v>0</v>
      </c>
      <c r="BJ1056" s="18" t="s">
        <v>91</v>
      </c>
      <c r="BK1056" s="260">
        <f>ROUND(I1056*H1056,2)</f>
        <v>0</v>
      </c>
      <c r="BL1056" s="18" t="s">
        <v>162</v>
      </c>
      <c r="BM1056" s="259" t="s">
        <v>1542</v>
      </c>
    </row>
    <row r="1057" s="2" customFormat="1">
      <c r="A1057" s="40"/>
      <c r="B1057" s="41"/>
      <c r="C1057" s="42"/>
      <c r="D1057" s="261" t="s">
        <v>404</v>
      </c>
      <c r="E1057" s="42"/>
      <c r="F1057" s="262" t="s">
        <v>1535</v>
      </c>
      <c r="G1057" s="42"/>
      <c r="H1057" s="42"/>
      <c r="I1057" s="157"/>
      <c r="J1057" s="42"/>
      <c r="K1057" s="42"/>
      <c r="L1057" s="46"/>
      <c r="M1057" s="263"/>
      <c r="N1057" s="264"/>
      <c r="O1057" s="93"/>
      <c r="P1057" s="93"/>
      <c r="Q1057" s="93"/>
      <c r="R1057" s="93"/>
      <c r="S1057" s="93"/>
      <c r="T1057" s="94"/>
      <c r="U1057" s="40"/>
      <c r="V1057" s="40"/>
      <c r="W1057" s="40"/>
      <c r="X1057" s="40"/>
      <c r="Y1057" s="40"/>
      <c r="Z1057" s="40"/>
      <c r="AA1057" s="40"/>
      <c r="AB1057" s="40"/>
      <c r="AC1057" s="40"/>
      <c r="AD1057" s="40"/>
      <c r="AE1057" s="40"/>
      <c r="AT1057" s="18" t="s">
        <v>404</v>
      </c>
      <c r="AU1057" s="18" t="s">
        <v>93</v>
      </c>
    </row>
    <row r="1058" s="13" customFormat="1">
      <c r="A1058" s="13"/>
      <c r="B1058" s="269"/>
      <c r="C1058" s="270"/>
      <c r="D1058" s="261" t="s">
        <v>465</v>
      </c>
      <c r="E1058" s="271" t="s">
        <v>1</v>
      </c>
      <c r="F1058" s="272" t="s">
        <v>1543</v>
      </c>
      <c r="G1058" s="270"/>
      <c r="H1058" s="273">
        <v>465.46499999999998</v>
      </c>
      <c r="I1058" s="274"/>
      <c r="J1058" s="270"/>
      <c r="K1058" s="270"/>
      <c r="L1058" s="275"/>
      <c r="M1058" s="276"/>
      <c r="N1058" s="277"/>
      <c r="O1058" s="277"/>
      <c r="P1058" s="277"/>
      <c r="Q1058" s="277"/>
      <c r="R1058" s="277"/>
      <c r="S1058" s="277"/>
      <c r="T1058" s="278"/>
      <c r="U1058" s="13"/>
      <c r="V1058" s="13"/>
      <c r="W1058" s="13"/>
      <c r="X1058" s="13"/>
      <c r="Y1058" s="13"/>
      <c r="Z1058" s="13"/>
      <c r="AA1058" s="13"/>
      <c r="AB1058" s="13"/>
      <c r="AC1058" s="13"/>
      <c r="AD1058" s="13"/>
      <c r="AE1058" s="13"/>
      <c r="AT1058" s="279" t="s">
        <v>465</v>
      </c>
      <c r="AU1058" s="279" t="s">
        <v>93</v>
      </c>
      <c r="AV1058" s="13" t="s">
        <v>93</v>
      </c>
      <c r="AW1058" s="13" t="s">
        <v>38</v>
      </c>
      <c r="AX1058" s="13" t="s">
        <v>83</v>
      </c>
      <c r="AY1058" s="279" t="s">
        <v>397</v>
      </c>
    </row>
    <row r="1059" s="14" customFormat="1">
      <c r="A1059" s="14"/>
      <c r="B1059" s="280"/>
      <c r="C1059" s="281"/>
      <c r="D1059" s="261" t="s">
        <v>465</v>
      </c>
      <c r="E1059" s="282" t="s">
        <v>1</v>
      </c>
      <c r="F1059" s="283" t="s">
        <v>467</v>
      </c>
      <c r="G1059" s="281"/>
      <c r="H1059" s="284">
        <v>465.46499999999998</v>
      </c>
      <c r="I1059" s="285"/>
      <c r="J1059" s="281"/>
      <c r="K1059" s="281"/>
      <c r="L1059" s="286"/>
      <c r="M1059" s="287"/>
      <c r="N1059" s="288"/>
      <c r="O1059" s="288"/>
      <c r="P1059" s="288"/>
      <c r="Q1059" s="288"/>
      <c r="R1059" s="288"/>
      <c r="S1059" s="288"/>
      <c r="T1059" s="289"/>
      <c r="U1059" s="14"/>
      <c r="V1059" s="14"/>
      <c r="W1059" s="14"/>
      <c r="X1059" s="14"/>
      <c r="Y1059" s="14"/>
      <c r="Z1059" s="14"/>
      <c r="AA1059" s="14"/>
      <c r="AB1059" s="14"/>
      <c r="AC1059" s="14"/>
      <c r="AD1059" s="14"/>
      <c r="AE1059" s="14"/>
      <c r="AT1059" s="290" t="s">
        <v>465</v>
      </c>
      <c r="AU1059" s="290" t="s">
        <v>93</v>
      </c>
      <c r="AV1059" s="14" t="s">
        <v>124</v>
      </c>
      <c r="AW1059" s="14" t="s">
        <v>38</v>
      </c>
      <c r="AX1059" s="14" t="s">
        <v>91</v>
      </c>
      <c r="AY1059" s="290" t="s">
        <v>397</v>
      </c>
    </row>
    <row r="1060" s="2" customFormat="1" ht="21.75" customHeight="1">
      <c r="A1060" s="40"/>
      <c r="B1060" s="41"/>
      <c r="C1060" s="247" t="s">
        <v>1155</v>
      </c>
      <c r="D1060" s="247" t="s">
        <v>400</v>
      </c>
      <c r="E1060" s="248" t="s">
        <v>1544</v>
      </c>
      <c r="F1060" s="249" t="s">
        <v>1545</v>
      </c>
      <c r="G1060" s="250" t="s">
        <v>546</v>
      </c>
      <c r="H1060" s="251">
        <v>451.98000000000002</v>
      </c>
      <c r="I1060" s="252"/>
      <c r="J1060" s="253">
        <f>ROUND(I1060*H1060,2)</f>
        <v>0</v>
      </c>
      <c r="K1060" s="254"/>
      <c r="L1060" s="46"/>
      <c r="M1060" s="255" t="s">
        <v>1</v>
      </c>
      <c r="N1060" s="256" t="s">
        <v>48</v>
      </c>
      <c r="O1060" s="93"/>
      <c r="P1060" s="257">
        <f>O1060*H1060</f>
        <v>0</v>
      </c>
      <c r="Q1060" s="257">
        <v>0.0060000000000000001</v>
      </c>
      <c r="R1060" s="257">
        <f>Q1060*H1060</f>
        <v>2.7118800000000003</v>
      </c>
      <c r="S1060" s="257">
        <v>0</v>
      </c>
      <c r="T1060" s="258">
        <f>S1060*H1060</f>
        <v>0</v>
      </c>
      <c r="U1060" s="40"/>
      <c r="V1060" s="40"/>
      <c r="W1060" s="40"/>
      <c r="X1060" s="40"/>
      <c r="Y1060" s="40"/>
      <c r="Z1060" s="40"/>
      <c r="AA1060" s="40"/>
      <c r="AB1060" s="40"/>
      <c r="AC1060" s="40"/>
      <c r="AD1060" s="40"/>
      <c r="AE1060" s="40"/>
      <c r="AR1060" s="259" t="s">
        <v>162</v>
      </c>
      <c r="AT1060" s="259" t="s">
        <v>400</v>
      </c>
      <c r="AU1060" s="259" t="s">
        <v>93</v>
      </c>
      <c r="AY1060" s="18" t="s">
        <v>397</v>
      </c>
      <c r="BE1060" s="260">
        <f>IF(N1060="základní",J1060,0)</f>
        <v>0</v>
      </c>
      <c r="BF1060" s="260">
        <f>IF(N1060="snížená",J1060,0)</f>
        <v>0</v>
      </c>
      <c r="BG1060" s="260">
        <f>IF(N1060="zákl. přenesená",J1060,0)</f>
        <v>0</v>
      </c>
      <c r="BH1060" s="260">
        <f>IF(N1060="sníž. přenesená",J1060,0)</f>
        <v>0</v>
      </c>
      <c r="BI1060" s="260">
        <f>IF(N1060="nulová",J1060,0)</f>
        <v>0</v>
      </c>
      <c r="BJ1060" s="18" t="s">
        <v>91</v>
      </c>
      <c r="BK1060" s="260">
        <f>ROUND(I1060*H1060,2)</f>
        <v>0</v>
      </c>
      <c r="BL1060" s="18" t="s">
        <v>162</v>
      </c>
      <c r="BM1060" s="259" t="s">
        <v>1546</v>
      </c>
    </row>
    <row r="1061" s="16" customFormat="1">
      <c r="A1061" s="16"/>
      <c r="B1061" s="306"/>
      <c r="C1061" s="307"/>
      <c r="D1061" s="261" t="s">
        <v>465</v>
      </c>
      <c r="E1061" s="308" t="s">
        <v>1</v>
      </c>
      <c r="F1061" s="309" t="s">
        <v>588</v>
      </c>
      <c r="G1061" s="307"/>
      <c r="H1061" s="308" t="s">
        <v>1</v>
      </c>
      <c r="I1061" s="310"/>
      <c r="J1061" s="307"/>
      <c r="K1061" s="307"/>
      <c r="L1061" s="311"/>
      <c r="M1061" s="312"/>
      <c r="N1061" s="313"/>
      <c r="O1061" s="313"/>
      <c r="P1061" s="313"/>
      <c r="Q1061" s="313"/>
      <c r="R1061" s="313"/>
      <c r="S1061" s="313"/>
      <c r="T1061" s="314"/>
      <c r="U1061" s="16"/>
      <c r="V1061" s="16"/>
      <c r="W1061" s="16"/>
      <c r="X1061" s="16"/>
      <c r="Y1061" s="16"/>
      <c r="Z1061" s="16"/>
      <c r="AA1061" s="16"/>
      <c r="AB1061" s="16"/>
      <c r="AC1061" s="16"/>
      <c r="AD1061" s="16"/>
      <c r="AE1061" s="16"/>
      <c r="AT1061" s="315" t="s">
        <v>465</v>
      </c>
      <c r="AU1061" s="315" t="s">
        <v>93</v>
      </c>
      <c r="AV1061" s="16" t="s">
        <v>91</v>
      </c>
      <c r="AW1061" s="16" t="s">
        <v>38</v>
      </c>
      <c r="AX1061" s="16" t="s">
        <v>83</v>
      </c>
      <c r="AY1061" s="315" t="s">
        <v>397</v>
      </c>
    </row>
    <row r="1062" s="13" customFormat="1">
      <c r="A1062" s="13"/>
      <c r="B1062" s="269"/>
      <c r="C1062" s="270"/>
      <c r="D1062" s="261" t="s">
        <v>465</v>
      </c>
      <c r="E1062" s="271" t="s">
        <v>1</v>
      </c>
      <c r="F1062" s="272" t="s">
        <v>1547</v>
      </c>
      <c r="G1062" s="270"/>
      <c r="H1062" s="273">
        <v>451.98000000000002</v>
      </c>
      <c r="I1062" s="274"/>
      <c r="J1062" s="270"/>
      <c r="K1062" s="270"/>
      <c r="L1062" s="275"/>
      <c r="M1062" s="276"/>
      <c r="N1062" s="277"/>
      <c r="O1062" s="277"/>
      <c r="P1062" s="277"/>
      <c r="Q1062" s="277"/>
      <c r="R1062" s="277"/>
      <c r="S1062" s="277"/>
      <c r="T1062" s="278"/>
      <c r="U1062" s="13"/>
      <c r="V1062" s="13"/>
      <c r="W1062" s="13"/>
      <c r="X1062" s="13"/>
      <c r="Y1062" s="13"/>
      <c r="Z1062" s="13"/>
      <c r="AA1062" s="13"/>
      <c r="AB1062" s="13"/>
      <c r="AC1062" s="13"/>
      <c r="AD1062" s="13"/>
      <c r="AE1062" s="13"/>
      <c r="AT1062" s="279" t="s">
        <v>465</v>
      </c>
      <c r="AU1062" s="279" t="s">
        <v>93</v>
      </c>
      <c r="AV1062" s="13" t="s">
        <v>93</v>
      </c>
      <c r="AW1062" s="13" t="s">
        <v>38</v>
      </c>
      <c r="AX1062" s="13" t="s">
        <v>83</v>
      </c>
      <c r="AY1062" s="279" t="s">
        <v>397</v>
      </c>
    </row>
    <row r="1063" s="14" customFormat="1">
      <c r="A1063" s="14"/>
      <c r="B1063" s="280"/>
      <c r="C1063" s="281"/>
      <c r="D1063" s="261" t="s">
        <v>465</v>
      </c>
      <c r="E1063" s="282" t="s">
        <v>1</v>
      </c>
      <c r="F1063" s="283" t="s">
        <v>467</v>
      </c>
      <c r="G1063" s="281"/>
      <c r="H1063" s="284">
        <v>451.98000000000002</v>
      </c>
      <c r="I1063" s="285"/>
      <c r="J1063" s="281"/>
      <c r="K1063" s="281"/>
      <c r="L1063" s="286"/>
      <c r="M1063" s="287"/>
      <c r="N1063" s="288"/>
      <c r="O1063" s="288"/>
      <c r="P1063" s="288"/>
      <c r="Q1063" s="288"/>
      <c r="R1063" s="288"/>
      <c r="S1063" s="288"/>
      <c r="T1063" s="289"/>
      <c r="U1063" s="14"/>
      <c r="V1063" s="14"/>
      <c r="W1063" s="14"/>
      <c r="X1063" s="14"/>
      <c r="Y1063" s="14"/>
      <c r="Z1063" s="14"/>
      <c r="AA1063" s="14"/>
      <c r="AB1063" s="14"/>
      <c r="AC1063" s="14"/>
      <c r="AD1063" s="14"/>
      <c r="AE1063" s="14"/>
      <c r="AT1063" s="290" t="s">
        <v>465</v>
      </c>
      <c r="AU1063" s="290" t="s">
        <v>93</v>
      </c>
      <c r="AV1063" s="14" t="s">
        <v>124</v>
      </c>
      <c r="AW1063" s="14" t="s">
        <v>38</v>
      </c>
      <c r="AX1063" s="14" t="s">
        <v>91</v>
      </c>
      <c r="AY1063" s="290" t="s">
        <v>397</v>
      </c>
    </row>
    <row r="1064" s="2" customFormat="1" ht="21.75" customHeight="1">
      <c r="A1064" s="40"/>
      <c r="B1064" s="41"/>
      <c r="C1064" s="316" t="s">
        <v>1548</v>
      </c>
      <c r="D1064" s="316" t="s">
        <v>534</v>
      </c>
      <c r="E1064" s="317" t="s">
        <v>1549</v>
      </c>
      <c r="F1064" s="318" t="s">
        <v>1550</v>
      </c>
      <c r="G1064" s="319" t="s">
        <v>546</v>
      </c>
      <c r="H1064" s="320">
        <v>474.57900000000001</v>
      </c>
      <c r="I1064" s="321"/>
      <c r="J1064" s="322">
        <f>ROUND(I1064*H1064,2)</f>
        <v>0</v>
      </c>
      <c r="K1064" s="323"/>
      <c r="L1064" s="324"/>
      <c r="M1064" s="325" t="s">
        <v>1</v>
      </c>
      <c r="N1064" s="326" t="s">
        <v>48</v>
      </c>
      <c r="O1064" s="93"/>
      <c r="P1064" s="257">
        <f>O1064*H1064</f>
        <v>0</v>
      </c>
      <c r="Q1064" s="257">
        <v>0</v>
      </c>
      <c r="R1064" s="257">
        <f>Q1064*H1064</f>
        <v>0</v>
      </c>
      <c r="S1064" s="257">
        <v>0</v>
      </c>
      <c r="T1064" s="258">
        <f>S1064*H1064</f>
        <v>0</v>
      </c>
      <c r="U1064" s="40"/>
      <c r="V1064" s="40"/>
      <c r="W1064" s="40"/>
      <c r="X1064" s="40"/>
      <c r="Y1064" s="40"/>
      <c r="Z1064" s="40"/>
      <c r="AA1064" s="40"/>
      <c r="AB1064" s="40"/>
      <c r="AC1064" s="40"/>
      <c r="AD1064" s="40"/>
      <c r="AE1064" s="40"/>
      <c r="AR1064" s="259" t="s">
        <v>212</v>
      </c>
      <c r="AT1064" s="259" t="s">
        <v>534</v>
      </c>
      <c r="AU1064" s="259" t="s">
        <v>93</v>
      </c>
      <c r="AY1064" s="18" t="s">
        <v>397</v>
      </c>
      <c r="BE1064" s="260">
        <f>IF(N1064="základní",J1064,0)</f>
        <v>0</v>
      </c>
      <c r="BF1064" s="260">
        <f>IF(N1064="snížená",J1064,0)</f>
        <v>0</v>
      </c>
      <c r="BG1064" s="260">
        <f>IF(N1064="zákl. přenesená",J1064,0)</f>
        <v>0</v>
      </c>
      <c r="BH1064" s="260">
        <f>IF(N1064="sníž. přenesená",J1064,0)</f>
        <v>0</v>
      </c>
      <c r="BI1064" s="260">
        <f>IF(N1064="nulová",J1064,0)</f>
        <v>0</v>
      </c>
      <c r="BJ1064" s="18" t="s">
        <v>91</v>
      </c>
      <c r="BK1064" s="260">
        <f>ROUND(I1064*H1064,2)</f>
        <v>0</v>
      </c>
      <c r="BL1064" s="18" t="s">
        <v>162</v>
      </c>
      <c r="BM1064" s="259" t="s">
        <v>1551</v>
      </c>
    </row>
    <row r="1065" s="13" customFormat="1">
      <c r="A1065" s="13"/>
      <c r="B1065" s="269"/>
      <c r="C1065" s="270"/>
      <c r="D1065" s="261" t="s">
        <v>465</v>
      </c>
      <c r="E1065" s="271" t="s">
        <v>1</v>
      </c>
      <c r="F1065" s="272" t="s">
        <v>1552</v>
      </c>
      <c r="G1065" s="270"/>
      <c r="H1065" s="273">
        <v>474.57900000000001</v>
      </c>
      <c r="I1065" s="274"/>
      <c r="J1065" s="270"/>
      <c r="K1065" s="270"/>
      <c r="L1065" s="275"/>
      <c r="M1065" s="276"/>
      <c r="N1065" s="277"/>
      <c r="O1065" s="277"/>
      <c r="P1065" s="277"/>
      <c r="Q1065" s="277"/>
      <c r="R1065" s="277"/>
      <c r="S1065" s="277"/>
      <c r="T1065" s="278"/>
      <c r="U1065" s="13"/>
      <c r="V1065" s="13"/>
      <c r="W1065" s="13"/>
      <c r="X1065" s="13"/>
      <c r="Y1065" s="13"/>
      <c r="Z1065" s="13"/>
      <c r="AA1065" s="13"/>
      <c r="AB1065" s="13"/>
      <c r="AC1065" s="13"/>
      <c r="AD1065" s="13"/>
      <c r="AE1065" s="13"/>
      <c r="AT1065" s="279" t="s">
        <v>465</v>
      </c>
      <c r="AU1065" s="279" t="s">
        <v>93</v>
      </c>
      <c r="AV1065" s="13" t="s">
        <v>93</v>
      </c>
      <c r="AW1065" s="13" t="s">
        <v>38</v>
      </c>
      <c r="AX1065" s="13" t="s">
        <v>83</v>
      </c>
      <c r="AY1065" s="279" t="s">
        <v>397</v>
      </c>
    </row>
    <row r="1066" s="14" customFormat="1">
      <c r="A1066" s="14"/>
      <c r="B1066" s="280"/>
      <c r="C1066" s="281"/>
      <c r="D1066" s="261" t="s">
        <v>465</v>
      </c>
      <c r="E1066" s="282" t="s">
        <v>1</v>
      </c>
      <c r="F1066" s="283" t="s">
        <v>467</v>
      </c>
      <c r="G1066" s="281"/>
      <c r="H1066" s="284">
        <v>474.57900000000001</v>
      </c>
      <c r="I1066" s="285"/>
      <c r="J1066" s="281"/>
      <c r="K1066" s="281"/>
      <c r="L1066" s="286"/>
      <c r="M1066" s="287"/>
      <c r="N1066" s="288"/>
      <c r="O1066" s="288"/>
      <c r="P1066" s="288"/>
      <c r="Q1066" s="288"/>
      <c r="R1066" s="288"/>
      <c r="S1066" s="288"/>
      <c r="T1066" s="289"/>
      <c r="U1066" s="14"/>
      <c r="V1066" s="14"/>
      <c r="W1066" s="14"/>
      <c r="X1066" s="14"/>
      <c r="Y1066" s="14"/>
      <c r="Z1066" s="14"/>
      <c r="AA1066" s="14"/>
      <c r="AB1066" s="14"/>
      <c r="AC1066" s="14"/>
      <c r="AD1066" s="14"/>
      <c r="AE1066" s="14"/>
      <c r="AT1066" s="290" t="s">
        <v>465</v>
      </c>
      <c r="AU1066" s="290" t="s">
        <v>93</v>
      </c>
      <c r="AV1066" s="14" t="s">
        <v>124</v>
      </c>
      <c r="AW1066" s="14" t="s">
        <v>38</v>
      </c>
      <c r="AX1066" s="14" t="s">
        <v>91</v>
      </c>
      <c r="AY1066" s="290" t="s">
        <v>397</v>
      </c>
    </row>
    <row r="1067" s="2" customFormat="1" ht="33" customHeight="1">
      <c r="A1067" s="40"/>
      <c r="B1067" s="41"/>
      <c r="C1067" s="247" t="s">
        <v>1159</v>
      </c>
      <c r="D1067" s="247" t="s">
        <v>400</v>
      </c>
      <c r="E1067" s="248" t="s">
        <v>1553</v>
      </c>
      <c r="F1067" s="249" t="s">
        <v>1554</v>
      </c>
      <c r="G1067" s="250" t="s">
        <v>546</v>
      </c>
      <c r="H1067" s="251">
        <v>573.60000000000002</v>
      </c>
      <c r="I1067" s="252"/>
      <c r="J1067" s="253">
        <f>ROUND(I1067*H1067,2)</f>
        <v>0</v>
      </c>
      <c r="K1067" s="254"/>
      <c r="L1067" s="46"/>
      <c r="M1067" s="255" t="s">
        <v>1</v>
      </c>
      <c r="N1067" s="256" t="s">
        <v>48</v>
      </c>
      <c r="O1067" s="93"/>
      <c r="P1067" s="257">
        <f>O1067*H1067</f>
        <v>0</v>
      </c>
      <c r="Q1067" s="257">
        <v>0.0060600000000000003</v>
      </c>
      <c r="R1067" s="257">
        <f>Q1067*H1067</f>
        <v>3.4760160000000004</v>
      </c>
      <c r="S1067" s="257">
        <v>0</v>
      </c>
      <c r="T1067" s="258">
        <f>S1067*H1067</f>
        <v>0</v>
      </c>
      <c r="U1067" s="40"/>
      <c r="V1067" s="40"/>
      <c r="W1067" s="40"/>
      <c r="X1067" s="40"/>
      <c r="Y1067" s="40"/>
      <c r="Z1067" s="40"/>
      <c r="AA1067" s="40"/>
      <c r="AB1067" s="40"/>
      <c r="AC1067" s="40"/>
      <c r="AD1067" s="40"/>
      <c r="AE1067" s="40"/>
      <c r="AR1067" s="259" t="s">
        <v>162</v>
      </c>
      <c r="AT1067" s="259" t="s">
        <v>400</v>
      </c>
      <c r="AU1067" s="259" t="s">
        <v>93</v>
      </c>
      <c r="AY1067" s="18" t="s">
        <v>397</v>
      </c>
      <c r="BE1067" s="260">
        <f>IF(N1067="základní",J1067,0)</f>
        <v>0</v>
      </c>
      <c r="BF1067" s="260">
        <f>IF(N1067="snížená",J1067,0)</f>
        <v>0</v>
      </c>
      <c r="BG1067" s="260">
        <f>IF(N1067="zákl. přenesená",J1067,0)</f>
        <v>0</v>
      </c>
      <c r="BH1067" s="260">
        <f>IF(N1067="sníž. přenesená",J1067,0)</f>
        <v>0</v>
      </c>
      <c r="BI1067" s="260">
        <f>IF(N1067="nulová",J1067,0)</f>
        <v>0</v>
      </c>
      <c r="BJ1067" s="18" t="s">
        <v>91</v>
      </c>
      <c r="BK1067" s="260">
        <f>ROUND(I1067*H1067,2)</f>
        <v>0</v>
      </c>
      <c r="BL1067" s="18" t="s">
        <v>162</v>
      </c>
      <c r="BM1067" s="259" t="s">
        <v>1555</v>
      </c>
    </row>
    <row r="1068" s="16" customFormat="1">
      <c r="A1068" s="16"/>
      <c r="B1068" s="306"/>
      <c r="C1068" s="307"/>
      <c r="D1068" s="261" t="s">
        <v>465</v>
      </c>
      <c r="E1068" s="308" t="s">
        <v>1</v>
      </c>
      <c r="F1068" s="309" t="s">
        <v>646</v>
      </c>
      <c r="G1068" s="307"/>
      <c r="H1068" s="308" t="s">
        <v>1</v>
      </c>
      <c r="I1068" s="310"/>
      <c r="J1068" s="307"/>
      <c r="K1068" s="307"/>
      <c r="L1068" s="311"/>
      <c r="M1068" s="312"/>
      <c r="N1068" s="313"/>
      <c r="O1068" s="313"/>
      <c r="P1068" s="313"/>
      <c r="Q1068" s="313"/>
      <c r="R1068" s="313"/>
      <c r="S1068" s="313"/>
      <c r="T1068" s="314"/>
      <c r="U1068" s="16"/>
      <c r="V1068" s="16"/>
      <c r="W1068" s="16"/>
      <c r="X1068" s="16"/>
      <c r="Y1068" s="16"/>
      <c r="Z1068" s="16"/>
      <c r="AA1068" s="16"/>
      <c r="AB1068" s="16"/>
      <c r="AC1068" s="16"/>
      <c r="AD1068" s="16"/>
      <c r="AE1068" s="16"/>
      <c r="AT1068" s="315" t="s">
        <v>465</v>
      </c>
      <c r="AU1068" s="315" t="s">
        <v>93</v>
      </c>
      <c r="AV1068" s="16" t="s">
        <v>91</v>
      </c>
      <c r="AW1068" s="16" t="s">
        <v>38</v>
      </c>
      <c r="AX1068" s="16" t="s">
        <v>83</v>
      </c>
      <c r="AY1068" s="315" t="s">
        <v>397</v>
      </c>
    </row>
    <row r="1069" s="13" customFormat="1">
      <c r="A1069" s="13"/>
      <c r="B1069" s="269"/>
      <c r="C1069" s="270"/>
      <c r="D1069" s="261" t="s">
        <v>465</v>
      </c>
      <c r="E1069" s="271" t="s">
        <v>1</v>
      </c>
      <c r="F1069" s="272" t="s">
        <v>1495</v>
      </c>
      <c r="G1069" s="270"/>
      <c r="H1069" s="273">
        <v>573.60000000000002</v>
      </c>
      <c r="I1069" s="274"/>
      <c r="J1069" s="270"/>
      <c r="K1069" s="270"/>
      <c r="L1069" s="275"/>
      <c r="M1069" s="276"/>
      <c r="N1069" s="277"/>
      <c r="O1069" s="277"/>
      <c r="P1069" s="277"/>
      <c r="Q1069" s="277"/>
      <c r="R1069" s="277"/>
      <c r="S1069" s="277"/>
      <c r="T1069" s="278"/>
      <c r="U1069" s="13"/>
      <c r="V1069" s="13"/>
      <c r="W1069" s="13"/>
      <c r="X1069" s="13"/>
      <c r="Y1069" s="13"/>
      <c r="Z1069" s="13"/>
      <c r="AA1069" s="13"/>
      <c r="AB1069" s="13"/>
      <c r="AC1069" s="13"/>
      <c r="AD1069" s="13"/>
      <c r="AE1069" s="13"/>
      <c r="AT1069" s="279" t="s">
        <v>465</v>
      </c>
      <c r="AU1069" s="279" t="s">
        <v>93</v>
      </c>
      <c r="AV1069" s="13" t="s">
        <v>93</v>
      </c>
      <c r="AW1069" s="13" t="s">
        <v>38</v>
      </c>
      <c r="AX1069" s="13" t="s">
        <v>83</v>
      </c>
      <c r="AY1069" s="279" t="s">
        <v>397</v>
      </c>
    </row>
    <row r="1070" s="14" customFormat="1">
      <c r="A1070" s="14"/>
      <c r="B1070" s="280"/>
      <c r="C1070" s="281"/>
      <c r="D1070" s="261" t="s">
        <v>465</v>
      </c>
      <c r="E1070" s="282" t="s">
        <v>1</v>
      </c>
      <c r="F1070" s="283" t="s">
        <v>467</v>
      </c>
      <c r="G1070" s="281"/>
      <c r="H1070" s="284">
        <v>573.60000000000002</v>
      </c>
      <c r="I1070" s="285"/>
      <c r="J1070" s="281"/>
      <c r="K1070" s="281"/>
      <c r="L1070" s="286"/>
      <c r="M1070" s="287"/>
      <c r="N1070" s="288"/>
      <c r="O1070" s="288"/>
      <c r="P1070" s="288"/>
      <c r="Q1070" s="288"/>
      <c r="R1070" s="288"/>
      <c r="S1070" s="288"/>
      <c r="T1070" s="289"/>
      <c r="U1070" s="14"/>
      <c r="V1070" s="14"/>
      <c r="W1070" s="14"/>
      <c r="X1070" s="14"/>
      <c r="Y1070" s="14"/>
      <c r="Z1070" s="14"/>
      <c r="AA1070" s="14"/>
      <c r="AB1070" s="14"/>
      <c r="AC1070" s="14"/>
      <c r="AD1070" s="14"/>
      <c r="AE1070" s="14"/>
      <c r="AT1070" s="290" t="s">
        <v>465</v>
      </c>
      <c r="AU1070" s="290" t="s">
        <v>93</v>
      </c>
      <c r="AV1070" s="14" t="s">
        <v>124</v>
      </c>
      <c r="AW1070" s="14" t="s">
        <v>38</v>
      </c>
      <c r="AX1070" s="14" t="s">
        <v>91</v>
      </c>
      <c r="AY1070" s="290" t="s">
        <v>397</v>
      </c>
    </row>
    <row r="1071" s="2" customFormat="1" ht="21.75" customHeight="1">
      <c r="A1071" s="40"/>
      <c r="B1071" s="41"/>
      <c r="C1071" s="316" t="s">
        <v>1556</v>
      </c>
      <c r="D1071" s="316" t="s">
        <v>534</v>
      </c>
      <c r="E1071" s="317" t="s">
        <v>1557</v>
      </c>
      <c r="F1071" s="318" t="s">
        <v>1558</v>
      </c>
      <c r="G1071" s="319" t="s">
        <v>546</v>
      </c>
      <c r="H1071" s="320">
        <v>630.96000000000004</v>
      </c>
      <c r="I1071" s="321"/>
      <c r="J1071" s="322">
        <f>ROUND(I1071*H1071,2)</f>
        <v>0</v>
      </c>
      <c r="K1071" s="323"/>
      <c r="L1071" s="324"/>
      <c r="M1071" s="325" t="s">
        <v>1</v>
      </c>
      <c r="N1071" s="326" t="s">
        <v>48</v>
      </c>
      <c r="O1071" s="93"/>
      <c r="P1071" s="257">
        <f>O1071*H1071</f>
        <v>0</v>
      </c>
      <c r="Q1071" s="257">
        <v>0</v>
      </c>
      <c r="R1071" s="257">
        <f>Q1071*H1071</f>
        <v>0</v>
      </c>
      <c r="S1071" s="257">
        <v>0</v>
      </c>
      <c r="T1071" s="258">
        <f>S1071*H1071</f>
        <v>0</v>
      </c>
      <c r="U1071" s="40"/>
      <c r="V1071" s="40"/>
      <c r="W1071" s="40"/>
      <c r="X1071" s="40"/>
      <c r="Y1071" s="40"/>
      <c r="Z1071" s="40"/>
      <c r="AA1071" s="40"/>
      <c r="AB1071" s="40"/>
      <c r="AC1071" s="40"/>
      <c r="AD1071" s="40"/>
      <c r="AE1071" s="40"/>
      <c r="AR1071" s="259" t="s">
        <v>212</v>
      </c>
      <c r="AT1071" s="259" t="s">
        <v>534</v>
      </c>
      <c r="AU1071" s="259" t="s">
        <v>93</v>
      </c>
      <c r="AY1071" s="18" t="s">
        <v>397</v>
      </c>
      <c r="BE1071" s="260">
        <f>IF(N1071="základní",J1071,0)</f>
        <v>0</v>
      </c>
      <c r="BF1071" s="260">
        <f>IF(N1071="snížená",J1071,0)</f>
        <v>0</v>
      </c>
      <c r="BG1071" s="260">
        <f>IF(N1071="zákl. přenesená",J1071,0)</f>
        <v>0</v>
      </c>
      <c r="BH1071" s="260">
        <f>IF(N1071="sníž. přenesená",J1071,0)</f>
        <v>0</v>
      </c>
      <c r="BI1071" s="260">
        <f>IF(N1071="nulová",J1071,0)</f>
        <v>0</v>
      </c>
      <c r="BJ1071" s="18" t="s">
        <v>91</v>
      </c>
      <c r="BK1071" s="260">
        <f>ROUND(I1071*H1071,2)</f>
        <v>0</v>
      </c>
      <c r="BL1071" s="18" t="s">
        <v>162</v>
      </c>
      <c r="BM1071" s="259" t="s">
        <v>1559</v>
      </c>
    </row>
    <row r="1072" s="13" customFormat="1">
      <c r="A1072" s="13"/>
      <c r="B1072" s="269"/>
      <c r="C1072" s="270"/>
      <c r="D1072" s="261" t="s">
        <v>465</v>
      </c>
      <c r="E1072" s="271" t="s">
        <v>1</v>
      </c>
      <c r="F1072" s="272" t="s">
        <v>1560</v>
      </c>
      <c r="G1072" s="270"/>
      <c r="H1072" s="273">
        <v>630.96000000000004</v>
      </c>
      <c r="I1072" s="274"/>
      <c r="J1072" s="270"/>
      <c r="K1072" s="270"/>
      <c r="L1072" s="275"/>
      <c r="M1072" s="276"/>
      <c r="N1072" s="277"/>
      <c r="O1072" s="277"/>
      <c r="P1072" s="277"/>
      <c r="Q1072" s="277"/>
      <c r="R1072" s="277"/>
      <c r="S1072" s="277"/>
      <c r="T1072" s="278"/>
      <c r="U1072" s="13"/>
      <c r="V1072" s="13"/>
      <c r="W1072" s="13"/>
      <c r="X1072" s="13"/>
      <c r="Y1072" s="13"/>
      <c r="Z1072" s="13"/>
      <c r="AA1072" s="13"/>
      <c r="AB1072" s="13"/>
      <c r="AC1072" s="13"/>
      <c r="AD1072" s="13"/>
      <c r="AE1072" s="13"/>
      <c r="AT1072" s="279" t="s">
        <v>465</v>
      </c>
      <c r="AU1072" s="279" t="s">
        <v>93</v>
      </c>
      <c r="AV1072" s="13" t="s">
        <v>93</v>
      </c>
      <c r="AW1072" s="13" t="s">
        <v>38</v>
      </c>
      <c r="AX1072" s="13" t="s">
        <v>83</v>
      </c>
      <c r="AY1072" s="279" t="s">
        <v>397</v>
      </c>
    </row>
    <row r="1073" s="14" customFormat="1">
      <c r="A1073" s="14"/>
      <c r="B1073" s="280"/>
      <c r="C1073" s="281"/>
      <c r="D1073" s="261" t="s">
        <v>465</v>
      </c>
      <c r="E1073" s="282" t="s">
        <v>1</v>
      </c>
      <c r="F1073" s="283" t="s">
        <v>467</v>
      </c>
      <c r="G1073" s="281"/>
      <c r="H1073" s="284">
        <v>630.96000000000004</v>
      </c>
      <c r="I1073" s="285"/>
      <c r="J1073" s="281"/>
      <c r="K1073" s="281"/>
      <c r="L1073" s="286"/>
      <c r="M1073" s="287"/>
      <c r="N1073" s="288"/>
      <c r="O1073" s="288"/>
      <c r="P1073" s="288"/>
      <c r="Q1073" s="288"/>
      <c r="R1073" s="288"/>
      <c r="S1073" s="288"/>
      <c r="T1073" s="289"/>
      <c r="U1073" s="14"/>
      <c r="V1073" s="14"/>
      <c r="W1073" s="14"/>
      <c r="X1073" s="14"/>
      <c r="Y1073" s="14"/>
      <c r="Z1073" s="14"/>
      <c r="AA1073" s="14"/>
      <c r="AB1073" s="14"/>
      <c r="AC1073" s="14"/>
      <c r="AD1073" s="14"/>
      <c r="AE1073" s="14"/>
      <c r="AT1073" s="290" t="s">
        <v>465</v>
      </c>
      <c r="AU1073" s="290" t="s">
        <v>93</v>
      </c>
      <c r="AV1073" s="14" t="s">
        <v>124</v>
      </c>
      <c r="AW1073" s="14" t="s">
        <v>38</v>
      </c>
      <c r="AX1073" s="14" t="s">
        <v>91</v>
      </c>
      <c r="AY1073" s="290" t="s">
        <v>397</v>
      </c>
    </row>
    <row r="1074" s="2" customFormat="1" ht="21.75" customHeight="1">
      <c r="A1074" s="40"/>
      <c r="B1074" s="41"/>
      <c r="C1074" s="247" t="s">
        <v>1162</v>
      </c>
      <c r="D1074" s="247" t="s">
        <v>400</v>
      </c>
      <c r="E1074" s="248" t="s">
        <v>1561</v>
      </c>
      <c r="F1074" s="249" t="s">
        <v>1562</v>
      </c>
      <c r="G1074" s="250" t="s">
        <v>546</v>
      </c>
      <c r="H1074" s="251">
        <v>8366.0740000000005</v>
      </c>
      <c r="I1074" s="252"/>
      <c r="J1074" s="253">
        <f>ROUND(I1074*H1074,2)</f>
        <v>0</v>
      </c>
      <c r="K1074" s="254"/>
      <c r="L1074" s="46"/>
      <c r="M1074" s="255" t="s">
        <v>1</v>
      </c>
      <c r="N1074" s="256" t="s">
        <v>48</v>
      </c>
      <c r="O1074" s="93"/>
      <c r="P1074" s="257">
        <f>O1074*H1074</f>
        <v>0</v>
      </c>
      <c r="Q1074" s="257">
        <v>0.00012</v>
      </c>
      <c r="R1074" s="257">
        <f>Q1074*H1074</f>
        <v>1.0039288800000001</v>
      </c>
      <c r="S1074" s="257">
        <v>0</v>
      </c>
      <c r="T1074" s="258">
        <f>S1074*H1074</f>
        <v>0</v>
      </c>
      <c r="U1074" s="40"/>
      <c r="V1074" s="40"/>
      <c r="W1074" s="40"/>
      <c r="X1074" s="40"/>
      <c r="Y1074" s="40"/>
      <c r="Z1074" s="40"/>
      <c r="AA1074" s="40"/>
      <c r="AB1074" s="40"/>
      <c r="AC1074" s="40"/>
      <c r="AD1074" s="40"/>
      <c r="AE1074" s="40"/>
      <c r="AR1074" s="259" t="s">
        <v>162</v>
      </c>
      <c r="AT1074" s="259" t="s">
        <v>400</v>
      </c>
      <c r="AU1074" s="259" t="s">
        <v>93</v>
      </c>
      <c r="AY1074" s="18" t="s">
        <v>397</v>
      </c>
      <c r="BE1074" s="260">
        <f>IF(N1074="základní",J1074,0)</f>
        <v>0</v>
      </c>
      <c r="BF1074" s="260">
        <f>IF(N1074="snížená",J1074,0)</f>
        <v>0</v>
      </c>
      <c r="BG1074" s="260">
        <f>IF(N1074="zákl. přenesená",J1074,0)</f>
        <v>0</v>
      </c>
      <c r="BH1074" s="260">
        <f>IF(N1074="sníž. přenesená",J1074,0)</f>
        <v>0</v>
      </c>
      <c r="BI1074" s="260">
        <f>IF(N1074="nulová",J1074,0)</f>
        <v>0</v>
      </c>
      <c r="BJ1074" s="18" t="s">
        <v>91</v>
      </c>
      <c r="BK1074" s="260">
        <f>ROUND(I1074*H1074,2)</f>
        <v>0</v>
      </c>
      <c r="BL1074" s="18" t="s">
        <v>162</v>
      </c>
      <c r="BM1074" s="259" t="s">
        <v>1563</v>
      </c>
    </row>
    <row r="1075" s="16" customFormat="1">
      <c r="A1075" s="16"/>
      <c r="B1075" s="306"/>
      <c r="C1075" s="307"/>
      <c r="D1075" s="261" t="s">
        <v>465</v>
      </c>
      <c r="E1075" s="308" t="s">
        <v>1</v>
      </c>
      <c r="F1075" s="309" t="s">
        <v>646</v>
      </c>
      <c r="G1075" s="307"/>
      <c r="H1075" s="308" t="s">
        <v>1</v>
      </c>
      <c r="I1075" s="310"/>
      <c r="J1075" s="307"/>
      <c r="K1075" s="307"/>
      <c r="L1075" s="311"/>
      <c r="M1075" s="312"/>
      <c r="N1075" s="313"/>
      <c r="O1075" s="313"/>
      <c r="P1075" s="313"/>
      <c r="Q1075" s="313"/>
      <c r="R1075" s="313"/>
      <c r="S1075" s="313"/>
      <c r="T1075" s="314"/>
      <c r="U1075" s="16"/>
      <c r="V1075" s="16"/>
      <c r="W1075" s="16"/>
      <c r="X1075" s="16"/>
      <c r="Y1075" s="16"/>
      <c r="Z1075" s="16"/>
      <c r="AA1075" s="16"/>
      <c r="AB1075" s="16"/>
      <c r="AC1075" s="16"/>
      <c r="AD1075" s="16"/>
      <c r="AE1075" s="16"/>
      <c r="AT1075" s="315" t="s">
        <v>465</v>
      </c>
      <c r="AU1075" s="315" t="s">
        <v>93</v>
      </c>
      <c r="AV1075" s="16" t="s">
        <v>91</v>
      </c>
      <c r="AW1075" s="16" t="s">
        <v>38</v>
      </c>
      <c r="AX1075" s="16" t="s">
        <v>83</v>
      </c>
      <c r="AY1075" s="315" t="s">
        <v>397</v>
      </c>
    </row>
    <row r="1076" s="13" customFormat="1">
      <c r="A1076" s="13"/>
      <c r="B1076" s="269"/>
      <c r="C1076" s="270"/>
      <c r="D1076" s="261" t="s">
        <v>465</v>
      </c>
      <c r="E1076" s="271" t="s">
        <v>1</v>
      </c>
      <c r="F1076" s="272" t="s">
        <v>1564</v>
      </c>
      <c r="G1076" s="270"/>
      <c r="H1076" s="273">
        <v>8366.0740000000005</v>
      </c>
      <c r="I1076" s="274"/>
      <c r="J1076" s="270"/>
      <c r="K1076" s="270"/>
      <c r="L1076" s="275"/>
      <c r="M1076" s="276"/>
      <c r="N1076" s="277"/>
      <c r="O1076" s="277"/>
      <c r="P1076" s="277"/>
      <c r="Q1076" s="277"/>
      <c r="R1076" s="277"/>
      <c r="S1076" s="277"/>
      <c r="T1076" s="278"/>
      <c r="U1076" s="13"/>
      <c r="V1076" s="13"/>
      <c r="W1076" s="13"/>
      <c r="X1076" s="13"/>
      <c r="Y1076" s="13"/>
      <c r="Z1076" s="13"/>
      <c r="AA1076" s="13"/>
      <c r="AB1076" s="13"/>
      <c r="AC1076" s="13"/>
      <c r="AD1076" s="13"/>
      <c r="AE1076" s="13"/>
      <c r="AT1076" s="279" t="s">
        <v>465</v>
      </c>
      <c r="AU1076" s="279" t="s">
        <v>93</v>
      </c>
      <c r="AV1076" s="13" t="s">
        <v>93</v>
      </c>
      <c r="AW1076" s="13" t="s">
        <v>38</v>
      </c>
      <c r="AX1076" s="13" t="s">
        <v>83</v>
      </c>
      <c r="AY1076" s="279" t="s">
        <v>397</v>
      </c>
    </row>
    <row r="1077" s="14" customFormat="1">
      <c r="A1077" s="14"/>
      <c r="B1077" s="280"/>
      <c r="C1077" s="281"/>
      <c r="D1077" s="261" t="s">
        <v>465</v>
      </c>
      <c r="E1077" s="282" t="s">
        <v>1</v>
      </c>
      <c r="F1077" s="283" t="s">
        <v>467</v>
      </c>
      <c r="G1077" s="281"/>
      <c r="H1077" s="284">
        <v>8366.0740000000005</v>
      </c>
      <c r="I1077" s="285"/>
      <c r="J1077" s="281"/>
      <c r="K1077" s="281"/>
      <c r="L1077" s="286"/>
      <c r="M1077" s="287"/>
      <c r="N1077" s="288"/>
      <c r="O1077" s="288"/>
      <c r="P1077" s="288"/>
      <c r="Q1077" s="288"/>
      <c r="R1077" s="288"/>
      <c r="S1077" s="288"/>
      <c r="T1077" s="289"/>
      <c r="U1077" s="14"/>
      <c r="V1077" s="14"/>
      <c r="W1077" s="14"/>
      <c r="X1077" s="14"/>
      <c r="Y1077" s="14"/>
      <c r="Z1077" s="14"/>
      <c r="AA1077" s="14"/>
      <c r="AB1077" s="14"/>
      <c r="AC1077" s="14"/>
      <c r="AD1077" s="14"/>
      <c r="AE1077" s="14"/>
      <c r="AT1077" s="290" t="s">
        <v>465</v>
      </c>
      <c r="AU1077" s="290" t="s">
        <v>93</v>
      </c>
      <c r="AV1077" s="14" t="s">
        <v>124</v>
      </c>
      <c r="AW1077" s="14" t="s">
        <v>38</v>
      </c>
      <c r="AX1077" s="14" t="s">
        <v>91</v>
      </c>
      <c r="AY1077" s="290" t="s">
        <v>397</v>
      </c>
    </row>
    <row r="1078" s="2" customFormat="1" ht="21.75" customHeight="1">
      <c r="A1078" s="40"/>
      <c r="B1078" s="41"/>
      <c r="C1078" s="316" t="s">
        <v>1565</v>
      </c>
      <c r="D1078" s="316" t="s">
        <v>534</v>
      </c>
      <c r="E1078" s="317" t="s">
        <v>1566</v>
      </c>
      <c r="F1078" s="318" t="s">
        <v>1558</v>
      </c>
      <c r="G1078" s="319" t="s">
        <v>546</v>
      </c>
      <c r="H1078" s="320">
        <v>8784.3780000000006</v>
      </c>
      <c r="I1078" s="321"/>
      <c r="J1078" s="322">
        <f>ROUND(I1078*H1078,2)</f>
        <v>0</v>
      </c>
      <c r="K1078" s="323"/>
      <c r="L1078" s="324"/>
      <c r="M1078" s="325" t="s">
        <v>1</v>
      </c>
      <c r="N1078" s="326" t="s">
        <v>48</v>
      </c>
      <c r="O1078" s="93"/>
      <c r="P1078" s="257">
        <f>O1078*H1078</f>
        <v>0</v>
      </c>
      <c r="Q1078" s="257">
        <v>0</v>
      </c>
      <c r="R1078" s="257">
        <f>Q1078*H1078</f>
        <v>0</v>
      </c>
      <c r="S1078" s="257">
        <v>0</v>
      </c>
      <c r="T1078" s="258">
        <f>S1078*H1078</f>
        <v>0</v>
      </c>
      <c r="U1078" s="40"/>
      <c r="V1078" s="40"/>
      <c r="W1078" s="40"/>
      <c r="X1078" s="40"/>
      <c r="Y1078" s="40"/>
      <c r="Z1078" s="40"/>
      <c r="AA1078" s="40"/>
      <c r="AB1078" s="40"/>
      <c r="AC1078" s="40"/>
      <c r="AD1078" s="40"/>
      <c r="AE1078" s="40"/>
      <c r="AR1078" s="259" t="s">
        <v>212</v>
      </c>
      <c r="AT1078" s="259" t="s">
        <v>534</v>
      </c>
      <c r="AU1078" s="259" t="s">
        <v>93</v>
      </c>
      <c r="AY1078" s="18" t="s">
        <v>397</v>
      </c>
      <c r="BE1078" s="260">
        <f>IF(N1078="základní",J1078,0)</f>
        <v>0</v>
      </c>
      <c r="BF1078" s="260">
        <f>IF(N1078="snížená",J1078,0)</f>
        <v>0</v>
      </c>
      <c r="BG1078" s="260">
        <f>IF(N1078="zákl. přenesená",J1078,0)</f>
        <v>0</v>
      </c>
      <c r="BH1078" s="260">
        <f>IF(N1078="sníž. přenesená",J1078,0)</f>
        <v>0</v>
      </c>
      <c r="BI1078" s="260">
        <f>IF(N1078="nulová",J1078,0)</f>
        <v>0</v>
      </c>
      <c r="BJ1078" s="18" t="s">
        <v>91</v>
      </c>
      <c r="BK1078" s="260">
        <f>ROUND(I1078*H1078,2)</f>
        <v>0</v>
      </c>
      <c r="BL1078" s="18" t="s">
        <v>162</v>
      </c>
      <c r="BM1078" s="259" t="s">
        <v>1567</v>
      </c>
    </row>
    <row r="1079" s="13" customFormat="1">
      <c r="A1079" s="13"/>
      <c r="B1079" s="269"/>
      <c r="C1079" s="270"/>
      <c r="D1079" s="261" t="s">
        <v>465</v>
      </c>
      <c r="E1079" s="271" t="s">
        <v>1</v>
      </c>
      <c r="F1079" s="272" t="s">
        <v>1568</v>
      </c>
      <c r="G1079" s="270"/>
      <c r="H1079" s="273">
        <v>8784.3780000000006</v>
      </c>
      <c r="I1079" s="274"/>
      <c r="J1079" s="270"/>
      <c r="K1079" s="270"/>
      <c r="L1079" s="275"/>
      <c r="M1079" s="276"/>
      <c r="N1079" s="277"/>
      <c r="O1079" s="277"/>
      <c r="P1079" s="277"/>
      <c r="Q1079" s="277"/>
      <c r="R1079" s="277"/>
      <c r="S1079" s="277"/>
      <c r="T1079" s="278"/>
      <c r="U1079" s="13"/>
      <c r="V1079" s="13"/>
      <c r="W1079" s="13"/>
      <c r="X1079" s="13"/>
      <c r="Y1079" s="13"/>
      <c r="Z1079" s="13"/>
      <c r="AA1079" s="13"/>
      <c r="AB1079" s="13"/>
      <c r="AC1079" s="13"/>
      <c r="AD1079" s="13"/>
      <c r="AE1079" s="13"/>
      <c r="AT1079" s="279" t="s">
        <v>465</v>
      </c>
      <c r="AU1079" s="279" t="s">
        <v>93</v>
      </c>
      <c r="AV1079" s="13" t="s">
        <v>93</v>
      </c>
      <c r="AW1079" s="13" t="s">
        <v>38</v>
      </c>
      <c r="AX1079" s="13" t="s">
        <v>83</v>
      </c>
      <c r="AY1079" s="279" t="s">
        <v>397</v>
      </c>
    </row>
    <row r="1080" s="14" customFormat="1">
      <c r="A1080" s="14"/>
      <c r="B1080" s="280"/>
      <c r="C1080" s="281"/>
      <c r="D1080" s="261" t="s">
        <v>465</v>
      </c>
      <c r="E1080" s="282" t="s">
        <v>1</v>
      </c>
      <c r="F1080" s="283" t="s">
        <v>467</v>
      </c>
      <c r="G1080" s="281"/>
      <c r="H1080" s="284">
        <v>8784.3780000000006</v>
      </c>
      <c r="I1080" s="285"/>
      <c r="J1080" s="281"/>
      <c r="K1080" s="281"/>
      <c r="L1080" s="286"/>
      <c r="M1080" s="287"/>
      <c r="N1080" s="288"/>
      <c r="O1080" s="288"/>
      <c r="P1080" s="288"/>
      <c r="Q1080" s="288"/>
      <c r="R1080" s="288"/>
      <c r="S1080" s="288"/>
      <c r="T1080" s="289"/>
      <c r="U1080" s="14"/>
      <c r="V1080" s="14"/>
      <c r="W1080" s="14"/>
      <c r="X1080" s="14"/>
      <c r="Y1080" s="14"/>
      <c r="Z1080" s="14"/>
      <c r="AA1080" s="14"/>
      <c r="AB1080" s="14"/>
      <c r="AC1080" s="14"/>
      <c r="AD1080" s="14"/>
      <c r="AE1080" s="14"/>
      <c r="AT1080" s="290" t="s">
        <v>465</v>
      </c>
      <c r="AU1080" s="290" t="s">
        <v>93</v>
      </c>
      <c r="AV1080" s="14" t="s">
        <v>124</v>
      </c>
      <c r="AW1080" s="14" t="s">
        <v>38</v>
      </c>
      <c r="AX1080" s="14" t="s">
        <v>91</v>
      </c>
      <c r="AY1080" s="290" t="s">
        <v>397</v>
      </c>
    </row>
    <row r="1081" s="2" customFormat="1" ht="21.75" customHeight="1">
      <c r="A1081" s="40"/>
      <c r="B1081" s="41"/>
      <c r="C1081" s="247" t="s">
        <v>1166</v>
      </c>
      <c r="D1081" s="247" t="s">
        <v>400</v>
      </c>
      <c r="E1081" s="248" t="s">
        <v>1561</v>
      </c>
      <c r="F1081" s="249" t="s">
        <v>1562</v>
      </c>
      <c r="G1081" s="250" t="s">
        <v>546</v>
      </c>
      <c r="H1081" s="251">
        <v>93.052999999999997</v>
      </c>
      <c r="I1081" s="252"/>
      <c r="J1081" s="253">
        <f>ROUND(I1081*H1081,2)</f>
        <v>0</v>
      </c>
      <c r="K1081" s="254"/>
      <c r="L1081" s="46"/>
      <c r="M1081" s="255" t="s">
        <v>1</v>
      </c>
      <c r="N1081" s="256" t="s">
        <v>48</v>
      </c>
      <c r="O1081" s="93"/>
      <c r="P1081" s="257">
        <f>O1081*H1081</f>
        <v>0</v>
      </c>
      <c r="Q1081" s="257">
        <v>0.00012</v>
      </c>
      <c r="R1081" s="257">
        <f>Q1081*H1081</f>
        <v>0.01116636</v>
      </c>
      <c r="S1081" s="257">
        <v>0</v>
      </c>
      <c r="T1081" s="258">
        <f>S1081*H1081</f>
        <v>0</v>
      </c>
      <c r="U1081" s="40"/>
      <c r="V1081" s="40"/>
      <c r="W1081" s="40"/>
      <c r="X1081" s="40"/>
      <c r="Y1081" s="40"/>
      <c r="Z1081" s="40"/>
      <c r="AA1081" s="40"/>
      <c r="AB1081" s="40"/>
      <c r="AC1081" s="40"/>
      <c r="AD1081" s="40"/>
      <c r="AE1081" s="40"/>
      <c r="AR1081" s="259" t="s">
        <v>162</v>
      </c>
      <c r="AT1081" s="259" t="s">
        <v>400</v>
      </c>
      <c r="AU1081" s="259" t="s">
        <v>93</v>
      </c>
      <c r="AY1081" s="18" t="s">
        <v>397</v>
      </c>
      <c r="BE1081" s="260">
        <f>IF(N1081="základní",J1081,0)</f>
        <v>0</v>
      </c>
      <c r="BF1081" s="260">
        <f>IF(N1081="snížená",J1081,0)</f>
        <v>0</v>
      </c>
      <c r="BG1081" s="260">
        <f>IF(N1081="zákl. přenesená",J1081,0)</f>
        <v>0</v>
      </c>
      <c r="BH1081" s="260">
        <f>IF(N1081="sníž. přenesená",J1081,0)</f>
        <v>0</v>
      </c>
      <c r="BI1081" s="260">
        <f>IF(N1081="nulová",J1081,0)</f>
        <v>0</v>
      </c>
      <c r="BJ1081" s="18" t="s">
        <v>91</v>
      </c>
      <c r="BK1081" s="260">
        <f>ROUND(I1081*H1081,2)</f>
        <v>0</v>
      </c>
      <c r="BL1081" s="18" t="s">
        <v>162</v>
      </c>
      <c r="BM1081" s="259" t="s">
        <v>1569</v>
      </c>
    </row>
    <row r="1082" s="16" customFormat="1">
      <c r="A1082" s="16"/>
      <c r="B1082" s="306"/>
      <c r="C1082" s="307"/>
      <c r="D1082" s="261" t="s">
        <v>465</v>
      </c>
      <c r="E1082" s="308" t="s">
        <v>1</v>
      </c>
      <c r="F1082" s="309" t="s">
        <v>646</v>
      </c>
      <c r="G1082" s="307"/>
      <c r="H1082" s="308" t="s">
        <v>1</v>
      </c>
      <c r="I1082" s="310"/>
      <c r="J1082" s="307"/>
      <c r="K1082" s="307"/>
      <c r="L1082" s="311"/>
      <c r="M1082" s="312"/>
      <c r="N1082" s="313"/>
      <c r="O1082" s="313"/>
      <c r="P1082" s="313"/>
      <c r="Q1082" s="313"/>
      <c r="R1082" s="313"/>
      <c r="S1082" s="313"/>
      <c r="T1082" s="314"/>
      <c r="U1082" s="16"/>
      <c r="V1082" s="16"/>
      <c r="W1082" s="16"/>
      <c r="X1082" s="16"/>
      <c r="Y1082" s="16"/>
      <c r="Z1082" s="16"/>
      <c r="AA1082" s="16"/>
      <c r="AB1082" s="16"/>
      <c r="AC1082" s="16"/>
      <c r="AD1082" s="16"/>
      <c r="AE1082" s="16"/>
      <c r="AT1082" s="315" t="s">
        <v>465</v>
      </c>
      <c r="AU1082" s="315" t="s">
        <v>93</v>
      </c>
      <c r="AV1082" s="16" t="s">
        <v>91</v>
      </c>
      <c r="AW1082" s="16" t="s">
        <v>38</v>
      </c>
      <c r="AX1082" s="16" t="s">
        <v>83</v>
      </c>
      <c r="AY1082" s="315" t="s">
        <v>397</v>
      </c>
    </row>
    <row r="1083" s="13" customFormat="1">
      <c r="A1083" s="13"/>
      <c r="B1083" s="269"/>
      <c r="C1083" s="270"/>
      <c r="D1083" s="261" t="s">
        <v>465</v>
      </c>
      <c r="E1083" s="271" t="s">
        <v>1</v>
      </c>
      <c r="F1083" s="272" t="s">
        <v>1570</v>
      </c>
      <c r="G1083" s="270"/>
      <c r="H1083" s="273">
        <v>93.052999999999997</v>
      </c>
      <c r="I1083" s="274"/>
      <c r="J1083" s="270"/>
      <c r="K1083" s="270"/>
      <c r="L1083" s="275"/>
      <c r="M1083" s="276"/>
      <c r="N1083" s="277"/>
      <c r="O1083" s="277"/>
      <c r="P1083" s="277"/>
      <c r="Q1083" s="277"/>
      <c r="R1083" s="277"/>
      <c r="S1083" s="277"/>
      <c r="T1083" s="278"/>
      <c r="U1083" s="13"/>
      <c r="V1083" s="13"/>
      <c r="W1083" s="13"/>
      <c r="X1083" s="13"/>
      <c r="Y1083" s="13"/>
      <c r="Z1083" s="13"/>
      <c r="AA1083" s="13"/>
      <c r="AB1083" s="13"/>
      <c r="AC1083" s="13"/>
      <c r="AD1083" s="13"/>
      <c r="AE1083" s="13"/>
      <c r="AT1083" s="279" t="s">
        <v>465</v>
      </c>
      <c r="AU1083" s="279" t="s">
        <v>93</v>
      </c>
      <c r="AV1083" s="13" t="s">
        <v>93</v>
      </c>
      <c r="AW1083" s="13" t="s">
        <v>38</v>
      </c>
      <c r="AX1083" s="13" t="s">
        <v>83</v>
      </c>
      <c r="AY1083" s="279" t="s">
        <v>397</v>
      </c>
    </row>
    <row r="1084" s="14" customFormat="1">
      <c r="A1084" s="14"/>
      <c r="B1084" s="280"/>
      <c r="C1084" s="281"/>
      <c r="D1084" s="261" t="s">
        <v>465</v>
      </c>
      <c r="E1084" s="282" t="s">
        <v>1</v>
      </c>
      <c r="F1084" s="283" t="s">
        <v>467</v>
      </c>
      <c r="G1084" s="281"/>
      <c r="H1084" s="284">
        <v>93.052999999999997</v>
      </c>
      <c r="I1084" s="285"/>
      <c r="J1084" s="281"/>
      <c r="K1084" s="281"/>
      <c r="L1084" s="286"/>
      <c r="M1084" s="287"/>
      <c r="N1084" s="288"/>
      <c r="O1084" s="288"/>
      <c r="P1084" s="288"/>
      <c r="Q1084" s="288"/>
      <c r="R1084" s="288"/>
      <c r="S1084" s="288"/>
      <c r="T1084" s="289"/>
      <c r="U1084" s="14"/>
      <c r="V1084" s="14"/>
      <c r="W1084" s="14"/>
      <c r="X1084" s="14"/>
      <c r="Y1084" s="14"/>
      <c r="Z1084" s="14"/>
      <c r="AA1084" s="14"/>
      <c r="AB1084" s="14"/>
      <c r="AC1084" s="14"/>
      <c r="AD1084" s="14"/>
      <c r="AE1084" s="14"/>
      <c r="AT1084" s="290" t="s">
        <v>465</v>
      </c>
      <c r="AU1084" s="290" t="s">
        <v>93</v>
      </c>
      <c r="AV1084" s="14" t="s">
        <v>124</v>
      </c>
      <c r="AW1084" s="14" t="s">
        <v>38</v>
      </c>
      <c r="AX1084" s="14" t="s">
        <v>91</v>
      </c>
      <c r="AY1084" s="290" t="s">
        <v>397</v>
      </c>
    </row>
    <row r="1085" s="2" customFormat="1" ht="16.5" customHeight="1">
      <c r="A1085" s="40"/>
      <c r="B1085" s="41"/>
      <c r="C1085" s="316" t="s">
        <v>1571</v>
      </c>
      <c r="D1085" s="316" t="s">
        <v>534</v>
      </c>
      <c r="E1085" s="317" t="s">
        <v>1572</v>
      </c>
      <c r="F1085" s="318" t="s">
        <v>1573</v>
      </c>
      <c r="G1085" s="319" t="s">
        <v>546</v>
      </c>
      <c r="H1085" s="320">
        <v>97.706000000000003</v>
      </c>
      <c r="I1085" s="321"/>
      <c r="J1085" s="322">
        <f>ROUND(I1085*H1085,2)</f>
        <v>0</v>
      </c>
      <c r="K1085" s="323"/>
      <c r="L1085" s="324"/>
      <c r="M1085" s="325" t="s">
        <v>1</v>
      </c>
      <c r="N1085" s="326" t="s">
        <v>48</v>
      </c>
      <c r="O1085" s="93"/>
      <c r="P1085" s="257">
        <f>O1085*H1085</f>
        <v>0</v>
      </c>
      <c r="Q1085" s="257">
        <v>0</v>
      </c>
      <c r="R1085" s="257">
        <f>Q1085*H1085</f>
        <v>0</v>
      </c>
      <c r="S1085" s="257">
        <v>0</v>
      </c>
      <c r="T1085" s="258">
        <f>S1085*H1085</f>
        <v>0</v>
      </c>
      <c r="U1085" s="40"/>
      <c r="V1085" s="40"/>
      <c r="W1085" s="40"/>
      <c r="X1085" s="40"/>
      <c r="Y1085" s="40"/>
      <c r="Z1085" s="40"/>
      <c r="AA1085" s="40"/>
      <c r="AB1085" s="40"/>
      <c r="AC1085" s="40"/>
      <c r="AD1085" s="40"/>
      <c r="AE1085" s="40"/>
      <c r="AR1085" s="259" t="s">
        <v>212</v>
      </c>
      <c r="AT1085" s="259" t="s">
        <v>534</v>
      </c>
      <c r="AU1085" s="259" t="s">
        <v>93</v>
      </c>
      <c r="AY1085" s="18" t="s">
        <v>397</v>
      </c>
      <c r="BE1085" s="260">
        <f>IF(N1085="základní",J1085,0)</f>
        <v>0</v>
      </c>
      <c r="BF1085" s="260">
        <f>IF(N1085="snížená",J1085,0)</f>
        <v>0</v>
      </c>
      <c r="BG1085" s="260">
        <f>IF(N1085="zákl. přenesená",J1085,0)</f>
        <v>0</v>
      </c>
      <c r="BH1085" s="260">
        <f>IF(N1085="sníž. přenesená",J1085,0)</f>
        <v>0</v>
      </c>
      <c r="BI1085" s="260">
        <f>IF(N1085="nulová",J1085,0)</f>
        <v>0</v>
      </c>
      <c r="BJ1085" s="18" t="s">
        <v>91</v>
      </c>
      <c r="BK1085" s="260">
        <f>ROUND(I1085*H1085,2)</f>
        <v>0</v>
      </c>
      <c r="BL1085" s="18" t="s">
        <v>162</v>
      </c>
      <c r="BM1085" s="259" t="s">
        <v>1574</v>
      </c>
    </row>
    <row r="1086" s="13" customFormat="1">
      <c r="A1086" s="13"/>
      <c r="B1086" s="269"/>
      <c r="C1086" s="270"/>
      <c r="D1086" s="261" t="s">
        <v>465</v>
      </c>
      <c r="E1086" s="271" t="s">
        <v>1</v>
      </c>
      <c r="F1086" s="272" t="s">
        <v>1575</v>
      </c>
      <c r="G1086" s="270"/>
      <c r="H1086" s="273">
        <v>97.706000000000003</v>
      </c>
      <c r="I1086" s="274"/>
      <c r="J1086" s="270"/>
      <c r="K1086" s="270"/>
      <c r="L1086" s="275"/>
      <c r="M1086" s="276"/>
      <c r="N1086" s="277"/>
      <c r="O1086" s="277"/>
      <c r="P1086" s="277"/>
      <c r="Q1086" s="277"/>
      <c r="R1086" s="277"/>
      <c r="S1086" s="277"/>
      <c r="T1086" s="278"/>
      <c r="U1086" s="13"/>
      <c r="V1086" s="13"/>
      <c r="W1086" s="13"/>
      <c r="X1086" s="13"/>
      <c r="Y1086" s="13"/>
      <c r="Z1086" s="13"/>
      <c r="AA1086" s="13"/>
      <c r="AB1086" s="13"/>
      <c r="AC1086" s="13"/>
      <c r="AD1086" s="13"/>
      <c r="AE1086" s="13"/>
      <c r="AT1086" s="279" t="s">
        <v>465</v>
      </c>
      <c r="AU1086" s="279" t="s">
        <v>93</v>
      </c>
      <c r="AV1086" s="13" t="s">
        <v>93</v>
      </c>
      <c r="AW1086" s="13" t="s">
        <v>38</v>
      </c>
      <c r="AX1086" s="13" t="s">
        <v>83</v>
      </c>
      <c r="AY1086" s="279" t="s">
        <v>397</v>
      </c>
    </row>
    <row r="1087" s="14" customFormat="1">
      <c r="A1087" s="14"/>
      <c r="B1087" s="280"/>
      <c r="C1087" s="281"/>
      <c r="D1087" s="261" t="s">
        <v>465</v>
      </c>
      <c r="E1087" s="282" t="s">
        <v>1</v>
      </c>
      <c r="F1087" s="283" t="s">
        <v>467</v>
      </c>
      <c r="G1087" s="281"/>
      <c r="H1087" s="284">
        <v>97.706000000000003</v>
      </c>
      <c r="I1087" s="285"/>
      <c r="J1087" s="281"/>
      <c r="K1087" s="281"/>
      <c r="L1087" s="286"/>
      <c r="M1087" s="287"/>
      <c r="N1087" s="288"/>
      <c r="O1087" s="288"/>
      <c r="P1087" s="288"/>
      <c r="Q1087" s="288"/>
      <c r="R1087" s="288"/>
      <c r="S1087" s="288"/>
      <c r="T1087" s="289"/>
      <c r="U1087" s="14"/>
      <c r="V1087" s="14"/>
      <c r="W1087" s="14"/>
      <c r="X1087" s="14"/>
      <c r="Y1087" s="14"/>
      <c r="Z1087" s="14"/>
      <c r="AA1087" s="14"/>
      <c r="AB1087" s="14"/>
      <c r="AC1087" s="14"/>
      <c r="AD1087" s="14"/>
      <c r="AE1087" s="14"/>
      <c r="AT1087" s="290" t="s">
        <v>465</v>
      </c>
      <c r="AU1087" s="290" t="s">
        <v>93</v>
      </c>
      <c r="AV1087" s="14" t="s">
        <v>124</v>
      </c>
      <c r="AW1087" s="14" t="s">
        <v>38</v>
      </c>
      <c r="AX1087" s="14" t="s">
        <v>91</v>
      </c>
      <c r="AY1087" s="290" t="s">
        <v>397</v>
      </c>
    </row>
    <row r="1088" s="2" customFormat="1" ht="21.75" customHeight="1">
      <c r="A1088" s="40"/>
      <c r="B1088" s="41"/>
      <c r="C1088" s="247" t="s">
        <v>1171</v>
      </c>
      <c r="D1088" s="247" t="s">
        <v>400</v>
      </c>
      <c r="E1088" s="248" t="s">
        <v>1576</v>
      </c>
      <c r="F1088" s="249" t="s">
        <v>1577</v>
      </c>
      <c r="G1088" s="250" t="s">
        <v>461</v>
      </c>
      <c r="H1088" s="251">
        <v>717</v>
      </c>
      <c r="I1088" s="252"/>
      <c r="J1088" s="253">
        <f>ROUND(I1088*H1088,2)</f>
        <v>0</v>
      </c>
      <c r="K1088" s="254"/>
      <c r="L1088" s="46"/>
      <c r="M1088" s="255" t="s">
        <v>1</v>
      </c>
      <c r="N1088" s="256" t="s">
        <v>48</v>
      </c>
      <c r="O1088" s="93"/>
      <c r="P1088" s="257">
        <f>O1088*H1088</f>
        <v>0</v>
      </c>
      <c r="Q1088" s="257">
        <v>3.0000000000000001E-05</v>
      </c>
      <c r="R1088" s="257">
        <f>Q1088*H1088</f>
        <v>0.021510000000000001</v>
      </c>
      <c r="S1088" s="257">
        <v>0</v>
      </c>
      <c r="T1088" s="258">
        <f>S1088*H1088</f>
        <v>0</v>
      </c>
      <c r="U1088" s="40"/>
      <c r="V1088" s="40"/>
      <c r="W1088" s="40"/>
      <c r="X1088" s="40"/>
      <c r="Y1088" s="40"/>
      <c r="Z1088" s="40"/>
      <c r="AA1088" s="40"/>
      <c r="AB1088" s="40"/>
      <c r="AC1088" s="40"/>
      <c r="AD1088" s="40"/>
      <c r="AE1088" s="40"/>
      <c r="AR1088" s="259" t="s">
        <v>162</v>
      </c>
      <c r="AT1088" s="259" t="s">
        <v>400</v>
      </c>
      <c r="AU1088" s="259" t="s">
        <v>93</v>
      </c>
      <c r="AY1088" s="18" t="s">
        <v>397</v>
      </c>
      <c r="BE1088" s="260">
        <f>IF(N1088="základní",J1088,0)</f>
        <v>0</v>
      </c>
      <c r="BF1088" s="260">
        <f>IF(N1088="snížená",J1088,0)</f>
        <v>0</v>
      </c>
      <c r="BG1088" s="260">
        <f>IF(N1088="zákl. přenesená",J1088,0)</f>
        <v>0</v>
      </c>
      <c r="BH1088" s="260">
        <f>IF(N1088="sníž. přenesená",J1088,0)</f>
        <v>0</v>
      </c>
      <c r="BI1088" s="260">
        <f>IF(N1088="nulová",J1088,0)</f>
        <v>0</v>
      </c>
      <c r="BJ1088" s="18" t="s">
        <v>91</v>
      </c>
      <c r="BK1088" s="260">
        <f>ROUND(I1088*H1088,2)</f>
        <v>0</v>
      </c>
      <c r="BL1088" s="18" t="s">
        <v>162</v>
      </c>
      <c r="BM1088" s="259" t="s">
        <v>1578</v>
      </c>
    </row>
    <row r="1089" s="16" customFormat="1">
      <c r="A1089" s="16"/>
      <c r="B1089" s="306"/>
      <c r="C1089" s="307"/>
      <c r="D1089" s="261" t="s">
        <v>465</v>
      </c>
      <c r="E1089" s="308" t="s">
        <v>1</v>
      </c>
      <c r="F1089" s="309" t="s">
        <v>646</v>
      </c>
      <c r="G1089" s="307"/>
      <c r="H1089" s="308" t="s">
        <v>1</v>
      </c>
      <c r="I1089" s="310"/>
      <c r="J1089" s="307"/>
      <c r="K1089" s="307"/>
      <c r="L1089" s="311"/>
      <c r="M1089" s="312"/>
      <c r="N1089" s="313"/>
      <c r="O1089" s="313"/>
      <c r="P1089" s="313"/>
      <c r="Q1089" s="313"/>
      <c r="R1089" s="313"/>
      <c r="S1089" s="313"/>
      <c r="T1089" s="314"/>
      <c r="U1089" s="16"/>
      <c r="V1089" s="16"/>
      <c r="W1089" s="16"/>
      <c r="X1089" s="16"/>
      <c r="Y1089" s="16"/>
      <c r="Z1089" s="16"/>
      <c r="AA1089" s="16"/>
      <c r="AB1089" s="16"/>
      <c r="AC1089" s="16"/>
      <c r="AD1089" s="16"/>
      <c r="AE1089" s="16"/>
      <c r="AT1089" s="315" t="s">
        <v>465</v>
      </c>
      <c r="AU1089" s="315" t="s">
        <v>93</v>
      </c>
      <c r="AV1089" s="16" t="s">
        <v>91</v>
      </c>
      <c r="AW1089" s="16" t="s">
        <v>38</v>
      </c>
      <c r="AX1089" s="16" t="s">
        <v>83</v>
      </c>
      <c r="AY1089" s="315" t="s">
        <v>397</v>
      </c>
    </row>
    <row r="1090" s="13" customFormat="1">
      <c r="A1090" s="13"/>
      <c r="B1090" s="269"/>
      <c r="C1090" s="270"/>
      <c r="D1090" s="261" t="s">
        <v>465</v>
      </c>
      <c r="E1090" s="271" t="s">
        <v>1</v>
      </c>
      <c r="F1090" s="272" t="s">
        <v>1579</v>
      </c>
      <c r="G1090" s="270"/>
      <c r="H1090" s="273">
        <v>717</v>
      </c>
      <c r="I1090" s="274"/>
      <c r="J1090" s="270"/>
      <c r="K1090" s="270"/>
      <c r="L1090" s="275"/>
      <c r="M1090" s="276"/>
      <c r="N1090" s="277"/>
      <c r="O1090" s="277"/>
      <c r="P1090" s="277"/>
      <c r="Q1090" s="277"/>
      <c r="R1090" s="277"/>
      <c r="S1090" s="277"/>
      <c r="T1090" s="278"/>
      <c r="U1090" s="13"/>
      <c r="V1090" s="13"/>
      <c r="W1090" s="13"/>
      <c r="X1090" s="13"/>
      <c r="Y1090" s="13"/>
      <c r="Z1090" s="13"/>
      <c r="AA1090" s="13"/>
      <c r="AB1090" s="13"/>
      <c r="AC1090" s="13"/>
      <c r="AD1090" s="13"/>
      <c r="AE1090" s="13"/>
      <c r="AT1090" s="279" t="s">
        <v>465</v>
      </c>
      <c r="AU1090" s="279" t="s">
        <v>93</v>
      </c>
      <c r="AV1090" s="13" t="s">
        <v>93</v>
      </c>
      <c r="AW1090" s="13" t="s">
        <v>38</v>
      </c>
      <c r="AX1090" s="13" t="s">
        <v>83</v>
      </c>
      <c r="AY1090" s="279" t="s">
        <v>397</v>
      </c>
    </row>
    <row r="1091" s="14" customFormat="1">
      <c r="A1091" s="14"/>
      <c r="B1091" s="280"/>
      <c r="C1091" s="281"/>
      <c r="D1091" s="261" t="s">
        <v>465</v>
      </c>
      <c r="E1091" s="282" t="s">
        <v>1</v>
      </c>
      <c r="F1091" s="283" t="s">
        <v>467</v>
      </c>
      <c r="G1091" s="281"/>
      <c r="H1091" s="284">
        <v>717</v>
      </c>
      <c r="I1091" s="285"/>
      <c r="J1091" s="281"/>
      <c r="K1091" s="281"/>
      <c r="L1091" s="286"/>
      <c r="M1091" s="287"/>
      <c r="N1091" s="288"/>
      <c r="O1091" s="288"/>
      <c r="P1091" s="288"/>
      <c r="Q1091" s="288"/>
      <c r="R1091" s="288"/>
      <c r="S1091" s="288"/>
      <c r="T1091" s="289"/>
      <c r="U1091" s="14"/>
      <c r="V1091" s="14"/>
      <c r="W1091" s="14"/>
      <c r="X1091" s="14"/>
      <c r="Y1091" s="14"/>
      <c r="Z1091" s="14"/>
      <c r="AA1091" s="14"/>
      <c r="AB1091" s="14"/>
      <c r="AC1091" s="14"/>
      <c r="AD1091" s="14"/>
      <c r="AE1091" s="14"/>
      <c r="AT1091" s="290" t="s">
        <v>465</v>
      </c>
      <c r="AU1091" s="290" t="s">
        <v>93</v>
      </c>
      <c r="AV1091" s="14" t="s">
        <v>124</v>
      </c>
      <c r="AW1091" s="14" t="s">
        <v>38</v>
      </c>
      <c r="AX1091" s="14" t="s">
        <v>91</v>
      </c>
      <c r="AY1091" s="290" t="s">
        <v>397</v>
      </c>
    </row>
    <row r="1092" s="2" customFormat="1" ht="21.75" customHeight="1">
      <c r="A1092" s="40"/>
      <c r="B1092" s="41"/>
      <c r="C1092" s="316" t="s">
        <v>1580</v>
      </c>
      <c r="D1092" s="316" t="s">
        <v>534</v>
      </c>
      <c r="E1092" s="317" t="s">
        <v>1581</v>
      </c>
      <c r="F1092" s="318" t="s">
        <v>1582</v>
      </c>
      <c r="G1092" s="319" t="s">
        <v>461</v>
      </c>
      <c r="H1092" s="320">
        <v>788.70000000000005</v>
      </c>
      <c r="I1092" s="321"/>
      <c r="J1092" s="322">
        <f>ROUND(I1092*H1092,2)</f>
        <v>0</v>
      </c>
      <c r="K1092" s="323"/>
      <c r="L1092" s="324"/>
      <c r="M1092" s="325" t="s">
        <v>1</v>
      </c>
      <c r="N1092" s="326" t="s">
        <v>48</v>
      </c>
      <c r="O1092" s="93"/>
      <c r="P1092" s="257">
        <f>O1092*H1092</f>
        <v>0</v>
      </c>
      <c r="Q1092" s="257">
        <v>0.00038000000000000002</v>
      </c>
      <c r="R1092" s="257">
        <f>Q1092*H1092</f>
        <v>0.29970600000000003</v>
      </c>
      <c r="S1092" s="257">
        <v>0</v>
      </c>
      <c r="T1092" s="258">
        <f>S1092*H1092</f>
        <v>0</v>
      </c>
      <c r="U1092" s="40"/>
      <c r="V1092" s="40"/>
      <c r="W1092" s="40"/>
      <c r="X1092" s="40"/>
      <c r="Y1092" s="40"/>
      <c r="Z1092" s="40"/>
      <c r="AA1092" s="40"/>
      <c r="AB1092" s="40"/>
      <c r="AC1092" s="40"/>
      <c r="AD1092" s="40"/>
      <c r="AE1092" s="40"/>
      <c r="AR1092" s="259" t="s">
        <v>212</v>
      </c>
      <c r="AT1092" s="259" t="s">
        <v>534</v>
      </c>
      <c r="AU1092" s="259" t="s">
        <v>93</v>
      </c>
      <c r="AY1092" s="18" t="s">
        <v>397</v>
      </c>
      <c r="BE1092" s="260">
        <f>IF(N1092="základní",J1092,0)</f>
        <v>0</v>
      </c>
      <c r="BF1092" s="260">
        <f>IF(N1092="snížená",J1092,0)</f>
        <v>0</v>
      </c>
      <c r="BG1092" s="260">
        <f>IF(N1092="zákl. přenesená",J1092,0)</f>
        <v>0</v>
      </c>
      <c r="BH1092" s="260">
        <f>IF(N1092="sníž. přenesená",J1092,0)</f>
        <v>0</v>
      </c>
      <c r="BI1092" s="260">
        <f>IF(N1092="nulová",J1092,0)</f>
        <v>0</v>
      </c>
      <c r="BJ1092" s="18" t="s">
        <v>91</v>
      </c>
      <c r="BK1092" s="260">
        <f>ROUND(I1092*H1092,2)</f>
        <v>0</v>
      </c>
      <c r="BL1092" s="18" t="s">
        <v>162</v>
      </c>
      <c r="BM1092" s="259" t="s">
        <v>1583</v>
      </c>
    </row>
    <row r="1093" s="13" customFormat="1">
      <c r="A1093" s="13"/>
      <c r="B1093" s="269"/>
      <c r="C1093" s="270"/>
      <c r="D1093" s="261" t="s">
        <v>465</v>
      </c>
      <c r="E1093" s="271" t="s">
        <v>1</v>
      </c>
      <c r="F1093" s="272" t="s">
        <v>1584</v>
      </c>
      <c r="G1093" s="270"/>
      <c r="H1093" s="273">
        <v>788.70000000000005</v>
      </c>
      <c r="I1093" s="274"/>
      <c r="J1093" s="270"/>
      <c r="K1093" s="270"/>
      <c r="L1093" s="275"/>
      <c r="M1093" s="276"/>
      <c r="N1093" s="277"/>
      <c r="O1093" s="277"/>
      <c r="P1093" s="277"/>
      <c r="Q1093" s="277"/>
      <c r="R1093" s="277"/>
      <c r="S1093" s="277"/>
      <c r="T1093" s="278"/>
      <c r="U1093" s="13"/>
      <c r="V1093" s="13"/>
      <c r="W1093" s="13"/>
      <c r="X1093" s="13"/>
      <c r="Y1093" s="13"/>
      <c r="Z1093" s="13"/>
      <c r="AA1093" s="13"/>
      <c r="AB1093" s="13"/>
      <c r="AC1093" s="13"/>
      <c r="AD1093" s="13"/>
      <c r="AE1093" s="13"/>
      <c r="AT1093" s="279" t="s">
        <v>465</v>
      </c>
      <c r="AU1093" s="279" t="s">
        <v>93</v>
      </c>
      <c r="AV1093" s="13" t="s">
        <v>93</v>
      </c>
      <c r="AW1093" s="13" t="s">
        <v>38</v>
      </c>
      <c r="AX1093" s="13" t="s">
        <v>83</v>
      </c>
      <c r="AY1093" s="279" t="s">
        <v>397</v>
      </c>
    </row>
    <row r="1094" s="14" customFormat="1">
      <c r="A1094" s="14"/>
      <c r="B1094" s="280"/>
      <c r="C1094" s="281"/>
      <c r="D1094" s="261" t="s">
        <v>465</v>
      </c>
      <c r="E1094" s="282" t="s">
        <v>1</v>
      </c>
      <c r="F1094" s="283" t="s">
        <v>467</v>
      </c>
      <c r="G1094" s="281"/>
      <c r="H1094" s="284">
        <v>788.70000000000005</v>
      </c>
      <c r="I1094" s="285"/>
      <c r="J1094" s="281"/>
      <c r="K1094" s="281"/>
      <c r="L1094" s="286"/>
      <c r="M1094" s="287"/>
      <c r="N1094" s="288"/>
      <c r="O1094" s="288"/>
      <c r="P1094" s="288"/>
      <c r="Q1094" s="288"/>
      <c r="R1094" s="288"/>
      <c r="S1094" s="288"/>
      <c r="T1094" s="289"/>
      <c r="U1094" s="14"/>
      <c r="V1094" s="14"/>
      <c r="W1094" s="14"/>
      <c r="X1094" s="14"/>
      <c r="Y1094" s="14"/>
      <c r="Z1094" s="14"/>
      <c r="AA1094" s="14"/>
      <c r="AB1094" s="14"/>
      <c r="AC1094" s="14"/>
      <c r="AD1094" s="14"/>
      <c r="AE1094" s="14"/>
      <c r="AT1094" s="290" t="s">
        <v>465</v>
      </c>
      <c r="AU1094" s="290" t="s">
        <v>93</v>
      </c>
      <c r="AV1094" s="14" t="s">
        <v>124</v>
      </c>
      <c r="AW1094" s="14" t="s">
        <v>38</v>
      </c>
      <c r="AX1094" s="14" t="s">
        <v>91</v>
      </c>
      <c r="AY1094" s="290" t="s">
        <v>397</v>
      </c>
    </row>
    <row r="1095" s="2" customFormat="1" ht="21.75" customHeight="1">
      <c r="A1095" s="40"/>
      <c r="B1095" s="41"/>
      <c r="C1095" s="247" t="s">
        <v>1176</v>
      </c>
      <c r="D1095" s="247" t="s">
        <v>400</v>
      </c>
      <c r="E1095" s="248" t="s">
        <v>1585</v>
      </c>
      <c r="F1095" s="249" t="s">
        <v>1586</v>
      </c>
      <c r="G1095" s="250" t="s">
        <v>546</v>
      </c>
      <c r="H1095" s="251">
        <v>46.527000000000001</v>
      </c>
      <c r="I1095" s="252"/>
      <c r="J1095" s="253">
        <f>ROUND(I1095*H1095,2)</f>
        <v>0</v>
      </c>
      <c r="K1095" s="254"/>
      <c r="L1095" s="46"/>
      <c r="M1095" s="255" t="s">
        <v>1</v>
      </c>
      <c r="N1095" s="256" t="s">
        <v>48</v>
      </c>
      <c r="O1095" s="93"/>
      <c r="P1095" s="257">
        <f>O1095*H1095</f>
        <v>0</v>
      </c>
      <c r="Q1095" s="257">
        <v>0.00012</v>
      </c>
      <c r="R1095" s="257">
        <f>Q1095*H1095</f>
        <v>0.0055832400000000006</v>
      </c>
      <c r="S1095" s="257">
        <v>0</v>
      </c>
      <c r="T1095" s="258">
        <f>S1095*H1095</f>
        <v>0</v>
      </c>
      <c r="U1095" s="40"/>
      <c r="V1095" s="40"/>
      <c r="W1095" s="40"/>
      <c r="X1095" s="40"/>
      <c r="Y1095" s="40"/>
      <c r="Z1095" s="40"/>
      <c r="AA1095" s="40"/>
      <c r="AB1095" s="40"/>
      <c r="AC1095" s="40"/>
      <c r="AD1095" s="40"/>
      <c r="AE1095" s="40"/>
      <c r="AR1095" s="259" t="s">
        <v>162</v>
      </c>
      <c r="AT1095" s="259" t="s">
        <v>400</v>
      </c>
      <c r="AU1095" s="259" t="s">
        <v>93</v>
      </c>
      <c r="AY1095" s="18" t="s">
        <v>397</v>
      </c>
      <c r="BE1095" s="260">
        <f>IF(N1095="základní",J1095,0)</f>
        <v>0</v>
      </c>
      <c r="BF1095" s="260">
        <f>IF(N1095="snížená",J1095,0)</f>
        <v>0</v>
      </c>
      <c r="BG1095" s="260">
        <f>IF(N1095="zákl. přenesená",J1095,0)</f>
        <v>0</v>
      </c>
      <c r="BH1095" s="260">
        <f>IF(N1095="sníž. přenesená",J1095,0)</f>
        <v>0</v>
      </c>
      <c r="BI1095" s="260">
        <f>IF(N1095="nulová",J1095,0)</f>
        <v>0</v>
      </c>
      <c r="BJ1095" s="18" t="s">
        <v>91</v>
      </c>
      <c r="BK1095" s="260">
        <f>ROUND(I1095*H1095,2)</f>
        <v>0</v>
      </c>
      <c r="BL1095" s="18" t="s">
        <v>162</v>
      </c>
      <c r="BM1095" s="259" t="s">
        <v>1587</v>
      </c>
    </row>
    <row r="1096" s="16" customFormat="1">
      <c r="A1096" s="16"/>
      <c r="B1096" s="306"/>
      <c r="C1096" s="307"/>
      <c r="D1096" s="261" t="s">
        <v>465</v>
      </c>
      <c r="E1096" s="308" t="s">
        <v>1</v>
      </c>
      <c r="F1096" s="309" t="s">
        <v>646</v>
      </c>
      <c r="G1096" s="307"/>
      <c r="H1096" s="308" t="s">
        <v>1</v>
      </c>
      <c r="I1096" s="310"/>
      <c r="J1096" s="307"/>
      <c r="K1096" s="307"/>
      <c r="L1096" s="311"/>
      <c r="M1096" s="312"/>
      <c r="N1096" s="313"/>
      <c r="O1096" s="313"/>
      <c r="P1096" s="313"/>
      <c r="Q1096" s="313"/>
      <c r="R1096" s="313"/>
      <c r="S1096" s="313"/>
      <c r="T1096" s="314"/>
      <c r="U1096" s="16"/>
      <c r="V1096" s="16"/>
      <c r="W1096" s="16"/>
      <c r="X1096" s="16"/>
      <c r="Y1096" s="16"/>
      <c r="Z1096" s="16"/>
      <c r="AA1096" s="16"/>
      <c r="AB1096" s="16"/>
      <c r="AC1096" s="16"/>
      <c r="AD1096" s="16"/>
      <c r="AE1096" s="16"/>
      <c r="AT1096" s="315" t="s">
        <v>465</v>
      </c>
      <c r="AU1096" s="315" t="s">
        <v>93</v>
      </c>
      <c r="AV1096" s="16" t="s">
        <v>91</v>
      </c>
      <c r="AW1096" s="16" t="s">
        <v>38</v>
      </c>
      <c r="AX1096" s="16" t="s">
        <v>83</v>
      </c>
      <c r="AY1096" s="315" t="s">
        <v>397</v>
      </c>
    </row>
    <row r="1097" s="13" customFormat="1">
      <c r="A1097" s="13"/>
      <c r="B1097" s="269"/>
      <c r="C1097" s="270"/>
      <c r="D1097" s="261" t="s">
        <v>465</v>
      </c>
      <c r="E1097" s="271" t="s">
        <v>1</v>
      </c>
      <c r="F1097" s="272" t="s">
        <v>1489</v>
      </c>
      <c r="G1097" s="270"/>
      <c r="H1097" s="273">
        <v>46.527000000000001</v>
      </c>
      <c r="I1097" s="274"/>
      <c r="J1097" s="270"/>
      <c r="K1097" s="270"/>
      <c r="L1097" s="275"/>
      <c r="M1097" s="276"/>
      <c r="N1097" s="277"/>
      <c r="O1097" s="277"/>
      <c r="P1097" s="277"/>
      <c r="Q1097" s="277"/>
      <c r="R1097" s="277"/>
      <c r="S1097" s="277"/>
      <c r="T1097" s="278"/>
      <c r="U1097" s="13"/>
      <c r="V1097" s="13"/>
      <c r="W1097" s="13"/>
      <c r="X1097" s="13"/>
      <c r="Y1097" s="13"/>
      <c r="Z1097" s="13"/>
      <c r="AA1097" s="13"/>
      <c r="AB1097" s="13"/>
      <c r="AC1097" s="13"/>
      <c r="AD1097" s="13"/>
      <c r="AE1097" s="13"/>
      <c r="AT1097" s="279" t="s">
        <v>465</v>
      </c>
      <c r="AU1097" s="279" t="s">
        <v>93</v>
      </c>
      <c r="AV1097" s="13" t="s">
        <v>93</v>
      </c>
      <c r="AW1097" s="13" t="s">
        <v>38</v>
      </c>
      <c r="AX1097" s="13" t="s">
        <v>83</v>
      </c>
      <c r="AY1097" s="279" t="s">
        <v>397</v>
      </c>
    </row>
    <row r="1098" s="14" customFormat="1">
      <c r="A1098" s="14"/>
      <c r="B1098" s="280"/>
      <c r="C1098" s="281"/>
      <c r="D1098" s="261" t="s">
        <v>465</v>
      </c>
      <c r="E1098" s="282" t="s">
        <v>1</v>
      </c>
      <c r="F1098" s="283" t="s">
        <v>467</v>
      </c>
      <c r="G1098" s="281"/>
      <c r="H1098" s="284">
        <v>46.527000000000001</v>
      </c>
      <c r="I1098" s="285"/>
      <c r="J1098" s="281"/>
      <c r="K1098" s="281"/>
      <c r="L1098" s="286"/>
      <c r="M1098" s="287"/>
      <c r="N1098" s="288"/>
      <c r="O1098" s="288"/>
      <c r="P1098" s="288"/>
      <c r="Q1098" s="288"/>
      <c r="R1098" s="288"/>
      <c r="S1098" s="288"/>
      <c r="T1098" s="289"/>
      <c r="U1098" s="14"/>
      <c r="V1098" s="14"/>
      <c r="W1098" s="14"/>
      <c r="X1098" s="14"/>
      <c r="Y1098" s="14"/>
      <c r="Z1098" s="14"/>
      <c r="AA1098" s="14"/>
      <c r="AB1098" s="14"/>
      <c r="AC1098" s="14"/>
      <c r="AD1098" s="14"/>
      <c r="AE1098" s="14"/>
      <c r="AT1098" s="290" t="s">
        <v>465</v>
      </c>
      <c r="AU1098" s="290" t="s">
        <v>93</v>
      </c>
      <c r="AV1098" s="14" t="s">
        <v>124</v>
      </c>
      <c r="AW1098" s="14" t="s">
        <v>38</v>
      </c>
      <c r="AX1098" s="14" t="s">
        <v>91</v>
      </c>
      <c r="AY1098" s="290" t="s">
        <v>397</v>
      </c>
    </row>
    <row r="1099" s="2" customFormat="1" ht="21.75" customHeight="1">
      <c r="A1099" s="40"/>
      <c r="B1099" s="41"/>
      <c r="C1099" s="316" t="s">
        <v>1588</v>
      </c>
      <c r="D1099" s="316" t="s">
        <v>534</v>
      </c>
      <c r="E1099" s="317" t="s">
        <v>1589</v>
      </c>
      <c r="F1099" s="318" t="s">
        <v>1590</v>
      </c>
      <c r="G1099" s="319" t="s">
        <v>464</v>
      </c>
      <c r="H1099" s="320">
        <v>3.722</v>
      </c>
      <c r="I1099" s="321"/>
      <c r="J1099" s="322">
        <f>ROUND(I1099*H1099,2)</f>
        <v>0</v>
      </c>
      <c r="K1099" s="323"/>
      <c r="L1099" s="324"/>
      <c r="M1099" s="325" t="s">
        <v>1</v>
      </c>
      <c r="N1099" s="326" t="s">
        <v>48</v>
      </c>
      <c r="O1099" s="93"/>
      <c r="P1099" s="257">
        <f>O1099*H1099</f>
        <v>0</v>
      </c>
      <c r="Q1099" s="257">
        <v>0</v>
      </c>
      <c r="R1099" s="257">
        <f>Q1099*H1099</f>
        <v>0</v>
      </c>
      <c r="S1099" s="257">
        <v>0</v>
      </c>
      <c r="T1099" s="258">
        <f>S1099*H1099</f>
        <v>0</v>
      </c>
      <c r="U1099" s="40"/>
      <c r="V1099" s="40"/>
      <c r="W1099" s="40"/>
      <c r="X1099" s="40"/>
      <c r="Y1099" s="40"/>
      <c r="Z1099" s="40"/>
      <c r="AA1099" s="40"/>
      <c r="AB1099" s="40"/>
      <c r="AC1099" s="40"/>
      <c r="AD1099" s="40"/>
      <c r="AE1099" s="40"/>
      <c r="AR1099" s="259" t="s">
        <v>212</v>
      </c>
      <c r="AT1099" s="259" t="s">
        <v>534</v>
      </c>
      <c r="AU1099" s="259" t="s">
        <v>93</v>
      </c>
      <c r="AY1099" s="18" t="s">
        <v>397</v>
      </c>
      <c r="BE1099" s="260">
        <f>IF(N1099="základní",J1099,0)</f>
        <v>0</v>
      </c>
      <c r="BF1099" s="260">
        <f>IF(N1099="snížená",J1099,0)</f>
        <v>0</v>
      </c>
      <c r="BG1099" s="260">
        <f>IF(N1099="zákl. přenesená",J1099,0)</f>
        <v>0</v>
      </c>
      <c r="BH1099" s="260">
        <f>IF(N1099="sníž. přenesená",J1099,0)</f>
        <v>0</v>
      </c>
      <c r="BI1099" s="260">
        <f>IF(N1099="nulová",J1099,0)</f>
        <v>0</v>
      </c>
      <c r="BJ1099" s="18" t="s">
        <v>91</v>
      </c>
      <c r="BK1099" s="260">
        <f>ROUND(I1099*H1099,2)</f>
        <v>0</v>
      </c>
      <c r="BL1099" s="18" t="s">
        <v>162</v>
      </c>
      <c r="BM1099" s="259" t="s">
        <v>1591</v>
      </c>
    </row>
    <row r="1100" s="13" customFormat="1">
      <c r="A1100" s="13"/>
      <c r="B1100" s="269"/>
      <c r="C1100" s="270"/>
      <c r="D1100" s="261" t="s">
        <v>465</v>
      </c>
      <c r="E1100" s="271" t="s">
        <v>1</v>
      </c>
      <c r="F1100" s="272" t="s">
        <v>1592</v>
      </c>
      <c r="G1100" s="270"/>
      <c r="H1100" s="273">
        <v>3.722</v>
      </c>
      <c r="I1100" s="274"/>
      <c r="J1100" s="270"/>
      <c r="K1100" s="270"/>
      <c r="L1100" s="275"/>
      <c r="M1100" s="276"/>
      <c r="N1100" s="277"/>
      <c r="O1100" s="277"/>
      <c r="P1100" s="277"/>
      <c r="Q1100" s="277"/>
      <c r="R1100" s="277"/>
      <c r="S1100" s="277"/>
      <c r="T1100" s="278"/>
      <c r="U1100" s="13"/>
      <c r="V1100" s="13"/>
      <c r="W1100" s="13"/>
      <c r="X1100" s="13"/>
      <c r="Y1100" s="13"/>
      <c r="Z1100" s="13"/>
      <c r="AA1100" s="13"/>
      <c r="AB1100" s="13"/>
      <c r="AC1100" s="13"/>
      <c r="AD1100" s="13"/>
      <c r="AE1100" s="13"/>
      <c r="AT1100" s="279" t="s">
        <v>465</v>
      </c>
      <c r="AU1100" s="279" t="s">
        <v>93</v>
      </c>
      <c r="AV1100" s="13" t="s">
        <v>93</v>
      </c>
      <c r="AW1100" s="13" t="s">
        <v>38</v>
      </c>
      <c r="AX1100" s="13" t="s">
        <v>83</v>
      </c>
      <c r="AY1100" s="279" t="s">
        <v>397</v>
      </c>
    </row>
    <row r="1101" s="14" customFormat="1">
      <c r="A1101" s="14"/>
      <c r="B1101" s="280"/>
      <c r="C1101" s="281"/>
      <c r="D1101" s="261" t="s">
        <v>465</v>
      </c>
      <c r="E1101" s="282" t="s">
        <v>1</v>
      </c>
      <c r="F1101" s="283" t="s">
        <v>467</v>
      </c>
      <c r="G1101" s="281"/>
      <c r="H1101" s="284">
        <v>3.722</v>
      </c>
      <c r="I1101" s="285"/>
      <c r="J1101" s="281"/>
      <c r="K1101" s="281"/>
      <c r="L1101" s="286"/>
      <c r="M1101" s="287"/>
      <c r="N1101" s="288"/>
      <c r="O1101" s="288"/>
      <c r="P1101" s="288"/>
      <c r="Q1101" s="288"/>
      <c r="R1101" s="288"/>
      <c r="S1101" s="288"/>
      <c r="T1101" s="289"/>
      <c r="U1101" s="14"/>
      <c r="V1101" s="14"/>
      <c r="W1101" s="14"/>
      <c r="X1101" s="14"/>
      <c r="Y1101" s="14"/>
      <c r="Z1101" s="14"/>
      <c r="AA1101" s="14"/>
      <c r="AB1101" s="14"/>
      <c r="AC1101" s="14"/>
      <c r="AD1101" s="14"/>
      <c r="AE1101" s="14"/>
      <c r="AT1101" s="290" t="s">
        <v>465</v>
      </c>
      <c r="AU1101" s="290" t="s">
        <v>93</v>
      </c>
      <c r="AV1101" s="14" t="s">
        <v>124</v>
      </c>
      <c r="AW1101" s="14" t="s">
        <v>38</v>
      </c>
      <c r="AX1101" s="14" t="s">
        <v>91</v>
      </c>
      <c r="AY1101" s="290" t="s">
        <v>397</v>
      </c>
    </row>
    <row r="1102" s="2" customFormat="1" ht="33" customHeight="1">
      <c r="A1102" s="40"/>
      <c r="B1102" s="41"/>
      <c r="C1102" s="247" t="s">
        <v>1181</v>
      </c>
      <c r="D1102" s="247" t="s">
        <v>400</v>
      </c>
      <c r="E1102" s="248" t="s">
        <v>1593</v>
      </c>
      <c r="F1102" s="249" t="s">
        <v>1594</v>
      </c>
      <c r="G1102" s="250" t="s">
        <v>546</v>
      </c>
      <c r="H1102" s="251">
        <v>7108.0839999999998</v>
      </c>
      <c r="I1102" s="252"/>
      <c r="J1102" s="253">
        <f>ROUND(I1102*H1102,2)</f>
        <v>0</v>
      </c>
      <c r="K1102" s="254"/>
      <c r="L1102" s="46"/>
      <c r="M1102" s="255" t="s">
        <v>1</v>
      </c>
      <c r="N1102" s="256" t="s">
        <v>48</v>
      </c>
      <c r="O1102" s="93"/>
      <c r="P1102" s="257">
        <f>O1102*H1102</f>
        <v>0</v>
      </c>
      <c r="Q1102" s="257">
        <v>0</v>
      </c>
      <c r="R1102" s="257">
        <f>Q1102*H1102</f>
        <v>0</v>
      </c>
      <c r="S1102" s="257">
        <v>0</v>
      </c>
      <c r="T1102" s="258">
        <f>S1102*H1102</f>
        <v>0</v>
      </c>
      <c r="U1102" s="40"/>
      <c r="V1102" s="40"/>
      <c r="W1102" s="40"/>
      <c r="X1102" s="40"/>
      <c r="Y1102" s="40"/>
      <c r="Z1102" s="40"/>
      <c r="AA1102" s="40"/>
      <c r="AB1102" s="40"/>
      <c r="AC1102" s="40"/>
      <c r="AD1102" s="40"/>
      <c r="AE1102" s="40"/>
      <c r="AR1102" s="259" t="s">
        <v>162</v>
      </c>
      <c r="AT1102" s="259" t="s">
        <v>400</v>
      </c>
      <c r="AU1102" s="259" t="s">
        <v>93</v>
      </c>
      <c r="AY1102" s="18" t="s">
        <v>397</v>
      </c>
      <c r="BE1102" s="260">
        <f>IF(N1102="základní",J1102,0)</f>
        <v>0</v>
      </c>
      <c r="BF1102" s="260">
        <f>IF(N1102="snížená",J1102,0)</f>
        <v>0</v>
      </c>
      <c r="BG1102" s="260">
        <f>IF(N1102="zákl. přenesená",J1102,0)</f>
        <v>0</v>
      </c>
      <c r="BH1102" s="260">
        <f>IF(N1102="sníž. přenesená",J1102,0)</f>
        <v>0</v>
      </c>
      <c r="BI1102" s="260">
        <f>IF(N1102="nulová",J1102,0)</f>
        <v>0</v>
      </c>
      <c r="BJ1102" s="18" t="s">
        <v>91</v>
      </c>
      <c r="BK1102" s="260">
        <f>ROUND(I1102*H1102,2)</f>
        <v>0</v>
      </c>
      <c r="BL1102" s="18" t="s">
        <v>162</v>
      </c>
      <c r="BM1102" s="259" t="s">
        <v>1595</v>
      </c>
    </row>
    <row r="1103" s="16" customFormat="1">
      <c r="A1103" s="16"/>
      <c r="B1103" s="306"/>
      <c r="C1103" s="307"/>
      <c r="D1103" s="261" t="s">
        <v>465</v>
      </c>
      <c r="E1103" s="308" t="s">
        <v>1</v>
      </c>
      <c r="F1103" s="309" t="s">
        <v>1182</v>
      </c>
      <c r="G1103" s="307"/>
      <c r="H1103" s="308" t="s">
        <v>1</v>
      </c>
      <c r="I1103" s="310"/>
      <c r="J1103" s="307"/>
      <c r="K1103" s="307"/>
      <c r="L1103" s="311"/>
      <c r="M1103" s="312"/>
      <c r="N1103" s="313"/>
      <c r="O1103" s="313"/>
      <c r="P1103" s="313"/>
      <c r="Q1103" s="313"/>
      <c r="R1103" s="313"/>
      <c r="S1103" s="313"/>
      <c r="T1103" s="314"/>
      <c r="U1103" s="16"/>
      <c r="V1103" s="16"/>
      <c r="W1103" s="16"/>
      <c r="X1103" s="16"/>
      <c r="Y1103" s="16"/>
      <c r="Z1103" s="16"/>
      <c r="AA1103" s="16"/>
      <c r="AB1103" s="16"/>
      <c r="AC1103" s="16"/>
      <c r="AD1103" s="16"/>
      <c r="AE1103" s="16"/>
      <c r="AT1103" s="315" t="s">
        <v>465</v>
      </c>
      <c r="AU1103" s="315" t="s">
        <v>93</v>
      </c>
      <c r="AV1103" s="16" t="s">
        <v>91</v>
      </c>
      <c r="AW1103" s="16" t="s">
        <v>38</v>
      </c>
      <c r="AX1103" s="16" t="s">
        <v>83</v>
      </c>
      <c r="AY1103" s="315" t="s">
        <v>397</v>
      </c>
    </row>
    <row r="1104" s="16" customFormat="1">
      <c r="A1104" s="16"/>
      <c r="B1104" s="306"/>
      <c r="C1104" s="307"/>
      <c r="D1104" s="261" t="s">
        <v>465</v>
      </c>
      <c r="E1104" s="308" t="s">
        <v>1</v>
      </c>
      <c r="F1104" s="309" t="s">
        <v>1596</v>
      </c>
      <c r="G1104" s="307"/>
      <c r="H1104" s="308" t="s">
        <v>1</v>
      </c>
      <c r="I1104" s="310"/>
      <c r="J1104" s="307"/>
      <c r="K1104" s="307"/>
      <c r="L1104" s="311"/>
      <c r="M1104" s="312"/>
      <c r="N1104" s="313"/>
      <c r="O1104" s="313"/>
      <c r="P1104" s="313"/>
      <c r="Q1104" s="313"/>
      <c r="R1104" s="313"/>
      <c r="S1104" s="313"/>
      <c r="T1104" s="314"/>
      <c r="U1104" s="16"/>
      <c r="V1104" s="16"/>
      <c r="W1104" s="16"/>
      <c r="X1104" s="16"/>
      <c r="Y1104" s="16"/>
      <c r="Z1104" s="16"/>
      <c r="AA1104" s="16"/>
      <c r="AB1104" s="16"/>
      <c r="AC1104" s="16"/>
      <c r="AD1104" s="16"/>
      <c r="AE1104" s="16"/>
      <c r="AT1104" s="315" t="s">
        <v>465</v>
      </c>
      <c r="AU1104" s="315" t="s">
        <v>93</v>
      </c>
      <c r="AV1104" s="16" t="s">
        <v>91</v>
      </c>
      <c r="AW1104" s="16" t="s">
        <v>38</v>
      </c>
      <c r="AX1104" s="16" t="s">
        <v>83</v>
      </c>
      <c r="AY1104" s="315" t="s">
        <v>397</v>
      </c>
    </row>
    <row r="1105" s="13" customFormat="1">
      <c r="A1105" s="13"/>
      <c r="B1105" s="269"/>
      <c r="C1105" s="270"/>
      <c r="D1105" s="261" t="s">
        <v>465</v>
      </c>
      <c r="E1105" s="271" t="s">
        <v>1</v>
      </c>
      <c r="F1105" s="272" t="s">
        <v>1597</v>
      </c>
      <c r="G1105" s="270"/>
      <c r="H1105" s="273">
        <v>2321.9540000000002</v>
      </c>
      <c r="I1105" s="274"/>
      <c r="J1105" s="270"/>
      <c r="K1105" s="270"/>
      <c r="L1105" s="275"/>
      <c r="M1105" s="276"/>
      <c r="N1105" s="277"/>
      <c r="O1105" s="277"/>
      <c r="P1105" s="277"/>
      <c r="Q1105" s="277"/>
      <c r="R1105" s="277"/>
      <c r="S1105" s="277"/>
      <c r="T1105" s="278"/>
      <c r="U1105" s="13"/>
      <c r="V1105" s="13"/>
      <c r="W1105" s="13"/>
      <c r="X1105" s="13"/>
      <c r="Y1105" s="13"/>
      <c r="Z1105" s="13"/>
      <c r="AA1105" s="13"/>
      <c r="AB1105" s="13"/>
      <c r="AC1105" s="13"/>
      <c r="AD1105" s="13"/>
      <c r="AE1105" s="13"/>
      <c r="AT1105" s="279" t="s">
        <v>465</v>
      </c>
      <c r="AU1105" s="279" t="s">
        <v>93</v>
      </c>
      <c r="AV1105" s="13" t="s">
        <v>93</v>
      </c>
      <c r="AW1105" s="13" t="s">
        <v>38</v>
      </c>
      <c r="AX1105" s="13" t="s">
        <v>83</v>
      </c>
      <c r="AY1105" s="279" t="s">
        <v>397</v>
      </c>
    </row>
    <row r="1106" s="13" customFormat="1">
      <c r="A1106" s="13"/>
      <c r="B1106" s="269"/>
      <c r="C1106" s="270"/>
      <c r="D1106" s="261" t="s">
        <v>465</v>
      </c>
      <c r="E1106" s="271" t="s">
        <v>1</v>
      </c>
      <c r="F1106" s="272" t="s">
        <v>1598</v>
      </c>
      <c r="G1106" s="270"/>
      <c r="H1106" s="273">
        <v>73.876000000000005</v>
      </c>
      <c r="I1106" s="274"/>
      <c r="J1106" s="270"/>
      <c r="K1106" s="270"/>
      <c r="L1106" s="275"/>
      <c r="M1106" s="276"/>
      <c r="N1106" s="277"/>
      <c r="O1106" s="277"/>
      <c r="P1106" s="277"/>
      <c r="Q1106" s="277"/>
      <c r="R1106" s="277"/>
      <c r="S1106" s="277"/>
      <c r="T1106" s="278"/>
      <c r="U1106" s="13"/>
      <c r="V1106" s="13"/>
      <c r="W1106" s="13"/>
      <c r="X1106" s="13"/>
      <c r="Y1106" s="13"/>
      <c r="Z1106" s="13"/>
      <c r="AA1106" s="13"/>
      <c r="AB1106" s="13"/>
      <c r="AC1106" s="13"/>
      <c r="AD1106" s="13"/>
      <c r="AE1106" s="13"/>
      <c r="AT1106" s="279" t="s">
        <v>465</v>
      </c>
      <c r="AU1106" s="279" t="s">
        <v>93</v>
      </c>
      <c r="AV1106" s="13" t="s">
        <v>93</v>
      </c>
      <c r="AW1106" s="13" t="s">
        <v>38</v>
      </c>
      <c r="AX1106" s="13" t="s">
        <v>83</v>
      </c>
      <c r="AY1106" s="279" t="s">
        <v>397</v>
      </c>
    </row>
    <row r="1107" s="13" customFormat="1">
      <c r="A1107" s="13"/>
      <c r="B1107" s="269"/>
      <c r="C1107" s="270"/>
      <c r="D1107" s="261" t="s">
        <v>465</v>
      </c>
      <c r="E1107" s="271" t="s">
        <v>1</v>
      </c>
      <c r="F1107" s="272" t="s">
        <v>1599</v>
      </c>
      <c r="G1107" s="270"/>
      <c r="H1107" s="273">
        <v>79.177999999999997</v>
      </c>
      <c r="I1107" s="274"/>
      <c r="J1107" s="270"/>
      <c r="K1107" s="270"/>
      <c r="L1107" s="275"/>
      <c r="M1107" s="276"/>
      <c r="N1107" s="277"/>
      <c r="O1107" s="277"/>
      <c r="P1107" s="277"/>
      <c r="Q1107" s="277"/>
      <c r="R1107" s="277"/>
      <c r="S1107" s="277"/>
      <c r="T1107" s="278"/>
      <c r="U1107" s="13"/>
      <c r="V1107" s="13"/>
      <c r="W1107" s="13"/>
      <c r="X1107" s="13"/>
      <c r="Y1107" s="13"/>
      <c r="Z1107" s="13"/>
      <c r="AA1107" s="13"/>
      <c r="AB1107" s="13"/>
      <c r="AC1107" s="13"/>
      <c r="AD1107" s="13"/>
      <c r="AE1107" s="13"/>
      <c r="AT1107" s="279" t="s">
        <v>465</v>
      </c>
      <c r="AU1107" s="279" t="s">
        <v>93</v>
      </c>
      <c r="AV1107" s="13" t="s">
        <v>93</v>
      </c>
      <c r="AW1107" s="13" t="s">
        <v>38</v>
      </c>
      <c r="AX1107" s="13" t="s">
        <v>83</v>
      </c>
      <c r="AY1107" s="279" t="s">
        <v>397</v>
      </c>
    </row>
    <row r="1108" s="13" customFormat="1">
      <c r="A1108" s="13"/>
      <c r="B1108" s="269"/>
      <c r="C1108" s="270"/>
      <c r="D1108" s="261" t="s">
        <v>465</v>
      </c>
      <c r="E1108" s="271" t="s">
        <v>1</v>
      </c>
      <c r="F1108" s="272" t="s">
        <v>1600</v>
      </c>
      <c r="G1108" s="270"/>
      <c r="H1108" s="273">
        <v>440.738</v>
      </c>
      <c r="I1108" s="274"/>
      <c r="J1108" s="270"/>
      <c r="K1108" s="270"/>
      <c r="L1108" s="275"/>
      <c r="M1108" s="276"/>
      <c r="N1108" s="277"/>
      <c r="O1108" s="277"/>
      <c r="P1108" s="277"/>
      <c r="Q1108" s="277"/>
      <c r="R1108" s="277"/>
      <c r="S1108" s="277"/>
      <c r="T1108" s="278"/>
      <c r="U1108" s="13"/>
      <c r="V1108" s="13"/>
      <c r="W1108" s="13"/>
      <c r="X1108" s="13"/>
      <c r="Y1108" s="13"/>
      <c r="Z1108" s="13"/>
      <c r="AA1108" s="13"/>
      <c r="AB1108" s="13"/>
      <c r="AC1108" s="13"/>
      <c r="AD1108" s="13"/>
      <c r="AE1108" s="13"/>
      <c r="AT1108" s="279" t="s">
        <v>465</v>
      </c>
      <c r="AU1108" s="279" t="s">
        <v>93</v>
      </c>
      <c r="AV1108" s="13" t="s">
        <v>93</v>
      </c>
      <c r="AW1108" s="13" t="s">
        <v>38</v>
      </c>
      <c r="AX1108" s="13" t="s">
        <v>83</v>
      </c>
      <c r="AY1108" s="279" t="s">
        <v>397</v>
      </c>
    </row>
    <row r="1109" s="13" customFormat="1">
      <c r="A1109" s="13"/>
      <c r="B1109" s="269"/>
      <c r="C1109" s="270"/>
      <c r="D1109" s="261" t="s">
        <v>465</v>
      </c>
      <c r="E1109" s="271" t="s">
        <v>1</v>
      </c>
      <c r="F1109" s="272" t="s">
        <v>1601</v>
      </c>
      <c r="G1109" s="270"/>
      <c r="H1109" s="273">
        <v>48.116</v>
      </c>
      <c r="I1109" s="274"/>
      <c r="J1109" s="270"/>
      <c r="K1109" s="270"/>
      <c r="L1109" s="275"/>
      <c r="M1109" s="276"/>
      <c r="N1109" s="277"/>
      <c r="O1109" s="277"/>
      <c r="P1109" s="277"/>
      <c r="Q1109" s="277"/>
      <c r="R1109" s="277"/>
      <c r="S1109" s="277"/>
      <c r="T1109" s="278"/>
      <c r="U1109" s="13"/>
      <c r="V1109" s="13"/>
      <c r="W1109" s="13"/>
      <c r="X1109" s="13"/>
      <c r="Y1109" s="13"/>
      <c r="Z1109" s="13"/>
      <c r="AA1109" s="13"/>
      <c r="AB1109" s="13"/>
      <c r="AC1109" s="13"/>
      <c r="AD1109" s="13"/>
      <c r="AE1109" s="13"/>
      <c r="AT1109" s="279" t="s">
        <v>465</v>
      </c>
      <c r="AU1109" s="279" t="s">
        <v>93</v>
      </c>
      <c r="AV1109" s="13" t="s">
        <v>93</v>
      </c>
      <c r="AW1109" s="13" t="s">
        <v>38</v>
      </c>
      <c r="AX1109" s="13" t="s">
        <v>83</v>
      </c>
      <c r="AY1109" s="279" t="s">
        <v>397</v>
      </c>
    </row>
    <row r="1110" s="13" customFormat="1">
      <c r="A1110" s="13"/>
      <c r="B1110" s="269"/>
      <c r="C1110" s="270"/>
      <c r="D1110" s="261" t="s">
        <v>465</v>
      </c>
      <c r="E1110" s="271" t="s">
        <v>1</v>
      </c>
      <c r="F1110" s="272" t="s">
        <v>1602</v>
      </c>
      <c r="G1110" s="270"/>
      <c r="H1110" s="273">
        <v>244.548</v>
      </c>
      <c r="I1110" s="274"/>
      <c r="J1110" s="270"/>
      <c r="K1110" s="270"/>
      <c r="L1110" s="275"/>
      <c r="M1110" s="276"/>
      <c r="N1110" s="277"/>
      <c r="O1110" s="277"/>
      <c r="P1110" s="277"/>
      <c r="Q1110" s="277"/>
      <c r="R1110" s="277"/>
      <c r="S1110" s="277"/>
      <c r="T1110" s="278"/>
      <c r="U1110" s="13"/>
      <c r="V1110" s="13"/>
      <c r="W1110" s="13"/>
      <c r="X1110" s="13"/>
      <c r="Y1110" s="13"/>
      <c r="Z1110" s="13"/>
      <c r="AA1110" s="13"/>
      <c r="AB1110" s="13"/>
      <c r="AC1110" s="13"/>
      <c r="AD1110" s="13"/>
      <c r="AE1110" s="13"/>
      <c r="AT1110" s="279" t="s">
        <v>465</v>
      </c>
      <c r="AU1110" s="279" t="s">
        <v>93</v>
      </c>
      <c r="AV1110" s="13" t="s">
        <v>93</v>
      </c>
      <c r="AW1110" s="13" t="s">
        <v>38</v>
      </c>
      <c r="AX1110" s="13" t="s">
        <v>83</v>
      </c>
      <c r="AY1110" s="279" t="s">
        <v>397</v>
      </c>
    </row>
    <row r="1111" s="13" customFormat="1">
      <c r="A1111" s="13"/>
      <c r="B1111" s="269"/>
      <c r="C1111" s="270"/>
      <c r="D1111" s="261" t="s">
        <v>465</v>
      </c>
      <c r="E1111" s="271" t="s">
        <v>1</v>
      </c>
      <c r="F1111" s="272" t="s">
        <v>1603</v>
      </c>
      <c r="G1111" s="270"/>
      <c r="H1111" s="273">
        <v>55.579999999999998</v>
      </c>
      <c r="I1111" s="274"/>
      <c r="J1111" s="270"/>
      <c r="K1111" s="270"/>
      <c r="L1111" s="275"/>
      <c r="M1111" s="276"/>
      <c r="N1111" s="277"/>
      <c r="O1111" s="277"/>
      <c r="P1111" s="277"/>
      <c r="Q1111" s="277"/>
      <c r="R1111" s="277"/>
      <c r="S1111" s="277"/>
      <c r="T1111" s="278"/>
      <c r="U1111" s="13"/>
      <c r="V1111" s="13"/>
      <c r="W1111" s="13"/>
      <c r="X1111" s="13"/>
      <c r="Y1111" s="13"/>
      <c r="Z1111" s="13"/>
      <c r="AA1111" s="13"/>
      <c r="AB1111" s="13"/>
      <c r="AC1111" s="13"/>
      <c r="AD1111" s="13"/>
      <c r="AE1111" s="13"/>
      <c r="AT1111" s="279" t="s">
        <v>465</v>
      </c>
      <c r="AU1111" s="279" t="s">
        <v>93</v>
      </c>
      <c r="AV1111" s="13" t="s">
        <v>93</v>
      </c>
      <c r="AW1111" s="13" t="s">
        <v>38</v>
      </c>
      <c r="AX1111" s="13" t="s">
        <v>83</v>
      </c>
      <c r="AY1111" s="279" t="s">
        <v>397</v>
      </c>
    </row>
    <row r="1112" s="13" customFormat="1">
      <c r="A1112" s="13"/>
      <c r="B1112" s="269"/>
      <c r="C1112" s="270"/>
      <c r="D1112" s="261" t="s">
        <v>465</v>
      </c>
      <c r="E1112" s="271" t="s">
        <v>1</v>
      </c>
      <c r="F1112" s="272" t="s">
        <v>1604</v>
      </c>
      <c r="G1112" s="270"/>
      <c r="H1112" s="273">
        <v>611.89200000000005</v>
      </c>
      <c r="I1112" s="274"/>
      <c r="J1112" s="270"/>
      <c r="K1112" s="270"/>
      <c r="L1112" s="275"/>
      <c r="M1112" s="276"/>
      <c r="N1112" s="277"/>
      <c r="O1112" s="277"/>
      <c r="P1112" s="277"/>
      <c r="Q1112" s="277"/>
      <c r="R1112" s="277"/>
      <c r="S1112" s="277"/>
      <c r="T1112" s="278"/>
      <c r="U1112" s="13"/>
      <c r="V1112" s="13"/>
      <c r="W1112" s="13"/>
      <c r="X1112" s="13"/>
      <c r="Y1112" s="13"/>
      <c r="Z1112" s="13"/>
      <c r="AA1112" s="13"/>
      <c r="AB1112" s="13"/>
      <c r="AC1112" s="13"/>
      <c r="AD1112" s="13"/>
      <c r="AE1112" s="13"/>
      <c r="AT1112" s="279" t="s">
        <v>465</v>
      </c>
      <c r="AU1112" s="279" t="s">
        <v>93</v>
      </c>
      <c r="AV1112" s="13" t="s">
        <v>93</v>
      </c>
      <c r="AW1112" s="13" t="s">
        <v>38</v>
      </c>
      <c r="AX1112" s="13" t="s">
        <v>83</v>
      </c>
      <c r="AY1112" s="279" t="s">
        <v>397</v>
      </c>
    </row>
    <row r="1113" s="13" customFormat="1">
      <c r="A1113" s="13"/>
      <c r="B1113" s="269"/>
      <c r="C1113" s="270"/>
      <c r="D1113" s="261" t="s">
        <v>465</v>
      </c>
      <c r="E1113" s="271" t="s">
        <v>1</v>
      </c>
      <c r="F1113" s="272" t="s">
        <v>1605</v>
      </c>
      <c r="G1113" s="270"/>
      <c r="H1113" s="273">
        <v>2745.5790000000002</v>
      </c>
      <c r="I1113" s="274"/>
      <c r="J1113" s="270"/>
      <c r="K1113" s="270"/>
      <c r="L1113" s="275"/>
      <c r="M1113" s="276"/>
      <c r="N1113" s="277"/>
      <c r="O1113" s="277"/>
      <c r="P1113" s="277"/>
      <c r="Q1113" s="277"/>
      <c r="R1113" s="277"/>
      <c r="S1113" s="277"/>
      <c r="T1113" s="278"/>
      <c r="U1113" s="13"/>
      <c r="V1113" s="13"/>
      <c r="W1113" s="13"/>
      <c r="X1113" s="13"/>
      <c r="Y1113" s="13"/>
      <c r="Z1113" s="13"/>
      <c r="AA1113" s="13"/>
      <c r="AB1113" s="13"/>
      <c r="AC1113" s="13"/>
      <c r="AD1113" s="13"/>
      <c r="AE1113" s="13"/>
      <c r="AT1113" s="279" t="s">
        <v>465</v>
      </c>
      <c r="AU1113" s="279" t="s">
        <v>93</v>
      </c>
      <c r="AV1113" s="13" t="s">
        <v>93</v>
      </c>
      <c r="AW1113" s="13" t="s">
        <v>38</v>
      </c>
      <c r="AX1113" s="13" t="s">
        <v>83</v>
      </c>
      <c r="AY1113" s="279" t="s">
        <v>397</v>
      </c>
    </row>
    <row r="1114" s="13" customFormat="1">
      <c r="A1114" s="13"/>
      <c r="B1114" s="269"/>
      <c r="C1114" s="270"/>
      <c r="D1114" s="261" t="s">
        <v>465</v>
      </c>
      <c r="E1114" s="271" t="s">
        <v>1</v>
      </c>
      <c r="F1114" s="272" t="s">
        <v>1606</v>
      </c>
      <c r="G1114" s="270"/>
      <c r="H1114" s="273">
        <v>374.87700000000001</v>
      </c>
      <c r="I1114" s="274"/>
      <c r="J1114" s="270"/>
      <c r="K1114" s="270"/>
      <c r="L1114" s="275"/>
      <c r="M1114" s="276"/>
      <c r="N1114" s="277"/>
      <c r="O1114" s="277"/>
      <c r="P1114" s="277"/>
      <c r="Q1114" s="277"/>
      <c r="R1114" s="277"/>
      <c r="S1114" s="277"/>
      <c r="T1114" s="278"/>
      <c r="U1114" s="13"/>
      <c r="V1114" s="13"/>
      <c r="W1114" s="13"/>
      <c r="X1114" s="13"/>
      <c r="Y1114" s="13"/>
      <c r="Z1114" s="13"/>
      <c r="AA1114" s="13"/>
      <c r="AB1114" s="13"/>
      <c r="AC1114" s="13"/>
      <c r="AD1114" s="13"/>
      <c r="AE1114" s="13"/>
      <c r="AT1114" s="279" t="s">
        <v>465</v>
      </c>
      <c r="AU1114" s="279" t="s">
        <v>93</v>
      </c>
      <c r="AV1114" s="13" t="s">
        <v>93</v>
      </c>
      <c r="AW1114" s="13" t="s">
        <v>38</v>
      </c>
      <c r="AX1114" s="13" t="s">
        <v>83</v>
      </c>
      <c r="AY1114" s="279" t="s">
        <v>397</v>
      </c>
    </row>
    <row r="1115" s="13" customFormat="1">
      <c r="A1115" s="13"/>
      <c r="B1115" s="269"/>
      <c r="C1115" s="270"/>
      <c r="D1115" s="261" t="s">
        <v>465</v>
      </c>
      <c r="E1115" s="271" t="s">
        <v>1</v>
      </c>
      <c r="F1115" s="272" t="s">
        <v>1607</v>
      </c>
      <c r="G1115" s="270"/>
      <c r="H1115" s="273">
        <v>111.746</v>
      </c>
      <c r="I1115" s="274"/>
      <c r="J1115" s="270"/>
      <c r="K1115" s="270"/>
      <c r="L1115" s="275"/>
      <c r="M1115" s="276"/>
      <c r="N1115" s="277"/>
      <c r="O1115" s="277"/>
      <c r="P1115" s="277"/>
      <c r="Q1115" s="277"/>
      <c r="R1115" s="277"/>
      <c r="S1115" s="277"/>
      <c r="T1115" s="278"/>
      <c r="U1115" s="13"/>
      <c r="V1115" s="13"/>
      <c r="W1115" s="13"/>
      <c r="X1115" s="13"/>
      <c r="Y1115" s="13"/>
      <c r="Z1115" s="13"/>
      <c r="AA1115" s="13"/>
      <c r="AB1115" s="13"/>
      <c r="AC1115" s="13"/>
      <c r="AD1115" s="13"/>
      <c r="AE1115" s="13"/>
      <c r="AT1115" s="279" t="s">
        <v>465</v>
      </c>
      <c r="AU1115" s="279" t="s">
        <v>93</v>
      </c>
      <c r="AV1115" s="13" t="s">
        <v>93</v>
      </c>
      <c r="AW1115" s="13" t="s">
        <v>38</v>
      </c>
      <c r="AX1115" s="13" t="s">
        <v>83</v>
      </c>
      <c r="AY1115" s="279" t="s">
        <v>397</v>
      </c>
    </row>
    <row r="1116" s="14" customFormat="1">
      <c r="A1116" s="14"/>
      <c r="B1116" s="280"/>
      <c r="C1116" s="281"/>
      <c r="D1116" s="261" t="s">
        <v>465</v>
      </c>
      <c r="E1116" s="282" t="s">
        <v>1</v>
      </c>
      <c r="F1116" s="283" t="s">
        <v>467</v>
      </c>
      <c r="G1116" s="281"/>
      <c r="H1116" s="284">
        <v>7108.0839999999998</v>
      </c>
      <c r="I1116" s="285"/>
      <c r="J1116" s="281"/>
      <c r="K1116" s="281"/>
      <c r="L1116" s="286"/>
      <c r="M1116" s="287"/>
      <c r="N1116" s="288"/>
      <c r="O1116" s="288"/>
      <c r="P1116" s="288"/>
      <c r="Q1116" s="288"/>
      <c r="R1116" s="288"/>
      <c r="S1116" s="288"/>
      <c r="T1116" s="289"/>
      <c r="U1116" s="14"/>
      <c r="V1116" s="14"/>
      <c r="W1116" s="14"/>
      <c r="X1116" s="14"/>
      <c r="Y1116" s="14"/>
      <c r="Z1116" s="14"/>
      <c r="AA1116" s="14"/>
      <c r="AB1116" s="14"/>
      <c r="AC1116" s="14"/>
      <c r="AD1116" s="14"/>
      <c r="AE1116" s="14"/>
      <c r="AT1116" s="290" t="s">
        <v>465</v>
      </c>
      <c r="AU1116" s="290" t="s">
        <v>93</v>
      </c>
      <c r="AV1116" s="14" t="s">
        <v>124</v>
      </c>
      <c r="AW1116" s="14" t="s">
        <v>38</v>
      </c>
      <c r="AX1116" s="14" t="s">
        <v>91</v>
      </c>
      <c r="AY1116" s="290" t="s">
        <v>397</v>
      </c>
    </row>
    <row r="1117" s="2" customFormat="1" ht="16.5" customHeight="1">
      <c r="A1117" s="40"/>
      <c r="B1117" s="41"/>
      <c r="C1117" s="247" t="s">
        <v>1608</v>
      </c>
      <c r="D1117" s="247" t="s">
        <v>400</v>
      </c>
      <c r="E1117" s="248" t="s">
        <v>1609</v>
      </c>
      <c r="F1117" s="249" t="s">
        <v>1610</v>
      </c>
      <c r="G1117" s="250" t="s">
        <v>1431</v>
      </c>
      <c r="H1117" s="329"/>
      <c r="I1117" s="252"/>
      <c r="J1117" s="253">
        <f>ROUND(I1117*H1117,2)</f>
        <v>0</v>
      </c>
      <c r="K1117" s="254"/>
      <c r="L1117" s="46"/>
      <c r="M1117" s="255" t="s">
        <v>1</v>
      </c>
      <c r="N1117" s="256" t="s">
        <v>48</v>
      </c>
      <c r="O1117" s="93"/>
      <c r="P1117" s="257">
        <f>O1117*H1117</f>
        <v>0</v>
      </c>
      <c r="Q1117" s="257">
        <v>0</v>
      </c>
      <c r="R1117" s="257">
        <f>Q1117*H1117</f>
        <v>0</v>
      </c>
      <c r="S1117" s="257">
        <v>0</v>
      </c>
      <c r="T1117" s="258">
        <f>S1117*H1117</f>
        <v>0</v>
      </c>
      <c r="U1117" s="40"/>
      <c r="V1117" s="40"/>
      <c r="W1117" s="40"/>
      <c r="X1117" s="40"/>
      <c r="Y1117" s="40"/>
      <c r="Z1117" s="40"/>
      <c r="AA1117" s="40"/>
      <c r="AB1117" s="40"/>
      <c r="AC1117" s="40"/>
      <c r="AD1117" s="40"/>
      <c r="AE1117" s="40"/>
      <c r="AR1117" s="259" t="s">
        <v>162</v>
      </c>
      <c r="AT1117" s="259" t="s">
        <v>400</v>
      </c>
      <c r="AU1117" s="259" t="s">
        <v>93</v>
      </c>
      <c r="AY1117" s="18" t="s">
        <v>397</v>
      </c>
      <c r="BE1117" s="260">
        <f>IF(N1117="základní",J1117,0)</f>
        <v>0</v>
      </c>
      <c r="BF1117" s="260">
        <f>IF(N1117="snížená",J1117,0)</f>
        <v>0</v>
      </c>
      <c r="BG1117" s="260">
        <f>IF(N1117="zákl. přenesená",J1117,0)</f>
        <v>0</v>
      </c>
      <c r="BH1117" s="260">
        <f>IF(N1117="sníž. přenesená",J1117,0)</f>
        <v>0</v>
      </c>
      <c r="BI1117" s="260">
        <f>IF(N1117="nulová",J1117,0)</f>
        <v>0</v>
      </c>
      <c r="BJ1117" s="18" t="s">
        <v>91</v>
      </c>
      <c r="BK1117" s="260">
        <f>ROUND(I1117*H1117,2)</f>
        <v>0</v>
      </c>
      <c r="BL1117" s="18" t="s">
        <v>162</v>
      </c>
      <c r="BM1117" s="259" t="s">
        <v>1611</v>
      </c>
    </row>
    <row r="1118" s="12" customFormat="1" ht="22.8" customHeight="1">
      <c r="A1118" s="12"/>
      <c r="B1118" s="231"/>
      <c r="C1118" s="232"/>
      <c r="D1118" s="233" t="s">
        <v>82</v>
      </c>
      <c r="E1118" s="245" t="s">
        <v>1612</v>
      </c>
      <c r="F1118" s="245" t="s">
        <v>1613</v>
      </c>
      <c r="G1118" s="232"/>
      <c r="H1118" s="232"/>
      <c r="I1118" s="235"/>
      <c r="J1118" s="246">
        <f>BK1118</f>
        <v>0</v>
      </c>
      <c r="K1118" s="232"/>
      <c r="L1118" s="237"/>
      <c r="M1118" s="238"/>
      <c r="N1118" s="239"/>
      <c r="O1118" s="239"/>
      <c r="P1118" s="240">
        <f>SUM(P1119:P1131)</f>
        <v>0</v>
      </c>
      <c r="Q1118" s="239"/>
      <c r="R1118" s="240">
        <f>SUM(R1119:R1131)</f>
        <v>0</v>
      </c>
      <c r="S1118" s="239"/>
      <c r="T1118" s="241">
        <f>SUM(T1119:T1131)</f>
        <v>0</v>
      </c>
      <c r="U1118" s="12"/>
      <c r="V1118" s="12"/>
      <c r="W1118" s="12"/>
      <c r="X1118" s="12"/>
      <c r="Y1118" s="12"/>
      <c r="Z1118" s="12"/>
      <c r="AA1118" s="12"/>
      <c r="AB1118" s="12"/>
      <c r="AC1118" s="12"/>
      <c r="AD1118" s="12"/>
      <c r="AE1118" s="12"/>
      <c r="AR1118" s="242" t="s">
        <v>93</v>
      </c>
      <c r="AT1118" s="243" t="s">
        <v>82</v>
      </c>
      <c r="AU1118" s="243" t="s">
        <v>91</v>
      </c>
      <c r="AY1118" s="242" t="s">
        <v>397</v>
      </c>
      <c r="BK1118" s="244">
        <f>SUM(BK1119:BK1131)</f>
        <v>0</v>
      </c>
    </row>
    <row r="1119" s="2" customFormat="1" ht="21.75" customHeight="1">
      <c r="A1119" s="40"/>
      <c r="B1119" s="41"/>
      <c r="C1119" s="247" t="s">
        <v>1190</v>
      </c>
      <c r="D1119" s="247" t="s">
        <v>400</v>
      </c>
      <c r="E1119" s="248" t="s">
        <v>1614</v>
      </c>
      <c r="F1119" s="249" t="s">
        <v>1615</v>
      </c>
      <c r="G1119" s="250" t="s">
        <v>546</v>
      </c>
      <c r="H1119" s="251">
        <v>236</v>
      </c>
      <c r="I1119" s="252"/>
      <c r="J1119" s="253">
        <f>ROUND(I1119*H1119,2)</f>
        <v>0</v>
      </c>
      <c r="K1119" s="254"/>
      <c r="L1119" s="46"/>
      <c r="M1119" s="255" t="s">
        <v>1</v>
      </c>
      <c r="N1119" s="256" t="s">
        <v>48</v>
      </c>
      <c r="O1119" s="93"/>
      <c r="P1119" s="257">
        <f>O1119*H1119</f>
        <v>0</v>
      </c>
      <c r="Q1119" s="257">
        <v>0</v>
      </c>
      <c r="R1119" s="257">
        <f>Q1119*H1119</f>
        <v>0</v>
      </c>
      <c r="S1119" s="257">
        <v>0</v>
      </c>
      <c r="T1119" s="258">
        <f>S1119*H1119</f>
        <v>0</v>
      </c>
      <c r="U1119" s="40"/>
      <c r="V1119" s="40"/>
      <c r="W1119" s="40"/>
      <c r="X1119" s="40"/>
      <c r="Y1119" s="40"/>
      <c r="Z1119" s="40"/>
      <c r="AA1119" s="40"/>
      <c r="AB1119" s="40"/>
      <c r="AC1119" s="40"/>
      <c r="AD1119" s="40"/>
      <c r="AE1119" s="40"/>
      <c r="AR1119" s="259" t="s">
        <v>162</v>
      </c>
      <c r="AT1119" s="259" t="s">
        <v>400</v>
      </c>
      <c r="AU1119" s="259" t="s">
        <v>93</v>
      </c>
      <c r="AY1119" s="18" t="s">
        <v>397</v>
      </c>
      <c r="BE1119" s="260">
        <f>IF(N1119="základní",J1119,0)</f>
        <v>0</v>
      </c>
      <c r="BF1119" s="260">
        <f>IF(N1119="snížená",J1119,0)</f>
        <v>0</v>
      </c>
      <c r="BG1119" s="260">
        <f>IF(N1119="zákl. přenesená",J1119,0)</f>
        <v>0</v>
      </c>
      <c r="BH1119" s="260">
        <f>IF(N1119="sníž. přenesená",J1119,0)</f>
        <v>0</v>
      </c>
      <c r="BI1119" s="260">
        <f>IF(N1119="nulová",J1119,0)</f>
        <v>0</v>
      </c>
      <c r="BJ1119" s="18" t="s">
        <v>91</v>
      </c>
      <c r="BK1119" s="260">
        <f>ROUND(I1119*H1119,2)</f>
        <v>0</v>
      </c>
      <c r="BL1119" s="18" t="s">
        <v>162</v>
      </c>
      <c r="BM1119" s="259" t="s">
        <v>1616</v>
      </c>
    </row>
    <row r="1120" s="16" customFormat="1">
      <c r="A1120" s="16"/>
      <c r="B1120" s="306"/>
      <c r="C1120" s="307"/>
      <c r="D1120" s="261" t="s">
        <v>465</v>
      </c>
      <c r="E1120" s="308" t="s">
        <v>1</v>
      </c>
      <c r="F1120" s="309" t="s">
        <v>646</v>
      </c>
      <c r="G1120" s="307"/>
      <c r="H1120" s="308" t="s">
        <v>1</v>
      </c>
      <c r="I1120" s="310"/>
      <c r="J1120" s="307"/>
      <c r="K1120" s="307"/>
      <c r="L1120" s="311"/>
      <c r="M1120" s="312"/>
      <c r="N1120" s="313"/>
      <c r="O1120" s="313"/>
      <c r="P1120" s="313"/>
      <c r="Q1120" s="313"/>
      <c r="R1120" s="313"/>
      <c r="S1120" s="313"/>
      <c r="T1120" s="314"/>
      <c r="U1120" s="16"/>
      <c r="V1120" s="16"/>
      <c r="W1120" s="16"/>
      <c r="X1120" s="16"/>
      <c r="Y1120" s="16"/>
      <c r="Z1120" s="16"/>
      <c r="AA1120" s="16"/>
      <c r="AB1120" s="16"/>
      <c r="AC1120" s="16"/>
      <c r="AD1120" s="16"/>
      <c r="AE1120" s="16"/>
      <c r="AT1120" s="315" t="s">
        <v>465</v>
      </c>
      <c r="AU1120" s="315" t="s">
        <v>93</v>
      </c>
      <c r="AV1120" s="16" t="s">
        <v>91</v>
      </c>
      <c r="AW1120" s="16" t="s">
        <v>38</v>
      </c>
      <c r="AX1120" s="16" t="s">
        <v>83</v>
      </c>
      <c r="AY1120" s="315" t="s">
        <v>397</v>
      </c>
    </row>
    <row r="1121" s="13" customFormat="1">
      <c r="A1121" s="13"/>
      <c r="B1121" s="269"/>
      <c r="C1121" s="270"/>
      <c r="D1121" s="261" t="s">
        <v>465</v>
      </c>
      <c r="E1121" s="271" t="s">
        <v>1</v>
      </c>
      <c r="F1121" s="272" t="s">
        <v>1617</v>
      </c>
      <c r="G1121" s="270"/>
      <c r="H1121" s="273">
        <v>236</v>
      </c>
      <c r="I1121" s="274"/>
      <c r="J1121" s="270"/>
      <c r="K1121" s="270"/>
      <c r="L1121" s="275"/>
      <c r="M1121" s="276"/>
      <c r="N1121" s="277"/>
      <c r="O1121" s="277"/>
      <c r="P1121" s="277"/>
      <c r="Q1121" s="277"/>
      <c r="R1121" s="277"/>
      <c r="S1121" s="277"/>
      <c r="T1121" s="278"/>
      <c r="U1121" s="13"/>
      <c r="V1121" s="13"/>
      <c r="W1121" s="13"/>
      <c r="X1121" s="13"/>
      <c r="Y1121" s="13"/>
      <c r="Z1121" s="13"/>
      <c r="AA1121" s="13"/>
      <c r="AB1121" s="13"/>
      <c r="AC1121" s="13"/>
      <c r="AD1121" s="13"/>
      <c r="AE1121" s="13"/>
      <c r="AT1121" s="279" t="s">
        <v>465</v>
      </c>
      <c r="AU1121" s="279" t="s">
        <v>93</v>
      </c>
      <c r="AV1121" s="13" t="s">
        <v>93</v>
      </c>
      <c r="AW1121" s="13" t="s">
        <v>38</v>
      </c>
      <c r="AX1121" s="13" t="s">
        <v>83</v>
      </c>
      <c r="AY1121" s="279" t="s">
        <v>397</v>
      </c>
    </row>
    <row r="1122" s="14" customFormat="1">
      <c r="A1122" s="14"/>
      <c r="B1122" s="280"/>
      <c r="C1122" s="281"/>
      <c r="D1122" s="261" t="s">
        <v>465</v>
      </c>
      <c r="E1122" s="282" t="s">
        <v>1</v>
      </c>
      <c r="F1122" s="283" t="s">
        <v>467</v>
      </c>
      <c r="G1122" s="281"/>
      <c r="H1122" s="284">
        <v>236</v>
      </c>
      <c r="I1122" s="285"/>
      <c r="J1122" s="281"/>
      <c r="K1122" s="281"/>
      <c r="L1122" s="286"/>
      <c r="M1122" s="287"/>
      <c r="N1122" s="288"/>
      <c r="O1122" s="288"/>
      <c r="P1122" s="288"/>
      <c r="Q1122" s="288"/>
      <c r="R1122" s="288"/>
      <c r="S1122" s="288"/>
      <c r="T1122" s="289"/>
      <c r="U1122" s="14"/>
      <c r="V1122" s="14"/>
      <c r="W1122" s="14"/>
      <c r="X1122" s="14"/>
      <c r="Y1122" s="14"/>
      <c r="Z1122" s="14"/>
      <c r="AA1122" s="14"/>
      <c r="AB1122" s="14"/>
      <c r="AC1122" s="14"/>
      <c r="AD1122" s="14"/>
      <c r="AE1122" s="14"/>
      <c r="AT1122" s="290" t="s">
        <v>465</v>
      </c>
      <c r="AU1122" s="290" t="s">
        <v>93</v>
      </c>
      <c r="AV1122" s="14" t="s">
        <v>124</v>
      </c>
      <c r="AW1122" s="14" t="s">
        <v>38</v>
      </c>
      <c r="AX1122" s="14" t="s">
        <v>91</v>
      </c>
      <c r="AY1122" s="290" t="s">
        <v>397</v>
      </c>
    </row>
    <row r="1123" s="2" customFormat="1" ht="21.75" customHeight="1">
      <c r="A1123" s="40"/>
      <c r="B1123" s="41"/>
      <c r="C1123" s="247" t="s">
        <v>1618</v>
      </c>
      <c r="D1123" s="247" t="s">
        <v>400</v>
      </c>
      <c r="E1123" s="248" t="s">
        <v>1619</v>
      </c>
      <c r="F1123" s="249" t="s">
        <v>1620</v>
      </c>
      <c r="G1123" s="250" t="s">
        <v>546</v>
      </c>
      <c r="H1123" s="251">
        <v>28.050000000000001</v>
      </c>
      <c r="I1123" s="252"/>
      <c r="J1123" s="253">
        <f>ROUND(I1123*H1123,2)</f>
        <v>0</v>
      </c>
      <c r="K1123" s="254"/>
      <c r="L1123" s="46"/>
      <c r="M1123" s="255" t="s">
        <v>1</v>
      </c>
      <c r="N1123" s="256" t="s">
        <v>48</v>
      </c>
      <c r="O1123" s="93"/>
      <c r="P1123" s="257">
        <f>O1123*H1123</f>
        <v>0</v>
      </c>
      <c r="Q1123" s="257">
        <v>0</v>
      </c>
      <c r="R1123" s="257">
        <f>Q1123*H1123</f>
        <v>0</v>
      </c>
      <c r="S1123" s="257">
        <v>0</v>
      </c>
      <c r="T1123" s="258">
        <f>S1123*H1123</f>
        <v>0</v>
      </c>
      <c r="U1123" s="40"/>
      <c r="V1123" s="40"/>
      <c r="W1123" s="40"/>
      <c r="X1123" s="40"/>
      <c r="Y1123" s="40"/>
      <c r="Z1123" s="40"/>
      <c r="AA1123" s="40"/>
      <c r="AB1123" s="40"/>
      <c r="AC1123" s="40"/>
      <c r="AD1123" s="40"/>
      <c r="AE1123" s="40"/>
      <c r="AR1123" s="259" t="s">
        <v>162</v>
      </c>
      <c r="AT1123" s="259" t="s">
        <v>400</v>
      </c>
      <c r="AU1123" s="259" t="s">
        <v>93</v>
      </c>
      <c r="AY1123" s="18" t="s">
        <v>397</v>
      </c>
      <c r="BE1123" s="260">
        <f>IF(N1123="základní",J1123,0)</f>
        <v>0</v>
      </c>
      <c r="BF1123" s="260">
        <f>IF(N1123="snížená",J1123,0)</f>
        <v>0</v>
      </c>
      <c r="BG1123" s="260">
        <f>IF(N1123="zákl. přenesená",J1123,0)</f>
        <v>0</v>
      </c>
      <c r="BH1123" s="260">
        <f>IF(N1123="sníž. přenesená",J1123,0)</f>
        <v>0</v>
      </c>
      <c r="BI1123" s="260">
        <f>IF(N1123="nulová",J1123,0)</f>
        <v>0</v>
      </c>
      <c r="BJ1123" s="18" t="s">
        <v>91</v>
      </c>
      <c r="BK1123" s="260">
        <f>ROUND(I1123*H1123,2)</f>
        <v>0</v>
      </c>
      <c r="BL1123" s="18" t="s">
        <v>162</v>
      </c>
      <c r="BM1123" s="259" t="s">
        <v>1621</v>
      </c>
    </row>
    <row r="1124" s="16" customFormat="1">
      <c r="A1124" s="16"/>
      <c r="B1124" s="306"/>
      <c r="C1124" s="307"/>
      <c r="D1124" s="261" t="s">
        <v>465</v>
      </c>
      <c r="E1124" s="308" t="s">
        <v>1</v>
      </c>
      <c r="F1124" s="309" t="s">
        <v>646</v>
      </c>
      <c r="G1124" s="307"/>
      <c r="H1124" s="308" t="s">
        <v>1</v>
      </c>
      <c r="I1124" s="310"/>
      <c r="J1124" s="307"/>
      <c r="K1124" s="307"/>
      <c r="L1124" s="311"/>
      <c r="M1124" s="312"/>
      <c r="N1124" s="313"/>
      <c r="O1124" s="313"/>
      <c r="P1124" s="313"/>
      <c r="Q1124" s="313"/>
      <c r="R1124" s="313"/>
      <c r="S1124" s="313"/>
      <c r="T1124" s="314"/>
      <c r="U1124" s="16"/>
      <c r="V1124" s="16"/>
      <c r="W1124" s="16"/>
      <c r="X1124" s="16"/>
      <c r="Y1124" s="16"/>
      <c r="Z1124" s="16"/>
      <c r="AA1124" s="16"/>
      <c r="AB1124" s="16"/>
      <c r="AC1124" s="16"/>
      <c r="AD1124" s="16"/>
      <c r="AE1124" s="16"/>
      <c r="AT1124" s="315" t="s">
        <v>465</v>
      </c>
      <c r="AU1124" s="315" t="s">
        <v>93</v>
      </c>
      <c r="AV1124" s="16" t="s">
        <v>91</v>
      </c>
      <c r="AW1124" s="16" t="s">
        <v>38</v>
      </c>
      <c r="AX1124" s="16" t="s">
        <v>83</v>
      </c>
      <c r="AY1124" s="315" t="s">
        <v>397</v>
      </c>
    </row>
    <row r="1125" s="13" customFormat="1">
      <c r="A1125" s="13"/>
      <c r="B1125" s="269"/>
      <c r="C1125" s="270"/>
      <c r="D1125" s="261" t="s">
        <v>465</v>
      </c>
      <c r="E1125" s="271" t="s">
        <v>1</v>
      </c>
      <c r="F1125" s="272" t="s">
        <v>1490</v>
      </c>
      <c r="G1125" s="270"/>
      <c r="H1125" s="273">
        <v>28.050000000000001</v>
      </c>
      <c r="I1125" s="274"/>
      <c r="J1125" s="270"/>
      <c r="K1125" s="270"/>
      <c r="L1125" s="275"/>
      <c r="M1125" s="276"/>
      <c r="N1125" s="277"/>
      <c r="O1125" s="277"/>
      <c r="P1125" s="277"/>
      <c r="Q1125" s="277"/>
      <c r="R1125" s="277"/>
      <c r="S1125" s="277"/>
      <c r="T1125" s="278"/>
      <c r="U1125" s="13"/>
      <c r="V1125" s="13"/>
      <c r="W1125" s="13"/>
      <c r="X1125" s="13"/>
      <c r="Y1125" s="13"/>
      <c r="Z1125" s="13"/>
      <c r="AA1125" s="13"/>
      <c r="AB1125" s="13"/>
      <c r="AC1125" s="13"/>
      <c r="AD1125" s="13"/>
      <c r="AE1125" s="13"/>
      <c r="AT1125" s="279" t="s">
        <v>465</v>
      </c>
      <c r="AU1125" s="279" t="s">
        <v>93</v>
      </c>
      <c r="AV1125" s="13" t="s">
        <v>93</v>
      </c>
      <c r="AW1125" s="13" t="s">
        <v>38</v>
      </c>
      <c r="AX1125" s="13" t="s">
        <v>83</v>
      </c>
      <c r="AY1125" s="279" t="s">
        <v>397</v>
      </c>
    </row>
    <row r="1126" s="14" customFormat="1">
      <c r="A1126" s="14"/>
      <c r="B1126" s="280"/>
      <c r="C1126" s="281"/>
      <c r="D1126" s="261" t="s">
        <v>465</v>
      </c>
      <c r="E1126" s="282" t="s">
        <v>1</v>
      </c>
      <c r="F1126" s="283" t="s">
        <v>467</v>
      </c>
      <c r="G1126" s="281"/>
      <c r="H1126" s="284">
        <v>28.050000000000001</v>
      </c>
      <c r="I1126" s="285"/>
      <c r="J1126" s="281"/>
      <c r="K1126" s="281"/>
      <c r="L1126" s="286"/>
      <c r="M1126" s="287"/>
      <c r="N1126" s="288"/>
      <c r="O1126" s="288"/>
      <c r="P1126" s="288"/>
      <c r="Q1126" s="288"/>
      <c r="R1126" s="288"/>
      <c r="S1126" s="288"/>
      <c r="T1126" s="289"/>
      <c r="U1126" s="14"/>
      <c r="V1126" s="14"/>
      <c r="W1126" s="14"/>
      <c r="X1126" s="14"/>
      <c r="Y1126" s="14"/>
      <c r="Z1126" s="14"/>
      <c r="AA1126" s="14"/>
      <c r="AB1126" s="14"/>
      <c r="AC1126" s="14"/>
      <c r="AD1126" s="14"/>
      <c r="AE1126" s="14"/>
      <c r="AT1126" s="290" t="s">
        <v>465</v>
      </c>
      <c r="AU1126" s="290" t="s">
        <v>93</v>
      </c>
      <c r="AV1126" s="14" t="s">
        <v>124</v>
      </c>
      <c r="AW1126" s="14" t="s">
        <v>38</v>
      </c>
      <c r="AX1126" s="14" t="s">
        <v>91</v>
      </c>
      <c r="AY1126" s="290" t="s">
        <v>397</v>
      </c>
    </row>
    <row r="1127" s="2" customFormat="1" ht="21.75" customHeight="1">
      <c r="A1127" s="40"/>
      <c r="B1127" s="41"/>
      <c r="C1127" s="247" t="s">
        <v>1195</v>
      </c>
      <c r="D1127" s="247" t="s">
        <v>400</v>
      </c>
      <c r="E1127" s="248" t="s">
        <v>1622</v>
      </c>
      <c r="F1127" s="249" t="s">
        <v>1623</v>
      </c>
      <c r="G1127" s="250" t="s">
        <v>546</v>
      </c>
      <c r="H1127" s="251">
        <v>108.84999999999999</v>
      </c>
      <c r="I1127" s="252"/>
      <c r="J1127" s="253">
        <f>ROUND(I1127*H1127,2)</f>
        <v>0</v>
      </c>
      <c r="K1127" s="254"/>
      <c r="L1127" s="46"/>
      <c r="M1127" s="255" t="s">
        <v>1</v>
      </c>
      <c r="N1127" s="256" t="s">
        <v>48</v>
      </c>
      <c r="O1127" s="93"/>
      <c r="P1127" s="257">
        <f>O1127*H1127</f>
        <v>0</v>
      </c>
      <c r="Q1127" s="257">
        <v>0</v>
      </c>
      <c r="R1127" s="257">
        <f>Q1127*H1127</f>
        <v>0</v>
      </c>
      <c r="S1127" s="257">
        <v>0</v>
      </c>
      <c r="T1127" s="258">
        <f>S1127*H1127</f>
        <v>0</v>
      </c>
      <c r="U1127" s="40"/>
      <c r="V1127" s="40"/>
      <c r="W1127" s="40"/>
      <c r="X1127" s="40"/>
      <c r="Y1127" s="40"/>
      <c r="Z1127" s="40"/>
      <c r="AA1127" s="40"/>
      <c r="AB1127" s="40"/>
      <c r="AC1127" s="40"/>
      <c r="AD1127" s="40"/>
      <c r="AE1127" s="40"/>
      <c r="AR1127" s="259" t="s">
        <v>162</v>
      </c>
      <c r="AT1127" s="259" t="s">
        <v>400</v>
      </c>
      <c r="AU1127" s="259" t="s">
        <v>93</v>
      </c>
      <c r="AY1127" s="18" t="s">
        <v>397</v>
      </c>
      <c r="BE1127" s="260">
        <f>IF(N1127="základní",J1127,0)</f>
        <v>0</v>
      </c>
      <c r="BF1127" s="260">
        <f>IF(N1127="snížená",J1127,0)</f>
        <v>0</v>
      </c>
      <c r="BG1127" s="260">
        <f>IF(N1127="zákl. přenesená",J1127,0)</f>
        <v>0</v>
      </c>
      <c r="BH1127" s="260">
        <f>IF(N1127="sníž. přenesená",J1127,0)</f>
        <v>0</v>
      </c>
      <c r="BI1127" s="260">
        <f>IF(N1127="nulová",J1127,0)</f>
        <v>0</v>
      </c>
      <c r="BJ1127" s="18" t="s">
        <v>91</v>
      </c>
      <c r="BK1127" s="260">
        <f>ROUND(I1127*H1127,2)</f>
        <v>0</v>
      </c>
      <c r="BL1127" s="18" t="s">
        <v>162</v>
      </c>
      <c r="BM1127" s="259" t="s">
        <v>1624</v>
      </c>
    </row>
    <row r="1128" s="16" customFormat="1">
      <c r="A1128" s="16"/>
      <c r="B1128" s="306"/>
      <c r="C1128" s="307"/>
      <c r="D1128" s="261" t="s">
        <v>465</v>
      </c>
      <c r="E1128" s="308" t="s">
        <v>1</v>
      </c>
      <c r="F1128" s="309" t="s">
        <v>1129</v>
      </c>
      <c r="G1128" s="307"/>
      <c r="H1128" s="308" t="s">
        <v>1</v>
      </c>
      <c r="I1128" s="310"/>
      <c r="J1128" s="307"/>
      <c r="K1128" s="307"/>
      <c r="L1128" s="311"/>
      <c r="M1128" s="312"/>
      <c r="N1128" s="313"/>
      <c r="O1128" s="313"/>
      <c r="P1128" s="313"/>
      <c r="Q1128" s="313"/>
      <c r="R1128" s="313"/>
      <c r="S1128" s="313"/>
      <c r="T1128" s="314"/>
      <c r="U1128" s="16"/>
      <c r="V1128" s="16"/>
      <c r="W1128" s="16"/>
      <c r="X1128" s="16"/>
      <c r="Y1128" s="16"/>
      <c r="Z1128" s="16"/>
      <c r="AA1128" s="16"/>
      <c r="AB1128" s="16"/>
      <c r="AC1128" s="16"/>
      <c r="AD1128" s="16"/>
      <c r="AE1128" s="16"/>
      <c r="AT1128" s="315" t="s">
        <v>465</v>
      </c>
      <c r="AU1128" s="315" t="s">
        <v>93</v>
      </c>
      <c r="AV1128" s="16" t="s">
        <v>91</v>
      </c>
      <c r="AW1128" s="16" t="s">
        <v>38</v>
      </c>
      <c r="AX1128" s="16" t="s">
        <v>83</v>
      </c>
      <c r="AY1128" s="315" t="s">
        <v>397</v>
      </c>
    </row>
    <row r="1129" s="13" customFormat="1">
      <c r="A1129" s="13"/>
      <c r="B1129" s="269"/>
      <c r="C1129" s="270"/>
      <c r="D1129" s="261" t="s">
        <v>465</v>
      </c>
      <c r="E1129" s="271" t="s">
        <v>1</v>
      </c>
      <c r="F1129" s="272" t="s">
        <v>1147</v>
      </c>
      <c r="G1129" s="270"/>
      <c r="H1129" s="273">
        <v>108.84999999999999</v>
      </c>
      <c r="I1129" s="274"/>
      <c r="J1129" s="270"/>
      <c r="K1129" s="270"/>
      <c r="L1129" s="275"/>
      <c r="M1129" s="276"/>
      <c r="N1129" s="277"/>
      <c r="O1129" s="277"/>
      <c r="P1129" s="277"/>
      <c r="Q1129" s="277"/>
      <c r="R1129" s="277"/>
      <c r="S1129" s="277"/>
      <c r="T1129" s="278"/>
      <c r="U1129" s="13"/>
      <c r="V1129" s="13"/>
      <c r="W1129" s="13"/>
      <c r="X1129" s="13"/>
      <c r="Y1129" s="13"/>
      <c r="Z1129" s="13"/>
      <c r="AA1129" s="13"/>
      <c r="AB1129" s="13"/>
      <c r="AC1129" s="13"/>
      <c r="AD1129" s="13"/>
      <c r="AE1129" s="13"/>
      <c r="AT1129" s="279" t="s">
        <v>465</v>
      </c>
      <c r="AU1129" s="279" t="s">
        <v>93</v>
      </c>
      <c r="AV1129" s="13" t="s">
        <v>93</v>
      </c>
      <c r="AW1129" s="13" t="s">
        <v>38</v>
      </c>
      <c r="AX1129" s="13" t="s">
        <v>83</v>
      </c>
      <c r="AY1129" s="279" t="s">
        <v>397</v>
      </c>
    </row>
    <row r="1130" s="14" customFormat="1">
      <c r="A1130" s="14"/>
      <c r="B1130" s="280"/>
      <c r="C1130" s="281"/>
      <c r="D1130" s="261" t="s">
        <v>465</v>
      </c>
      <c r="E1130" s="282" t="s">
        <v>1</v>
      </c>
      <c r="F1130" s="283" t="s">
        <v>467</v>
      </c>
      <c r="G1130" s="281"/>
      <c r="H1130" s="284">
        <v>108.84999999999999</v>
      </c>
      <c r="I1130" s="285"/>
      <c r="J1130" s="281"/>
      <c r="K1130" s="281"/>
      <c r="L1130" s="286"/>
      <c r="M1130" s="287"/>
      <c r="N1130" s="288"/>
      <c r="O1130" s="288"/>
      <c r="P1130" s="288"/>
      <c r="Q1130" s="288"/>
      <c r="R1130" s="288"/>
      <c r="S1130" s="288"/>
      <c r="T1130" s="289"/>
      <c r="U1130" s="14"/>
      <c r="V1130" s="14"/>
      <c r="W1130" s="14"/>
      <c r="X1130" s="14"/>
      <c r="Y1130" s="14"/>
      <c r="Z1130" s="14"/>
      <c r="AA1130" s="14"/>
      <c r="AB1130" s="14"/>
      <c r="AC1130" s="14"/>
      <c r="AD1130" s="14"/>
      <c r="AE1130" s="14"/>
      <c r="AT1130" s="290" t="s">
        <v>465</v>
      </c>
      <c r="AU1130" s="290" t="s">
        <v>93</v>
      </c>
      <c r="AV1130" s="14" t="s">
        <v>124</v>
      </c>
      <c r="AW1130" s="14" t="s">
        <v>38</v>
      </c>
      <c r="AX1130" s="14" t="s">
        <v>91</v>
      </c>
      <c r="AY1130" s="290" t="s">
        <v>397</v>
      </c>
    </row>
    <row r="1131" s="2" customFormat="1" ht="16.5" customHeight="1">
      <c r="A1131" s="40"/>
      <c r="B1131" s="41"/>
      <c r="C1131" s="247" t="s">
        <v>1625</v>
      </c>
      <c r="D1131" s="247" t="s">
        <v>400</v>
      </c>
      <c r="E1131" s="248" t="s">
        <v>1626</v>
      </c>
      <c r="F1131" s="249" t="s">
        <v>1627</v>
      </c>
      <c r="G1131" s="250" t="s">
        <v>1431</v>
      </c>
      <c r="H1131" s="329"/>
      <c r="I1131" s="252"/>
      <c r="J1131" s="253">
        <f>ROUND(I1131*H1131,2)</f>
        <v>0</v>
      </c>
      <c r="K1131" s="254"/>
      <c r="L1131" s="46"/>
      <c r="M1131" s="255" t="s">
        <v>1</v>
      </c>
      <c r="N1131" s="256" t="s">
        <v>48</v>
      </c>
      <c r="O1131" s="93"/>
      <c r="P1131" s="257">
        <f>O1131*H1131</f>
        <v>0</v>
      </c>
      <c r="Q1131" s="257">
        <v>0</v>
      </c>
      <c r="R1131" s="257">
        <f>Q1131*H1131</f>
        <v>0</v>
      </c>
      <c r="S1131" s="257">
        <v>0</v>
      </c>
      <c r="T1131" s="258">
        <f>S1131*H1131</f>
        <v>0</v>
      </c>
      <c r="U1131" s="40"/>
      <c r="V1131" s="40"/>
      <c r="W1131" s="40"/>
      <c r="X1131" s="40"/>
      <c r="Y1131" s="40"/>
      <c r="Z1131" s="40"/>
      <c r="AA1131" s="40"/>
      <c r="AB1131" s="40"/>
      <c r="AC1131" s="40"/>
      <c r="AD1131" s="40"/>
      <c r="AE1131" s="40"/>
      <c r="AR1131" s="259" t="s">
        <v>162</v>
      </c>
      <c r="AT1131" s="259" t="s">
        <v>400</v>
      </c>
      <c r="AU1131" s="259" t="s">
        <v>93</v>
      </c>
      <c r="AY1131" s="18" t="s">
        <v>397</v>
      </c>
      <c r="BE1131" s="260">
        <f>IF(N1131="základní",J1131,0)</f>
        <v>0</v>
      </c>
      <c r="BF1131" s="260">
        <f>IF(N1131="snížená",J1131,0)</f>
        <v>0</v>
      </c>
      <c r="BG1131" s="260">
        <f>IF(N1131="zákl. přenesená",J1131,0)</f>
        <v>0</v>
      </c>
      <c r="BH1131" s="260">
        <f>IF(N1131="sníž. přenesená",J1131,0)</f>
        <v>0</v>
      </c>
      <c r="BI1131" s="260">
        <f>IF(N1131="nulová",J1131,0)</f>
        <v>0</v>
      </c>
      <c r="BJ1131" s="18" t="s">
        <v>91</v>
      </c>
      <c r="BK1131" s="260">
        <f>ROUND(I1131*H1131,2)</f>
        <v>0</v>
      </c>
      <c r="BL1131" s="18" t="s">
        <v>162</v>
      </c>
      <c r="BM1131" s="259" t="s">
        <v>1628</v>
      </c>
    </row>
    <row r="1132" s="12" customFormat="1" ht="22.8" customHeight="1">
      <c r="A1132" s="12"/>
      <c r="B1132" s="231"/>
      <c r="C1132" s="232"/>
      <c r="D1132" s="233" t="s">
        <v>82</v>
      </c>
      <c r="E1132" s="245" t="s">
        <v>1629</v>
      </c>
      <c r="F1132" s="245" t="s">
        <v>1630</v>
      </c>
      <c r="G1132" s="232"/>
      <c r="H1132" s="232"/>
      <c r="I1132" s="235"/>
      <c r="J1132" s="246">
        <f>BK1132</f>
        <v>0</v>
      </c>
      <c r="K1132" s="232"/>
      <c r="L1132" s="237"/>
      <c r="M1132" s="238"/>
      <c r="N1132" s="239"/>
      <c r="O1132" s="239"/>
      <c r="P1132" s="240">
        <f>SUM(P1133:P1245)</f>
        <v>0</v>
      </c>
      <c r="Q1132" s="239"/>
      <c r="R1132" s="240">
        <f>SUM(R1133:R1245)</f>
        <v>236.62663265999998</v>
      </c>
      <c r="S1132" s="239"/>
      <c r="T1132" s="241">
        <f>SUM(T1133:T1245)</f>
        <v>0</v>
      </c>
      <c r="U1132" s="12"/>
      <c r="V1132" s="12"/>
      <c r="W1132" s="12"/>
      <c r="X1132" s="12"/>
      <c r="Y1132" s="12"/>
      <c r="Z1132" s="12"/>
      <c r="AA1132" s="12"/>
      <c r="AB1132" s="12"/>
      <c r="AC1132" s="12"/>
      <c r="AD1132" s="12"/>
      <c r="AE1132" s="12"/>
      <c r="AR1132" s="242" t="s">
        <v>93</v>
      </c>
      <c r="AT1132" s="243" t="s">
        <v>82</v>
      </c>
      <c r="AU1132" s="243" t="s">
        <v>91</v>
      </c>
      <c r="AY1132" s="242" t="s">
        <v>397</v>
      </c>
      <c r="BK1132" s="244">
        <f>SUM(BK1133:BK1245)</f>
        <v>0</v>
      </c>
    </row>
    <row r="1133" s="2" customFormat="1" ht="21.75" customHeight="1">
      <c r="A1133" s="40"/>
      <c r="B1133" s="41"/>
      <c r="C1133" s="247" t="s">
        <v>1200</v>
      </c>
      <c r="D1133" s="247" t="s">
        <v>400</v>
      </c>
      <c r="E1133" s="248" t="s">
        <v>1631</v>
      </c>
      <c r="F1133" s="249" t="s">
        <v>1632</v>
      </c>
      <c r="G1133" s="250" t="s">
        <v>546</v>
      </c>
      <c r="H1133" s="251">
        <v>2393.2600000000002</v>
      </c>
      <c r="I1133" s="252"/>
      <c r="J1133" s="253">
        <f>ROUND(I1133*H1133,2)</f>
        <v>0</v>
      </c>
      <c r="K1133" s="254"/>
      <c r="L1133" s="46"/>
      <c r="M1133" s="255" t="s">
        <v>1</v>
      </c>
      <c r="N1133" s="256" t="s">
        <v>48</v>
      </c>
      <c r="O1133" s="93"/>
      <c r="P1133" s="257">
        <f>O1133*H1133</f>
        <v>0</v>
      </c>
      <c r="Q1133" s="257">
        <v>0.045699999999999998</v>
      </c>
      <c r="R1133" s="257">
        <f>Q1133*H1133</f>
        <v>109.371982</v>
      </c>
      <c r="S1133" s="257">
        <v>0</v>
      </c>
      <c r="T1133" s="258">
        <f>S1133*H1133</f>
        <v>0</v>
      </c>
      <c r="U1133" s="40"/>
      <c r="V1133" s="40"/>
      <c r="W1133" s="40"/>
      <c r="X1133" s="40"/>
      <c r="Y1133" s="40"/>
      <c r="Z1133" s="40"/>
      <c r="AA1133" s="40"/>
      <c r="AB1133" s="40"/>
      <c r="AC1133" s="40"/>
      <c r="AD1133" s="40"/>
      <c r="AE1133" s="40"/>
      <c r="AR1133" s="259" t="s">
        <v>162</v>
      </c>
      <c r="AT1133" s="259" t="s">
        <v>400</v>
      </c>
      <c r="AU1133" s="259" t="s">
        <v>93</v>
      </c>
      <c r="AY1133" s="18" t="s">
        <v>397</v>
      </c>
      <c r="BE1133" s="260">
        <f>IF(N1133="základní",J1133,0)</f>
        <v>0</v>
      </c>
      <c r="BF1133" s="260">
        <f>IF(N1133="snížená",J1133,0)</f>
        <v>0</v>
      </c>
      <c r="BG1133" s="260">
        <f>IF(N1133="zákl. přenesená",J1133,0)</f>
        <v>0</v>
      </c>
      <c r="BH1133" s="260">
        <f>IF(N1133="sníž. přenesená",J1133,0)</f>
        <v>0</v>
      </c>
      <c r="BI1133" s="260">
        <f>IF(N1133="nulová",J1133,0)</f>
        <v>0</v>
      </c>
      <c r="BJ1133" s="18" t="s">
        <v>91</v>
      </c>
      <c r="BK1133" s="260">
        <f>ROUND(I1133*H1133,2)</f>
        <v>0</v>
      </c>
      <c r="BL1133" s="18" t="s">
        <v>162</v>
      </c>
      <c r="BM1133" s="259" t="s">
        <v>1633</v>
      </c>
    </row>
    <row r="1134" s="16" customFormat="1">
      <c r="A1134" s="16"/>
      <c r="B1134" s="306"/>
      <c r="C1134" s="307"/>
      <c r="D1134" s="261" t="s">
        <v>465</v>
      </c>
      <c r="E1134" s="308" t="s">
        <v>1</v>
      </c>
      <c r="F1134" s="309" t="s">
        <v>642</v>
      </c>
      <c r="G1134" s="307"/>
      <c r="H1134" s="308" t="s">
        <v>1</v>
      </c>
      <c r="I1134" s="310"/>
      <c r="J1134" s="307"/>
      <c r="K1134" s="307"/>
      <c r="L1134" s="311"/>
      <c r="M1134" s="312"/>
      <c r="N1134" s="313"/>
      <c r="O1134" s="313"/>
      <c r="P1134" s="313"/>
      <c r="Q1134" s="313"/>
      <c r="R1134" s="313"/>
      <c r="S1134" s="313"/>
      <c r="T1134" s="314"/>
      <c r="U1134" s="16"/>
      <c r="V1134" s="16"/>
      <c r="W1134" s="16"/>
      <c r="X1134" s="16"/>
      <c r="Y1134" s="16"/>
      <c r="Z1134" s="16"/>
      <c r="AA1134" s="16"/>
      <c r="AB1134" s="16"/>
      <c r="AC1134" s="16"/>
      <c r="AD1134" s="16"/>
      <c r="AE1134" s="16"/>
      <c r="AT1134" s="315" t="s">
        <v>465</v>
      </c>
      <c r="AU1134" s="315" t="s">
        <v>93</v>
      </c>
      <c r="AV1134" s="16" t="s">
        <v>91</v>
      </c>
      <c r="AW1134" s="16" t="s">
        <v>38</v>
      </c>
      <c r="AX1134" s="16" t="s">
        <v>83</v>
      </c>
      <c r="AY1134" s="315" t="s">
        <v>397</v>
      </c>
    </row>
    <row r="1135" s="13" customFormat="1">
      <c r="A1135" s="13"/>
      <c r="B1135" s="269"/>
      <c r="C1135" s="270"/>
      <c r="D1135" s="261" t="s">
        <v>465</v>
      </c>
      <c r="E1135" s="271" t="s">
        <v>1</v>
      </c>
      <c r="F1135" s="272" t="s">
        <v>1634</v>
      </c>
      <c r="G1135" s="270"/>
      <c r="H1135" s="273">
        <v>2393.2600000000002</v>
      </c>
      <c r="I1135" s="274"/>
      <c r="J1135" s="270"/>
      <c r="K1135" s="270"/>
      <c r="L1135" s="275"/>
      <c r="M1135" s="276"/>
      <c r="N1135" s="277"/>
      <c r="O1135" s="277"/>
      <c r="P1135" s="277"/>
      <c r="Q1135" s="277"/>
      <c r="R1135" s="277"/>
      <c r="S1135" s="277"/>
      <c r="T1135" s="278"/>
      <c r="U1135" s="13"/>
      <c r="V1135" s="13"/>
      <c r="W1135" s="13"/>
      <c r="X1135" s="13"/>
      <c r="Y1135" s="13"/>
      <c r="Z1135" s="13"/>
      <c r="AA1135" s="13"/>
      <c r="AB1135" s="13"/>
      <c r="AC1135" s="13"/>
      <c r="AD1135" s="13"/>
      <c r="AE1135" s="13"/>
      <c r="AT1135" s="279" t="s">
        <v>465</v>
      </c>
      <c r="AU1135" s="279" t="s">
        <v>93</v>
      </c>
      <c r="AV1135" s="13" t="s">
        <v>93</v>
      </c>
      <c r="AW1135" s="13" t="s">
        <v>38</v>
      </c>
      <c r="AX1135" s="13" t="s">
        <v>83</v>
      </c>
      <c r="AY1135" s="279" t="s">
        <v>397</v>
      </c>
    </row>
    <row r="1136" s="14" customFormat="1">
      <c r="A1136" s="14"/>
      <c r="B1136" s="280"/>
      <c r="C1136" s="281"/>
      <c r="D1136" s="261" t="s">
        <v>465</v>
      </c>
      <c r="E1136" s="282" t="s">
        <v>1</v>
      </c>
      <c r="F1136" s="283" t="s">
        <v>467</v>
      </c>
      <c r="G1136" s="281"/>
      <c r="H1136" s="284">
        <v>2393.2600000000002</v>
      </c>
      <c r="I1136" s="285"/>
      <c r="J1136" s="281"/>
      <c r="K1136" s="281"/>
      <c r="L1136" s="286"/>
      <c r="M1136" s="287"/>
      <c r="N1136" s="288"/>
      <c r="O1136" s="288"/>
      <c r="P1136" s="288"/>
      <c r="Q1136" s="288"/>
      <c r="R1136" s="288"/>
      <c r="S1136" s="288"/>
      <c r="T1136" s="289"/>
      <c r="U1136" s="14"/>
      <c r="V1136" s="14"/>
      <c r="W1136" s="14"/>
      <c r="X1136" s="14"/>
      <c r="Y1136" s="14"/>
      <c r="Z1136" s="14"/>
      <c r="AA1136" s="14"/>
      <c r="AB1136" s="14"/>
      <c r="AC1136" s="14"/>
      <c r="AD1136" s="14"/>
      <c r="AE1136" s="14"/>
      <c r="AT1136" s="290" t="s">
        <v>465</v>
      </c>
      <c r="AU1136" s="290" t="s">
        <v>93</v>
      </c>
      <c r="AV1136" s="14" t="s">
        <v>124</v>
      </c>
      <c r="AW1136" s="14" t="s">
        <v>38</v>
      </c>
      <c r="AX1136" s="14" t="s">
        <v>91</v>
      </c>
      <c r="AY1136" s="290" t="s">
        <v>397</v>
      </c>
    </row>
    <row r="1137" s="2" customFormat="1" ht="21.75" customHeight="1">
      <c r="A1137" s="40"/>
      <c r="B1137" s="41"/>
      <c r="C1137" s="247" t="s">
        <v>1635</v>
      </c>
      <c r="D1137" s="247" t="s">
        <v>400</v>
      </c>
      <c r="E1137" s="248" t="s">
        <v>1636</v>
      </c>
      <c r="F1137" s="249" t="s">
        <v>1637</v>
      </c>
      <c r="G1137" s="250" t="s">
        <v>546</v>
      </c>
      <c r="H1137" s="251">
        <v>1718.854</v>
      </c>
      <c r="I1137" s="252"/>
      <c r="J1137" s="253">
        <f>ROUND(I1137*H1137,2)</f>
        <v>0</v>
      </c>
      <c r="K1137" s="254"/>
      <c r="L1137" s="46"/>
      <c r="M1137" s="255" t="s">
        <v>1</v>
      </c>
      <c r="N1137" s="256" t="s">
        <v>48</v>
      </c>
      <c r="O1137" s="93"/>
      <c r="P1137" s="257">
        <f>O1137*H1137</f>
        <v>0</v>
      </c>
      <c r="Q1137" s="257">
        <v>0.046960000000000002</v>
      </c>
      <c r="R1137" s="257">
        <f>Q1137*H1137</f>
        <v>80.717383840000011</v>
      </c>
      <c r="S1137" s="257">
        <v>0</v>
      </c>
      <c r="T1137" s="258">
        <f>S1137*H1137</f>
        <v>0</v>
      </c>
      <c r="U1137" s="40"/>
      <c r="V1137" s="40"/>
      <c r="W1137" s="40"/>
      <c r="X1137" s="40"/>
      <c r="Y1137" s="40"/>
      <c r="Z1137" s="40"/>
      <c r="AA1137" s="40"/>
      <c r="AB1137" s="40"/>
      <c r="AC1137" s="40"/>
      <c r="AD1137" s="40"/>
      <c r="AE1137" s="40"/>
      <c r="AR1137" s="259" t="s">
        <v>162</v>
      </c>
      <c r="AT1137" s="259" t="s">
        <v>400</v>
      </c>
      <c r="AU1137" s="259" t="s">
        <v>93</v>
      </c>
      <c r="AY1137" s="18" t="s">
        <v>397</v>
      </c>
      <c r="BE1137" s="260">
        <f>IF(N1137="základní",J1137,0)</f>
        <v>0</v>
      </c>
      <c r="BF1137" s="260">
        <f>IF(N1137="snížená",J1137,0)</f>
        <v>0</v>
      </c>
      <c r="BG1137" s="260">
        <f>IF(N1137="zákl. přenesená",J1137,0)</f>
        <v>0</v>
      </c>
      <c r="BH1137" s="260">
        <f>IF(N1137="sníž. přenesená",J1137,0)</f>
        <v>0</v>
      </c>
      <c r="BI1137" s="260">
        <f>IF(N1137="nulová",J1137,0)</f>
        <v>0</v>
      </c>
      <c r="BJ1137" s="18" t="s">
        <v>91</v>
      </c>
      <c r="BK1137" s="260">
        <f>ROUND(I1137*H1137,2)</f>
        <v>0</v>
      </c>
      <c r="BL1137" s="18" t="s">
        <v>162</v>
      </c>
      <c r="BM1137" s="259" t="s">
        <v>1638</v>
      </c>
    </row>
    <row r="1138" s="16" customFormat="1">
      <c r="A1138" s="16"/>
      <c r="B1138" s="306"/>
      <c r="C1138" s="307"/>
      <c r="D1138" s="261" t="s">
        <v>465</v>
      </c>
      <c r="E1138" s="308" t="s">
        <v>1</v>
      </c>
      <c r="F1138" s="309" t="s">
        <v>642</v>
      </c>
      <c r="G1138" s="307"/>
      <c r="H1138" s="308" t="s">
        <v>1</v>
      </c>
      <c r="I1138" s="310"/>
      <c r="J1138" s="307"/>
      <c r="K1138" s="307"/>
      <c r="L1138" s="311"/>
      <c r="M1138" s="312"/>
      <c r="N1138" s="313"/>
      <c r="O1138" s="313"/>
      <c r="P1138" s="313"/>
      <c r="Q1138" s="313"/>
      <c r="R1138" s="313"/>
      <c r="S1138" s="313"/>
      <c r="T1138" s="314"/>
      <c r="U1138" s="16"/>
      <c r="V1138" s="16"/>
      <c r="W1138" s="16"/>
      <c r="X1138" s="16"/>
      <c r="Y1138" s="16"/>
      <c r="Z1138" s="16"/>
      <c r="AA1138" s="16"/>
      <c r="AB1138" s="16"/>
      <c r="AC1138" s="16"/>
      <c r="AD1138" s="16"/>
      <c r="AE1138" s="16"/>
      <c r="AT1138" s="315" t="s">
        <v>465</v>
      </c>
      <c r="AU1138" s="315" t="s">
        <v>93</v>
      </c>
      <c r="AV1138" s="16" t="s">
        <v>91</v>
      </c>
      <c r="AW1138" s="16" t="s">
        <v>38</v>
      </c>
      <c r="AX1138" s="16" t="s">
        <v>83</v>
      </c>
      <c r="AY1138" s="315" t="s">
        <v>397</v>
      </c>
    </row>
    <row r="1139" s="13" customFormat="1">
      <c r="A1139" s="13"/>
      <c r="B1139" s="269"/>
      <c r="C1139" s="270"/>
      <c r="D1139" s="261" t="s">
        <v>465</v>
      </c>
      <c r="E1139" s="271" t="s">
        <v>1</v>
      </c>
      <c r="F1139" s="272" t="s">
        <v>1639</v>
      </c>
      <c r="G1139" s="270"/>
      <c r="H1139" s="273">
        <v>1718.854</v>
      </c>
      <c r="I1139" s="274"/>
      <c r="J1139" s="270"/>
      <c r="K1139" s="270"/>
      <c r="L1139" s="275"/>
      <c r="M1139" s="276"/>
      <c r="N1139" s="277"/>
      <c r="O1139" s="277"/>
      <c r="P1139" s="277"/>
      <c r="Q1139" s="277"/>
      <c r="R1139" s="277"/>
      <c r="S1139" s="277"/>
      <c r="T1139" s="278"/>
      <c r="U1139" s="13"/>
      <c r="V1139" s="13"/>
      <c r="W1139" s="13"/>
      <c r="X1139" s="13"/>
      <c r="Y1139" s="13"/>
      <c r="Z1139" s="13"/>
      <c r="AA1139" s="13"/>
      <c r="AB1139" s="13"/>
      <c r="AC1139" s="13"/>
      <c r="AD1139" s="13"/>
      <c r="AE1139" s="13"/>
      <c r="AT1139" s="279" t="s">
        <v>465</v>
      </c>
      <c r="AU1139" s="279" t="s">
        <v>93</v>
      </c>
      <c r="AV1139" s="13" t="s">
        <v>93</v>
      </c>
      <c r="AW1139" s="13" t="s">
        <v>38</v>
      </c>
      <c r="AX1139" s="13" t="s">
        <v>83</v>
      </c>
      <c r="AY1139" s="279" t="s">
        <v>397</v>
      </c>
    </row>
    <row r="1140" s="14" customFormat="1">
      <c r="A1140" s="14"/>
      <c r="B1140" s="280"/>
      <c r="C1140" s="281"/>
      <c r="D1140" s="261" t="s">
        <v>465</v>
      </c>
      <c r="E1140" s="282" t="s">
        <v>1</v>
      </c>
      <c r="F1140" s="283" t="s">
        <v>467</v>
      </c>
      <c r="G1140" s="281"/>
      <c r="H1140" s="284">
        <v>1718.854</v>
      </c>
      <c r="I1140" s="285"/>
      <c r="J1140" s="281"/>
      <c r="K1140" s="281"/>
      <c r="L1140" s="286"/>
      <c r="M1140" s="287"/>
      <c r="N1140" s="288"/>
      <c r="O1140" s="288"/>
      <c r="P1140" s="288"/>
      <c r="Q1140" s="288"/>
      <c r="R1140" s="288"/>
      <c r="S1140" s="288"/>
      <c r="T1140" s="289"/>
      <c r="U1140" s="14"/>
      <c r="V1140" s="14"/>
      <c r="W1140" s="14"/>
      <c r="X1140" s="14"/>
      <c r="Y1140" s="14"/>
      <c r="Z1140" s="14"/>
      <c r="AA1140" s="14"/>
      <c r="AB1140" s="14"/>
      <c r="AC1140" s="14"/>
      <c r="AD1140" s="14"/>
      <c r="AE1140" s="14"/>
      <c r="AT1140" s="290" t="s">
        <v>465</v>
      </c>
      <c r="AU1140" s="290" t="s">
        <v>93</v>
      </c>
      <c r="AV1140" s="14" t="s">
        <v>124</v>
      </c>
      <c r="AW1140" s="14" t="s">
        <v>38</v>
      </c>
      <c r="AX1140" s="14" t="s">
        <v>91</v>
      </c>
      <c r="AY1140" s="290" t="s">
        <v>397</v>
      </c>
    </row>
    <row r="1141" s="2" customFormat="1" ht="21.75" customHeight="1">
      <c r="A1141" s="40"/>
      <c r="B1141" s="41"/>
      <c r="C1141" s="247" t="s">
        <v>1204</v>
      </c>
      <c r="D1141" s="247" t="s">
        <v>400</v>
      </c>
      <c r="E1141" s="248" t="s">
        <v>1640</v>
      </c>
      <c r="F1141" s="249" t="s">
        <v>1641</v>
      </c>
      <c r="G1141" s="250" t="s">
        <v>546</v>
      </c>
      <c r="H1141" s="251">
        <v>331.48000000000002</v>
      </c>
      <c r="I1141" s="252"/>
      <c r="J1141" s="253">
        <f>ROUND(I1141*H1141,2)</f>
        <v>0</v>
      </c>
      <c r="K1141" s="254"/>
      <c r="L1141" s="46"/>
      <c r="M1141" s="255" t="s">
        <v>1</v>
      </c>
      <c r="N1141" s="256" t="s">
        <v>48</v>
      </c>
      <c r="O1141" s="93"/>
      <c r="P1141" s="257">
        <f>O1141*H1141</f>
        <v>0</v>
      </c>
      <c r="Q1141" s="257">
        <v>0</v>
      </c>
      <c r="R1141" s="257">
        <f>Q1141*H1141</f>
        <v>0</v>
      </c>
      <c r="S1141" s="257">
        <v>0</v>
      </c>
      <c r="T1141" s="258">
        <f>S1141*H1141</f>
        <v>0</v>
      </c>
      <c r="U1141" s="40"/>
      <c r="V1141" s="40"/>
      <c r="W1141" s="40"/>
      <c r="X1141" s="40"/>
      <c r="Y1141" s="40"/>
      <c r="Z1141" s="40"/>
      <c r="AA1141" s="40"/>
      <c r="AB1141" s="40"/>
      <c r="AC1141" s="40"/>
      <c r="AD1141" s="40"/>
      <c r="AE1141" s="40"/>
      <c r="AR1141" s="259" t="s">
        <v>162</v>
      </c>
      <c r="AT1141" s="259" t="s">
        <v>400</v>
      </c>
      <c r="AU1141" s="259" t="s">
        <v>93</v>
      </c>
      <c r="AY1141" s="18" t="s">
        <v>397</v>
      </c>
      <c r="BE1141" s="260">
        <f>IF(N1141="základní",J1141,0)</f>
        <v>0</v>
      </c>
      <c r="BF1141" s="260">
        <f>IF(N1141="snížená",J1141,0)</f>
        <v>0</v>
      </c>
      <c r="BG1141" s="260">
        <f>IF(N1141="zákl. přenesená",J1141,0)</f>
        <v>0</v>
      </c>
      <c r="BH1141" s="260">
        <f>IF(N1141="sníž. přenesená",J1141,0)</f>
        <v>0</v>
      </c>
      <c r="BI1141" s="260">
        <f>IF(N1141="nulová",J1141,0)</f>
        <v>0</v>
      </c>
      <c r="BJ1141" s="18" t="s">
        <v>91</v>
      </c>
      <c r="BK1141" s="260">
        <f>ROUND(I1141*H1141,2)</f>
        <v>0</v>
      </c>
      <c r="BL1141" s="18" t="s">
        <v>162</v>
      </c>
      <c r="BM1141" s="259" t="s">
        <v>1642</v>
      </c>
    </row>
    <row r="1142" s="16" customFormat="1">
      <c r="A1142" s="16"/>
      <c r="B1142" s="306"/>
      <c r="C1142" s="307"/>
      <c r="D1142" s="261" t="s">
        <v>465</v>
      </c>
      <c r="E1142" s="308" t="s">
        <v>1</v>
      </c>
      <c r="F1142" s="309" t="s">
        <v>642</v>
      </c>
      <c r="G1142" s="307"/>
      <c r="H1142" s="308" t="s">
        <v>1</v>
      </c>
      <c r="I1142" s="310"/>
      <c r="J1142" s="307"/>
      <c r="K1142" s="307"/>
      <c r="L1142" s="311"/>
      <c r="M1142" s="312"/>
      <c r="N1142" s="313"/>
      <c r="O1142" s="313"/>
      <c r="P1142" s="313"/>
      <c r="Q1142" s="313"/>
      <c r="R1142" s="313"/>
      <c r="S1142" s="313"/>
      <c r="T1142" s="314"/>
      <c r="U1142" s="16"/>
      <c r="V1142" s="16"/>
      <c r="W1142" s="16"/>
      <c r="X1142" s="16"/>
      <c r="Y1142" s="16"/>
      <c r="Z1142" s="16"/>
      <c r="AA1142" s="16"/>
      <c r="AB1142" s="16"/>
      <c r="AC1142" s="16"/>
      <c r="AD1142" s="16"/>
      <c r="AE1142" s="16"/>
      <c r="AT1142" s="315" t="s">
        <v>465</v>
      </c>
      <c r="AU1142" s="315" t="s">
        <v>93</v>
      </c>
      <c r="AV1142" s="16" t="s">
        <v>91</v>
      </c>
      <c r="AW1142" s="16" t="s">
        <v>38</v>
      </c>
      <c r="AX1142" s="16" t="s">
        <v>83</v>
      </c>
      <c r="AY1142" s="315" t="s">
        <v>397</v>
      </c>
    </row>
    <row r="1143" s="13" customFormat="1">
      <c r="A1143" s="13"/>
      <c r="B1143" s="269"/>
      <c r="C1143" s="270"/>
      <c r="D1143" s="261" t="s">
        <v>465</v>
      </c>
      <c r="E1143" s="271" t="s">
        <v>1</v>
      </c>
      <c r="F1143" s="272" t="s">
        <v>1643</v>
      </c>
      <c r="G1143" s="270"/>
      <c r="H1143" s="273">
        <v>331.48000000000002</v>
      </c>
      <c r="I1143" s="274"/>
      <c r="J1143" s="270"/>
      <c r="K1143" s="270"/>
      <c r="L1143" s="275"/>
      <c r="M1143" s="276"/>
      <c r="N1143" s="277"/>
      <c r="O1143" s="277"/>
      <c r="P1143" s="277"/>
      <c r="Q1143" s="277"/>
      <c r="R1143" s="277"/>
      <c r="S1143" s="277"/>
      <c r="T1143" s="278"/>
      <c r="U1143" s="13"/>
      <c r="V1143" s="13"/>
      <c r="W1143" s="13"/>
      <c r="X1143" s="13"/>
      <c r="Y1143" s="13"/>
      <c r="Z1143" s="13"/>
      <c r="AA1143" s="13"/>
      <c r="AB1143" s="13"/>
      <c r="AC1143" s="13"/>
      <c r="AD1143" s="13"/>
      <c r="AE1143" s="13"/>
      <c r="AT1143" s="279" t="s">
        <v>465</v>
      </c>
      <c r="AU1143" s="279" t="s">
        <v>93</v>
      </c>
      <c r="AV1143" s="13" t="s">
        <v>93</v>
      </c>
      <c r="AW1143" s="13" t="s">
        <v>38</v>
      </c>
      <c r="AX1143" s="13" t="s">
        <v>83</v>
      </c>
      <c r="AY1143" s="279" t="s">
        <v>397</v>
      </c>
    </row>
    <row r="1144" s="14" customFormat="1">
      <c r="A1144" s="14"/>
      <c r="B1144" s="280"/>
      <c r="C1144" s="281"/>
      <c r="D1144" s="261" t="s">
        <v>465</v>
      </c>
      <c r="E1144" s="282" t="s">
        <v>1</v>
      </c>
      <c r="F1144" s="283" t="s">
        <v>467</v>
      </c>
      <c r="G1144" s="281"/>
      <c r="H1144" s="284">
        <v>331.48000000000002</v>
      </c>
      <c r="I1144" s="285"/>
      <c r="J1144" s="281"/>
      <c r="K1144" s="281"/>
      <c r="L1144" s="286"/>
      <c r="M1144" s="287"/>
      <c r="N1144" s="288"/>
      <c r="O1144" s="288"/>
      <c r="P1144" s="288"/>
      <c r="Q1144" s="288"/>
      <c r="R1144" s="288"/>
      <c r="S1144" s="288"/>
      <c r="T1144" s="289"/>
      <c r="U1144" s="14"/>
      <c r="V1144" s="14"/>
      <c r="W1144" s="14"/>
      <c r="X1144" s="14"/>
      <c r="Y1144" s="14"/>
      <c r="Z1144" s="14"/>
      <c r="AA1144" s="14"/>
      <c r="AB1144" s="14"/>
      <c r="AC1144" s="14"/>
      <c r="AD1144" s="14"/>
      <c r="AE1144" s="14"/>
      <c r="AT1144" s="290" t="s">
        <v>465</v>
      </c>
      <c r="AU1144" s="290" t="s">
        <v>93</v>
      </c>
      <c r="AV1144" s="14" t="s">
        <v>124</v>
      </c>
      <c r="AW1144" s="14" t="s">
        <v>38</v>
      </c>
      <c r="AX1144" s="14" t="s">
        <v>91</v>
      </c>
      <c r="AY1144" s="290" t="s">
        <v>397</v>
      </c>
    </row>
    <row r="1145" s="2" customFormat="1" ht="16.5" customHeight="1">
      <c r="A1145" s="40"/>
      <c r="B1145" s="41"/>
      <c r="C1145" s="247" t="s">
        <v>1644</v>
      </c>
      <c r="D1145" s="247" t="s">
        <v>400</v>
      </c>
      <c r="E1145" s="248" t="s">
        <v>1645</v>
      </c>
      <c r="F1145" s="249" t="s">
        <v>1646</v>
      </c>
      <c r="G1145" s="250" t="s">
        <v>546</v>
      </c>
      <c r="H1145" s="251">
        <v>4780.8230000000003</v>
      </c>
      <c r="I1145" s="252"/>
      <c r="J1145" s="253">
        <f>ROUND(I1145*H1145,2)</f>
        <v>0</v>
      </c>
      <c r="K1145" s="254"/>
      <c r="L1145" s="46"/>
      <c r="M1145" s="255" t="s">
        <v>1</v>
      </c>
      <c r="N1145" s="256" t="s">
        <v>48</v>
      </c>
      <c r="O1145" s="93"/>
      <c r="P1145" s="257">
        <f>O1145*H1145</f>
        <v>0</v>
      </c>
      <c r="Q1145" s="257">
        <v>0.00020000000000000001</v>
      </c>
      <c r="R1145" s="257">
        <f>Q1145*H1145</f>
        <v>0.95616460000000014</v>
      </c>
      <c r="S1145" s="257">
        <v>0</v>
      </c>
      <c r="T1145" s="258">
        <f>S1145*H1145</f>
        <v>0</v>
      </c>
      <c r="U1145" s="40"/>
      <c r="V1145" s="40"/>
      <c r="W1145" s="40"/>
      <c r="X1145" s="40"/>
      <c r="Y1145" s="40"/>
      <c r="Z1145" s="40"/>
      <c r="AA1145" s="40"/>
      <c r="AB1145" s="40"/>
      <c r="AC1145" s="40"/>
      <c r="AD1145" s="40"/>
      <c r="AE1145" s="40"/>
      <c r="AR1145" s="259" t="s">
        <v>162</v>
      </c>
      <c r="AT1145" s="259" t="s">
        <v>400</v>
      </c>
      <c r="AU1145" s="259" t="s">
        <v>93</v>
      </c>
      <c r="AY1145" s="18" t="s">
        <v>397</v>
      </c>
      <c r="BE1145" s="260">
        <f>IF(N1145="základní",J1145,0)</f>
        <v>0</v>
      </c>
      <c r="BF1145" s="260">
        <f>IF(N1145="snížená",J1145,0)</f>
        <v>0</v>
      </c>
      <c r="BG1145" s="260">
        <f>IF(N1145="zákl. přenesená",J1145,0)</f>
        <v>0</v>
      </c>
      <c r="BH1145" s="260">
        <f>IF(N1145="sníž. přenesená",J1145,0)</f>
        <v>0</v>
      </c>
      <c r="BI1145" s="260">
        <f>IF(N1145="nulová",J1145,0)</f>
        <v>0</v>
      </c>
      <c r="BJ1145" s="18" t="s">
        <v>91</v>
      </c>
      <c r="BK1145" s="260">
        <f>ROUND(I1145*H1145,2)</f>
        <v>0</v>
      </c>
      <c r="BL1145" s="18" t="s">
        <v>162</v>
      </c>
      <c r="BM1145" s="259" t="s">
        <v>1647</v>
      </c>
    </row>
    <row r="1146" s="16" customFormat="1">
      <c r="A1146" s="16"/>
      <c r="B1146" s="306"/>
      <c r="C1146" s="307"/>
      <c r="D1146" s="261" t="s">
        <v>465</v>
      </c>
      <c r="E1146" s="308" t="s">
        <v>1</v>
      </c>
      <c r="F1146" s="309" t="s">
        <v>642</v>
      </c>
      <c r="G1146" s="307"/>
      <c r="H1146" s="308" t="s">
        <v>1</v>
      </c>
      <c r="I1146" s="310"/>
      <c r="J1146" s="307"/>
      <c r="K1146" s="307"/>
      <c r="L1146" s="311"/>
      <c r="M1146" s="312"/>
      <c r="N1146" s="313"/>
      <c r="O1146" s="313"/>
      <c r="P1146" s="313"/>
      <c r="Q1146" s="313"/>
      <c r="R1146" s="313"/>
      <c r="S1146" s="313"/>
      <c r="T1146" s="314"/>
      <c r="U1146" s="16"/>
      <c r="V1146" s="16"/>
      <c r="W1146" s="16"/>
      <c r="X1146" s="16"/>
      <c r="Y1146" s="16"/>
      <c r="Z1146" s="16"/>
      <c r="AA1146" s="16"/>
      <c r="AB1146" s="16"/>
      <c r="AC1146" s="16"/>
      <c r="AD1146" s="16"/>
      <c r="AE1146" s="16"/>
      <c r="AT1146" s="315" t="s">
        <v>465</v>
      </c>
      <c r="AU1146" s="315" t="s">
        <v>93</v>
      </c>
      <c r="AV1146" s="16" t="s">
        <v>91</v>
      </c>
      <c r="AW1146" s="16" t="s">
        <v>38</v>
      </c>
      <c r="AX1146" s="16" t="s">
        <v>83</v>
      </c>
      <c r="AY1146" s="315" t="s">
        <v>397</v>
      </c>
    </row>
    <row r="1147" s="13" customFormat="1">
      <c r="A1147" s="13"/>
      <c r="B1147" s="269"/>
      <c r="C1147" s="270"/>
      <c r="D1147" s="261" t="s">
        <v>465</v>
      </c>
      <c r="E1147" s="271" t="s">
        <v>1</v>
      </c>
      <c r="F1147" s="272" t="s">
        <v>1648</v>
      </c>
      <c r="G1147" s="270"/>
      <c r="H1147" s="273">
        <v>4780.8230000000003</v>
      </c>
      <c r="I1147" s="274"/>
      <c r="J1147" s="270"/>
      <c r="K1147" s="270"/>
      <c r="L1147" s="275"/>
      <c r="M1147" s="276"/>
      <c r="N1147" s="277"/>
      <c r="O1147" s="277"/>
      <c r="P1147" s="277"/>
      <c r="Q1147" s="277"/>
      <c r="R1147" s="277"/>
      <c r="S1147" s="277"/>
      <c r="T1147" s="278"/>
      <c r="U1147" s="13"/>
      <c r="V1147" s="13"/>
      <c r="W1147" s="13"/>
      <c r="X1147" s="13"/>
      <c r="Y1147" s="13"/>
      <c r="Z1147" s="13"/>
      <c r="AA1147" s="13"/>
      <c r="AB1147" s="13"/>
      <c r="AC1147" s="13"/>
      <c r="AD1147" s="13"/>
      <c r="AE1147" s="13"/>
      <c r="AT1147" s="279" t="s">
        <v>465</v>
      </c>
      <c r="AU1147" s="279" t="s">
        <v>93</v>
      </c>
      <c r="AV1147" s="13" t="s">
        <v>93</v>
      </c>
      <c r="AW1147" s="13" t="s">
        <v>38</v>
      </c>
      <c r="AX1147" s="13" t="s">
        <v>83</v>
      </c>
      <c r="AY1147" s="279" t="s">
        <v>397</v>
      </c>
    </row>
    <row r="1148" s="14" customFormat="1">
      <c r="A1148" s="14"/>
      <c r="B1148" s="280"/>
      <c r="C1148" s="281"/>
      <c r="D1148" s="261" t="s">
        <v>465</v>
      </c>
      <c r="E1148" s="282" t="s">
        <v>1</v>
      </c>
      <c r="F1148" s="283" t="s">
        <v>467</v>
      </c>
      <c r="G1148" s="281"/>
      <c r="H1148" s="284">
        <v>4780.8230000000003</v>
      </c>
      <c r="I1148" s="285"/>
      <c r="J1148" s="281"/>
      <c r="K1148" s="281"/>
      <c r="L1148" s="286"/>
      <c r="M1148" s="287"/>
      <c r="N1148" s="288"/>
      <c r="O1148" s="288"/>
      <c r="P1148" s="288"/>
      <c r="Q1148" s="288"/>
      <c r="R1148" s="288"/>
      <c r="S1148" s="288"/>
      <c r="T1148" s="289"/>
      <c r="U1148" s="14"/>
      <c r="V1148" s="14"/>
      <c r="W1148" s="14"/>
      <c r="X1148" s="14"/>
      <c r="Y1148" s="14"/>
      <c r="Z1148" s="14"/>
      <c r="AA1148" s="14"/>
      <c r="AB1148" s="14"/>
      <c r="AC1148" s="14"/>
      <c r="AD1148" s="14"/>
      <c r="AE1148" s="14"/>
      <c r="AT1148" s="290" t="s">
        <v>465</v>
      </c>
      <c r="AU1148" s="290" t="s">
        <v>93</v>
      </c>
      <c r="AV1148" s="14" t="s">
        <v>124</v>
      </c>
      <c r="AW1148" s="14" t="s">
        <v>38</v>
      </c>
      <c r="AX1148" s="14" t="s">
        <v>91</v>
      </c>
      <c r="AY1148" s="290" t="s">
        <v>397</v>
      </c>
    </row>
    <row r="1149" s="2" customFormat="1" ht="16.5" customHeight="1">
      <c r="A1149" s="40"/>
      <c r="B1149" s="41"/>
      <c r="C1149" s="247" t="s">
        <v>1208</v>
      </c>
      <c r="D1149" s="247" t="s">
        <v>400</v>
      </c>
      <c r="E1149" s="248" t="s">
        <v>1649</v>
      </c>
      <c r="F1149" s="249" t="s">
        <v>1650</v>
      </c>
      <c r="G1149" s="250" t="s">
        <v>1</v>
      </c>
      <c r="H1149" s="251">
        <v>0</v>
      </c>
      <c r="I1149" s="252"/>
      <c r="J1149" s="253">
        <f>ROUND(I1149*H1149,2)</f>
        <v>0</v>
      </c>
      <c r="K1149" s="254"/>
      <c r="L1149" s="46"/>
      <c r="M1149" s="255" t="s">
        <v>1</v>
      </c>
      <c r="N1149" s="256" t="s">
        <v>48</v>
      </c>
      <c r="O1149" s="93"/>
      <c r="P1149" s="257">
        <f>O1149*H1149</f>
        <v>0</v>
      </c>
      <c r="Q1149" s="257">
        <v>0</v>
      </c>
      <c r="R1149" s="257">
        <f>Q1149*H1149</f>
        <v>0</v>
      </c>
      <c r="S1149" s="257">
        <v>0</v>
      </c>
      <c r="T1149" s="258">
        <f>S1149*H1149</f>
        <v>0</v>
      </c>
      <c r="U1149" s="40"/>
      <c r="V1149" s="40"/>
      <c r="W1149" s="40"/>
      <c r="X1149" s="40"/>
      <c r="Y1149" s="40"/>
      <c r="Z1149" s="40"/>
      <c r="AA1149" s="40"/>
      <c r="AB1149" s="40"/>
      <c r="AC1149" s="40"/>
      <c r="AD1149" s="40"/>
      <c r="AE1149" s="40"/>
      <c r="AR1149" s="259" t="s">
        <v>162</v>
      </c>
      <c r="AT1149" s="259" t="s">
        <v>400</v>
      </c>
      <c r="AU1149" s="259" t="s">
        <v>93</v>
      </c>
      <c r="AY1149" s="18" t="s">
        <v>397</v>
      </c>
      <c r="BE1149" s="260">
        <f>IF(N1149="základní",J1149,0)</f>
        <v>0</v>
      </c>
      <c r="BF1149" s="260">
        <f>IF(N1149="snížená",J1149,0)</f>
        <v>0</v>
      </c>
      <c r="BG1149" s="260">
        <f>IF(N1149="zákl. přenesená",J1149,0)</f>
        <v>0</v>
      </c>
      <c r="BH1149" s="260">
        <f>IF(N1149="sníž. přenesená",J1149,0)</f>
        <v>0</v>
      </c>
      <c r="BI1149" s="260">
        <f>IF(N1149="nulová",J1149,0)</f>
        <v>0</v>
      </c>
      <c r="BJ1149" s="18" t="s">
        <v>91</v>
      </c>
      <c r="BK1149" s="260">
        <f>ROUND(I1149*H1149,2)</f>
        <v>0</v>
      </c>
      <c r="BL1149" s="18" t="s">
        <v>162</v>
      </c>
      <c r="BM1149" s="259" t="s">
        <v>1651</v>
      </c>
    </row>
    <row r="1150" s="2" customFormat="1">
      <c r="A1150" s="40"/>
      <c r="B1150" s="41"/>
      <c r="C1150" s="42"/>
      <c r="D1150" s="261" t="s">
        <v>404</v>
      </c>
      <c r="E1150" s="42"/>
      <c r="F1150" s="262" t="s">
        <v>1652</v>
      </c>
      <c r="G1150" s="42"/>
      <c r="H1150" s="42"/>
      <c r="I1150" s="157"/>
      <c r="J1150" s="42"/>
      <c r="K1150" s="42"/>
      <c r="L1150" s="46"/>
      <c r="M1150" s="263"/>
      <c r="N1150" s="264"/>
      <c r="O1150" s="93"/>
      <c r="P1150" s="93"/>
      <c r="Q1150" s="93"/>
      <c r="R1150" s="93"/>
      <c r="S1150" s="93"/>
      <c r="T1150" s="94"/>
      <c r="U1150" s="40"/>
      <c r="V1150" s="40"/>
      <c r="W1150" s="40"/>
      <c r="X1150" s="40"/>
      <c r="Y1150" s="40"/>
      <c r="Z1150" s="40"/>
      <c r="AA1150" s="40"/>
      <c r="AB1150" s="40"/>
      <c r="AC1150" s="40"/>
      <c r="AD1150" s="40"/>
      <c r="AE1150" s="40"/>
      <c r="AT1150" s="18" t="s">
        <v>404</v>
      </c>
      <c r="AU1150" s="18" t="s">
        <v>93</v>
      </c>
    </row>
    <row r="1151" s="2" customFormat="1" ht="16.5" customHeight="1">
      <c r="A1151" s="40"/>
      <c r="B1151" s="41"/>
      <c r="C1151" s="316" t="s">
        <v>1653</v>
      </c>
      <c r="D1151" s="316" t="s">
        <v>534</v>
      </c>
      <c r="E1151" s="317" t="s">
        <v>1654</v>
      </c>
      <c r="F1151" s="318" t="s">
        <v>1650</v>
      </c>
      <c r="G1151" s="319" t="s">
        <v>1</v>
      </c>
      <c r="H1151" s="320">
        <v>0</v>
      </c>
      <c r="I1151" s="321"/>
      <c r="J1151" s="322">
        <f>ROUND(I1151*H1151,2)</f>
        <v>0</v>
      </c>
      <c r="K1151" s="323"/>
      <c r="L1151" s="324"/>
      <c r="M1151" s="325" t="s">
        <v>1</v>
      </c>
      <c r="N1151" s="326" t="s">
        <v>48</v>
      </c>
      <c r="O1151" s="93"/>
      <c r="P1151" s="257">
        <f>O1151*H1151</f>
        <v>0</v>
      </c>
      <c r="Q1151" s="257">
        <v>0</v>
      </c>
      <c r="R1151" s="257">
        <f>Q1151*H1151</f>
        <v>0</v>
      </c>
      <c r="S1151" s="257">
        <v>0</v>
      </c>
      <c r="T1151" s="258">
        <f>S1151*H1151</f>
        <v>0</v>
      </c>
      <c r="U1151" s="40"/>
      <c r="V1151" s="40"/>
      <c r="W1151" s="40"/>
      <c r="X1151" s="40"/>
      <c r="Y1151" s="40"/>
      <c r="Z1151" s="40"/>
      <c r="AA1151" s="40"/>
      <c r="AB1151" s="40"/>
      <c r="AC1151" s="40"/>
      <c r="AD1151" s="40"/>
      <c r="AE1151" s="40"/>
      <c r="AR1151" s="259" t="s">
        <v>212</v>
      </c>
      <c r="AT1151" s="259" t="s">
        <v>534</v>
      </c>
      <c r="AU1151" s="259" t="s">
        <v>93</v>
      </c>
      <c r="AY1151" s="18" t="s">
        <v>397</v>
      </c>
      <c r="BE1151" s="260">
        <f>IF(N1151="základní",J1151,0)</f>
        <v>0</v>
      </c>
      <c r="BF1151" s="260">
        <f>IF(N1151="snížená",J1151,0)</f>
        <v>0</v>
      </c>
      <c r="BG1151" s="260">
        <f>IF(N1151="zákl. přenesená",J1151,0)</f>
        <v>0</v>
      </c>
      <c r="BH1151" s="260">
        <f>IF(N1151="sníž. přenesená",J1151,0)</f>
        <v>0</v>
      </c>
      <c r="BI1151" s="260">
        <f>IF(N1151="nulová",J1151,0)</f>
        <v>0</v>
      </c>
      <c r="BJ1151" s="18" t="s">
        <v>91</v>
      </c>
      <c r="BK1151" s="260">
        <f>ROUND(I1151*H1151,2)</f>
        <v>0</v>
      </c>
      <c r="BL1151" s="18" t="s">
        <v>162</v>
      </c>
      <c r="BM1151" s="259" t="s">
        <v>1655</v>
      </c>
    </row>
    <row r="1152" s="2" customFormat="1">
      <c r="A1152" s="40"/>
      <c r="B1152" s="41"/>
      <c r="C1152" s="42"/>
      <c r="D1152" s="261" t="s">
        <v>404</v>
      </c>
      <c r="E1152" s="42"/>
      <c r="F1152" s="262" t="s">
        <v>1652</v>
      </c>
      <c r="G1152" s="42"/>
      <c r="H1152" s="42"/>
      <c r="I1152" s="157"/>
      <c r="J1152" s="42"/>
      <c r="K1152" s="42"/>
      <c r="L1152" s="46"/>
      <c r="M1152" s="263"/>
      <c r="N1152" s="264"/>
      <c r="O1152" s="93"/>
      <c r="P1152" s="93"/>
      <c r="Q1152" s="93"/>
      <c r="R1152" s="93"/>
      <c r="S1152" s="93"/>
      <c r="T1152" s="94"/>
      <c r="U1152" s="40"/>
      <c r="V1152" s="40"/>
      <c r="W1152" s="40"/>
      <c r="X1152" s="40"/>
      <c r="Y1152" s="40"/>
      <c r="Z1152" s="40"/>
      <c r="AA1152" s="40"/>
      <c r="AB1152" s="40"/>
      <c r="AC1152" s="40"/>
      <c r="AD1152" s="40"/>
      <c r="AE1152" s="40"/>
      <c r="AT1152" s="18" t="s">
        <v>404</v>
      </c>
      <c r="AU1152" s="18" t="s">
        <v>93</v>
      </c>
    </row>
    <row r="1153" s="2" customFormat="1" ht="16.5" customHeight="1">
      <c r="A1153" s="40"/>
      <c r="B1153" s="41"/>
      <c r="C1153" s="247" t="s">
        <v>1212</v>
      </c>
      <c r="D1153" s="247" t="s">
        <v>400</v>
      </c>
      <c r="E1153" s="248" t="s">
        <v>1656</v>
      </c>
      <c r="F1153" s="249" t="s">
        <v>1657</v>
      </c>
      <c r="G1153" s="250" t="s">
        <v>546</v>
      </c>
      <c r="H1153" s="251">
        <v>9561.6460000000006</v>
      </c>
      <c r="I1153" s="252"/>
      <c r="J1153" s="253">
        <f>ROUND(I1153*H1153,2)</f>
        <v>0</v>
      </c>
      <c r="K1153" s="254"/>
      <c r="L1153" s="46"/>
      <c r="M1153" s="255" t="s">
        <v>1</v>
      </c>
      <c r="N1153" s="256" t="s">
        <v>48</v>
      </c>
      <c r="O1153" s="93"/>
      <c r="P1153" s="257">
        <f>O1153*H1153</f>
        <v>0</v>
      </c>
      <c r="Q1153" s="257">
        <v>0.0014</v>
      </c>
      <c r="R1153" s="257">
        <f>Q1153*H1153</f>
        <v>13.3863044</v>
      </c>
      <c r="S1153" s="257">
        <v>0</v>
      </c>
      <c r="T1153" s="258">
        <f>S1153*H1153</f>
        <v>0</v>
      </c>
      <c r="U1153" s="40"/>
      <c r="V1153" s="40"/>
      <c r="W1153" s="40"/>
      <c r="X1153" s="40"/>
      <c r="Y1153" s="40"/>
      <c r="Z1153" s="40"/>
      <c r="AA1153" s="40"/>
      <c r="AB1153" s="40"/>
      <c r="AC1153" s="40"/>
      <c r="AD1153" s="40"/>
      <c r="AE1153" s="40"/>
      <c r="AR1153" s="259" t="s">
        <v>162</v>
      </c>
      <c r="AT1153" s="259" t="s">
        <v>400</v>
      </c>
      <c r="AU1153" s="259" t="s">
        <v>93</v>
      </c>
      <c r="AY1153" s="18" t="s">
        <v>397</v>
      </c>
      <c r="BE1153" s="260">
        <f>IF(N1153="základní",J1153,0)</f>
        <v>0</v>
      </c>
      <c r="BF1153" s="260">
        <f>IF(N1153="snížená",J1153,0)</f>
        <v>0</v>
      </c>
      <c r="BG1153" s="260">
        <f>IF(N1153="zákl. přenesená",J1153,0)</f>
        <v>0</v>
      </c>
      <c r="BH1153" s="260">
        <f>IF(N1153="sníž. přenesená",J1153,0)</f>
        <v>0</v>
      </c>
      <c r="BI1153" s="260">
        <f>IF(N1153="nulová",J1153,0)</f>
        <v>0</v>
      </c>
      <c r="BJ1153" s="18" t="s">
        <v>91</v>
      </c>
      <c r="BK1153" s="260">
        <f>ROUND(I1153*H1153,2)</f>
        <v>0</v>
      </c>
      <c r="BL1153" s="18" t="s">
        <v>162</v>
      </c>
      <c r="BM1153" s="259" t="s">
        <v>1658</v>
      </c>
    </row>
    <row r="1154" s="13" customFormat="1">
      <c r="A1154" s="13"/>
      <c r="B1154" s="269"/>
      <c r="C1154" s="270"/>
      <c r="D1154" s="261" t="s">
        <v>465</v>
      </c>
      <c r="E1154" s="271" t="s">
        <v>1</v>
      </c>
      <c r="F1154" s="272" t="s">
        <v>1659</v>
      </c>
      <c r="G1154" s="270"/>
      <c r="H1154" s="273">
        <v>9561.6460000000006</v>
      </c>
      <c r="I1154" s="274"/>
      <c r="J1154" s="270"/>
      <c r="K1154" s="270"/>
      <c r="L1154" s="275"/>
      <c r="M1154" s="276"/>
      <c r="N1154" s="277"/>
      <c r="O1154" s="277"/>
      <c r="P1154" s="277"/>
      <c r="Q1154" s="277"/>
      <c r="R1154" s="277"/>
      <c r="S1154" s="277"/>
      <c r="T1154" s="278"/>
      <c r="U1154" s="13"/>
      <c r="V1154" s="13"/>
      <c r="W1154" s="13"/>
      <c r="X1154" s="13"/>
      <c r="Y1154" s="13"/>
      <c r="Z1154" s="13"/>
      <c r="AA1154" s="13"/>
      <c r="AB1154" s="13"/>
      <c r="AC1154" s="13"/>
      <c r="AD1154" s="13"/>
      <c r="AE1154" s="13"/>
      <c r="AT1154" s="279" t="s">
        <v>465</v>
      </c>
      <c r="AU1154" s="279" t="s">
        <v>93</v>
      </c>
      <c r="AV1154" s="13" t="s">
        <v>93</v>
      </c>
      <c r="AW1154" s="13" t="s">
        <v>38</v>
      </c>
      <c r="AX1154" s="13" t="s">
        <v>83</v>
      </c>
      <c r="AY1154" s="279" t="s">
        <v>397</v>
      </c>
    </row>
    <row r="1155" s="14" customFormat="1">
      <c r="A1155" s="14"/>
      <c r="B1155" s="280"/>
      <c r="C1155" s="281"/>
      <c r="D1155" s="261" t="s">
        <v>465</v>
      </c>
      <c r="E1155" s="282" t="s">
        <v>1</v>
      </c>
      <c r="F1155" s="283" t="s">
        <v>467</v>
      </c>
      <c r="G1155" s="281"/>
      <c r="H1155" s="284">
        <v>9561.6460000000006</v>
      </c>
      <c r="I1155" s="285"/>
      <c r="J1155" s="281"/>
      <c r="K1155" s="281"/>
      <c r="L1155" s="286"/>
      <c r="M1155" s="287"/>
      <c r="N1155" s="288"/>
      <c r="O1155" s="288"/>
      <c r="P1155" s="288"/>
      <c r="Q1155" s="288"/>
      <c r="R1155" s="288"/>
      <c r="S1155" s="288"/>
      <c r="T1155" s="289"/>
      <c r="U1155" s="14"/>
      <c r="V1155" s="14"/>
      <c r="W1155" s="14"/>
      <c r="X1155" s="14"/>
      <c r="Y1155" s="14"/>
      <c r="Z1155" s="14"/>
      <c r="AA1155" s="14"/>
      <c r="AB1155" s="14"/>
      <c r="AC1155" s="14"/>
      <c r="AD1155" s="14"/>
      <c r="AE1155" s="14"/>
      <c r="AT1155" s="290" t="s">
        <v>465</v>
      </c>
      <c r="AU1155" s="290" t="s">
        <v>93</v>
      </c>
      <c r="AV1155" s="14" t="s">
        <v>124</v>
      </c>
      <c r="AW1155" s="14" t="s">
        <v>38</v>
      </c>
      <c r="AX1155" s="14" t="s">
        <v>91</v>
      </c>
      <c r="AY1155" s="290" t="s">
        <v>397</v>
      </c>
    </row>
    <row r="1156" s="2" customFormat="1" ht="33" customHeight="1">
      <c r="A1156" s="40"/>
      <c r="B1156" s="41"/>
      <c r="C1156" s="247" t="s">
        <v>1660</v>
      </c>
      <c r="D1156" s="247" t="s">
        <v>400</v>
      </c>
      <c r="E1156" s="248" t="s">
        <v>1661</v>
      </c>
      <c r="F1156" s="249" t="s">
        <v>1662</v>
      </c>
      <c r="G1156" s="250" t="s">
        <v>546</v>
      </c>
      <c r="H1156" s="251">
        <v>195.166</v>
      </c>
      <c r="I1156" s="252"/>
      <c r="J1156" s="253">
        <f>ROUND(I1156*H1156,2)</f>
        <v>0</v>
      </c>
      <c r="K1156" s="254"/>
      <c r="L1156" s="46"/>
      <c r="M1156" s="255" t="s">
        <v>1</v>
      </c>
      <c r="N1156" s="256" t="s">
        <v>48</v>
      </c>
      <c r="O1156" s="93"/>
      <c r="P1156" s="257">
        <f>O1156*H1156</f>
        <v>0</v>
      </c>
      <c r="Q1156" s="257">
        <v>0.048320000000000002</v>
      </c>
      <c r="R1156" s="257">
        <f>Q1156*H1156</f>
        <v>9.4304211200000001</v>
      </c>
      <c r="S1156" s="257">
        <v>0</v>
      </c>
      <c r="T1156" s="258">
        <f>S1156*H1156</f>
        <v>0</v>
      </c>
      <c r="U1156" s="40"/>
      <c r="V1156" s="40"/>
      <c r="W1156" s="40"/>
      <c r="X1156" s="40"/>
      <c r="Y1156" s="40"/>
      <c r="Z1156" s="40"/>
      <c r="AA1156" s="40"/>
      <c r="AB1156" s="40"/>
      <c r="AC1156" s="40"/>
      <c r="AD1156" s="40"/>
      <c r="AE1156" s="40"/>
      <c r="AR1156" s="259" t="s">
        <v>162</v>
      </c>
      <c r="AT1156" s="259" t="s">
        <v>400</v>
      </c>
      <c r="AU1156" s="259" t="s">
        <v>93</v>
      </c>
      <c r="AY1156" s="18" t="s">
        <v>397</v>
      </c>
      <c r="BE1156" s="260">
        <f>IF(N1156="základní",J1156,0)</f>
        <v>0</v>
      </c>
      <c r="BF1156" s="260">
        <f>IF(N1156="snížená",J1156,0)</f>
        <v>0</v>
      </c>
      <c r="BG1156" s="260">
        <f>IF(N1156="zákl. přenesená",J1156,0)</f>
        <v>0</v>
      </c>
      <c r="BH1156" s="260">
        <f>IF(N1156="sníž. přenesená",J1156,0)</f>
        <v>0</v>
      </c>
      <c r="BI1156" s="260">
        <f>IF(N1156="nulová",J1156,0)</f>
        <v>0</v>
      </c>
      <c r="BJ1156" s="18" t="s">
        <v>91</v>
      </c>
      <c r="BK1156" s="260">
        <f>ROUND(I1156*H1156,2)</f>
        <v>0</v>
      </c>
      <c r="BL1156" s="18" t="s">
        <v>162</v>
      </c>
      <c r="BM1156" s="259" t="s">
        <v>1663</v>
      </c>
    </row>
    <row r="1157" s="16" customFormat="1">
      <c r="A1157" s="16"/>
      <c r="B1157" s="306"/>
      <c r="C1157" s="307"/>
      <c r="D1157" s="261" t="s">
        <v>465</v>
      </c>
      <c r="E1157" s="308" t="s">
        <v>1</v>
      </c>
      <c r="F1157" s="309" t="s">
        <v>642</v>
      </c>
      <c r="G1157" s="307"/>
      <c r="H1157" s="308" t="s">
        <v>1</v>
      </c>
      <c r="I1157" s="310"/>
      <c r="J1157" s="307"/>
      <c r="K1157" s="307"/>
      <c r="L1157" s="311"/>
      <c r="M1157" s="312"/>
      <c r="N1157" s="313"/>
      <c r="O1157" s="313"/>
      <c r="P1157" s="313"/>
      <c r="Q1157" s="313"/>
      <c r="R1157" s="313"/>
      <c r="S1157" s="313"/>
      <c r="T1157" s="314"/>
      <c r="U1157" s="16"/>
      <c r="V1157" s="16"/>
      <c r="W1157" s="16"/>
      <c r="X1157" s="16"/>
      <c r="Y1157" s="16"/>
      <c r="Z1157" s="16"/>
      <c r="AA1157" s="16"/>
      <c r="AB1157" s="16"/>
      <c r="AC1157" s="16"/>
      <c r="AD1157" s="16"/>
      <c r="AE1157" s="16"/>
      <c r="AT1157" s="315" t="s">
        <v>465</v>
      </c>
      <c r="AU1157" s="315" t="s">
        <v>93</v>
      </c>
      <c r="AV1157" s="16" t="s">
        <v>91</v>
      </c>
      <c r="AW1157" s="16" t="s">
        <v>38</v>
      </c>
      <c r="AX1157" s="16" t="s">
        <v>83</v>
      </c>
      <c r="AY1157" s="315" t="s">
        <v>397</v>
      </c>
    </row>
    <row r="1158" s="13" customFormat="1">
      <c r="A1158" s="13"/>
      <c r="B1158" s="269"/>
      <c r="C1158" s="270"/>
      <c r="D1158" s="261" t="s">
        <v>465</v>
      </c>
      <c r="E1158" s="271" t="s">
        <v>1</v>
      </c>
      <c r="F1158" s="272" t="s">
        <v>1664</v>
      </c>
      <c r="G1158" s="270"/>
      <c r="H1158" s="273">
        <v>195.166</v>
      </c>
      <c r="I1158" s="274"/>
      <c r="J1158" s="270"/>
      <c r="K1158" s="270"/>
      <c r="L1158" s="275"/>
      <c r="M1158" s="276"/>
      <c r="N1158" s="277"/>
      <c r="O1158" s="277"/>
      <c r="P1158" s="277"/>
      <c r="Q1158" s="277"/>
      <c r="R1158" s="277"/>
      <c r="S1158" s="277"/>
      <c r="T1158" s="278"/>
      <c r="U1158" s="13"/>
      <c r="V1158" s="13"/>
      <c r="W1158" s="13"/>
      <c r="X1158" s="13"/>
      <c r="Y1158" s="13"/>
      <c r="Z1158" s="13"/>
      <c r="AA1158" s="13"/>
      <c r="AB1158" s="13"/>
      <c r="AC1158" s="13"/>
      <c r="AD1158" s="13"/>
      <c r="AE1158" s="13"/>
      <c r="AT1158" s="279" t="s">
        <v>465</v>
      </c>
      <c r="AU1158" s="279" t="s">
        <v>93</v>
      </c>
      <c r="AV1158" s="13" t="s">
        <v>93</v>
      </c>
      <c r="AW1158" s="13" t="s">
        <v>38</v>
      </c>
      <c r="AX1158" s="13" t="s">
        <v>83</v>
      </c>
      <c r="AY1158" s="279" t="s">
        <v>397</v>
      </c>
    </row>
    <row r="1159" s="14" customFormat="1">
      <c r="A1159" s="14"/>
      <c r="B1159" s="280"/>
      <c r="C1159" s="281"/>
      <c r="D1159" s="261" t="s">
        <v>465</v>
      </c>
      <c r="E1159" s="282" t="s">
        <v>1</v>
      </c>
      <c r="F1159" s="283" t="s">
        <v>467</v>
      </c>
      <c r="G1159" s="281"/>
      <c r="H1159" s="284">
        <v>195.166</v>
      </c>
      <c r="I1159" s="285"/>
      <c r="J1159" s="281"/>
      <c r="K1159" s="281"/>
      <c r="L1159" s="286"/>
      <c r="M1159" s="287"/>
      <c r="N1159" s="288"/>
      <c r="O1159" s="288"/>
      <c r="P1159" s="288"/>
      <c r="Q1159" s="288"/>
      <c r="R1159" s="288"/>
      <c r="S1159" s="288"/>
      <c r="T1159" s="289"/>
      <c r="U1159" s="14"/>
      <c r="V1159" s="14"/>
      <c r="W1159" s="14"/>
      <c r="X1159" s="14"/>
      <c r="Y1159" s="14"/>
      <c r="Z1159" s="14"/>
      <c r="AA1159" s="14"/>
      <c r="AB1159" s="14"/>
      <c r="AC1159" s="14"/>
      <c r="AD1159" s="14"/>
      <c r="AE1159" s="14"/>
      <c r="AT1159" s="290" t="s">
        <v>465</v>
      </c>
      <c r="AU1159" s="290" t="s">
        <v>93</v>
      </c>
      <c r="AV1159" s="14" t="s">
        <v>124</v>
      </c>
      <c r="AW1159" s="14" t="s">
        <v>38</v>
      </c>
      <c r="AX1159" s="14" t="s">
        <v>91</v>
      </c>
      <c r="AY1159" s="290" t="s">
        <v>397</v>
      </c>
    </row>
    <row r="1160" s="2" customFormat="1" ht="21.75" customHeight="1">
      <c r="A1160" s="40"/>
      <c r="B1160" s="41"/>
      <c r="C1160" s="247" t="s">
        <v>1219</v>
      </c>
      <c r="D1160" s="247" t="s">
        <v>400</v>
      </c>
      <c r="E1160" s="248" t="s">
        <v>1665</v>
      </c>
      <c r="F1160" s="249" t="s">
        <v>1666</v>
      </c>
      <c r="G1160" s="250" t="s">
        <v>546</v>
      </c>
      <c r="H1160" s="251">
        <v>518.38499999999999</v>
      </c>
      <c r="I1160" s="252"/>
      <c r="J1160" s="253">
        <f>ROUND(I1160*H1160,2)</f>
        <v>0</v>
      </c>
      <c r="K1160" s="254"/>
      <c r="L1160" s="46"/>
      <c r="M1160" s="255" t="s">
        <v>1</v>
      </c>
      <c r="N1160" s="256" t="s">
        <v>48</v>
      </c>
      <c r="O1160" s="93"/>
      <c r="P1160" s="257">
        <f>O1160*H1160</f>
        <v>0</v>
      </c>
      <c r="Q1160" s="257">
        <v>0</v>
      </c>
      <c r="R1160" s="257">
        <f>Q1160*H1160</f>
        <v>0</v>
      </c>
      <c r="S1160" s="257">
        <v>0</v>
      </c>
      <c r="T1160" s="258">
        <f>S1160*H1160</f>
        <v>0</v>
      </c>
      <c r="U1160" s="40"/>
      <c r="V1160" s="40"/>
      <c r="W1160" s="40"/>
      <c r="X1160" s="40"/>
      <c r="Y1160" s="40"/>
      <c r="Z1160" s="40"/>
      <c r="AA1160" s="40"/>
      <c r="AB1160" s="40"/>
      <c r="AC1160" s="40"/>
      <c r="AD1160" s="40"/>
      <c r="AE1160" s="40"/>
      <c r="AR1160" s="259" t="s">
        <v>162</v>
      </c>
      <c r="AT1160" s="259" t="s">
        <v>400</v>
      </c>
      <c r="AU1160" s="259" t="s">
        <v>93</v>
      </c>
      <c r="AY1160" s="18" t="s">
        <v>397</v>
      </c>
      <c r="BE1160" s="260">
        <f>IF(N1160="základní",J1160,0)</f>
        <v>0</v>
      </c>
      <c r="BF1160" s="260">
        <f>IF(N1160="snížená",J1160,0)</f>
        <v>0</v>
      </c>
      <c r="BG1160" s="260">
        <f>IF(N1160="zákl. přenesená",J1160,0)</f>
        <v>0</v>
      </c>
      <c r="BH1160" s="260">
        <f>IF(N1160="sníž. přenesená",J1160,0)</f>
        <v>0</v>
      </c>
      <c r="BI1160" s="260">
        <f>IF(N1160="nulová",J1160,0)</f>
        <v>0</v>
      </c>
      <c r="BJ1160" s="18" t="s">
        <v>91</v>
      </c>
      <c r="BK1160" s="260">
        <f>ROUND(I1160*H1160,2)</f>
        <v>0</v>
      </c>
      <c r="BL1160" s="18" t="s">
        <v>162</v>
      </c>
      <c r="BM1160" s="259" t="s">
        <v>1667</v>
      </c>
    </row>
    <row r="1161" s="16" customFormat="1">
      <c r="A1161" s="16"/>
      <c r="B1161" s="306"/>
      <c r="C1161" s="307"/>
      <c r="D1161" s="261" t="s">
        <v>465</v>
      </c>
      <c r="E1161" s="308" t="s">
        <v>1</v>
      </c>
      <c r="F1161" s="309" t="s">
        <v>642</v>
      </c>
      <c r="G1161" s="307"/>
      <c r="H1161" s="308" t="s">
        <v>1</v>
      </c>
      <c r="I1161" s="310"/>
      <c r="J1161" s="307"/>
      <c r="K1161" s="307"/>
      <c r="L1161" s="311"/>
      <c r="M1161" s="312"/>
      <c r="N1161" s="313"/>
      <c r="O1161" s="313"/>
      <c r="P1161" s="313"/>
      <c r="Q1161" s="313"/>
      <c r="R1161" s="313"/>
      <c r="S1161" s="313"/>
      <c r="T1161" s="314"/>
      <c r="U1161" s="16"/>
      <c r="V1161" s="16"/>
      <c r="W1161" s="16"/>
      <c r="X1161" s="16"/>
      <c r="Y1161" s="16"/>
      <c r="Z1161" s="16"/>
      <c r="AA1161" s="16"/>
      <c r="AB1161" s="16"/>
      <c r="AC1161" s="16"/>
      <c r="AD1161" s="16"/>
      <c r="AE1161" s="16"/>
      <c r="AT1161" s="315" t="s">
        <v>465</v>
      </c>
      <c r="AU1161" s="315" t="s">
        <v>93</v>
      </c>
      <c r="AV1161" s="16" t="s">
        <v>91</v>
      </c>
      <c r="AW1161" s="16" t="s">
        <v>38</v>
      </c>
      <c r="AX1161" s="16" t="s">
        <v>83</v>
      </c>
      <c r="AY1161" s="315" t="s">
        <v>397</v>
      </c>
    </row>
    <row r="1162" s="13" customFormat="1">
      <c r="A1162" s="13"/>
      <c r="B1162" s="269"/>
      <c r="C1162" s="270"/>
      <c r="D1162" s="261" t="s">
        <v>465</v>
      </c>
      <c r="E1162" s="271" t="s">
        <v>1</v>
      </c>
      <c r="F1162" s="272" t="s">
        <v>1668</v>
      </c>
      <c r="G1162" s="270"/>
      <c r="H1162" s="273">
        <v>518.38499999999999</v>
      </c>
      <c r="I1162" s="274"/>
      <c r="J1162" s="270"/>
      <c r="K1162" s="270"/>
      <c r="L1162" s="275"/>
      <c r="M1162" s="276"/>
      <c r="N1162" s="277"/>
      <c r="O1162" s="277"/>
      <c r="P1162" s="277"/>
      <c r="Q1162" s="277"/>
      <c r="R1162" s="277"/>
      <c r="S1162" s="277"/>
      <c r="T1162" s="278"/>
      <c r="U1162" s="13"/>
      <c r="V1162" s="13"/>
      <c r="W1162" s="13"/>
      <c r="X1162" s="13"/>
      <c r="Y1162" s="13"/>
      <c r="Z1162" s="13"/>
      <c r="AA1162" s="13"/>
      <c r="AB1162" s="13"/>
      <c r="AC1162" s="13"/>
      <c r="AD1162" s="13"/>
      <c r="AE1162" s="13"/>
      <c r="AT1162" s="279" t="s">
        <v>465</v>
      </c>
      <c r="AU1162" s="279" t="s">
        <v>93</v>
      </c>
      <c r="AV1162" s="13" t="s">
        <v>93</v>
      </c>
      <c r="AW1162" s="13" t="s">
        <v>38</v>
      </c>
      <c r="AX1162" s="13" t="s">
        <v>83</v>
      </c>
      <c r="AY1162" s="279" t="s">
        <v>397</v>
      </c>
    </row>
    <row r="1163" s="14" customFormat="1">
      <c r="A1163" s="14"/>
      <c r="B1163" s="280"/>
      <c r="C1163" s="281"/>
      <c r="D1163" s="261" t="s">
        <v>465</v>
      </c>
      <c r="E1163" s="282" t="s">
        <v>1</v>
      </c>
      <c r="F1163" s="283" t="s">
        <v>467</v>
      </c>
      <c r="G1163" s="281"/>
      <c r="H1163" s="284">
        <v>518.38499999999999</v>
      </c>
      <c r="I1163" s="285"/>
      <c r="J1163" s="281"/>
      <c r="K1163" s="281"/>
      <c r="L1163" s="286"/>
      <c r="M1163" s="287"/>
      <c r="N1163" s="288"/>
      <c r="O1163" s="288"/>
      <c r="P1163" s="288"/>
      <c r="Q1163" s="288"/>
      <c r="R1163" s="288"/>
      <c r="S1163" s="288"/>
      <c r="T1163" s="289"/>
      <c r="U1163" s="14"/>
      <c r="V1163" s="14"/>
      <c r="W1163" s="14"/>
      <c r="X1163" s="14"/>
      <c r="Y1163" s="14"/>
      <c r="Z1163" s="14"/>
      <c r="AA1163" s="14"/>
      <c r="AB1163" s="14"/>
      <c r="AC1163" s="14"/>
      <c r="AD1163" s="14"/>
      <c r="AE1163" s="14"/>
      <c r="AT1163" s="290" t="s">
        <v>465</v>
      </c>
      <c r="AU1163" s="290" t="s">
        <v>93</v>
      </c>
      <c r="AV1163" s="14" t="s">
        <v>124</v>
      </c>
      <c r="AW1163" s="14" t="s">
        <v>38</v>
      </c>
      <c r="AX1163" s="14" t="s">
        <v>91</v>
      </c>
      <c r="AY1163" s="290" t="s">
        <v>397</v>
      </c>
    </row>
    <row r="1164" s="2" customFormat="1" ht="21.75" customHeight="1">
      <c r="A1164" s="40"/>
      <c r="B1164" s="41"/>
      <c r="C1164" s="247" t="s">
        <v>1669</v>
      </c>
      <c r="D1164" s="247" t="s">
        <v>400</v>
      </c>
      <c r="E1164" s="248" t="s">
        <v>1670</v>
      </c>
      <c r="F1164" s="249" t="s">
        <v>1671</v>
      </c>
      <c r="G1164" s="250" t="s">
        <v>546</v>
      </c>
      <c r="H1164" s="251">
        <v>142.06299999999999</v>
      </c>
      <c r="I1164" s="252"/>
      <c r="J1164" s="253">
        <f>ROUND(I1164*H1164,2)</f>
        <v>0</v>
      </c>
      <c r="K1164" s="254"/>
      <c r="L1164" s="46"/>
      <c r="M1164" s="255" t="s">
        <v>1</v>
      </c>
      <c r="N1164" s="256" t="s">
        <v>48</v>
      </c>
      <c r="O1164" s="93"/>
      <c r="P1164" s="257">
        <f>O1164*H1164</f>
        <v>0</v>
      </c>
      <c r="Q1164" s="257">
        <v>0</v>
      </c>
      <c r="R1164" s="257">
        <f>Q1164*H1164</f>
        <v>0</v>
      </c>
      <c r="S1164" s="257">
        <v>0</v>
      </c>
      <c r="T1164" s="258">
        <f>S1164*H1164</f>
        <v>0</v>
      </c>
      <c r="U1164" s="40"/>
      <c r="V1164" s="40"/>
      <c r="W1164" s="40"/>
      <c r="X1164" s="40"/>
      <c r="Y1164" s="40"/>
      <c r="Z1164" s="40"/>
      <c r="AA1164" s="40"/>
      <c r="AB1164" s="40"/>
      <c r="AC1164" s="40"/>
      <c r="AD1164" s="40"/>
      <c r="AE1164" s="40"/>
      <c r="AR1164" s="259" t="s">
        <v>162</v>
      </c>
      <c r="AT1164" s="259" t="s">
        <v>400</v>
      </c>
      <c r="AU1164" s="259" t="s">
        <v>93</v>
      </c>
      <c r="AY1164" s="18" t="s">
        <v>397</v>
      </c>
      <c r="BE1164" s="260">
        <f>IF(N1164="základní",J1164,0)</f>
        <v>0</v>
      </c>
      <c r="BF1164" s="260">
        <f>IF(N1164="snížená",J1164,0)</f>
        <v>0</v>
      </c>
      <c r="BG1164" s="260">
        <f>IF(N1164="zákl. přenesená",J1164,0)</f>
        <v>0</v>
      </c>
      <c r="BH1164" s="260">
        <f>IF(N1164="sníž. přenesená",J1164,0)</f>
        <v>0</v>
      </c>
      <c r="BI1164" s="260">
        <f>IF(N1164="nulová",J1164,0)</f>
        <v>0</v>
      </c>
      <c r="BJ1164" s="18" t="s">
        <v>91</v>
      </c>
      <c r="BK1164" s="260">
        <f>ROUND(I1164*H1164,2)</f>
        <v>0</v>
      </c>
      <c r="BL1164" s="18" t="s">
        <v>162</v>
      </c>
      <c r="BM1164" s="259" t="s">
        <v>1672</v>
      </c>
    </row>
    <row r="1165" s="16" customFormat="1">
      <c r="A1165" s="16"/>
      <c r="B1165" s="306"/>
      <c r="C1165" s="307"/>
      <c r="D1165" s="261" t="s">
        <v>465</v>
      </c>
      <c r="E1165" s="308" t="s">
        <v>1</v>
      </c>
      <c r="F1165" s="309" t="s">
        <v>642</v>
      </c>
      <c r="G1165" s="307"/>
      <c r="H1165" s="308" t="s">
        <v>1</v>
      </c>
      <c r="I1165" s="310"/>
      <c r="J1165" s="307"/>
      <c r="K1165" s="307"/>
      <c r="L1165" s="311"/>
      <c r="M1165" s="312"/>
      <c r="N1165" s="313"/>
      <c r="O1165" s="313"/>
      <c r="P1165" s="313"/>
      <c r="Q1165" s="313"/>
      <c r="R1165" s="313"/>
      <c r="S1165" s="313"/>
      <c r="T1165" s="314"/>
      <c r="U1165" s="16"/>
      <c r="V1165" s="16"/>
      <c r="W1165" s="16"/>
      <c r="X1165" s="16"/>
      <c r="Y1165" s="16"/>
      <c r="Z1165" s="16"/>
      <c r="AA1165" s="16"/>
      <c r="AB1165" s="16"/>
      <c r="AC1165" s="16"/>
      <c r="AD1165" s="16"/>
      <c r="AE1165" s="16"/>
      <c r="AT1165" s="315" t="s">
        <v>465</v>
      </c>
      <c r="AU1165" s="315" t="s">
        <v>93</v>
      </c>
      <c r="AV1165" s="16" t="s">
        <v>91</v>
      </c>
      <c r="AW1165" s="16" t="s">
        <v>38</v>
      </c>
      <c r="AX1165" s="16" t="s">
        <v>83</v>
      </c>
      <c r="AY1165" s="315" t="s">
        <v>397</v>
      </c>
    </row>
    <row r="1166" s="13" customFormat="1">
      <c r="A1166" s="13"/>
      <c r="B1166" s="269"/>
      <c r="C1166" s="270"/>
      <c r="D1166" s="261" t="s">
        <v>465</v>
      </c>
      <c r="E1166" s="271" t="s">
        <v>1</v>
      </c>
      <c r="F1166" s="272" t="s">
        <v>1673</v>
      </c>
      <c r="G1166" s="270"/>
      <c r="H1166" s="273">
        <v>142.06299999999999</v>
      </c>
      <c r="I1166" s="274"/>
      <c r="J1166" s="270"/>
      <c r="K1166" s="270"/>
      <c r="L1166" s="275"/>
      <c r="M1166" s="276"/>
      <c r="N1166" s="277"/>
      <c r="O1166" s="277"/>
      <c r="P1166" s="277"/>
      <c r="Q1166" s="277"/>
      <c r="R1166" s="277"/>
      <c r="S1166" s="277"/>
      <c r="T1166" s="278"/>
      <c r="U1166" s="13"/>
      <c r="V1166" s="13"/>
      <c r="W1166" s="13"/>
      <c r="X1166" s="13"/>
      <c r="Y1166" s="13"/>
      <c r="Z1166" s="13"/>
      <c r="AA1166" s="13"/>
      <c r="AB1166" s="13"/>
      <c r="AC1166" s="13"/>
      <c r="AD1166" s="13"/>
      <c r="AE1166" s="13"/>
      <c r="AT1166" s="279" t="s">
        <v>465</v>
      </c>
      <c r="AU1166" s="279" t="s">
        <v>93</v>
      </c>
      <c r="AV1166" s="13" t="s">
        <v>93</v>
      </c>
      <c r="AW1166" s="13" t="s">
        <v>38</v>
      </c>
      <c r="AX1166" s="13" t="s">
        <v>83</v>
      </c>
      <c r="AY1166" s="279" t="s">
        <v>397</v>
      </c>
    </row>
    <row r="1167" s="14" customFormat="1">
      <c r="A1167" s="14"/>
      <c r="B1167" s="280"/>
      <c r="C1167" s="281"/>
      <c r="D1167" s="261" t="s">
        <v>465</v>
      </c>
      <c r="E1167" s="282" t="s">
        <v>1</v>
      </c>
      <c r="F1167" s="283" t="s">
        <v>467</v>
      </c>
      <c r="G1167" s="281"/>
      <c r="H1167" s="284">
        <v>142.06299999999999</v>
      </c>
      <c r="I1167" s="285"/>
      <c r="J1167" s="281"/>
      <c r="K1167" s="281"/>
      <c r="L1167" s="286"/>
      <c r="M1167" s="287"/>
      <c r="N1167" s="288"/>
      <c r="O1167" s="288"/>
      <c r="P1167" s="288"/>
      <c r="Q1167" s="288"/>
      <c r="R1167" s="288"/>
      <c r="S1167" s="288"/>
      <c r="T1167" s="289"/>
      <c r="U1167" s="14"/>
      <c r="V1167" s="14"/>
      <c r="W1167" s="14"/>
      <c r="X1167" s="14"/>
      <c r="Y1167" s="14"/>
      <c r="Z1167" s="14"/>
      <c r="AA1167" s="14"/>
      <c r="AB1167" s="14"/>
      <c r="AC1167" s="14"/>
      <c r="AD1167" s="14"/>
      <c r="AE1167" s="14"/>
      <c r="AT1167" s="290" t="s">
        <v>465</v>
      </c>
      <c r="AU1167" s="290" t="s">
        <v>93</v>
      </c>
      <c r="AV1167" s="14" t="s">
        <v>124</v>
      </c>
      <c r="AW1167" s="14" t="s">
        <v>38</v>
      </c>
      <c r="AX1167" s="14" t="s">
        <v>91</v>
      </c>
      <c r="AY1167" s="290" t="s">
        <v>397</v>
      </c>
    </row>
    <row r="1168" s="2" customFormat="1" ht="21.75" customHeight="1">
      <c r="A1168" s="40"/>
      <c r="B1168" s="41"/>
      <c r="C1168" s="247" t="s">
        <v>1231</v>
      </c>
      <c r="D1168" s="247" t="s">
        <v>400</v>
      </c>
      <c r="E1168" s="248" t="s">
        <v>1674</v>
      </c>
      <c r="F1168" s="249" t="s">
        <v>1675</v>
      </c>
      <c r="G1168" s="250" t="s">
        <v>546</v>
      </c>
      <c r="H1168" s="251">
        <v>665.20000000000005</v>
      </c>
      <c r="I1168" s="252"/>
      <c r="J1168" s="253">
        <f>ROUND(I1168*H1168,2)</f>
        <v>0</v>
      </c>
      <c r="K1168" s="254"/>
      <c r="L1168" s="46"/>
      <c r="M1168" s="255" t="s">
        <v>1</v>
      </c>
      <c r="N1168" s="256" t="s">
        <v>48</v>
      </c>
      <c r="O1168" s="93"/>
      <c r="P1168" s="257">
        <f>O1168*H1168</f>
        <v>0</v>
      </c>
      <c r="Q1168" s="257">
        <v>0.012200000000000001</v>
      </c>
      <c r="R1168" s="257">
        <f>Q1168*H1168</f>
        <v>8.1154400000000013</v>
      </c>
      <c r="S1168" s="257">
        <v>0</v>
      </c>
      <c r="T1168" s="258">
        <f>S1168*H1168</f>
        <v>0</v>
      </c>
      <c r="U1168" s="40"/>
      <c r="V1168" s="40"/>
      <c r="W1168" s="40"/>
      <c r="X1168" s="40"/>
      <c r="Y1168" s="40"/>
      <c r="Z1168" s="40"/>
      <c r="AA1168" s="40"/>
      <c r="AB1168" s="40"/>
      <c r="AC1168" s="40"/>
      <c r="AD1168" s="40"/>
      <c r="AE1168" s="40"/>
      <c r="AR1168" s="259" t="s">
        <v>162</v>
      </c>
      <c r="AT1168" s="259" t="s">
        <v>400</v>
      </c>
      <c r="AU1168" s="259" t="s">
        <v>93</v>
      </c>
      <c r="AY1168" s="18" t="s">
        <v>397</v>
      </c>
      <c r="BE1168" s="260">
        <f>IF(N1168="základní",J1168,0)</f>
        <v>0</v>
      </c>
      <c r="BF1168" s="260">
        <f>IF(N1168="snížená",J1168,0)</f>
        <v>0</v>
      </c>
      <c r="BG1168" s="260">
        <f>IF(N1168="zákl. přenesená",J1168,0)</f>
        <v>0</v>
      </c>
      <c r="BH1168" s="260">
        <f>IF(N1168="sníž. přenesená",J1168,0)</f>
        <v>0</v>
      </c>
      <c r="BI1168" s="260">
        <f>IF(N1168="nulová",J1168,0)</f>
        <v>0</v>
      </c>
      <c r="BJ1168" s="18" t="s">
        <v>91</v>
      </c>
      <c r="BK1168" s="260">
        <f>ROUND(I1168*H1168,2)</f>
        <v>0</v>
      </c>
      <c r="BL1168" s="18" t="s">
        <v>162</v>
      </c>
      <c r="BM1168" s="259" t="s">
        <v>1676</v>
      </c>
    </row>
    <row r="1169" s="16" customFormat="1">
      <c r="A1169" s="16"/>
      <c r="B1169" s="306"/>
      <c r="C1169" s="307"/>
      <c r="D1169" s="261" t="s">
        <v>465</v>
      </c>
      <c r="E1169" s="308" t="s">
        <v>1</v>
      </c>
      <c r="F1169" s="309" t="s">
        <v>1082</v>
      </c>
      <c r="G1169" s="307"/>
      <c r="H1169" s="308" t="s">
        <v>1</v>
      </c>
      <c r="I1169" s="310"/>
      <c r="J1169" s="307"/>
      <c r="K1169" s="307"/>
      <c r="L1169" s="311"/>
      <c r="M1169" s="312"/>
      <c r="N1169" s="313"/>
      <c r="O1169" s="313"/>
      <c r="P1169" s="313"/>
      <c r="Q1169" s="313"/>
      <c r="R1169" s="313"/>
      <c r="S1169" s="313"/>
      <c r="T1169" s="314"/>
      <c r="U1169" s="16"/>
      <c r="V1169" s="16"/>
      <c r="W1169" s="16"/>
      <c r="X1169" s="16"/>
      <c r="Y1169" s="16"/>
      <c r="Z1169" s="16"/>
      <c r="AA1169" s="16"/>
      <c r="AB1169" s="16"/>
      <c r="AC1169" s="16"/>
      <c r="AD1169" s="16"/>
      <c r="AE1169" s="16"/>
      <c r="AT1169" s="315" t="s">
        <v>465</v>
      </c>
      <c r="AU1169" s="315" t="s">
        <v>93</v>
      </c>
      <c r="AV1169" s="16" t="s">
        <v>91</v>
      </c>
      <c r="AW1169" s="16" t="s">
        <v>38</v>
      </c>
      <c r="AX1169" s="16" t="s">
        <v>83</v>
      </c>
      <c r="AY1169" s="315" t="s">
        <v>397</v>
      </c>
    </row>
    <row r="1170" s="13" customFormat="1">
      <c r="A1170" s="13"/>
      <c r="B1170" s="269"/>
      <c r="C1170" s="270"/>
      <c r="D1170" s="261" t="s">
        <v>465</v>
      </c>
      <c r="E1170" s="271" t="s">
        <v>1</v>
      </c>
      <c r="F1170" s="272" t="s">
        <v>1677</v>
      </c>
      <c r="G1170" s="270"/>
      <c r="H1170" s="273">
        <v>665.20000000000005</v>
      </c>
      <c r="I1170" s="274"/>
      <c r="J1170" s="270"/>
      <c r="K1170" s="270"/>
      <c r="L1170" s="275"/>
      <c r="M1170" s="276"/>
      <c r="N1170" s="277"/>
      <c r="O1170" s="277"/>
      <c r="P1170" s="277"/>
      <c r="Q1170" s="277"/>
      <c r="R1170" s="277"/>
      <c r="S1170" s="277"/>
      <c r="T1170" s="278"/>
      <c r="U1170" s="13"/>
      <c r="V1170" s="13"/>
      <c r="W1170" s="13"/>
      <c r="X1170" s="13"/>
      <c r="Y1170" s="13"/>
      <c r="Z1170" s="13"/>
      <c r="AA1170" s="13"/>
      <c r="AB1170" s="13"/>
      <c r="AC1170" s="13"/>
      <c r="AD1170" s="13"/>
      <c r="AE1170" s="13"/>
      <c r="AT1170" s="279" t="s">
        <v>465</v>
      </c>
      <c r="AU1170" s="279" t="s">
        <v>93</v>
      </c>
      <c r="AV1170" s="13" t="s">
        <v>93</v>
      </c>
      <c r="AW1170" s="13" t="s">
        <v>38</v>
      </c>
      <c r="AX1170" s="13" t="s">
        <v>83</v>
      </c>
      <c r="AY1170" s="279" t="s">
        <v>397</v>
      </c>
    </row>
    <row r="1171" s="14" customFormat="1">
      <c r="A1171" s="14"/>
      <c r="B1171" s="280"/>
      <c r="C1171" s="281"/>
      <c r="D1171" s="261" t="s">
        <v>465</v>
      </c>
      <c r="E1171" s="282" t="s">
        <v>1</v>
      </c>
      <c r="F1171" s="283" t="s">
        <v>467</v>
      </c>
      <c r="G1171" s="281"/>
      <c r="H1171" s="284">
        <v>665.20000000000005</v>
      </c>
      <c r="I1171" s="285"/>
      <c r="J1171" s="281"/>
      <c r="K1171" s="281"/>
      <c r="L1171" s="286"/>
      <c r="M1171" s="287"/>
      <c r="N1171" s="288"/>
      <c r="O1171" s="288"/>
      <c r="P1171" s="288"/>
      <c r="Q1171" s="288"/>
      <c r="R1171" s="288"/>
      <c r="S1171" s="288"/>
      <c r="T1171" s="289"/>
      <c r="U1171" s="14"/>
      <c r="V1171" s="14"/>
      <c r="W1171" s="14"/>
      <c r="X1171" s="14"/>
      <c r="Y1171" s="14"/>
      <c r="Z1171" s="14"/>
      <c r="AA1171" s="14"/>
      <c r="AB1171" s="14"/>
      <c r="AC1171" s="14"/>
      <c r="AD1171" s="14"/>
      <c r="AE1171" s="14"/>
      <c r="AT1171" s="290" t="s">
        <v>465</v>
      </c>
      <c r="AU1171" s="290" t="s">
        <v>93</v>
      </c>
      <c r="AV1171" s="14" t="s">
        <v>124</v>
      </c>
      <c r="AW1171" s="14" t="s">
        <v>38</v>
      </c>
      <c r="AX1171" s="14" t="s">
        <v>91</v>
      </c>
      <c r="AY1171" s="290" t="s">
        <v>397</v>
      </c>
    </row>
    <row r="1172" s="2" customFormat="1" ht="21.75" customHeight="1">
      <c r="A1172" s="40"/>
      <c r="B1172" s="41"/>
      <c r="C1172" s="247" t="s">
        <v>1678</v>
      </c>
      <c r="D1172" s="247" t="s">
        <v>400</v>
      </c>
      <c r="E1172" s="248" t="s">
        <v>1679</v>
      </c>
      <c r="F1172" s="249" t="s">
        <v>1680</v>
      </c>
      <c r="G1172" s="250" t="s">
        <v>546</v>
      </c>
      <c r="H1172" s="251">
        <v>394.45999999999998</v>
      </c>
      <c r="I1172" s="252"/>
      <c r="J1172" s="253">
        <f>ROUND(I1172*H1172,2)</f>
        <v>0</v>
      </c>
      <c r="K1172" s="254"/>
      <c r="L1172" s="46"/>
      <c r="M1172" s="255" t="s">
        <v>1</v>
      </c>
      <c r="N1172" s="256" t="s">
        <v>48</v>
      </c>
      <c r="O1172" s="93"/>
      <c r="P1172" s="257">
        <f>O1172*H1172</f>
        <v>0</v>
      </c>
      <c r="Q1172" s="257">
        <v>0.012590000000000001</v>
      </c>
      <c r="R1172" s="257">
        <f>Q1172*H1172</f>
        <v>4.9662514</v>
      </c>
      <c r="S1172" s="257">
        <v>0</v>
      </c>
      <c r="T1172" s="258">
        <f>S1172*H1172</f>
        <v>0</v>
      </c>
      <c r="U1172" s="40"/>
      <c r="V1172" s="40"/>
      <c r="W1172" s="40"/>
      <c r="X1172" s="40"/>
      <c r="Y1172" s="40"/>
      <c r="Z1172" s="40"/>
      <c r="AA1172" s="40"/>
      <c r="AB1172" s="40"/>
      <c r="AC1172" s="40"/>
      <c r="AD1172" s="40"/>
      <c r="AE1172" s="40"/>
      <c r="AR1172" s="259" t="s">
        <v>162</v>
      </c>
      <c r="AT1172" s="259" t="s">
        <v>400</v>
      </c>
      <c r="AU1172" s="259" t="s">
        <v>93</v>
      </c>
      <c r="AY1172" s="18" t="s">
        <v>397</v>
      </c>
      <c r="BE1172" s="260">
        <f>IF(N1172="základní",J1172,0)</f>
        <v>0</v>
      </c>
      <c r="BF1172" s="260">
        <f>IF(N1172="snížená",J1172,0)</f>
        <v>0</v>
      </c>
      <c r="BG1172" s="260">
        <f>IF(N1172="zákl. přenesená",J1172,0)</f>
        <v>0</v>
      </c>
      <c r="BH1172" s="260">
        <f>IF(N1172="sníž. přenesená",J1172,0)</f>
        <v>0</v>
      </c>
      <c r="BI1172" s="260">
        <f>IF(N1172="nulová",J1172,0)</f>
        <v>0</v>
      </c>
      <c r="BJ1172" s="18" t="s">
        <v>91</v>
      </c>
      <c r="BK1172" s="260">
        <f>ROUND(I1172*H1172,2)</f>
        <v>0</v>
      </c>
      <c r="BL1172" s="18" t="s">
        <v>162</v>
      </c>
      <c r="BM1172" s="259" t="s">
        <v>1681</v>
      </c>
    </row>
    <row r="1173" s="16" customFormat="1">
      <c r="A1173" s="16"/>
      <c r="B1173" s="306"/>
      <c r="C1173" s="307"/>
      <c r="D1173" s="261" t="s">
        <v>465</v>
      </c>
      <c r="E1173" s="308" t="s">
        <v>1</v>
      </c>
      <c r="F1173" s="309" t="s">
        <v>1082</v>
      </c>
      <c r="G1173" s="307"/>
      <c r="H1173" s="308" t="s">
        <v>1</v>
      </c>
      <c r="I1173" s="310"/>
      <c r="J1173" s="307"/>
      <c r="K1173" s="307"/>
      <c r="L1173" s="311"/>
      <c r="M1173" s="312"/>
      <c r="N1173" s="313"/>
      <c r="O1173" s="313"/>
      <c r="P1173" s="313"/>
      <c r="Q1173" s="313"/>
      <c r="R1173" s="313"/>
      <c r="S1173" s="313"/>
      <c r="T1173" s="314"/>
      <c r="U1173" s="16"/>
      <c r="V1173" s="16"/>
      <c r="W1173" s="16"/>
      <c r="X1173" s="16"/>
      <c r="Y1173" s="16"/>
      <c r="Z1173" s="16"/>
      <c r="AA1173" s="16"/>
      <c r="AB1173" s="16"/>
      <c r="AC1173" s="16"/>
      <c r="AD1173" s="16"/>
      <c r="AE1173" s="16"/>
      <c r="AT1173" s="315" t="s">
        <v>465</v>
      </c>
      <c r="AU1173" s="315" t="s">
        <v>93</v>
      </c>
      <c r="AV1173" s="16" t="s">
        <v>91</v>
      </c>
      <c r="AW1173" s="16" t="s">
        <v>38</v>
      </c>
      <c r="AX1173" s="16" t="s">
        <v>83</v>
      </c>
      <c r="AY1173" s="315" t="s">
        <v>397</v>
      </c>
    </row>
    <row r="1174" s="13" customFormat="1">
      <c r="A1174" s="13"/>
      <c r="B1174" s="269"/>
      <c r="C1174" s="270"/>
      <c r="D1174" s="261" t="s">
        <v>465</v>
      </c>
      <c r="E1174" s="271" t="s">
        <v>1</v>
      </c>
      <c r="F1174" s="272" t="s">
        <v>1682</v>
      </c>
      <c r="G1174" s="270"/>
      <c r="H1174" s="273">
        <v>394.45999999999998</v>
      </c>
      <c r="I1174" s="274"/>
      <c r="J1174" s="270"/>
      <c r="K1174" s="270"/>
      <c r="L1174" s="275"/>
      <c r="M1174" s="276"/>
      <c r="N1174" s="277"/>
      <c r="O1174" s="277"/>
      <c r="P1174" s="277"/>
      <c r="Q1174" s="277"/>
      <c r="R1174" s="277"/>
      <c r="S1174" s="277"/>
      <c r="T1174" s="278"/>
      <c r="U1174" s="13"/>
      <c r="V1174" s="13"/>
      <c r="W1174" s="13"/>
      <c r="X1174" s="13"/>
      <c r="Y1174" s="13"/>
      <c r="Z1174" s="13"/>
      <c r="AA1174" s="13"/>
      <c r="AB1174" s="13"/>
      <c r="AC1174" s="13"/>
      <c r="AD1174" s="13"/>
      <c r="AE1174" s="13"/>
      <c r="AT1174" s="279" t="s">
        <v>465</v>
      </c>
      <c r="AU1174" s="279" t="s">
        <v>93</v>
      </c>
      <c r="AV1174" s="13" t="s">
        <v>93</v>
      </c>
      <c r="AW1174" s="13" t="s">
        <v>38</v>
      </c>
      <c r="AX1174" s="13" t="s">
        <v>83</v>
      </c>
      <c r="AY1174" s="279" t="s">
        <v>397</v>
      </c>
    </row>
    <row r="1175" s="14" customFormat="1">
      <c r="A1175" s="14"/>
      <c r="B1175" s="280"/>
      <c r="C1175" s="281"/>
      <c r="D1175" s="261" t="s">
        <v>465</v>
      </c>
      <c r="E1175" s="282" t="s">
        <v>1</v>
      </c>
      <c r="F1175" s="283" t="s">
        <v>467</v>
      </c>
      <c r="G1175" s="281"/>
      <c r="H1175" s="284">
        <v>394.45999999999998</v>
      </c>
      <c r="I1175" s="285"/>
      <c r="J1175" s="281"/>
      <c r="K1175" s="281"/>
      <c r="L1175" s="286"/>
      <c r="M1175" s="287"/>
      <c r="N1175" s="288"/>
      <c r="O1175" s="288"/>
      <c r="P1175" s="288"/>
      <c r="Q1175" s="288"/>
      <c r="R1175" s="288"/>
      <c r="S1175" s="288"/>
      <c r="T1175" s="289"/>
      <c r="U1175" s="14"/>
      <c r="V1175" s="14"/>
      <c r="W1175" s="14"/>
      <c r="X1175" s="14"/>
      <c r="Y1175" s="14"/>
      <c r="Z1175" s="14"/>
      <c r="AA1175" s="14"/>
      <c r="AB1175" s="14"/>
      <c r="AC1175" s="14"/>
      <c r="AD1175" s="14"/>
      <c r="AE1175" s="14"/>
      <c r="AT1175" s="290" t="s">
        <v>465</v>
      </c>
      <c r="AU1175" s="290" t="s">
        <v>93</v>
      </c>
      <c r="AV1175" s="14" t="s">
        <v>124</v>
      </c>
      <c r="AW1175" s="14" t="s">
        <v>38</v>
      </c>
      <c r="AX1175" s="14" t="s">
        <v>91</v>
      </c>
      <c r="AY1175" s="290" t="s">
        <v>397</v>
      </c>
    </row>
    <row r="1176" s="2" customFormat="1" ht="21.75" customHeight="1">
      <c r="A1176" s="40"/>
      <c r="B1176" s="41"/>
      <c r="C1176" s="247" t="s">
        <v>1236</v>
      </c>
      <c r="D1176" s="247" t="s">
        <v>400</v>
      </c>
      <c r="E1176" s="248" t="s">
        <v>1683</v>
      </c>
      <c r="F1176" s="249" t="s">
        <v>1684</v>
      </c>
      <c r="G1176" s="250" t="s">
        <v>546</v>
      </c>
      <c r="H1176" s="251">
        <v>80.950000000000003</v>
      </c>
      <c r="I1176" s="252"/>
      <c r="J1176" s="253">
        <f>ROUND(I1176*H1176,2)</f>
        <v>0</v>
      </c>
      <c r="K1176" s="254"/>
      <c r="L1176" s="46"/>
      <c r="M1176" s="255" t="s">
        <v>1</v>
      </c>
      <c r="N1176" s="256" t="s">
        <v>48</v>
      </c>
      <c r="O1176" s="93"/>
      <c r="P1176" s="257">
        <f>O1176*H1176</f>
        <v>0</v>
      </c>
      <c r="Q1176" s="257">
        <v>0.025049999999999999</v>
      </c>
      <c r="R1176" s="257">
        <f>Q1176*H1176</f>
        <v>2.0277975000000001</v>
      </c>
      <c r="S1176" s="257">
        <v>0</v>
      </c>
      <c r="T1176" s="258">
        <f>S1176*H1176</f>
        <v>0</v>
      </c>
      <c r="U1176" s="40"/>
      <c r="V1176" s="40"/>
      <c r="W1176" s="40"/>
      <c r="X1176" s="40"/>
      <c r="Y1176" s="40"/>
      <c r="Z1176" s="40"/>
      <c r="AA1176" s="40"/>
      <c r="AB1176" s="40"/>
      <c r="AC1176" s="40"/>
      <c r="AD1176" s="40"/>
      <c r="AE1176" s="40"/>
      <c r="AR1176" s="259" t="s">
        <v>162</v>
      </c>
      <c r="AT1176" s="259" t="s">
        <v>400</v>
      </c>
      <c r="AU1176" s="259" t="s">
        <v>93</v>
      </c>
      <c r="AY1176" s="18" t="s">
        <v>397</v>
      </c>
      <c r="BE1176" s="260">
        <f>IF(N1176="základní",J1176,0)</f>
        <v>0</v>
      </c>
      <c r="BF1176" s="260">
        <f>IF(N1176="snížená",J1176,0)</f>
        <v>0</v>
      </c>
      <c r="BG1176" s="260">
        <f>IF(N1176="zákl. přenesená",J1176,0)</f>
        <v>0</v>
      </c>
      <c r="BH1176" s="260">
        <f>IF(N1176="sníž. přenesená",J1176,0)</f>
        <v>0</v>
      </c>
      <c r="BI1176" s="260">
        <f>IF(N1176="nulová",J1176,0)</f>
        <v>0</v>
      </c>
      <c r="BJ1176" s="18" t="s">
        <v>91</v>
      </c>
      <c r="BK1176" s="260">
        <f>ROUND(I1176*H1176,2)</f>
        <v>0</v>
      </c>
      <c r="BL1176" s="18" t="s">
        <v>162</v>
      </c>
      <c r="BM1176" s="259" t="s">
        <v>1685</v>
      </c>
    </row>
    <row r="1177" s="16" customFormat="1">
      <c r="A1177" s="16"/>
      <c r="B1177" s="306"/>
      <c r="C1177" s="307"/>
      <c r="D1177" s="261" t="s">
        <v>465</v>
      </c>
      <c r="E1177" s="308" t="s">
        <v>1</v>
      </c>
      <c r="F1177" s="309" t="s">
        <v>1082</v>
      </c>
      <c r="G1177" s="307"/>
      <c r="H1177" s="308" t="s">
        <v>1</v>
      </c>
      <c r="I1177" s="310"/>
      <c r="J1177" s="307"/>
      <c r="K1177" s="307"/>
      <c r="L1177" s="311"/>
      <c r="M1177" s="312"/>
      <c r="N1177" s="313"/>
      <c r="O1177" s="313"/>
      <c r="P1177" s="313"/>
      <c r="Q1177" s="313"/>
      <c r="R1177" s="313"/>
      <c r="S1177" s="313"/>
      <c r="T1177" s="314"/>
      <c r="U1177" s="16"/>
      <c r="V1177" s="16"/>
      <c r="W1177" s="16"/>
      <c r="X1177" s="16"/>
      <c r="Y1177" s="16"/>
      <c r="Z1177" s="16"/>
      <c r="AA1177" s="16"/>
      <c r="AB1177" s="16"/>
      <c r="AC1177" s="16"/>
      <c r="AD1177" s="16"/>
      <c r="AE1177" s="16"/>
      <c r="AT1177" s="315" t="s">
        <v>465</v>
      </c>
      <c r="AU1177" s="315" t="s">
        <v>93</v>
      </c>
      <c r="AV1177" s="16" t="s">
        <v>91</v>
      </c>
      <c r="AW1177" s="16" t="s">
        <v>38</v>
      </c>
      <c r="AX1177" s="16" t="s">
        <v>83</v>
      </c>
      <c r="AY1177" s="315" t="s">
        <v>397</v>
      </c>
    </row>
    <row r="1178" s="13" customFormat="1">
      <c r="A1178" s="13"/>
      <c r="B1178" s="269"/>
      <c r="C1178" s="270"/>
      <c r="D1178" s="261" t="s">
        <v>465</v>
      </c>
      <c r="E1178" s="271" t="s">
        <v>1</v>
      </c>
      <c r="F1178" s="272" t="s">
        <v>1686</v>
      </c>
      <c r="G1178" s="270"/>
      <c r="H1178" s="273">
        <v>80.950000000000003</v>
      </c>
      <c r="I1178" s="274"/>
      <c r="J1178" s="270"/>
      <c r="K1178" s="270"/>
      <c r="L1178" s="275"/>
      <c r="M1178" s="276"/>
      <c r="N1178" s="277"/>
      <c r="O1178" s="277"/>
      <c r="P1178" s="277"/>
      <c r="Q1178" s="277"/>
      <c r="R1178" s="277"/>
      <c r="S1178" s="277"/>
      <c r="T1178" s="278"/>
      <c r="U1178" s="13"/>
      <c r="V1178" s="13"/>
      <c r="W1178" s="13"/>
      <c r="X1178" s="13"/>
      <c r="Y1178" s="13"/>
      <c r="Z1178" s="13"/>
      <c r="AA1178" s="13"/>
      <c r="AB1178" s="13"/>
      <c r="AC1178" s="13"/>
      <c r="AD1178" s="13"/>
      <c r="AE1178" s="13"/>
      <c r="AT1178" s="279" t="s">
        <v>465</v>
      </c>
      <c r="AU1178" s="279" t="s">
        <v>93</v>
      </c>
      <c r="AV1178" s="13" t="s">
        <v>93</v>
      </c>
      <c r="AW1178" s="13" t="s">
        <v>38</v>
      </c>
      <c r="AX1178" s="13" t="s">
        <v>83</v>
      </c>
      <c r="AY1178" s="279" t="s">
        <v>397</v>
      </c>
    </row>
    <row r="1179" s="14" customFormat="1">
      <c r="A1179" s="14"/>
      <c r="B1179" s="280"/>
      <c r="C1179" s="281"/>
      <c r="D1179" s="261" t="s">
        <v>465</v>
      </c>
      <c r="E1179" s="282" t="s">
        <v>1</v>
      </c>
      <c r="F1179" s="283" t="s">
        <v>467</v>
      </c>
      <c r="G1179" s="281"/>
      <c r="H1179" s="284">
        <v>80.950000000000003</v>
      </c>
      <c r="I1179" s="285"/>
      <c r="J1179" s="281"/>
      <c r="K1179" s="281"/>
      <c r="L1179" s="286"/>
      <c r="M1179" s="287"/>
      <c r="N1179" s="288"/>
      <c r="O1179" s="288"/>
      <c r="P1179" s="288"/>
      <c r="Q1179" s="288"/>
      <c r="R1179" s="288"/>
      <c r="S1179" s="288"/>
      <c r="T1179" s="289"/>
      <c r="U1179" s="14"/>
      <c r="V1179" s="14"/>
      <c r="W1179" s="14"/>
      <c r="X1179" s="14"/>
      <c r="Y1179" s="14"/>
      <c r="Z1179" s="14"/>
      <c r="AA1179" s="14"/>
      <c r="AB1179" s="14"/>
      <c r="AC1179" s="14"/>
      <c r="AD1179" s="14"/>
      <c r="AE1179" s="14"/>
      <c r="AT1179" s="290" t="s">
        <v>465</v>
      </c>
      <c r="AU1179" s="290" t="s">
        <v>93</v>
      </c>
      <c r="AV1179" s="14" t="s">
        <v>124</v>
      </c>
      <c r="AW1179" s="14" t="s">
        <v>38</v>
      </c>
      <c r="AX1179" s="14" t="s">
        <v>91</v>
      </c>
      <c r="AY1179" s="290" t="s">
        <v>397</v>
      </c>
    </row>
    <row r="1180" s="2" customFormat="1" ht="21.75" customHeight="1">
      <c r="A1180" s="40"/>
      <c r="B1180" s="41"/>
      <c r="C1180" s="247" t="s">
        <v>1687</v>
      </c>
      <c r="D1180" s="247" t="s">
        <v>400</v>
      </c>
      <c r="E1180" s="248" t="s">
        <v>1688</v>
      </c>
      <c r="F1180" s="249" t="s">
        <v>1689</v>
      </c>
      <c r="G1180" s="250" t="s">
        <v>546</v>
      </c>
      <c r="H1180" s="251">
        <v>15.35</v>
      </c>
      <c r="I1180" s="252"/>
      <c r="J1180" s="253">
        <f>ROUND(I1180*H1180,2)</f>
        <v>0</v>
      </c>
      <c r="K1180" s="254"/>
      <c r="L1180" s="46"/>
      <c r="M1180" s="255" t="s">
        <v>1</v>
      </c>
      <c r="N1180" s="256" t="s">
        <v>48</v>
      </c>
      <c r="O1180" s="93"/>
      <c r="P1180" s="257">
        <f>O1180*H1180</f>
        <v>0</v>
      </c>
      <c r="Q1180" s="257">
        <v>0</v>
      </c>
      <c r="R1180" s="257">
        <f>Q1180*H1180</f>
        <v>0</v>
      </c>
      <c r="S1180" s="257">
        <v>0</v>
      </c>
      <c r="T1180" s="258">
        <f>S1180*H1180</f>
        <v>0</v>
      </c>
      <c r="U1180" s="40"/>
      <c r="V1180" s="40"/>
      <c r="W1180" s="40"/>
      <c r="X1180" s="40"/>
      <c r="Y1180" s="40"/>
      <c r="Z1180" s="40"/>
      <c r="AA1180" s="40"/>
      <c r="AB1180" s="40"/>
      <c r="AC1180" s="40"/>
      <c r="AD1180" s="40"/>
      <c r="AE1180" s="40"/>
      <c r="AR1180" s="259" t="s">
        <v>162</v>
      </c>
      <c r="AT1180" s="259" t="s">
        <v>400</v>
      </c>
      <c r="AU1180" s="259" t="s">
        <v>93</v>
      </c>
      <c r="AY1180" s="18" t="s">
        <v>397</v>
      </c>
      <c r="BE1180" s="260">
        <f>IF(N1180="základní",J1180,0)</f>
        <v>0</v>
      </c>
      <c r="BF1180" s="260">
        <f>IF(N1180="snížená",J1180,0)</f>
        <v>0</v>
      </c>
      <c r="BG1180" s="260">
        <f>IF(N1180="zákl. přenesená",J1180,0)</f>
        <v>0</v>
      </c>
      <c r="BH1180" s="260">
        <f>IF(N1180="sníž. přenesená",J1180,0)</f>
        <v>0</v>
      </c>
      <c r="BI1180" s="260">
        <f>IF(N1180="nulová",J1180,0)</f>
        <v>0</v>
      </c>
      <c r="BJ1180" s="18" t="s">
        <v>91</v>
      </c>
      <c r="BK1180" s="260">
        <f>ROUND(I1180*H1180,2)</f>
        <v>0</v>
      </c>
      <c r="BL1180" s="18" t="s">
        <v>162</v>
      </c>
      <c r="BM1180" s="259" t="s">
        <v>1690</v>
      </c>
    </row>
    <row r="1181" s="16" customFormat="1">
      <c r="A1181" s="16"/>
      <c r="B1181" s="306"/>
      <c r="C1181" s="307"/>
      <c r="D1181" s="261" t="s">
        <v>465</v>
      </c>
      <c r="E1181" s="308" t="s">
        <v>1</v>
      </c>
      <c r="F1181" s="309" t="s">
        <v>1082</v>
      </c>
      <c r="G1181" s="307"/>
      <c r="H1181" s="308" t="s">
        <v>1</v>
      </c>
      <c r="I1181" s="310"/>
      <c r="J1181" s="307"/>
      <c r="K1181" s="307"/>
      <c r="L1181" s="311"/>
      <c r="M1181" s="312"/>
      <c r="N1181" s="313"/>
      <c r="O1181" s="313"/>
      <c r="P1181" s="313"/>
      <c r="Q1181" s="313"/>
      <c r="R1181" s="313"/>
      <c r="S1181" s="313"/>
      <c r="T1181" s="314"/>
      <c r="U1181" s="16"/>
      <c r="V1181" s="16"/>
      <c r="W1181" s="16"/>
      <c r="X1181" s="16"/>
      <c r="Y1181" s="16"/>
      <c r="Z1181" s="16"/>
      <c r="AA1181" s="16"/>
      <c r="AB1181" s="16"/>
      <c r="AC1181" s="16"/>
      <c r="AD1181" s="16"/>
      <c r="AE1181" s="16"/>
      <c r="AT1181" s="315" t="s">
        <v>465</v>
      </c>
      <c r="AU1181" s="315" t="s">
        <v>93</v>
      </c>
      <c r="AV1181" s="16" t="s">
        <v>91</v>
      </c>
      <c r="AW1181" s="16" t="s">
        <v>38</v>
      </c>
      <c r="AX1181" s="16" t="s">
        <v>83</v>
      </c>
      <c r="AY1181" s="315" t="s">
        <v>397</v>
      </c>
    </row>
    <row r="1182" s="13" customFormat="1">
      <c r="A1182" s="13"/>
      <c r="B1182" s="269"/>
      <c r="C1182" s="270"/>
      <c r="D1182" s="261" t="s">
        <v>465</v>
      </c>
      <c r="E1182" s="271" t="s">
        <v>1</v>
      </c>
      <c r="F1182" s="272" t="s">
        <v>1691</v>
      </c>
      <c r="G1182" s="270"/>
      <c r="H1182" s="273">
        <v>15.35</v>
      </c>
      <c r="I1182" s="274"/>
      <c r="J1182" s="270"/>
      <c r="K1182" s="270"/>
      <c r="L1182" s="275"/>
      <c r="M1182" s="276"/>
      <c r="N1182" s="277"/>
      <c r="O1182" s="277"/>
      <c r="P1182" s="277"/>
      <c r="Q1182" s="277"/>
      <c r="R1182" s="277"/>
      <c r="S1182" s="277"/>
      <c r="T1182" s="278"/>
      <c r="U1182" s="13"/>
      <c r="V1182" s="13"/>
      <c r="W1182" s="13"/>
      <c r="X1182" s="13"/>
      <c r="Y1182" s="13"/>
      <c r="Z1182" s="13"/>
      <c r="AA1182" s="13"/>
      <c r="AB1182" s="13"/>
      <c r="AC1182" s="13"/>
      <c r="AD1182" s="13"/>
      <c r="AE1182" s="13"/>
      <c r="AT1182" s="279" t="s">
        <v>465</v>
      </c>
      <c r="AU1182" s="279" t="s">
        <v>93</v>
      </c>
      <c r="AV1182" s="13" t="s">
        <v>93</v>
      </c>
      <c r="AW1182" s="13" t="s">
        <v>38</v>
      </c>
      <c r="AX1182" s="13" t="s">
        <v>83</v>
      </c>
      <c r="AY1182" s="279" t="s">
        <v>397</v>
      </c>
    </row>
    <row r="1183" s="14" customFormat="1">
      <c r="A1183" s="14"/>
      <c r="B1183" s="280"/>
      <c r="C1183" s="281"/>
      <c r="D1183" s="261" t="s">
        <v>465</v>
      </c>
      <c r="E1183" s="282" t="s">
        <v>1</v>
      </c>
      <c r="F1183" s="283" t="s">
        <v>467</v>
      </c>
      <c r="G1183" s="281"/>
      <c r="H1183" s="284">
        <v>15.35</v>
      </c>
      <c r="I1183" s="285"/>
      <c r="J1183" s="281"/>
      <c r="K1183" s="281"/>
      <c r="L1183" s="286"/>
      <c r="M1183" s="287"/>
      <c r="N1183" s="288"/>
      <c r="O1183" s="288"/>
      <c r="P1183" s="288"/>
      <c r="Q1183" s="288"/>
      <c r="R1183" s="288"/>
      <c r="S1183" s="288"/>
      <c r="T1183" s="289"/>
      <c r="U1183" s="14"/>
      <c r="V1183" s="14"/>
      <c r="W1183" s="14"/>
      <c r="X1183" s="14"/>
      <c r="Y1183" s="14"/>
      <c r="Z1183" s="14"/>
      <c r="AA1183" s="14"/>
      <c r="AB1183" s="14"/>
      <c r="AC1183" s="14"/>
      <c r="AD1183" s="14"/>
      <c r="AE1183" s="14"/>
      <c r="AT1183" s="290" t="s">
        <v>465</v>
      </c>
      <c r="AU1183" s="290" t="s">
        <v>93</v>
      </c>
      <c r="AV1183" s="14" t="s">
        <v>124</v>
      </c>
      <c r="AW1183" s="14" t="s">
        <v>38</v>
      </c>
      <c r="AX1183" s="14" t="s">
        <v>91</v>
      </c>
      <c r="AY1183" s="290" t="s">
        <v>397</v>
      </c>
    </row>
    <row r="1184" s="2" customFormat="1" ht="16.5" customHeight="1">
      <c r="A1184" s="40"/>
      <c r="B1184" s="41"/>
      <c r="C1184" s="247" t="s">
        <v>1240</v>
      </c>
      <c r="D1184" s="247" t="s">
        <v>400</v>
      </c>
      <c r="E1184" s="248" t="s">
        <v>1692</v>
      </c>
      <c r="F1184" s="249" t="s">
        <v>1693</v>
      </c>
      <c r="G1184" s="250" t="s">
        <v>546</v>
      </c>
      <c r="H1184" s="251">
        <v>1257.79</v>
      </c>
      <c r="I1184" s="252"/>
      <c r="J1184" s="253">
        <f>ROUND(I1184*H1184,2)</f>
        <v>0</v>
      </c>
      <c r="K1184" s="254"/>
      <c r="L1184" s="46"/>
      <c r="M1184" s="255" t="s">
        <v>1</v>
      </c>
      <c r="N1184" s="256" t="s">
        <v>48</v>
      </c>
      <c r="O1184" s="93"/>
      <c r="P1184" s="257">
        <f>O1184*H1184</f>
        <v>0</v>
      </c>
      <c r="Q1184" s="257">
        <v>0.00010000000000000001</v>
      </c>
      <c r="R1184" s="257">
        <f>Q1184*H1184</f>
        <v>0.125779</v>
      </c>
      <c r="S1184" s="257">
        <v>0</v>
      </c>
      <c r="T1184" s="258">
        <f>S1184*H1184</f>
        <v>0</v>
      </c>
      <c r="U1184" s="40"/>
      <c r="V1184" s="40"/>
      <c r="W1184" s="40"/>
      <c r="X1184" s="40"/>
      <c r="Y1184" s="40"/>
      <c r="Z1184" s="40"/>
      <c r="AA1184" s="40"/>
      <c r="AB1184" s="40"/>
      <c r="AC1184" s="40"/>
      <c r="AD1184" s="40"/>
      <c r="AE1184" s="40"/>
      <c r="AR1184" s="259" t="s">
        <v>162</v>
      </c>
      <c r="AT1184" s="259" t="s">
        <v>400</v>
      </c>
      <c r="AU1184" s="259" t="s">
        <v>93</v>
      </c>
      <c r="AY1184" s="18" t="s">
        <v>397</v>
      </c>
      <c r="BE1184" s="260">
        <f>IF(N1184="základní",J1184,0)</f>
        <v>0</v>
      </c>
      <c r="BF1184" s="260">
        <f>IF(N1184="snížená",J1184,0)</f>
        <v>0</v>
      </c>
      <c r="BG1184" s="260">
        <f>IF(N1184="zákl. přenesená",J1184,0)</f>
        <v>0</v>
      </c>
      <c r="BH1184" s="260">
        <f>IF(N1184="sníž. přenesená",J1184,0)</f>
        <v>0</v>
      </c>
      <c r="BI1184" s="260">
        <f>IF(N1184="nulová",J1184,0)</f>
        <v>0</v>
      </c>
      <c r="BJ1184" s="18" t="s">
        <v>91</v>
      </c>
      <c r="BK1184" s="260">
        <f>ROUND(I1184*H1184,2)</f>
        <v>0</v>
      </c>
      <c r="BL1184" s="18" t="s">
        <v>162</v>
      </c>
      <c r="BM1184" s="259" t="s">
        <v>1694</v>
      </c>
    </row>
    <row r="1185" s="13" customFormat="1">
      <c r="A1185" s="13"/>
      <c r="B1185" s="269"/>
      <c r="C1185" s="270"/>
      <c r="D1185" s="261" t="s">
        <v>465</v>
      </c>
      <c r="E1185" s="271" t="s">
        <v>1</v>
      </c>
      <c r="F1185" s="272" t="s">
        <v>1695</v>
      </c>
      <c r="G1185" s="270"/>
      <c r="H1185" s="273">
        <v>1257.79</v>
      </c>
      <c r="I1185" s="274"/>
      <c r="J1185" s="270"/>
      <c r="K1185" s="270"/>
      <c r="L1185" s="275"/>
      <c r="M1185" s="276"/>
      <c r="N1185" s="277"/>
      <c r="O1185" s="277"/>
      <c r="P1185" s="277"/>
      <c r="Q1185" s="277"/>
      <c r="R1185" s="277"/>
      <c r="S1185" s="277"/>
      <c r="T1185" s="278"/>
      <c r="U1185" s="13"/>
      <c r="V1185" s="13"/>
      <c r="W1185" s="13"/>
      <c r="X1185" s="13"/>
      <c r="Y1185" s="13"/>
      <c r="Z1185" s="13"/>
      <c r="AA1185" s="13"/>
      <c r="AB1185" s="13"/>
      <c r="AC1185" s="13"/>
      <c r="AD1185" s="13"/>
      <c r="AE1185" s="13"/>
      <c r="AT1185" s="279" t="s">
        <v>465</v>
      </c>
      <c r="AU1185" s="279" t="s">
        <v>93</v>
      </c>
      <c r="AV1185" s="13" t="s">
        <v>93</v>
      </c>
      <c r="AW1185" s="13" t="s">
        <v>38</v>
      </c>
      <c r="AX1185" s="13" t="s">
        <v>83</v>
      </c>
      <c r="AY1185" s="279" t="s">
        <v>397</v>
      </c>
    </row>
    <row r="1186" s="14" customFormat="1">
      <c r="A1186" s="14"/>
      <c r="B1186" s="280"/>
      <c r="C1186" s="281"/>
      <c r="D1186" s="261" t="s">
        <v>465</v>
      </c>
      <c r="E1186" s="282" t="s">
        <v>1</v>
      </c>
      <c r="F1186" s="283" t="s">
        <v>467</v>
      </c>
      <c r="G1186" s="281"/>
      <c r="H1186" s="284">
        <v>1257.79</v>
      </c>
      <c r="I1186" s="285"/>
      <c r="J1186" s="281"/>
      <c r="K1186" s="281"/>
      <c r="L1186" s="286"/>
      <c r="M1186" s="287"/>
      <c r="N1186" s="288"/>
      <c r="O1186" s="288"/>
      <c r="P1186" s="288"/>
      <c r="Q1186" s="288"/>
      <c r="R1186" s="288"/>
      <c r="S1186" s="288"/>
      <c r="T1186" s="289"/>
      <c r="U1186" s="14"/>
      <c r="V1186" s="14"/>
      <c r="W1186" s="14"/>
      <c r="X1186" s="14"/>
      <c r="Y1186" s="14"/>
      <c r="Z1186" s="14"/>
      <c r="AA1186" s="14"/>
      <c r="AB1186" s="14"/>
      <c r="AC1186" s="14"/>
      <c r="AD1186" s="14"/>
      <c r="AE1186" s="14"/>
      <c r="AT1186" s="290" t="s">
        <v>465</v>
      </c>
      <c r="AU1186" s="290" t="s">
        <v>93</v>
      </c>
      <c r="AV1186" s="14" t="s">
        <v>124</v>
      </c>
      <c r="AW1186" s="14" t="s">
        <v>38</v>
      </c>
      <c r="AX1186" s="14" t="s">
        <v>91</v>
      </c>
      <c r="AY1186" s="290" t="s">
        <v>397</v>
      </c>
    </row>
    <row r="1187" s="2" customFormat="1" ht="16.5" customHeight="1">
      <c r="A1187" s="40"/>
      <c r="B1187" s="41"/>
      <c r="C1187" s="247" t="s">
        <v>1696</v>
      </c>
      <c r="D1187" s="247" t="s">
        <v>400</v>
      </c>
      <c r="E1187" s="248" t="s">
        <v>1697</v>
      </c>
      <c r="F1187" s="249" t="s">
        <v>1698</v>
      </c>
      <c r="G1187" s="250" t="s">
        <v>461</v>
      </c>
      <c r="H1187" s="251">
        <v>587.20000000000005</v>
      </c>
      <c r="I1187" s="252"/>
      <c r="J1187" s="253">
        <f>ROUND(I1187*H1187,2)</f>
        <v>0</v>
      </c>
      <c r="K1187" s="254"/>
      <c r="L1187" s="46"/>
      <c r="M1187" s="255" t="s">
        <v>1</v>
      </c>
      <c r="N1187" s="256" t="s">
        <v>48</v>
      </c>
      <c r="O1187" s="93"/>
      <c r="P1187" s="257">
        <f>O1187*H1187</f>
        <v>0</v>
      </c>
      <c r="Q1187" s="257">
        <v>0.0066299999999999996</v>
      </c>
      <c r="R1187" s="257">
        <f>Q1187*H1187</f>
        <v>3.8931360000000002</v>
      </c>
      <c r="S1187" s="257">
        <v>0</v>
      </c>
      <c r="T1187" s="258">
        <f>S1187*H1187</f>
        <v>0</v>
      </c>
      <c r="U1187" s="40"/>
      <c r="V1187" s="40"/>
      <c r="W1187" s="40"/>
      <c r="X1187" s="40"/>
      <c r="Y1187" s="40"/>
      <c r="Z1187" s="40"/>
      <c r="AA1187" s="40"/>
      <c r="AB1187" s="40"/>
      <c r="AC1187" s="40"/>
      <c r="AD1187" s="40"/>
      <c r="AE1187" s="40"/>
      <c r="AR1187" s="259" t="s">
        <v>162</v>
      </c>
      <c r="AT1187" s="259" t="s">
        <v>400</v>
      </c>
      <c r="AU1187" s="259" t="s">
        <v>93</v>
      </c>
      <c r="AY1187" s="18" t="s">
        <v>397</v>
      </c>
      <c r="BE1187" s="260">
        <f>IF(N1187="základní",J1187,0)</f>
        <v>0</v>
      </c>
      <c r="BF1187" s="260">
        <f>IF(N1187="snížená",J1187,0)</f>
        <v>0</v>
      </c>
      <c r="BG1187" s="260">
        <f>IF(N1187="zákl. přenesená",J1187,0)</f>
        <v>0</v>
      </c>
      <c r="BH1187" s="260">
        <f>IF(N1187="sníž. přenesená",J1187,0)</f>
        <v>0</v>
      </c>
      <c r="BI1187" s="260">
        <f>IF(N1187="nulová",J1187,0)</f>
        <v>0</v>
      </c>
      <c r="BJ1187" s="18" t="s">
        <v>91</v>
      </c>
      <c r="BK1187" s="260">
        <f>ROUND(I1187*H1187,2)</f>
        <v>0</v>
      </c>
      <c r="BL1187" s="18" t="s">
        <v>162</v>
      </c>
      <c r="BM1187" s="259" t="s">
        <v>1699</v>
      </c>
    </row>
    <row r="1188" s="2" customFormat="1">
      <c r="A1188" s="40"/>
      <c r="B1188" s="41"/>
      <c r="C1188" s="42"/>
      <c r="D1188" s="261" t="s">
        <v>404</v>
      </c>
      <c r="E1188" s="42"/>
      <c r="F1188" s="262" t="s">
        <v>1700</v>
      </c>
      <c r="G1188" s="42"/>
      <c r="H1188" s="42"/>
      <c r="I1188" s="157"/>
      <c r="J1188" s="42"/>
      <c r="K1188" s="42"/>
      <c r="L1188" s="46"/>
      <c r="M1188" s="263"/>
      <c r="N1188" s="264"/>
      <c r="O1188" s="93"/>
      <c r="P1188" s="93"/>
      <c r="Q1188" s="93"/>
      <c r="R1188" s="93"/>
      <c r="S1188" s="93"/>
      <c r="T1188" s="94"/>
      <c r="U1188" s="40"/>
      <c r="V1188" s="40"/>
      <c r="W1188" s="40"/>
      <c r="X1188" s="40"/>
      <c r="Y1188" s="40"/>
      <c r="Z1188" s="40"/>
      <c r="AA1188" s="40"/>
      <c r="AB1188" s="40"/>
      <c r="AC1188" s="40"/>
      <c r="AD1188" s="40"/>
      <c r="AE1188" s="40"/>
      <c r="AT1188" s="18" t="s">
        <v>404</v>
      </c>
      <c r="AU1188" s="18" t="s">
        <v>93</v>
      </c>
    </row>
    <row r="1189" s="16" customFormat="1">
      <c r="A1189" s="16"/>
      <c r="B1189" s="306"/>
      <c r="C1189" s="307"/>
      <c r="D1189" s="261" t="s">
        <v>465</v>
      </c>
      <c r="E1189" s="308" t="s">
        <v>1</v>
      </c>
      <c r="F1189" s="309" t="s">
        <v>1082</v>
      </c>
      <c r="G1189" s="307"/>
      <c r="H1189" s="308" t="s">
        <v>1</v>
      </c>
      <c r="I1189" s="310"/>
      <c r="J1189" s="307"/>
      <c r="K1189" s="307"/>
      <c r="L1189" s="311"/>
      <c r="M1189" s="312"/>
      <c r="N1189" s="313"/>
      <c r="O1189" s="313"/>
      <c r="P1189" s="313"/>
      <c r="Q1189" s="313"/>
      <c r="R1189" s="313"/>
      <c r="S1189" s="313"/>
      <c r="T1189" s="314"/>
      <c r="U1189" s="16"/>
      <c r="V1189" s="16"/>
      <c r="W1189" s="16"/>
      <c r="X1189" s="16"/>
      <c r="Y1189" s="16"/>
      <c r="Z1189" s="16"/>
      <c r="AA1189" s="16"/>
      <c r="AB1189" s="16"/>
      <c r="AC1189" s="16"/>
      <c r="AD1189" s="16"/>
      <c r="AE1189" s="16"/>
      <c r="AT1189" s="315" t="s">
        <v>465</v>
      </c>
      <c r="AU1189" s="315" t="s">
        <v>93</v>
      </c>
      <c r="AV1189" s="16" t="s">
        <v>91</v>
      </c>
      <c r="AW1189" s="16" t="s">
        <v>38</v>
      </c>
      <c r="AX1189" s="16" t="s">
        <v>83</v>
      </c>
      <c r="AY1189" s="315" t="s">
        <v>397</v>
      </c>
    </row>
    <row r="1190" s="13" customFormat="1">
      <c r="A1190" s="13"/>
      <c r="B1190" s="269"/>
      <c r="C1190" s="270"/>
      <c r="D1190" s="261" t="s">
        <v>465</v>
      </c>
      <c r="E1190" s="271" t="s">
        <v>1</v>
      </c>
      <c r="F1190" s="272" t="s">
        <v>1701</v>
      </c>
      <c r="G1190" s="270"/>
      <c r="H1190" s="273">
        <v>587.20000000000005</v>
      </c>
      <c r="I1190" s="274"/>
      <c r="J1190" s="270"/>
      <c r="K1190" s="270"/>
      <c r="L1190" s="275"/>
      <c r="M1190" s="276"/>
      <c r="N1190" s="277"/>
      <c r="O1190" s="277"/>
      <c r="P1190" s="277"/>
      <c r="Q1190" s="277"/>
      <c r="R1190" s="277"/>
      <c r="S1190" s="277"/>
      <c r="T1190" s="278"/>
      <c r="U1190" s="13"/>
      <c r="V1190" s="13"/>
      <c r="W1190" s="13"/>
      <c r="X1190" s="13"/>
      <c r="Y1190" s="13"/>
      <c r="Z1190" s="13"/>
      <c r="AA1190" s="13"/>
      <c r="AB1190" s="13"/>
      <c r="AC1190" s="13"/>
      <c r="AD1190" s="13"/>
      <c r="AE1190" s="13"/>
      <c r="AT1190" s="279" t="s">
        <v>465</v>
      </c>
      <c r="AU1190" s="279" t="s">
        <v>93</v>
      </c>
      <c r="AV1190" s="13" t="s">
        <v>93</v>
      </c>
      <c r="AW1190" s="13" t="s">
        <v>38</v>
      </c>
      <c r="AX1190" s="13" t="s">
        <v>83</v>
      </c>
      <c r="AY1190" s="279" t="s">
        <v>397</v>
      </c>
    </row>
    <row r="1191" s="14" customFormat="1">
      <c r="A1191" s="14"/>
      <c r="B1191" s="280"/>
      <c r="C1191" s="281"/>
      <c r="D1191" s="261" t="s">
        <v>465</v>
      </c>
      <c r="E1191" s="282" t="s">
        <v>1</v>
      </c>
      <c r="F1191" s="283" t="s">
        <v>467</v>
      </c>
      <c r="G1191" s="281"/>
      <c r="H1191" s="284">
        <v>587.20000000000005</v>
      </c>
      <c r="I1191" s="285"/>
      <c r="J1191" s="281"/>
      <c r="K1191" s="281"/>
      <c r="L1191" s="286"/>
      <c r="M1191" s="287"/>
      <c r="N1191" s="288"/>
      <c r="O1191" s="288"/>
      <c r="P1191" s="288"/>
      <c r="Q1191" s="288"/>
      <c r="R1191" s="288"/>
      <c r="S1191" s="288"/>
      <c r="T1191" s="289"/>
      <c r="U1191" s="14"/>
      <c r="V1191" s="14"/>
      <c r="W1191" s="14"/>
      <c r="X1191" s="14"/>
      <c r="Y1191" s="14"/>
      <c r="Z1191" s="14"/>
      <c r="AA1191" s="14"/>
      <c r="AB1191" s="14"/>
      <c r="AC1191" s="14"/>
      <c r="AD1191" s="14"/>
      <c r="AE1191" s="14"/>
      <c r="AT1191" s="290" t="s">
        <v>465</v>
      </c>
      <c r="AU1191" s="290" t="s">
        <v>93</v>
      </c>
      <c r="AV1191" s="14" t="s">
        <v>124</v>
      </c>
      <c r="AW1191" s="14" t="s">
        <v>38</v>
      </c>
      <c r="AX1191" s="14" t="s">
        <v>91</v>
      </c>
      <c r="AY1191" s="290" t="s">
        <v>397</v>
      </c>
    </row>
    <row r="1192" s="2" customFormat="1" ht="16.5" customHeight="1">
      <c r="A1192" s="40"/>
      <c r="B1192" s="41"/>
      <c r="C1192" s="247" t="s">
        <v>1245</v>
      </c>
      <c r="D1192" s="247" t="s">
        <v>400</v>
      </c>
      <c r="E1192" s="248" t="s">
        <v>1702</v>
      </c>
      <c r="F1192" s="249" t="s">
        <v>1650</v>
      </c>
      <c r="G1192" s="250" t="s">
        <v>1</v>
      </c>
      <c r="H1192" s="251">
        <v>0</v>
      </c>
      <c r="I1192" s="252"/>
      <c r="J1192" s="253">
        <f>ROUND(I1192*H1192,2)</f>
        <v>0</v>
      </c>
      <c r="K1192" s="254"/>
      <c r="L1192" s="46"/>
      <c r="M1192" s="255" t="s">
        <v>1</v>
      </c>
      <c r="N1192" s="256" t="s">
        <v>48</v>
      </c>
      <c r="O1192" s="93"/>
      <c r="P1192" s="257">
        <f>O1192*H1192</f>
        <v>0</v>
      </c>
      <c r="Q1192" s="257">
        <v>0</v>
      </c>
      <c r="R1192" s="257">
        <f>Q1192*H1192</f>
        <v>0</v>
      </c>
      <c r="S1192" s="257">
        <v>0</v>
      </c>
      <c r="T1192" s="258">
        <f>S1192*H1192</f>
        <v>0</v>
      </c>
      <c r="U1192" s="40"/>
      <c r="V1192" s="40"/>
      <c r="W1192" s="40"/>
      <c r="X1192" s="40"/>
      <c r="Y1192" s="40"/>
      <c r="Z1192" s="40"/>
      <c r="AA1192" s="40"/>
      <c r="AB1192" s="40"/>
      <c r="AC1192" s="40"/>
      <c r="AD1192" s="40"/>
      <c r="AE1192" s="40"/>
      <c r="AR1192" s="259" t="s">
        <v>162</v>
      </c>
      <c r="AT1192" s="259" t="s">
        <v>400</v>
      </c>
      <c r="AU1192" s="259" t="s">
        <v>93</v>
      </c>
      <c r="AY1192" s="18" t="s">
        <v>397</v>
      </c>
      <c r="BE1192" s="260">
        <f>IF(N1192="základní",J1192,0)</f>
        <v>0</v>
      </c>
      <c r="BF1192" s="260">
        <f>IF(N1192="snížená",J1192,0)</f>
        <v>0</v>
      </c>
      <c r="BG1192" s="260">
        <f>IF(N1192="zákl. přenesená",J1192,0)</f>
        <v>0</v>
      </c>
      <c r="BH1192" s="260">
        <f>IF(N1192="sníž. přenesená",J1192,0)</f>
        <v>0</v>
      </c>
      <c r="BI1192" s="260">
        <f>IF(N1192="nulová",J1192,0)</f>
        <v>0</v>
      </c>
      <c r="BJ1192" s="18" t="s">
        <v>91</v>
      </c>
      <c r="BK1192" s="260">
        <f>ROUND(I1192*H1192,2)</f>
        <v>0</v>
      </c>
      <c r="BL1192" s="18" t="s">
        <v>162</v>
      </c>
      <c r="BM1192" s="259" t="s">
        <v>1703</v>
      </c>
    </row>
    <row r="1193" s="2" customFormat="1">
      <c r="A1193" s="40"/>
      <c r="B1193" s="41"/>
      <c r="C1193" s="42"/>
      <c r="D1193" s="261" t="s">
        <v>404</v>
      </c>
      <c r="E1193" s="42"/>
      <c r="F1193" s="262" t="s">
        <v>1652</v>
      </c>
      <c r="G1193" s="42"/>
      <c r="H1193" s="42"/>
      <c r="I1193" s="157"/>
      <c r="J1193" s="42"/>
      <c r="K1193" s="42"/>
      <c r="L1193" s="46"/>
      <c r="M1193" s="263"/>
      <c r="N1193" s="264"/>
      <c r="O1193" s="93"/>
      <c r="P1193" s="93"/>
      <c r="Q1193" s="93"/>
      <c r="R1193" s="93"/>
      <c r="S1193" s="93"/>
      <c r="T1193" s="94"/>
      <c r="U1193" s="40"/>
      <c r="V1193" s="40"/>
      <c r="W1193" s="40"/>
      <c r="X1193" s="40"/>
      <c r="Y1193" s="40"/>
      <c r="Z1193" s="40"/>
      <c r="AA1193" s="40"/>
      <c r="AB1193" s="40"/>
      <c r="AC1193" s="40"/>
      <c r="AD1193" s="40"/>
      <c r="AE1193" s="40"/>
      <c r="AT1193" s="18" t="s">
        <v>404</v>
      </c>
      <c r="AU1193" s="18" t="s">
        <v>93</v>
      </c>
    </row>
    <row r="1194" s="2" customFormat="1" ht="16.5" customHeight="1">
      <c r="A1194" s="40"/>
      <c r="B1194" s="41"/>
      <c r="C1194" s="316" t="s">
        <v>1704</v>
      </c>
      <c r="D1194" s="316" t="s">
        <v>534</v>
      </c>
      <c r="E1194" s="317" t="s">
        <v>1705</v>
      </c>
      <c r="F1194" s="318" t="s">
        <v>1650</v>
      </c>
      <c r="G1194" s="319" t="s">
        <v>1</v>
      </c>
      <c r="H1194" s="320">
        <v>0</v>
      </c>
      <c r="I1194" s="321"/>
      <c r="J1194" s="322">
        <f>ROUND(I1194*H1194,2)</f>
        <v>0</v>
      </c>
      <c r="K1194" s="323"/>
      <c r="L1194" s="324"/>
      <c r="M1194" s="325" t="s">
        <v>1</v>
      </c>
      <c r="N1194" s="326" t="s">
        <v>48</v>
      </c>
      <c r="O1194" s="93"/>
      <c r="P1194" s="257">
        <f>O1194*H1194</f>
        <v>0</v>
      </c>
      <c r="Q1194" s="257">
        <v>0</v>
      </c>
      <c r="R1194" s="257">
        <f>Q1194*H1194</f>
        <v>0</v>
      </c>
      <c r="S1194" s="257">
        <v>0</v>
      </c>
      <c r="T1194" s="258">
        <f>S1194*H1194</f>
        <v>0</v>
      </c>
      <c r="U1194" s="40"/>
      <c r="V1194" s="40"/>
      <c r="W1194" s="40"/>
      <c r="X1194" s="40"/>
      <c r="Y1194" s="40"/>
      <c r="Z1194" s="40"/>
      <c r="AA1194" s="40"/>
      <c r="AB1194" s="40"/>
      <c r="AC1194" s="40"/>
      <c r="AD1194" s="40"/>
      <c r="AE1194" s="40"/>
      <c r="AR1194" s="259" t="s">
        <v>212</v>
      </c>
      <c r="AT1194" s="259" t="s">
        <v>534</v>
      </c>
      <c r="AU1194" s="259" t="s">
        <v>93</v>
      </c>
      <c r="AY1194" s="18" t="s">
        <v>397</v>
      </c>
      <c r="BE1194" s="260">
        <f>IF(N1194="základní",J1194,0)</f>
        <v>0</v>
      </c>
      <c r="BF1194" s="260">
        <f>IF(N1194="snížená",J1194,0)</f>
        <v>0</v>
      </c>
      <c r="BG1194" s="260">
        <f>IF(N1194="zákl. přenesená",J1194,0)</f>
        <v>0</v>
      </c>
      <c r="BH1194" s="260">
        <f>IF(N1194="sníž. přenesená",J1194,0)</f>
        <v>0</v>
      </c>
      <c r="BI1194" s="260">
        <f>IF(N1194="nulová",J1194,0)</f>
        <v>0</v>
      </c>
      <c r="BJ1194" s="18" t="s">
        <v>91</v>
      </c>
      <c r="BK1194" s="260">
        <f>ROUND(I1194*H1194,2)</f>
        <v>0</v>
      </c>
      <c r="BL1194" s="18" t="s">
        <v>162</v>
      </c>
      <c r="BM1194" s="259" t="s">
        <v>1706</v>
      </c>
    </row>
    <row r="1195" s="2" customFormat="1">
      <c r="A1195" s="40"/>
      <c r="B1195" s="41"/>
      <c r="C1195" s="42"/>
      <c r="D1195" s="261" t="s">
        <v>404</v>
      </c>
      <c r="E1195" s="42"/>
      <c r="F1195" s="262" t="s">
        <v>1652</v>
      </c>
      <c r="G1195" s="42"/>
      <c r="H1195" s="42"/>
      <c r="I1195" s="157"/>
      <c r="J1195" s="42"/>
      <c r="K1195" s="42"/>
      <c r="L1195" s="46"/>
      <c r="M1195" s="263"/>
      <c r="N1195" s="264"/>
      <c r="O1195" s="93"/>
      <c r="P1195" s="93"/>
      <c r="Q1195" s="93"/>
      <c r="R1195" s="93"/>
      <c r="S1195" s="93"/>
      <c r="T1195" s="94"/>
      <c r="U1195" s="40"/>
      <c r="V1195" s="40"/>
      <c r="W1195" s="40"/>
      <c r="X1195" s="40"/>
      <c r="Y1195" s="40"/>
      <c r="Z1195" s="40"/>
      <c r="AA1195" s="40"/>
      <c r="AB1195" s="40"/>
      <c r="AC1195" s="40"/>
      <c r="AD1195" s="40"/>
      <c r="AE1195" s="40"/>
      <c r="AT1195" s="18" t="s">
        <v>404</v>
      </c>
      <c r="AU1195" s="18" t="s">
        <v>93</v>
      </c>
    </row>
    <row r="1196" s="2" customFormat="1" ht="16.5" customHeight="1">
      <c r="A1196" s="40"/>
      <c r="B1196" s="41"/>
      <c r="C1196" s="247" t="s">
        <v>1260</v>
      </c>
      <c r="D1196" s="247" t="s">
        <v>400</v>
      </c>
      <c r="E1196" s="248" t="s">
        <v>1707</v>
      </c>
      <c r="F1196" s="249" t="s">
        <v>1708</v>
      </c>
      <c r="G1196" s="250" t="s">
        <v>546</v>
      </c>
      <c r="H1196" s="251">
        <v>1257.79</v>
      </c>
      <c r="I1196" s="252"/>
      <c r="J1196" s="253">
        <f>ROUND(I1196*H1196,2)</f>
        <v>0</v>
      </c>
      <c r="K1196" s="254"/>
      <c r="L1196" s="46"/>
      <c r="M1196" s="255" t="s">
        <v>1</v>
      </c>
      <c r="N1196" s="256" t="s">
        <v>48</v>
      </c>
      <c r="O1196" s="93"/>
      <c r="P1196" s="257">
        <f>O1196*H1196</f>
        <v>0</v>
      </c>
      <c r="Q1196" s="257">
        <v>0.00069999999999999999</v>
      </c>
      <c r="R1196" s="257">
        <f>Q1196*H1196</f>
        <v>0.88045299999999993</v>
      </c>
      <c r="S1196" s="257">
        <v>0</v>
      </c>
      <c r="T1196" s="258">
        <f>S1196*H1196</f>
        <v>0</v>
      </c>
      <c r="U1196" s="40"/>
      <c r="V1196" s="40"/>
      <c r="W1196" s="40"/>
      <c r="X1196" s="40"/>
      <c r="Y1196" s="40"/>
      <c r="Z1196" s="40"/>
      <c r="AA1196" s="40"/>
      <c r="AB1196" s="40"/>
      <c r="AC1196" s="40"/>
      <c r="AD1196" s="40"/>
      <c r="AE1196" s="40"/>
      <c r="AR1196" s="259" t="s">
        <v>162</v>
      </c>
      <c r="AT1196" s="259" t="s">
        <v>400</v>
      </c>
      <c r="AU1196" s="259" t="s">
        <v>93</v>
      </c>
      <c r="AY1196" s="18" t="s">
        <v>397</v>
      </c>
      <c r="BE1196" s="260">
        <f>IF(N1196="základní",J1196,0)</f>
        <v>0</v>
      </c>
      <c r="BF1196" s="260">
        <f>IF(N1196="snížená",J1196,0)</f>
        <v>0</v>
      </c>
      <c r="BG1196" s="260">
        <f>IF(N1196="zákl. přenesená",J1196,0)</f>
        <v>0</v>
      </c>
      <c r="BH1196" s="260">
        <f>IF(N1196="sníž. přenesená",J1196,0)</f>
        <v>0</v>
      </c>
      <c r="BI1196" s="260">
        <f>IF(N1196="nulová",J1196,0)</f>
        <v>0</v>
      </c>
      <c r="BJ1196" s="18" t="s">
        <v>91</v>
      </c>
      <c r="BK1196" s="260">
        <f>ROUND(I1196*H1196,2)</f>
        <v>0</v>
      </c>
      <c r="BL1196" s="18" t="s">
        <v>162</v>
      </c>
      <c r="BM1196" s="259" t="s">
        <v>1709</v>
      </c>
    </row>
    <row r="1197" s="2" customFormat="1" ht="33" customHeight="1">
      <c r="A1197" s="40"/>
      <c r="B1197" s="41"/>
      <c r="C1197" s="247" t="s">
        <v>1710</v>
      </c>
      <c r="D1197" s="247" t="s">
        <v>400</v>
      </c>
      <c r="E1197" s="248" t="s">
        <v>1711</v>
      </c>
      <c r="F1197" s="249" t="s">
        <v>1712</v>
      </c>
      <c r="G1197" s="250" t="s">
        <v>546</v>
      </c>
      <c r="H1197" s="251">
        <v>101.83</v>
      </c>
      <c r="I1197" s="252"/>
      <c r="J1197" s="253">
        <f>ROUND(I1197*H1197,2)</f>
        <v>0</v>
      </c>
      <c r="K1197" s="254"/>
      <c r="L1197" s="46"/>
      <c r="M1197" s="255" t="s">
        <v>1</v>
      </c>
      <c r="N1197" s="256" t="s">
        <v>48</v>
      </c>
      <c r="O1197" s="93"/>
      <c r="P1197" s="257">
        <f>O1197*H1197</f>
        <v>0</v>
      </c>
      <c r="Q1197" s="257">
        <v>0.027060000000000001</v>
      </c>
      <c r="R1197" s="257">
        <f>Q1197*H1197</f>
        <v>2.7555198000000001</v>
      </c>
      <c r="S1197" s="257">
        <v>0</v>
      </c>
      <c r="T1197" s="258">
        <f>S1197*H1197</f>
        <v>0</v>
      </c>
      <c r="U1197" s="40"/>
      <c r="V1197" s="40"/>
      <c r="W1197" s="40"/>
      <c r="X1197" s="40"/>
      <c r="Y1197" s="40"/>
      <c r="Z1197" s="40"/>
      <c r="AA1197" s="40"/>
      <c r="AB1197" s="40"/>
      <c r="AC1197" s="40"/>
      <c r="AD1197" s="40"/>
      <c r="AE1197" s="40"/>
      <c r="AR1197" s="259" t="s">
        <v>162</v>
      </c>
      <c r="AT1197" s="259" t="s">
        <v>400</v>
      </c>
      <c r="AU1197" s="259" t="s">
        <v>93</v>
      </c>
      <c r="AY1197" s="18" t="s">
        <v>397</v>
      </c>
      <c r="BE1197" s="260">
        <f>IF(N1197="základní",J1197,0)</f>
        <v>0</v>
      </c>
      <c r="BF1197" s="260">
        <f>IF(N1197="snížená",J1197,0)</f>
        <v>0</v>
      </c>
      <c r="BG1197" s="260">
        <f>IF(N1197="zákl. přenesená",J1197,0)</f>
        <v>0</v>
      </c>
      <c r="BH1197" s="260">
        <f>IF(N1197="sníž. přenesená",J1197,0)</f>
        <v>0</v>
      </c>
      <c r="BI1197" s="260">
        <f>IF(N1197="nulová",J1197,0)</f>
        <v>0</v>
      </c>
      <c r="BJ1197" s="18" t="s">
        <v>91</v>
      </c>
      <c r="BK1197" s="260">
        <f>ROUND(I1197*H1197,2)</f>
        <v>0</v>
      </c>
      <c r="BL1197" s="18" t="s">
        <v>162</v>
      </c>
      <c r="BM1197" s="259" t="s">
        <v>1713</v>
      </c>
    </row>
    <row r="1198" s="16" customFormat="1">
      <c r="A1198" s="16"/>
      <c r="B1198" s="306"/>
      <c r="C1198" s="307"/>
      <c r="D1198" s="261" t="s">
        <v>465</v>
      </c>
      <c r="E1198" s="308" t="s">
        <v>1</v>
      </c>
      <c r="F1198" s="309" t="s">
        <v>1082</v>
      </c>
      <c r="G1198" s="307"/>
      <c r="H1198" s="308" t="s">
        <v>1</v>
      </c>
      <c r="I1198" s="310"/>
      <c r="J1198" s="307"/>
      <c r="K1198" s="307"/>
      <c r="L1198" s="311"/>
      <c r="M1198" s="312"/>
      <c r="N1198" s="313"/>
      <c r="O1198" s="313"/>
      <c r="P1198" s="313"/>
      <c r="Q1198" s="313"/>
      <c r="R1198" s="313"/>
      <c r="S1198" s="313"/>
      <c r="T1198" s="314"/>
      <c r="U1198" s="16"/>
      <c r="V1198" s="16"/>
      <c r="W1198" s="16"/>
      <c r="X1198" s="16"/>
      <c r="Y1198" s="16"/>
      <c r="Z1198" s="16"/>
      <c r="AA1198" s="16"/>
      <c r="AB1198" s="16"/>
      <c r="AC1198" s="16"/>
      <c r="AD1198" s="16"/>
      <c r="AE1198" s="16"/>
      <c r="AT1198" s="315" t="s">
        <v>465</v>
      </c>
      <c r="AU1198" s="315" t="s">
        <v>93</v>
      </c>
      <c r="AV1198" s="16" t="s">
        <v>91</v>
      </c>
      <c r="AW1198" s="16" t="s">
        <v>38</v>
      </c>
      <c r="AX1198" s="16" t="s">
        <v>83</v>
      </c>
      <c r="AY1198" s="315" t="s">
        <v>397</v>
      </c>
    </row>
    <row r="1199" s="13" customFormat="1">
      <c r="A1199" s="13"/>
      <c r="B1199" s="269"/>
      <c r="C1199" s="270"/>
      <c r="D1199" s="261" t="s">
        <v>465</v>
      </c>
      <c r="E1199" s="271" t="s">
        <v>1</v>
      </c>
      <c r="F1199" s="272" t="s">
        <v>1714</v>
      </c>
      <c r="G1199" s="270"/>
      <c r="H1199" s="273">
        <v>101.83</v>
      </c>
      <c r="I1199" s="274"/>
      <c r="J1199" s="270"/>
      <c r="K1199" s="270"/>
      <c r="L1199" s="275"/>
      <c r="M1199" s="276"/>
      <c r="N1199" s="277"/>
      <c r="O1199" s="277"/>
      <c r="P1199" s="277"/>
      <c r="Q1199" s="277"/>
      <c r="R1199" s="277"/>
      <c r="S1199" s="277"/>
      <c r="T1199" s="278"/>
      <c r="U1199" s="13"/>
      <c r="V1199" s="13"/>
      <c r="W1199" s="13"/>
      <c r="X1199" s="13"/>
      <c r="Y1199" s="13"/>
      <c r="Z1199" s="13"/>
      <c r="AA1199" s="13"/>
      <c r="AB1199" s="13"/>
      <c r="AC1199" s="13"/>
      <c r="AD1199" s="13"/>
      <c r="AE1199" s="13"/>
      <c r="AT1199" s="279" t="s">
        <v>465</v>
      </c>
      <c r="AU1199" s="279" t="s">
        <v>93</v>
      </c>
      <c r="AV1199" s="13" t="s">
        <v>93</v>
      </c>
      <c r="AW1199" s="13" t="s">
        <v>38</v>
      </c>
      <c r="AX1199" s="13" t="s">
        <v>83</v>
      </c>
      <c r="AY1199" s="279" t="s">
        <v>397</v>
      </c>
    </row>
    <row r="1200" s="14" customFormat="1">
      <c r="A1200" s="14"/>
      <c r="B1200" s="280"/>
      <c r="C1200" s="281"/>
      <c r="D1200" s="261" t="s">
        <v>465</v>
      </c>
      <c r="E1200" s="282" t="s">
        <v>1</v>
      </c>
      <c r="F1200" s="283" t="s">
        <v>467</v>
      </c>
      <c r="G1200" s="281"/>
      <c r="H1200" s="284">
        <v>101.83</v>
      </c>
      <c r="I1200" s="285"/>
      <c r="J1200" s="281"/>
      <c r="K1200" s="281"/>
      <c r="L1200" s="286"/>
      <c r="M1200" s="287"/>
      <c r="N1200" s="288"/>
      <c r="O1200" s="288"/>
      <c r="P1200" s="288"/>
      <c r="Q1200" s="288"/>
      <c r="R1200" s="288"/>
      <c r="S1200" s="288"/>
      <c r="T1200" s="289"/>
      <c r="U1200" s="14"/>
      <c r="V1200" s="14"/>
      <c r="W1200" s="14"/>
      <c r="X1200" s="14"/>
      <c r="Y1200" s="14"/>
      <c r="Z1200" s="14"/>
      <c r="AA1200" s="14"/>
      <c r="AB1200" s="14"/>
      <c r="AC1200" s="14"/>
      <c r="AD1200" s="14"/>
      <c r="AE1200" s="14"/>
      <c r="AT1200" s="290" t="s">
        <v>465</v>
      </c>
      <c r="AU1200" s="290" t="s">
        <v>93</v>
      </c>
      <c r="AV1200" s="14" t="s">
        <v>124</v>
      </c>
      <c r="AW1200" s="14" t="s">
        <v>38</v>
      </c>
      <c r="AX1200" s="14" t="s">
        <v>91</v>
      </c>
      <c r="AY1200" s="290" t="s">
        <v>397</v>
      </c>
    </row>
    <row r="1201" s="2" customFormat="1" ht="21.75" customHeight="1">
      <c r="A1201" s="40"/>
      <c r="B1201" s="41"/>
      <c r="C1201" s="247" t="s">
        <v>1264</v>
      </c>
      <c r="D1201" s="247" t="s">
        <v>400</v>
      </c>
      <c r="E1201" s="248" t="s">
        <v>1715</v>
      </c>
      <c r="F1201" s="249" t="s">
        <v>1716</v>
      </c>
      <c r="G1201" s="250" t="s">
        <v>546</v>
      </c>
      <c r="H1201" s="251">
        <v>913.33000000000004</v>
      </c>
      <c r="I1201" s="252"/>
      <c r="J1201" s="253">
        <f>ROUND(I1201*H1201,2)</f>
        <v>0</v>
      </c>
      <c r="K1201" s="254"/>
      <c r="L1201" s="46"/>
      <c r="M1201" s="255" t="s">
        <v>1</v>
      </c>
      <c r="N1201" s="256" t="s">
        <v>48</v>
      </c>
      <c r="O1201" s="93"/>
      <c r="P1201" s="257">
        <f>O1201*H1201</f>
        <v>0</v>
      </c>
      <c r="Q1201" s="257">
        <v>0</v>
      </c>
      <c r="R1201" s="257">
        <f>Q1201*H1201</f>
        <v>0</v>
      </c>
      <c r="S1201" s="257">
        <v>0</v>
      </c>
      <c r="T1201" s="258">
        <f>S1201*H1201</f>
        <v>0</v>
      </c>
      <c r="U1201" s="40"/>
      <c r="V1201" s="40"/>
      <c r="W1201" s="40"/>
      <c r="X1201" s="40"/>
      <c r="Y1201" s="40"/>
      <c r="Z1201" s="40"/>
      <c r="AA1201" s="40"/>
      <c r="AB1201" s="40"/>
      <c r="AC1201" s="40"/>
      <c r="AD1201" s="40"/>
      <c r="AE1201" s="40"/>
      <c r="AR1201" s="259" t="s">
        <v>162</v>
      </c>
      <c r="AT1201" s="259" t="s">
        <v>400</v>
      </c>
      <c r="AU1201" s="259" t="s">
        <v>93</v>
      </c>
      <c r="AY1201" s="18" t="s">
        <v>397</v>
      </c>
      <c r="BE1201" s="260">
        <f>IF(N1201="základní",J1201,0)</f>
        <v>0</v>
      </c>
      <c r="BF1201" s="260">
        <f>IF(N1201="snížená",J1201,0)</f>
        <v>0</v>
      </c>
      <c r="BG1201" s="260">
        <f>IF(N1201="zákl. přenesená",J1201,0)</f>
        <v>0</v>
      </c>
      <c r="BH1201" s="260">
        <f>IF(N1201="sníž. přenesená",J1201,0)</f>
        <v>0</v>
      </c>
      <c r="BI1201" s="260">
        <f>IF(N1201="nulová",J1201,0)</f>
        <v>0</v>
      </c>
      <c r="BJ1201" s="18" t="s">
        <v>91</v>
      </c>
      <c r="BK1201" s="260">
        <f>ROUND(I1201*H1201,2)</f>
        <v>0</v>
      </c>
      <c r="BL1201" s="18" t="s">
        <v>162</v>
      </c>
      <c r="BM1201" s="259" t="s">
        <v>1717</v>
      </c>
    </row>
    <row r="1202" s="16" customFormat="1">
      <c r="A1202" s="16"/>
      <c r="B1202" s="306"/>
      <c r="C1202" s="307"/>
      <c r="D1202" s="261" t="s">
        <v>465</v>
      </c>
      <c r="E1202" s="308" t="s">
        <v>1</v>
      </c>
      <c r="F1202" s="309" t="s">
        <v>1082</v>
      </c>
      <c r="G1202" s="307"/>
      <c r="H1202" s="308" t="s">
        <v>1</v>
      </c>
      <c r="I1202" s="310"/>
      <c r="J1202" s="307"/>
      <c r="K1202" s="307"/>
      <c r="L1202" s="311"/>
      <c r="M1202" s="312"/>
      <c r="N1202" s="313"/>
      <c r="O1202" s="313"/>
      <c r="P1202" s="313"/>
      <c r="Q1202" s="313"/>
      <c r="R1202" s="313"/>
      <c r="S1202" s="313"/>
      <c r="T1202" s="314"/>
      <c r="U1202" s="16"/>
      <c r="V1202" s="16"/>
      <c r="W1202" s="16"/>
      <c r="X1202" s="16"/>
      <c r="Y1202" s="16"/>
      <c r="Z1202" s="16"/>
      <c r="AA1202" s="16"/>
      <c r="AB1202" s="16"/>
      <c r="AC1202" s="16"/>
      <c r="AD1202" s="16"/>
      <c r="AE1202" s="16"/>
      <c r="AT1202" s="315" t="s">
        <v>465</v>
      </c>
      <c r="AU1202" s="315" t="s">
        <v>93</v>
      </c>
      <c r="AV1202" s="16" t="s">
        <v>91</v>
      </c>
      <c r="AW1202" s="16" t="s">
        <v>38</v>
      </c>
      <c r="AX1202" s="16" t="s">
        <v>83</v>
      </c>
      <c r="AY1202" s="315" t="s">
        <v>397</v>
      </c>
    </row>
    <row r="1203" s="13" customFormat="1">
      <c r="A1203" s="13"/>
      <c r="B1203" s="269"/>
      <c r="C1203" s="270"/>
      <c r="D1203" s="261" t="s">
        <v>465</v>
      </c>
      <c r="E1203" s="271" t="s">
        <v>1</v>
      </c>
      <c r="F1203" s="272" t="s">
        <v>1718</v>
      </c>
      <c r="G1203" s="270"/>
      <c r="H1203" s="273">
        <v>913.33000000000004</v>
      </c>
      <c r="I1203" s="274"/>
      <c r="J1203" s="270"/>
      <c r="K1203" s="270"/>
      <c r="L1203" s="275"/>
      <c r="M1203" s="276"/>
      <c r="N1203" s="277"/>
      <c r="O1203" s="277"/>
      <c r="P1203" s="277"/>
      <c r="Q1203" s="277"/>
      <c r="R1203" s="277"/>
      <c r="S1203" s="277"/>
      <c r="T1203" s="278"/>
      <c r="U1203" s="13"/>
      <c r="V1203" s="13"/>
      <c r="W1203" s="13"/>
      <c r="X1203" s="13"/>
      <c r="Y1203" s="13"/>
      <c r="Z1203" s="13"/>
      <c r="AA1203" s="13"/>
      <c r="AB1203" s="13"/>
      <c r="AC1203" s="13"/>
      <c r="AD1203" s="13"/>
      <c r="AE1203" s="13"/>
      <c r="AT1203" s="279" t="s">
        <v>465</v>
      </c>
      <c r="AU1203" s="279" t="s">
        <v>93</v>
      </c>
      <c r="AV1203" s="13" t="s">
        <v>93</v>
      </c>
      <c r="AW1203" s="13" t="s">
        <v>38</v>
      </c>
      <c r="AX1203" s="13" t="s">
        <v>83</v>
      </c>
      <c r="AY1203" s="279" t="s">
        <v>397</v>
      </c>
    </row>
    <row r="1204" s="14" customFormat="1">
      <c r="A1204" s="14"/>
      <c r="B1204" s="280"/>
      <c r="C1204" s="281"/>
      <c r="D1204" s="261" t="s">
        <v>465</v>
      </c>
      <c r="E1204" s="282" t="s">
        <v>1</v>
      </c>
      <c r="F1204" s="283" t="s">
        <v>467</v>
      </c>
      <c r="G1204" s="281"/>
      <c r="H1204" s="284">
        <v>913.33000000000004</v>
      </c>
      <c r="I1204" s="285"/>
      <c r="J1204" s="281"/>
      <c r="K1204" s="281"/>
      <c r="L1204" s="286"/>
      <c r="M1204" s="287"/>
      <c r="N1204" s="288"/>
      <c r="O1204" s="288"/>
      <c r="P1204" s="288"/>
      <c r="Q1204" s="288"/>
      <c r="R1204" s="288"/>
      <c r="S1204" s="288"/>
      <c r="T1204" s="289"/>
      <c r="U1204" s="14"/>
      <c r="V1204" s="14"/>
      <c r="W1204" s="14"/>
      <c r="X1204" s="14"/>
      <c r="Y1204" s="14"/>
      <c r="Z1204" s="14"/>
      <c r="AA1204" s="14"/>
      <c r="AB1204" s="14"/>
      <c r="AC1204" s="14"/>
      <c r="AD1204" s="14"/>
      <c r="AE1204" s="14"/>
      <c r="AT1204" s="290" t="s">
        <v>465</v>
      </c>
      <c r="AU1204" s="290" t="s">
        <v>93</v>
      </c>
      <c r="AV1204" s="14" t="s">
        <v>124</v>
      </c>
      <c r="AW1204" s="14" t="s">
        <v>38</v>
      </c>
      <c r="AX1204" s="14" t="s">
        <v>91</v>
      </c>
      <c r="AY1204" s="290" t="s">
        <v>397</v>
      </c>
    </row>
    <row r="1205" s="2" customFormat="1" ht="21.75" customHeight="1">
      <c r="A1205" s="40"/>
      <c r="B1205" s="41"/>
      <c r="C1205" s="316" t="s">
        <v>1719</v>
      </c>
      <c r="D1205" s="316" t="s">
        <v>534</v>
      </c>
      <c r="E1205" s="317" t="s">
        <v>1720</v>
      </c>
      <c r="F1205" s="318" t="s">
        <v>1721</v>
      </c>
      <c r="G1205" s="319" t="s">
        <v>546</v>
      </c>
      <c r="H1205" s="320">
        <v>1004.663</v>
      </c>
      <c r="I1205" s="321"/>
      <c r="J1205" s="322">
        <f>ROUND(I1205*H1205,2)</f>
        <v>0</v>
      </c>
      <c r="K1205" s="323"/>
      <c r="L1205" s="324"/>
      <c r="M1205" s="325" t="s">
        <v>1</v>
      </c>
      <c r="N1205" s="326" t="s">
        <v>48</v>
      </c>
      <c r="O1205" s="93"/>
      <c r="P1205" s="257">
        <f>O1205*H1205</f>
        <v>0</v>
      </c>
      <c r="Q1205" s="257">
        <v>0</v>
      </c>
      <c r="R1205" s="257">
        <f>Q1205*H1205</f>
        <v>0</v>
      </c>
      <c r="S1205" s="257">
        <v>0</v>
      </c>
      <c r="T1205" s="258">
        <f>S1205*H1205</f>
        <v>0</v>
      </c>
      <c r="U1205" s="40"/>
      <c r="V1205" s="40"/>
      <c r="W1205" s="40"/>
      <c r="X1205" s="40"/>
      <c r="Y1205" s="40"/>
      <c r="Z1205" s="40"/>
      <c r="AA1205" s="40"/>
      <c r="AB1205" s="40"/>
      <c r="AC1205" s="40"/>
      <c r="AD1205" s="40"/>
      <c r="AE1205" s="40"/>
      <c r="AR1205" s="259" t="s">
        <v>212</v>
      </c>
      <c r="AT1205" s="259" t="s">
        <v>534</v>
      </c>
      <c r="AU1205" s="259" t="s">
        <v>93</v>
      </c>
      <c r="AY1205" s="18" t="s">
        <v>397</v>
      </c>
      <c r="BE1205" s="260">
        <f>IF(N1205="základní",J1205,0)</f>
        <v>0</v>
      </c>
      <c r="BF1205" s="260">
        <f>IF(N1205="snížená",J1205,0)</f>
        <v>0</v>
      </c>
      <c r="BG1205" s="260">
        <f>IF(N1205="zákl. přenesená",J1205,0)</f>
        <v>0</v>
      </c>
      <c r="BH1205" s="260">
        <f>IF(N1205="sníž. přenesená",J1205,0)</f>
        <v>0</v>
      </c>
      <c r="BI1205" s="260">
        <f>IF(N1205="nulová",J1205,0)</f>
        <v>0</v>
      </c>
      <c r="BJ1205" s="18" t="s">
        <v>91</v>
      </c>
      <c r="BK1205" s="260">
        <f>ROUND(I1205*H1205,2)</f>
        <v>0</v>
      </c>
      <c r="BL1205" s="18" t="s">
        <v>162</v>
      </c>
      <c r="BM1205" s="259" t="s">
        <v>1722</v>
      </c>
    </row>
    <row r="1206" s="2" customFormat="1">
      <c r="A1206" s="40"/>
      <c r="B1206" s="41"/>
      <c r="C1206" s="42"/>
      <c r="D1206" s="261" t="s">
        <v>404</v>
      </c>
      <c r="E1206" s="42"/>
      <c r="F1206" s="262" t="s">
        <v>1723</v>
      </c>
      <c r="G1206" s="42"/>
      <c r="H1206" s="42"/>
      <c r="I1206" s="157"/>
      <c r="J1206" s="42"/>
      <c r="K1206" s="42"/>
      <c r="L1206" s="46"/>
      <c r="M1206" s="263"/>
      <c r="N1206" s="264"/>
      <c r="O1206" s="93"/>
      <c r="P1206" s="93"/>
      <c r="Q1206" s="93"/>
      <c r="R1206" s="93"/>
      <c r="S1206" s="93"/>
      <c r="T1206" s="94"/>
      <c r="U1206" s="40"/>
      <c r="V1206" s="40"/>
      <c r="W1206" s="40"/>
      <c r="X1206" s="40"/>
      <c r="Y1206" s="40"/>
      <c r="Z1206" s="40"/>
      <c r="AA1206" s="40"/>
      <c r="AB1206" s="40"/>
      <c r="AC1206" s="40"/>
      <c r="AD1206" s="40"/>
      <c r="AE1206" s="40"/>
      <c r="AT1206" s="18" t="s">
        <v>404</v>
      </c>
      <c r="AU1206" s="18" t="s">
        <v>93</v>
      </c>
    </row>
    <row r="1207" s="13" customFormat="1">
      <c r="A1207" s="13"/>
      <c r="B1207" s="269"/>
      <c r="C1207" s="270"/>
      <c r="D1207" s="261" t="s">
        <v>465</v>
      </c>
      <c r="E1207" s="271" t="s">
        <v>1</v>
      </c>
      <c r="F1207" s="272" t="s">
        <v>1724</v>
      </c>
      <c r="G1207" s="270"/>
      <c r="H1207" s="273">
        <v>1004.663</v>
      </c>
      <c r="I1207" s="274"/>
      <c r="J1207" s="270"/>
      <c r="K1207" s="270"/>
      <c r="L1207" s="275"/>
      <c r="M1207" s="276"/>
      <c r="N1207" s="277"/>
      <c r="O1207" s="277"/>
      <c r="P1207" s="277"/>
      <c r="Q1207" s="277"/>
      <c r="R1207" s="277"/>
      <c r="S1207" s="277"/>
      <c r="T1207" s="278"/>
      <c r="U1207" s="13"/>
      <c r="V1207" s="13"/>
      <c r="W1207" s="13"/>
      <c r="X1207" s="13"/>
      <c r="Y1207" s="13"/>
      <c r="Z1207" s="13"/>
      <c r="AA1207" s="13"/>
      <c r="AB1207" s="13"/>
      <c r="AC1207" s="13"/>
      <c r="AD1207" s="13"/>
      <c r="AE1207" s="13"/>
      <c r="AT1207" s="279" t="s">
        <v>465</v>
      </c>
      <c r="AU1207" s="279" t="s">
        <v>93</v>
      </c>
      <c r="AV1207" s="13" t="s">
        <v>93</v>
      </c>
      <c r="AW1207" s="13" t="s">
        <v>38</v>
      </c>
      <c r="AX1207" s="13" t="s">
        <v>83</v>
      </c>
      <c r="AY1207" s="279" t="s">
        <v>397</v>
      </c>
    </row>
    <row r="1208" s="14" customFormat="1">
      <c r="A1208" s="14"/>
      <c r="B1208" s="280"/>
      <c r="C1208" s="281"/>
      <c r="D1208" s="261" t="s">
        <v>465</v>
      </c>
      <c r="E1208" s="282" t="s">
        <v>1</v>
      </c>
      <c r="F1208" s="283" t="s">
        <v>467</v>
      </c>
      <c r="G1208" s="281"/>
      <c r="H1208" s="284">
        <v>1004.663</v>
      </c>
      <c r="I1208" s="285"/>
      <c r="J1208" s="281"/>
      <c r="K1208" s="281"/>
      <c r="L1208" s="286"/>
      <c r="M1208" s="287"/>
      <c r="N1208" s="288"/>
      <c r="O1208" s="288"/>
      <c r="P1208" s="288"/>
      <c r="Q1208" s="288"/>
      <c r="R1208" s="288"/>
      <c r="S1208" s="288"/>
      <c r="T1208" s="289"/>
      <c r="U1208" s="14"/>
      <c r="V1208" s="14"/>
      <c r="W1208" s="14"/>
      <c r="X1208" s="14"/>
      <c r="Y1208" s="14"/>
      <c r="Z1208" s="14"/>
      <c r="AA1208" s="14"/>
      <c r="AB1208" s="14"/>
      <c r="AC1208" s="14"/>
      <c r="AD1208" s="14"/>
      <c r="AE1208" s="14"/>
      <c r="AT1208" s="290" t="s">
        <v>465</v>
      </c>
      <c r="AU1208" s="290" t="s">
        <v>93</v>
      </c>
      <c r="AV1208" s="14" t="s">
        <v>124</v>
      </c>
      <c r="AW1208" s="14" t="s">
        <v>38</v>
      </c>
      <c r="AX1208" s="14" t="s">
        <v>91</v>
      </c>
      <c r="AY1208" s="290" t="s">
        <v>397</v>
      </c>
    </row>
    <row r="1209" s="2" customFormat="1" ht="21.75" customHeight="1">
      <c r="A1209" s="40"/>
      <c r="B1209" s="41"/>
      <c r="C1209" s="247" t="s">
        <v>1269</v>
      </c>
      <c r="D1209" s="247" t="s">
        <v>400</v>
      </c>
      <c r="E1209" s="248" t="s">
        <v>1715</v>
      </c>
      <c r="F1209" s="249" t="s">
        <v>1716</v>
      </c>
      <c r="G1209" s="250" t="s">
        <v>546</v>
      </c>
      <c r="H1209" s="251">
        <v>717.96000000000004</v>
      </c>
      <c r="I1209" s="252"/>
      <c r="J1209" s="253">
        <f>ROUND(I1209*H1209,2)</f>
        <v>0</v>
      </c>
      <c r="K1209" s="254"/>
      <c r="L1209" s="46"/>
      <c r="M1209" s="255" t="s">
        <v>1</v>
      </c>
      <c r="N1209" s="256" t="s">
        <v>48</v>
      </c>
      <c r="O1209" s="93"/>
      <c r="P1209" s="257">
        <f>O1209*H1209</f>
        <v>0</v>
      </c>
      <c r="Q1209" s="257">
        <v>0</v>
      </c>
      <c r="R1209" s="257">
        <f>Q1209*H1209</f>
        <v>0</v>
      </c>
      <c r="S1209" s="257">
        <v>0</v>
      </c>
      <c r="T1209" s="258">
        <f>S1209*H1209</f>
        <v>0</v>
      </c>
      <c r="U1209" s="40"/>
      <c r="V1209" s="40"/>
      <c r="W1209" s="40"/>
      <c r="X1209" s="40"/>
      <c r="Y1209" s="40"/>
      <c r="Z1209" s="40"/>
      <c r="AA1209" s="40"/>
      <c r="AB1209" s="40"/>
      <c r="AC1209" s="40"/>
      <c r="AD1209" s="40"/>
      <c r="AE1209" s="40"/>
      <c r="AR1209" s="259" t="s">
        <v>162</v>
      </c>
      <c r="AT1209" s="259" t="s">
        <v>400</v>
      </c>
      <c r="AU1209" s="259" t="s">
        <v>93</v>
      </c>
      <c r="AY1209" s="18" t="s">
        <v>397</v>
      </c>
      <c r="BE1209" s="260">
        <f>IF(N1209="základní",J1209,0)</f>
        <v>0</v>
      </c>
      <c r="BF1209" s="260">
        <f>IF(N1209="snížená",J1209,0)</f>
        <v>0</v>
      </c>
      <c r="BG1209" s="260">
        <f>IF(N1209="zákl. přenesená",J1209,0)</f>
        <v>0</v>
      </c>
      <c r="BH1209" s="260">
        <f>IF(N1209="sníž. přenesená",J1209,0)</f>
        <v>0</v>
      </c>
      <c r="BI1209" s="260">
        <f>IF(N1209="nulová",J1209,0)</f>
        <v>0</v>
      </c>
      <c r="BJ1209" s="18" t="s">
        <v>91</v>
      </c>
      <c r="BK1209" s="260">
        <f>ROUND(I1209*H1209,2)</f>
        <v>0</v>
      </c>
      <c r="BL1209" s="18" t="s">
        <v>162</v>
      </c>
      <c r="BM1209" s="259" t="s">
        <v>1725</v>
      </c>
    </row>
    <row r="1210" s="16" customFormat="1">
      <c r="A1210" s="16"/>
      <c r="B1210" s="306"/>
      <c r="C1210" s="307"/>
      <c r="D1210" s="261" t="s">
        <v>465</v>
      </c>
      <c r="E1210" s="308" t="s">
        <v>1</v>
      </c>
      <c r="F1210" s="309" t="s">
        <v>1082</v>
      </c>
      <c r="G1210" s="307"/>
      <c r="H1210" s="308" t="s">
        <v>1</v>
      </c>
      <c r="I1210" s="310"/>
      <c r="J1210" s="307"/>
      <c r="K1210" s="307"/>
      <c r="L1210" s="311"/>
      <c r="M1210" s="312"/>
      <c r="N1210" s="313"/>
      <c r="O1210" s="313"/>
      <c r="P1210" s="313"/>
      <c r="Q1210" s="313"/>
      <c r="R1210" s="313"/>
      <c r="S1210" s="313"/>
      <c r="T1210" s="314"/>
      <c r="U1210" s="16"/>
      <c r="V1210" s="16"/>
      <c r="W1210" s="16"/>
      <c r="X1210" s="16"/>
      <c r="Y1210" s="16"/>
      <c r="Z1210" s="16"/>
      <c r="AA1210" s="16"/>
      <c r="AB1210" s="16"/>
      <c r="AC1210" s="16"/>
      <c r="AD1210" s="16"/>
      <c r="AE1210" s="16"/>
      <c r="AT1210" s="315" t="s">
        <v>465</v>
      </c>
      <c r="AU1210" s="315" t="s">
        <v>93</v>
      </c>
      <c r="AV1210" s="16" t="s">
        <v>91</v>
      </c>
      <c r="AW1210" s="16" t="s">
        <v>38</v>
      </c>
      <c r="AX1210" s="16" t="s">
        <v>83</v>
      </c>
      <c r="AY1210" s="315" t="s">
        <v>397</v>
      </c>
    </row>
    <row r="1211" s="13" customFormat="1">
      <c r="A1211" s="13"/>
      <c r="B1211" s="269"/>
      <c r="C1211" s="270"/>
      <c r="D1211" s="261" t="s">
        <v>465</v>
      </c>
      <c r="E1211" s="271" t="s">
        <v>1</v>
      </c>
      <c r="F1211" s="272" t="s">
        <v>1726</v>
      </c>
      <c r="G1211" s="270"/>
      <c r="H1211" s="273">
        <v>717.96000000000004</v>
      </c>
      <c r="I1211" s="274"/>
      <c r="J1211" s="270"/>
      <c r="K1211" s="270"/>
      <c r="L1211" s="275"/>
      <c r="M1211" s="276"/>
      <c r="N1211" s="277"/>
      <c r="O1211" s="277"/>
      <c r="P1211" s="277"/>
      <c r="Q1211" s="277"/>
      <c r="R1211" s="277"/>
      <c r="S1211" s="277"/>
      <c r="T1211" s="278"/>
      <c r="U1211" s="13"/>
      <c r="V1211" s="13"/>
      <c r="W1211" s="13"/>
      <c r="X1211" s="13"/>
      <c r="Y1211" s="13"/>
      <c r="Z1211" s="13"/>
      <c r="AA1211" s="13"/>
      <c r="AB1211" s="13"/>
      <c r="AC1211" s="13"/>
      <c r="AD1211" s="13"/>
      <c r="AE1211" s="13"/>
      <c r="AT1211" s="279" t="s">
        <v>465</v>
      </c>
      <c r="AU1211" s="279" t="s">
        <v>93</v>
      </c>
      <c r="AV1211" s="13" t="s">
        <v>93</v>
      </c>
      <c r="AW1211" s="13" t="s">
        <v>38</v>
      </c>
      <c r="AX1211" s="13" t="s">
        <v>83</v>
      </c>
      <c r="AY1211" s="279" t="s">
        <v>397</v>
      </c>
    </row>
    <row r="1212" s="14" customFormat="1">
      <c r="A1212" s="14"/>
      <c r="B1212" s="280"/>
      <c r="C1212" s="281"/>
      <c r="D1212" s="261" t="s">
        <v>465</v>
      </c>
      <c r="E1212" s="282" t="s">
        <v>1</v>
      </c>
      <c r="F1212" s="283" t="s">
        <v>467</v>
      </c>
      <c r="G1212" s="281"/>
      <c r="H1212" s="284">
        <v>717.96000000000004</v>
      </c>
      <c r="I1212" s="285"/>
      <c r="J1212" s="281"/>
      <c r="K1212" s="281"/>
      <c r="L1212" s="286"/>
      <c r="M1212" s="287"/>
      <c r="N1212" s="288"/>
      <c r="O1212" s="288"/>
      <c r="P1212" s="288"/>
      <c r="Q1212" s="288"/>
      <c r="R1212" s="288"/>
      <c r="S1212" s="288"/>
      <c r="T1212" s="289"/>
      <c r="U1212" s="14"/>
      <c r="V1212" s="14"/>
      <c r="W1212" s="14"/>
      <c r="X1212" s="14"/>
      <c r="Y1212" s="14"/>
      <c r="Z1212" s="14"/>
      <c r="AA1212" s="14"/>
      <c r="AB1212" s="14"/>
      <c r="AC1212" s="14"/>
      <c r="AD1212" s="14"/>
      <c r="AE1212" s="14"/>
      <c r="AT1212" s="290" t="s">
        <v>465</v>
      </c>
      <c r="AU1212" s="290" t="s">
        <v>93</v>
      </c>
      <c r="AV1212" s="14" t="s">
        <v>124</v>
      </c>
      <c r="AW1212" s="14" t="s">
        <v>38</v>
      </c>
      <c r="AX1212" s="14" t="s">
        <v>91</v>
      </c>
      <c r="AY1212" s="290" t="s">
        <v>397</v>
      </c>
    </row>
    <row r="1213" s="2" customFormat="1" ht="21.75" customHeight="1">
      <c r="A1213" s="40"/>
      <c r="B1213" s="41"/>
      <c r="C1213" s="316" t="s">
        <v>1727</v>
      </c>
      <c r="D1213" s="316" t="s">
        <v>534</v>
      </c>
      <c r="E1213" s="317" t="s">
        <v>1728</v>
      </c>
      <c r="F1213" s="318" t="s">
        <v>1729</v>
      </c>
      <c r="G1213" s="319" t="s">
        <v>546</v>
      </c>
      <c r="H1213" s="320">
        <v>789.75599999999997</v>
      </c>
      <c r="I1213" s="321"/>
      <c r="J1213" s="322">
        <f>ROUND(I1213*H1213,2)</f>
        <v>0</v>
      </c>
      <c r="K1213" s="323"/>
      <c r="L1213" s="324"/>
      <c r="M1213" s="325" t="s">
        <v>1</v>
      </c>
      <c r="N1213" s="326" t="s">
        <v>48</v>
      </c>
      <c r="O1213" s="93"/>
      <c r="P1213" s="257">
        <f>O1213*H1213</f>
        <v>0</v>
      </c>
      <c r="Q1213" s="257">
        <v>0</v>
      </c>
      <c r="R1213" s="257">
        <f>Q1213*H1213</f>
        <v>0</v>
      </c>
      <c r="S1213" s="257">
        <v>0</v>
      </c>
      <c r="T1213" s="258">
        <f>S1213*H1213</f>
        <v>0</v>
      </c>
      <c r="U1213" s="40"/>
      <c r="V1213" s="40"/>
      <c r="W1213" s="40"/>
      <c r="X1213" s="40"/>
      <c r="Y1213" s="40"/>
      <c r="Z1213" s="40"/>
      <c r="AA1213" s="40"/>
      <c r="AB1213" s="40"/>
      <c r="AC1213" s="40"/>
      <c r="AD1213" s="40"/>
      <c r="AE1213" s="40"/>
      <c r="AR1213" s="259" t="s">
        <v>212</v>
      </c>
      <c r="AT1213" s="259" t="s">
        <v>534</v>
      </c>
      <c r="AU1213" s="259" t="s">
        <v>93</v>
      </c>
      <c r="AY1213" s="18" t="s">
        <v>397</v>
      </c>
      <c r="BE1213" s="260">
        <f>IF(N1213="základní",J1213,0)</f>
        <v>0</v>
      </c>
      <c r="BF1213" s="260">
        <f>IF(N1213="snížená",J1213,0)</f>
        <v>0</v>
      </c>
      <c r="BG1213" s="260">
        <f>IF(N1213="zákl. přenesená",J1213,0)</f>
        <v>0</v>
      </c>
      <c r="BH1213" s="260">
        <f>IF(N1213="sníž. přenesená",J1213,0)</f>
        <v>0</v>
      </c>
      <c r="BI1213" s="260">
        <f>IF(N1213="nulová",J1213,0)</f>
        <v>0</v>
      </c>
      <c r="BJ1213" s="18" t="s">
        <v>91</v>
      </c>
      <c r="BK1213" s="260">
        <f>ROUND(I1213*H1213,2)</f>
        <v>0</v>
      </c>
      <c r="BL1213" s="18" t="s">
        <v>162</v>
      </c>
      <c r="BM1213" s="259" t="s">
        <v>1730</v>
      </c>
    </row>
    <row r="1214" s="2" customFormat="1">
      <c r="A1214" s="40"/>
      <c r="B1214" s="41"/>
      <c r="C1214" s="42"/>
      <c r="D1214" s="261" t="s">
        <v>404</v>
      </c>
      <c r="E1214" s="42"/>
      <c r="F1214" s="262" t="s">
        <v>1731</v>
      </c>
      <c r="G1214" s="42"/>
      <c r="H1214" s="42"/>
      <c r="I1214" s="157"/>
      <c r="J1214" s="42"/>
      <c r="K1214" s="42"/>
      <c r="L1214" s="46"/>
      <c r="M1214" s="263"/>
      <c r="N1214" s="264"/>
      <c r="O1214" s="93"/>
      <c r="P1214" s="93"/>
      <c r="Q1214" s="93"/>
      <c r="R1214" s="93"/>
      <c r="S1214" s="93"/>
      <c r="T1214" s="94"/>
      <c r="U1214" s="40"/>
      <c r="V1214" s="40"/>
      <c r="W1214" s="40"/>
      <c r="X1214" s="40"/>
      <c r="Y1214" s="40"/>
      <c r="Z1214" s="40"/>
      <c r="AA1214" s="40"/>
      <c r="AB1214" s="40"/>
      <c r="AC1214" s="40"/>
      <c r="AD1214" s="40"/>
      <c r="AE1214" s="40"/>
      <c r="AT1214" s="18" t="s">
        <v>404</v>
      </c>
      <c r="AU1214" s="18" t="s">
        <v>93</v>
      </c>
    </row>
    <row r="1215" s="13" customFormat="1">
      <c r="A1215" s="13"/>
      <c r="B1215" s="269"/>
      <c r="C1215" s="270"/>
      <c r="D1215" s="261" t="s">
        <v>465</v>
      </c>
      <c r="E1215" s="271" t="s">
        <v>1</v>
      </c>
      <c r="F1215" s="272" t="s">
        <v>1732</v>
      </c>
      <c r="G1215" s="270"/>
      <c r="H1215" s="273">
        <v>789.75599999999997</v>
      </c>
      <c r="I1215" s="274"/>
      <c r="J1215" s="270"/>
      <c r="K1215" s="270"/>
      <c r="L1215" s="275"/>
      <c r="M1215" s="276"/>
      <c r="N1215" s="277"/>
      <c r="O1215" s="277"/>
      <c r="P1215" s="277"/>
      <c r="Q1215" s="277"/>
      <c r="R1215" s="277"/>
      <c r="S1215" s="277"/>
      <c r="T1215" s="278"/>
      <c r="U1215" s="13"/>
      <c r="V1215" s="13"/>
      <c r="W1215" s="13"/>
      <c r="X1215" s="13"/>
      <c r="Y1215" s="13"/>
      <c r="Z1215" s="13"/>
      <c r="AA1215" s="13"/>
      <c r="AB1215" s="13"/>
      <c r="AC1215" s="13"/>
      <c r="AD1215" s="13"/>
      <c r="AE1215" s="13"/>
      <c r="AT1215" s="279" t="s">
        <v>465</v>
      </c>
      <c r="AU1215" s="279" t="s">
        <v>93</v>
      </c>
      <c r="AV1215" s="13" t="s">
        <v>93</v>
      </c>
      <c r="AW1215" s="13" t="s">
        <v>38</v>
      </c>
      <c r="AX1215" s="13" t="s">
        <v>83</v>
      </c>
      <c r="AY1215" s="279" t="s">
        <v>397</v>
      </c>
    </row>
    <row r="1216" s="14" customFormat="1">
      <c r="A1216" s="14"/>
      <c r="B1216" s="280"/>
      <c r="C1216" s="281"/>
      <c r="D1216" s="261" t="s">
        <v>465</v>
      </c>
      <c r="E1216" s="282" t="s">
        <v>1</v>
      </c>
      <c r="F1216" s="283" t="s">
        <v>467</v>
      </c>
      <c r="G1216" s="281"/>
      <c r="H1216" s="284">
        <v>789.75599999999997</v>
      </c>
      <c r="I1216" s="285"/>
      <c r="J1216" s="281"/>
      <c r="K1216" s="281"/>
      <c r="L1216" s="286"/>
      <c r="M1216" s="287"/>
      <c r="N1216" s="288"/>
      <c r="O1216" s="288"/>
      <c r="P1216" s="288"/>
      <c r="Q1216" s="288"/>
      <c r="R1216" s="288"/>
      <c r="S1216" s="288"/>
      <c r="T1216" s="289"/>
      <c r="U1216" s="14"/>
      <c r="V1216" s="14"/>
      <c r="W1216" s="14"/>
      <c r="X1216" s="14"/>
      <c r="Y1216" s="14"/>
      <c r="Z1216" s="14"/>
      <c r="AA1216" s="14"/>
      <c r="AB1216" s="14"/>
      <c r="AC1216" s="14"/>
      <c r="AD1216" s="14"/>
      <c r="AE1216" s="14"/>
      <c r="AT1216" s="290" t="s">
        <v>465</v>
      </c>
      <c r="AU1216" s="290" t="s">
        <v>93</v>
      </c>
      <c r="AV1216" s="14" t="s">
        <v>124</v>
      </c>
      <c r="AW1216" s="14" t="s">
        <v>38</v>
      </c>
      <c r="AX1216" s="14" t="s">
        <v>91</v>
      </c>
      <c r="AY1216" s="290" t="s">
        <v>397</v>
      </c>
    </row>
    <row r="1217" s="2" customFormat="1" ht="21.75" customHeight="1">
      <c r="A1217" s="40"/>
      <c r="B1217" s="41"/>
      <c r="C1217" s="247" t="s">
        <v>1283</v>
      </c>
      <c r="D1217" s="247" t="s">
        <v>400</v>
      </c>
      <c r="E1217" s="248" t="s">
        <v>1715</v>
      </c>
      <c r="F1217" s="249" t="s">
        <v>1716</v>
      </c>
      <c r="G1217" s="250" t="s">
        <v>546</v>
      </c>
      <c r="H1217" s="251">
        <v>163.68000000000001</v>
      </c>
      <c r="I1217" s="252"/>
      <c r="J1217" s="253">
        <f>ROUND(I1217*H1217,2)</f>
        <v>0</v>
      </c>
      <c r="K1217" s="254"/>
      <c r="L1217" s="46"/>
      <c r="M1217" s="255" t="s">
        <v>1</v>
      </c>
      <c r="N1217" s="256" t="s">
        <v>48</v>
      </c>
      <c r="O1217" s="93"/>
      <c r="P1217" s="257">
        <f>O1217*H1217</f>
        <v>0</v>
      </c>
      <c r="Q1217" s="257">
        <v>0</v>
      </c>
      <c r="R1217" s="257">
        <f>Q1217*H1217</f>
        <v>0</v>
      </c>
      <c r="S1217" s="257">
        <v>0</v>
      </c>
      <c r="T1217" s="258">
        <f>S1217*H1217</f>
        <v>0</v>
      </c>
      <c r="U1217" s="40"/>
      <c r="V1217" s="40"/>
      <c r="W1217" s="40"/>
      <c r="X1217" s="40"/>
      <c r="Y1217" s="40"/>
      <c r="Z1217" s="40"/>
      <c r="AA1217" s="40"/>
      <c r="AB1217" s="40"/>
      <c r="AC1217" s="40"/>
      <c r="AD1217" s="40"/>
      <c r="AE1217" s="40"/>
      <c r="AR1217" s="259" t="s">
        <v>162</v>
      </c>
      <c r="AT1217" s="259" t="s">
        <v>400</v>
      </c>
      <c r="AU1217" s="259" t="s">
        <v>93</v>
      </c>
      <c r="AY1217" s="18" t="s">
        <v>397</v>
      </c>
      <c r="BE1217" s="260">
        <f>IF(N1217="základní",J1217,0)</f>
        <v>0</v>
      </c>
      <c r="BF1217" s="260">
        <f>IF(N1217="snížená",J1217,0)</f>
        <v>0</v>
      </c>
      <c r="BG1217" s="260">
        <f>IF(N1217="zákl. přenesená",J1217,0)</f>
        <v>0</v>
      </c>
      <c r="BH1217" s="260">
        <f>IF(N1217="sníž. přenesená",J1217,0)</f>
        <v>0</v>
      </c>
      <c r="BI1217" s="260">
        <f>IF(N1217="nulová",J1217,0)</f>
        <v>0</v>
      </c>
      <c r="BJ1217" s="18" t="s">
        <v>91</v>
      </c>
      <c r="BK1217" s="260">
        <f>ROUND(I1217*H1217,2)</f>
        <v>0</v>
      </c>
      <c r="BL1217" s="18" t="s">
        <v>162</v>
      </c>
      <c r="BM1217" s="259" t="s">
        <v>1733</v>
      </c>
    </row>
    <row r="1218" s="16" customFormat="1">
      <c r="A1218" s="16"/>
      <c r="B1218" s="306"/>
      <c r="C1218" s="307"/>
      <c r="D1218" s="261" t="s">
        <v>465</v>
      </c>
      <c r="E1218" s="308" t="s">
        <v>1</v>
      </c>
      <c r="F1218" s="309" t="s">
        <v>1082</v>
      </c>
      <c r="G1218" s="307"/>
      <c r="H1218" s="308" t="s">
        <v>1</v>
      </c>
      <c r="I1218" s="310"/>
      <c r="J1218" s="307"/>
      <c r="K1218" s="307"/>
      <c r="L1218" s="311"/>
      <c r="M1218" s="312"/>
      <c r="N1218" s="313"/>
      <c r="O1218" s="313"/>
      <c r="P1218" s="313"/>
      <c r="Q1218" s="313"/>
      <c r="R1218" s="313"/>
      <c r="S1218" s="313"/>
      <c r="T1218" s="314"/>
      <c r="U1218" s="16"/>
      <c r="V1218" s="16"/>
      <c r="W1218" s="16"/>
      <c r="X1218" s="16"/>
      <c r="Y1218" s="16"/>
      <c r="Z1218" s="16"/>
      <c r="AA1218" s="16"/>
      <c r="AB1218" s="16"/>
      <c r="AC1218" s="16"/>
      <c r="AD1218" s="16"/>
      <c r="AE1218" s="16"/>
      <c r="AT1218" s="315" t="s">
        <v>465</v>
      </c>
      <c r="AU1218" s="315" t="s">
        <v>93</v>
      </c>
      <c r="AV1218" s="16" t="s">
        <v>91</v>
      </c>
      <c r="AW1218" s="16" t="s">
        <v>38</v>
      </c>
      <c r="AX1218" s="16" t="s">
        <v>83</v>
      </c>
      <c r="AY1218" s="315" t="s">
        <v>397</v>
      </c>
    </row>
    <row r="1219" s="13" customFormat="1">
      <c r="A1219" s="13"/>
      <c r="B1219" s="269"/>
      <c r="C1219" s="270"/>
      <c r="D1219" s="261" t="s">
        <v>465</v>
      </c>
      <c r="E1219" s="271" t="s">
        <v>1</v>
      </c>
      <c r="F1219" s="272" t="s">
        <v>1734</v>
      </c>
      <c r="G1219" s="270"/>
      <c r="H1219" s="273">
        <v>163.68000000000001</v>
      </c>
      <c r="I1219" s="274"/>
      <c r="J1219" s="270"/>
      <c r="K1219" s="270"/>
      <c r="L1219" s="275"/>
      <c r="M1219" s="276"/>
      <c r="N1219" s="277"/>
      <c r="O1219" s="277"/>
      <c r="P1219" s="277"/>
      <c r="Q1219" s="277"/>
      <c r="R1219" s="277"/>
      <c r="S1219" s="277"/>
      <c r="T1219" s="278"/>
      <c r="U1219" s="13"/>
      <c r="V1219" s="13"/>
      <c r="W1219" s="13"/>
      <c r="X1219" s="13"/>
      <c r="Y1219" s="13"/>
      <c r="Z1219" s="13"/>
      <c r="AA1219" s="13"/>
      <c r="AB1219" s="13"/>
      <c r="AC1219" s="13"/>
      <c r="AD1219" s="13"/>
      <c r="AE1219" s="13"/>
      <c r="AT1219" s="279" t="s">
        <v>465</v>
      </c>
      <c r="AU1219" s="279" t="s">
        <v>93</v>
      </c>
      <c r="AV1219" s="13" t="s">
        <v>93</v>
      </c>
      <c r="AW1219" s="13" t="s">
        <v>38</v>
      </c>
      <c r="AX1219" s="13" t="s">
        <v>83</v>
      </c>
      <c r="AY1219" s="279" t="s">
        <v>397</v>
      </c>
    </row>
    <row r="1220" s="14" customFormat="1">
      <c r="A1220" s="14"/>
      <c r="B1220" s="280"/>
      <c r="C1220" s="281"/>
      <c r="D1220" s="261" t="s">
        <v>465</v>
      </c>
      <c r="E1220" s="282" t="s">
        <v>1</v>
      </c>
      <c r="F1220" s="283" t="s">
        <v>467</v>
      </c>
      <c r="G1220" s="281"/>
      <c r="H1220" s="284">
        <v>163.68000000000001</v>
      </c>
      <c r="I1220" s="285"/>
      <c r="J1220" s="281"/>
      <c r="K1220" s="281"/>
      <c r="L1220" s="286"/>
      <c r="M1220" s="287"/>
      <c r="N1220" s="288"/>
      <c r="O1220" s="288"/>
      <c r="P1220" s="288"/>
      <c r="Q1220" s="288"/>
      <c r="R1220" s="288"/>
      <c r="S1220" s="288"/>
      <c r="T1220" s="289"/>
      <c r="U1220" s="14"/>
      <c r="V1220" s="14"/>
      <c r="W1220" s="14"/>
      <c r="X1220" s="14"/>
      <c r="Y1220" s="14"/>
      <c r="Z1220" s="14"/>
      <c r="AA1220" s="14"/>
      <c r="AB1220" s="14"/>
      <c r="AC1220" s="14"/>
      <c r="AD1220" s="14"/>
      <c r="AE1220" s="14"/>
      <c r="AT1220" s="290" t="s">
        <v>465</v>
      </c>
      <c r="AU1220" s="290" t="s">
        <v>93</v>
      </c>
      <c r="AV1220" s="14" t="s">
        <v>124</v>
      </c>
      <c r="AW1220" s="14" t="s">
        <v>38</v>
      </c>
      <c r="AX1220" s="14" t="s">
        <v>91</v>
      </c>
      <c r="AY1220" s="290" t="s">
        <v>397</v>
      </c>
    </row>
    <row r="1221" s="2" customFormat="1" ht="21.75" customHeight="1">
      <c r="A1221" s="40"/>
      <c r="B1221" s="41"/>
      <c r="C1221" s="316" t="s">
        <v>1735</v>
      </c>
      <c r="D1221" s="316" t="s">
        <v>534</v>
      </c>
      <c r="E1221" s="317" t="s">
        <v>1736</v>
      </c>
      <c r="F1221" s="318" t="s">
        <v>1737</v>
      </c>
      <c r="G1221" s="319" t="s">
        <v>546</v>
      </c>
      <c r="H1221" s="320">
        <v>171.864</v>
      </c>
      <c r="I1221" s="321"/>
      <c r="J1221" s="322">
        <f>ROUND(I1221*H1221,2)</f>
        <v>0</v>
      </c>
      <c r="K1221" s="323"/>
      <c r="L1221" s="324"/>
      <c r="M1221" s="325" t="s">
        <v>1</v>
      </c>
      <c r="N1221" s="326" t="s">
        <v>48</v>
      </c>
      <c r="O1221" s="93"/>
      <c r="P1221" s="257">
        <f>O1221*H1221</f>
        <v>0</v>
      </c>
      <c r="Q1221" s="257">
        <v>0</v>
      </c>
      <c r="R1221" s="257">
        <f>Q1221*H1221</f>
        <v>0</v>
      </c>
      <c r="S1221" s="257">
        <v>0</v>
      </c>
      <c r="T1221" s="258">
        <f>S1221*H1221</f>
        <v>0</v>
      </c>
      <c r="U1221" s="40"/>
      <c r="V1221" s="40"/>
      <c r="W1221" s="40"/>
      <c r="X1221" s="40"/>
      <c r="Y1221" s="40"/>
      <c r="Z1221" s="40"/>
      <c r="AA1221" s="40"/>
      <c r="AB1221" s="40"/>
      <c r="AC1221" s="40"/>
      <c r="AD1221" s="40"/>
      <c r="AE1221" s="40"/>
      <c r="AR1221" s="259" t="s">
        <v>212</v>
      </c>
      <c r="AT1221" s="259" t="s">
        <v>534</v>
      </c>
      <c r="AU1221" s="259" t="s">
        <v>93</v>
      </c>
      <c r="AY1221" s="18" t="s">
        <v>397</v>
      </c>
      <c r="BE1221" s="260">
        <f>IF(N1221="základní",J1221,0)</f>
        <v>0</v>
      </c>
      <c r="BF1221" s="260">
        <f>IF(N1221="snížená",J1221,0)</f>
        <v>0</v>
      </c>
      <c r="BG1221" s="260">
        <f>IF(N1221="zákl. přenesená",J1221,0)</f>
        <v>0</v>
      </c>
      <c r="BH1221" s="260">
        <f>IF(N1221="sníž. přenesená",J1221,0)</f>
        <v>0</v>
      </c>
      <c r="BI1221" s="260">
        <f>IF(N1221="nulová",J1221,0)</f>
        <v>0</v>
      </c>
      <c r="BJ1221" s="18" t="s">
        <v>91</v>
      </c>
      <c r="BK1221" s="260">
        <f>ROUND(I1221*H1221,2)</f>
        <v>0</v>
      </c>
      <c r="BL1221" s="18" t="s">
        <v>162</v>
      </c>
      <c r="BM1221" s="259" t="s">
        <v>1738</v>
      </c>
    </row>
    <row r="1222" s="2" customFormat="1">
      <c r="A1222" s="40"/>
      <c r="B1222" s="41"/>
      <c r="C1222" s="42"/>
      <c r="D1222" s="261" t="s">
        <v>404</v>
      </c>
      <c r="E1222" s="42"/>
      <c r="F1222" s="262" t="s">
        <v>1739</v>
      </c>
      <c r="G1222" s="42"/>
      <c r="H1222" s="42"/>
      <c r="I1222" s="157"/>
      <c r="J1222" s="42"/>
      <c r="K1222" s="42"/>
      <c r="L1222" s="46"/>
      <c r="M1222" s="263"/>
      <c r="N1222" s="264"/>
      <c r="O1222" s="93"/>
      <c r="P1222" s="93"/>
      <c r="Q1222" s="93"/>
      <c r="R1222" s="93"/>
      <c r="S1222" s="93"/>
      <c r="T1222" s="94"/>
      <c r="U1222" s="40"/>
      <c r="V1222" s="40"/>
      <c r="W1222" s="40"/>
      <c r="X1222" s="40"/>
      <c r="Y1222" s="40"/>
      <c r="Z1222" s="40"/>
      <c r="AA1222" s="40"/>
      <c r="AB1222" s="40"/>
      <c r="AC1222" s="40"/>
      <c r="AD1222" s="40"/>
      <c r="AE1222" s="40"/>
      <c r="AT1222" s="18" t="s">
        <v>404</v>
      </c>
      <c r="AU1222" s="18" t="s">
        <v>93</v>
      </c>
    </row>
    <row r="1223" s="13" customFormat="1">
      <c r="A1223" s="13"/>
      <c r="B1223" s="269"/>
      <c r="C1223" s="270"/>
      <c r="D1223" s="261" t="s">
        <v>465</v>
      </c>
      <c r="E1223" s="271" t="s">
        <v>1</v>
      </c>
      <c r="F1223" s="272" t="s">
        <v>1740</v>
      </c>
      <c r="G1223" s="270"/>
      <c r="H1223" s="273">
        <v>171.864</v>
      </c>
      <c r="I1223" s="274"/>
      <c r="J1223" s="270"/>
      <c r="K1223" s="270"/>
      <c r="L1223" s="275"/>
      <c r="M1223" s="276"/>
      <c r="N1223" s="277"/>
      <c r="O1223" s="277"/>
      <c r="P1223" s="277"/>
      <c r="Q1223" s="277"/>
      <c r="R1223" s="277"/>
      <c r="S1223" s="277"/>
      <c r="T1223" s="278"/>
      <c r="U1223" s="13"/>
      <c r="V1223" s="13"/>
      <c r="W1223" s="13"/>
      <c r="X1223" s="13"/>
      <c r="Y1223" s="13"/>
      <c r="Z1223" s="13"/>
      <c r="AA1223" s="13"/>
      <c r="AB1223" s="13"/>
      <c r="AC1223" s="13"/>
      <c r="AD1223" s="13"/>
      <c r="AE1223" s="13"/>
      <c r="AT1223" s="279" t="s">
        <v>465</v>
      </c>
      <c r="AU1223" s="279" t="s">
        <v>93</v>
      </c>
      <c r="AV1223" s="13" t="s">
        <v>93</v>
      </c>
      <c r="AW1223" s="13" t="s">
        <v>38</v>
      </c>
      <c r="AX1223" s="13" t="s">
        <v>83</v>
      </c>
      <c r="AY1223" s="279" t="s">
        <v>397</v>
      </c>
    </row>
    <row r="1224" s="14" customFormat="1">
      <c r="A1224" s="14"/>
      <c r="B1224" s="280"/>
      <c r="C1224" s="281"/>
      <c r="D1224" s="261" t="s">
        <v>465</v>
      </c>
      <c r="E1224" s="282" t="s">
        <v>1</v>
      </c>
      <c r="F1224" s="283" t="s">
        <v>467</v>
      </c>
      <c r="G1224" s="281"/>
      <c r="H1224" s="284">
        <v>171.864</v>
      </c>
      <c r="I1224" s="285"/>
      <c r="J1224" s="281"/>
      <c r="K1224" s="281"/>
      <c r="L1224" s="286"/>
      <c r="M1224" s="287"/>
      <c r="N1224" s="288"/>
      <c r="O1224" s="288"/>
      <c r="P1224" s="288"/>
      <c r="Q1224" s="288"/>
      <c r="R1224" s="288"/>
      <c r="S1224" s="288"/>
      <c r="T1224" s="289"/>
      <c r="U1224" s="14"/>
      <c r="V1224" s="14"/>
      <c r="W1224" s="14"/>
      <c r="X1224" s="14"/>
      <c r="Y1224" s="14"/>
      <c r="Z1224" s="14"/>
      <c r="AA1224" s="14"/>
      <c r="AB1224" s="14"/>
      <c r="AC1224" s="14"/>
      <c r="AD1224" s="14"/>
      <c r="AE1224" s="14"/>
      <c r="AT1224" s="290" t="s">
        <v>465</v>
      </c>
      <c r="AU1224" s="290" t="s">
        <v>93</v>
      </c>
      <c r="AV1224" s="14" t="s">
        <v>124</v>
      </c>
      <c r="AW1224" s="14" t="s">
        <v>38</v>
      </c>
      <c r="AX1224" s="14" t="s">
        <v>91</v>
      </c>
      <c r="AY1224" s="290" t="s">
        <v>397</v>
      </c>
    </row>
    <row r="1225" s="2" customFormat="1" ht="21.75" customHeight="1">
      <c r="A1225" s="40"/>
      <c r="B1225" s="41"/>
      <c r="C1225" s="247" t="s">
        <v>1293</v>
      </c>
      <c r="D1225" s="247" t="s">
        <v>400</v>
      </c>
      <c r="E1225" s="248" t="s">
        <v>1741</v>
      </c>
      <c r="F1225" s="249" t="s">
        <v>1742</v>
      </c>
      <c r="G1225" s="250" t="s">
        <v>546</v>
      </c>
      <c r="H1225" s="251">
        <v>121.59</v>
      </c>
      <c r="I1225" s="252"/>
      <c r="J1225" s="253">
        <f>ROUND(I1225*H1225,2)</f>
        <v>0</v>
      </c>
      <c r="K1225" s="254"/>
      <c r="L1225" s="46"/>
      <c r="M1225" s="255" t="s">
        <v>1</v>
      </c>
      <c r="N1225" s="256" t="s">
        <v>48</v>
      </c>
      <c r="O1225" s="93"/>
      <c r="P1225" s="257">
        <f>O1225*H1225</f>
        <v>0</v>
      </c>
      <c r="Q1225" s="257">
        <v>0</v>
      </c>
      <c r="R1225" s="257">
        <f>Q1225*H1225</f>
        <v>0</v>
      </c>
      <c r="S1225" s="257">
        <v>0</v>
      </c>
      <c r="T1225" s="258">
        <f>S1225*H1225</f>
        <v>0</v>
      </c>
      <c r="U1225" s="40"/>
      <c r="V1225" s="40"/>
      <c r="W1225" s="40"/>
      <c r="X1225" s="40"/>
      <c r="Y1225" s="40"/>
      <c r="Z1225" s="40"/>
      <c r="AA1225" s="40"/>
      <c r="AB1225" s="40"/>
      <c r="AC1225" s="40"/>
      <c r="AD1225" s="40"/>
      <c r="AE1225" s="40"/>
      <c r="AR1225" s="259" t="s">
        <v>162</v>
      </c>
      <c r="AT1225" s="259" t="s">
        <v>400</v>
      </c>
      <c r="AU1225" s="259" t="s">
        <v>93</v>
      </c>
      <c r="AY1225" s="18" t="s">
        <v>397</v>
      </c>
      <c r="BE1225" s="260">
        <f>IF(N1225="základní",J1225,0)</f>
        <v>0</v>
      </c>
      <c r="BF1225" s="260">
        <f>IF(N1225="snížená",J1225,0)</f>
        <v>0</v>
      </c>
      <c r="BG1225" s="260">
        <f>IF(N1225="zákl. přenesená",J1225,0)</f>
        <v>0</v>
      </c>
      <c r="BH1225" s="260">
        <f>IF(N1225="sníž. přenesená",J1225,0)</f>
        <v>0</v>
      </c>
      <c r="BI1225" s="260">
        <f>IF(N1225="nulová",J1225,0)</f>
        <v>0</v>
      </c>
      <c r="BJ1225" s="18" t="s">
        <v>91</v>
      </c>
      <c r="BK1225" s="260">
        <f>ROUND(I1225*H1225,2)</f>
        <v>0</v>
      </c>
      <c r="BL1225" s="18" t="s">
        <v>162</v>
      </c>
      <c r="BM1225" s="259" t="s">
        <v>1743</v>
      </c>
    </row>
    <row r="1226" s="2" customFormat="1">
      <c r="A1226" s="40"/>
      <c r="B1226" s="41"/>
      <c r="C1226" s="42"/>
      <c r="D1226" s="261" t="s">
        <v>404</v>
      </c>
      <c r="E1226" s="42"/>
      <c r="F1226" s="262" t="s">
        <v>1744</v>
      </c>
      <c r="G1226" s="42"/>
      <c r="H1226" s="42"/>
      <c r="I1226" s="157"/>
      <c r="J1226" s="42"/>
      <c r="K1226" s="42"/>
      <c r="L1226" s="46"/>
      <c r="M1226" s="263"/>
      <c r="N1226" s="264"/>
      <c r="O1226" s="93"/>
      <c r="P1226" s="93"/>
      <c r="Q1226" s="93"/>
      <c r="R1226" s="93"/>
      <c r="S1226" s="93"/>
      <c r="T1226" s="94"/>
      <c r="U1226" s="40"/>
      <c r="V1226" s="40"/>
      <c r="W1226" s="40"/>
      <c r="X1226" s="40"/>
      <c r="Y1226" s="40"/>
      <c r="Z1226" s="40"/>
      <c r="AA1226" s="40"/>
      <c r="AB1226" s="40"/>
      <c r="AC1226" s="40"/>
      <c r="AD1226" s="40"/>
      <c r="AE1226" s="40"/>
      <c r="AT1226" s="18" t="s">
        <v>404</v>
      </c>
      <c r="AU1226" s="18" t="s">
        <v>93</v>
      </c>
    </row>
    <row r="1227" s="16" customFormat="1">
      <c r="A1227" s="16"/>
      <c r="B1227" s="306"/>
      <c r="C1227" s="307"/>
      <c r="D1227" s="261" t="s">
        <v>465</v>
      </c>
      <c r="E1227" s="308" t="s">
        <v>1</v>
      </c>
      <c r="F1227" s="309" t="s">
        <v>1082</v>
      </c>
      <c r="G1227" s="307"/>
      <c r="H1227" s="308" t="s">
        <v>1</v>
      </c>
      <c r="I1227" s="310"/>
      <c r="J1227" s="307"/>
      <c r="K1227" s="307"/>
      <c r="L1227" s="311"/>
      <c r="M1227" s="312"/>
      <c r="N1227" s="313"/>
      <c r="O1227" s="313"/>
      <c r="P1227" s="313"/>
      <c r="Q1227" s="313"/>
      <c r="R1227" s="313"/>
      <c r="S1227" s="313"/>
      <c r="T1227" s="314"/>
      <c r="U1227" s="16"/>
      <c r="V1227" s="16"/>
      <c r="W1227" s="16"/>
      <c r="X1227" s="16"/>
      <c r="Y1227" s="16"/>
      <c r="Z1227" s="16"/>
      <c r="AA1227" s="16"/>
      <c r="AB1227" s="16"/>
      <c r="AC1227" s="16"/>
      <c r="AD1227" s="16"/>
      <c r="AE1227" s="16"/>
      <c r="AT1227" s="315" t="s">
        <v>465</v>
      </c>
      <c r="AU1227" s="315" t="s">
        <v>93</v>
      </c>
      <c r="AV1227" s="16" t="s">
        <v>91</v>
      </c>
      <c r="AW1227" s="16" t="s">
        <v>38</v>
      </c>
      <c r="AX1227" s="16" t="s">
        <v>83</v>
      </c>
      <c r="AY1227" s="315" t="s">
        <v>397</v>
      </c>
    </row>
    <row r="1228" s="13" customFormat="1">
      <c r="A1228" s="13"/>
      <c r="B1228" s="269"/>
      <c r="C1228" s="270"/>
      <c r="D1228" s="261" t="s">
        <v>465</v>
      </c>
      <c r="E1228" s="271" t="s">
        <v>1</v>
      </c>
      <c r="F1228" s="272" t="s">
        <v>1745</v>
      </c>
      <c r="G1228" s="270"/>
      <c r="H1228" s="273">
        <v>121.59</v>
      </c>
      <c r="I1228" s="274"/>
      <c r="J1228" s="270"/>
      <c r="K1228" s="270"/>
      <c r="L1228" s="275"/>
      <c r="M1228" s="276"/>
      <c r="N1228" s="277"/>
      <c r="O1228" s="277"/>
      <c r="P1228" s="277"/>
      <c r="Q1228" s="277"/>
      <c r="R1228" s="277"/>
      <c r="S1228" s="277"/>
      <c r="T1228" s="278"/>
      <c r="U1228" s="13"/>
      <c r="V1228" s="13"/>
      <c r="W1228" s="13"/>
      <c r="X1228" s="13"/>
      <c r="Y1228" s="13"/>
      <c r="Z1228" s="13"/>
      <c r="AA1228" s="13"/>
      <c r="AB1228" s="13"/>
      <c r="AC1228" s="13"/>
      <c r="AD1228" s="13"/>
      <c r="AE1228" s="13"/>
      <c r="AT1228" s="279" t="s">
        <v>465</v>
      </c>
      <c r="AU1228" s="279" t="s">
        <v>93</v>
      </c>
      <c r="AV1228" s="13" t="s">
        <v>93</v>
      </c>
      <c r="AW1228" s="13" t="s">
        <v>38</v>
      </c>
      <c r="AX1228" s="13" t="s">
        <v>83</v>
      </c>
      <c r="AY1228" s="279" t="s">
        <v>397</v>
      </c>
    </row>
    <row r="1229" s="14" customFormat="1">
      <c r="A1229" s="14"/>
      <c r="B1229" s="280"/>
      <c r="C1229" s="281"/>
      <c r="D1229" s="261" t="s">
        <v>465</v>
      </c>
      <c r="E1229" s="282" t="s">
        <v>1</v>
      </c>
      <c r="F1229" s="283" t="s">
        <v>467</v>
      </c>
      <c r="G1229" s="281"/>
      <c r="H1229" s="284">
        <v>121.59</v>
      </c>
      <c r="I1229" s="285"/>
      <c r="J1229" s="281"/>
      <c r="K1229" s="281"/>
      <c r="L1229" s="286"/>
      <c r="M1229" s="287"/>
      <c r="N1229" s="288"/>
      <c r="O1229" s="288"/>
      <c r="P1229" s="288"/>
      <c r="Q1229" s="288"/>
      <c r="R1229" s="288"/>
      <c r="S1229" s="288"/>
      <c r="T1229" s="289"/>
      <c r="U1229" s="14"/>
      <c r="V1229" s="14"/>
      <c r="W1229" s="14"/>
      <c r="X1229" s="14"/>
      <c r="Y1229" s="14"/>
      <c r="Z1229" s="14"/>
      <c r="AA1229" s="14"/>
      <c r="AB1229" s="14"/>
      <c r="AC1229" s="14"/>
      <c r="AD1229" s="14"/>
      <c r="AE1229" s="14"/>
      <c r="AT1229" s="290" t="s">
        <v>465</v>
      </c>
      <c r="AU1229" s="290" t="s">
        <v>93</v>
      </c>
      <c r="AV1229" s="14" t="s">
        <v>124</v>
      </c>
      <c r="AW1229" s="14" t="s">
        <v>38</v>
      </c>
      <c r="AX1229" s="14" t="s">
        <v>91</v>
      </c>
      <c r="AY1229" s="290" t="s">
        <v>397</v>
      </c>
    </row>
    <row r="1230" s="2" customFormat="1" ht="21.75" customHeight="1">
      <c r="A1230" s="40"/>
      <c r="B1230" s="41"/>
      <c r="C1230" s="247" t="s">
        <v>1746</v>
      </c>
      <c r="D1230" s="247" t="s">
        <v>400</v>
      </c>
      <c r="E1230" s="248" t="s">
        <v>1747</v>
      </c>
      <c r="F1230" s="249" t="s">
        <v>1748</v>
      </c>
      <c r="G1230" s="250" t="s">
        <v>546</v>
      </c>
      <c r="H1230" s="251">
        <v>135.428</v>
      </c>
      <c r="I1230" s="252"/>
      <c r="J1230" s="253">
        <f>ROUND(I1230*H1230,2)</f>
        <v>0</v>
      </c>
      <c r="K1230" s="254"/>
      <c r="L1230" s="46"/>
      <c r="M1230" s="255" t="s">
        <v>1</v>
      </c>
      <c r="N1230" s="256" t="s">
        <v>48</v>
      </c>
      <c r="O1230" s="93"/>
      <c r="P1230" s="257">
        <f>O1230*H1230</f>
        <v>0</v>
      </c>
      <c r="Q1230" s="257">
        <v>0</v>
      </c>
      <c r="R1230" s="257">
        <f>Q1230*H1230</f>
        <v>0</v>
      </c>
      <c r="S1230" s="257">
        <v>0</v>
      </c>
      <c r="T1230" s="258">
        <f>S1230*H1230</f>
        <v>0</v>
      </c>
      <c r="U1230" s="40"/>
      <c r="V1230" s="40"/>
      <c r="W1230" s="40"/>
      <c r="X1230" s="40"/>
      <c r="Y1230" s="40"/>
      <c r="Z1230" s="40"/>
      <c r="AA1230" s="40"/>
      <c r="AB1230" s="40"/>
      <c r="AC1230" s="40"/>
      <c r="AD1230" s="40"/>
      <c r="AE1230" s="40"/>
      <c r="AR1230" s="259" t="s">
        <v>162</v>
      </c>
      <c r="AT1230" s="259" t="s">
        <v>400</v>
      </c>
      <c r="AU1230" s="259" t="s">
        <v>93</v>
      </c>
      <c r="AY1230" s="18" t="s">
        <v>397</v>
      </c>
      <c r="BE1230" s="260">
        <f>IF(N1230="základní",J1230,0)</f>
        <v>0</v>
      </c>
      <c r="BF1230" s="260">
        <f>IF(N1230="snížená",J1230,0)</f>
        <v>0</v>
      </c>
      <c r="BG1230" s="260">
        <f>IF(N1230="zákl. přenesená",J1230,0)</f>
        <v>0</v>
      </c>
      <c r="BH1230" s="260">
        <f>IF(N1230="sníž. přenesená",J1230,0)</f>
        <v>0</v>
      </c>
      <c r="BI1230" s="260">
        <f>IF(N1230="nulová",J1230,0)</f>
        <v>0</v>
      </c>
      <c r="BJ1230" s="18" t="s">
        <v>91</v>
      </c>
      <c r="BK1230" s="260">
        <f>ROUND(I1230*H1230,2)</f>
        <v>0</v>
      </c>
      <c r="BL1230" s="18" t="s">
        <v>162</v>
      </c>
      <c r="BM1230" s="259" t="s">
        <v>1749</v>
      </c>
    </row>
    <row r="1231" s="2" customFormat="1">
      <c r="A1231" s="40"/>
      <c r="B1231" s="41"/>
      <c r="C1231" s="42"/>
      <c r="D1231" s="261" t="s">
        <v>404</v>
      </c>
      <c r="E1231" s="42"/>
      <c r="F1231" s="262" t="s">
        <v>1750</v>
      </c>
      <c r="G1231" s="42"/>
      <c r="H1231" s="42"/>
      <c r="I1231" s="157"/>
      <c r="J1231" s="42"/>
      <c r="K1231" s="42"/>
      <c r="L1231" s="46"/>
      <c r="M1231" s="263"/>
      <c r="N1231" s="264"/>
      <c r="O1231" s="93"/>
      <c r="P1231" s="93"/>
      <c r="Q1231" s="93"/>
      <c r="R1231" s="93"/>
      <c r="S1231" s="93"/>
      <c r="T1231" s="94"/>
      <c r="U1231" s="40"/>
      <c r="V1231" s="40"/>
      <c r="W1231" s="40"/>
      <c r="X1231" s="40"/>
      <c r="Y1231" s="40"/>
      <c r="Z1231" s="40"/>
      <c r="AA1231" s="40"/>
      <c r="AB1231" s="40"/>
      <c r="AC1231" s="40"/>
      <c r="AD1231" s="40"/>
      <c r="AE1231" s="40"/>
      <c r="AT1231" s="18" t="s">
        <v>404</v>
      </c>
      <c r="AU1231" s="18" t="s">
        <v>93</v>
      </c>
    </row>
    <row r="1232" s="16" customFormat="1">
      <c r="A1232" s="16"/>
      <c r="B1232" s="306"/>
      <c r="C1232" s="307"/>
      <c r="D1232" s="261" t="s">
        <v>465</v>
      </c>
      <c r="E1232" s="308" t="s">
        <v>1</v>
      </c>
      <c r="F1232" s="309" t="s">
        <v>646</v>
      </c>
      <c r="G1232" s="307"/>
      <c r="H1232" s="308" t="s">
        <v>1</v>
      </c>
      <c r="I1232" s="310"/>
      <c r="J1232" s="307"/>
      <c r="K1232" s="307"/>
      <c r="L1232" s="311"/>
      <c r="M1232" s="312"/>
      <c r="N1232" s="313"/>
      <c r="O1232" s="313"/>
      <c r="P1232" s="313"/>
      <c r="Q1232" s="313"/>
      <c r="R1232" s="313"/>
      <c r="S1232" s="313"/>
      <c r="T1232" s="314"/>
      <c r="U1232" s="16"/>
      <c r="V1232" s="16"/>
      <c r="W1232" s="16"/>
      <c r="X1232" s="16"/>
      <c r="Y1232" s="16"/>
      <c r="Z1232" s="16"/>
      <c r="AA1232" s="16"/>
      <c r="AB1232" s="16"/>
      <c r="AC1232" s="16"/>
      <c r="AD1232" s="16"/>
      <c r="AE1232" s="16"/>
      <c r="AT1232" s="315" t="s">
        <v>465</v>
      </c>
      <c r="AU1232" s="315" t="s">
        <v>93</v>
      </c>
      <c r="AV1232" s="16" t="s">
        <v>91</v>
      </c>
      <c r="AW1232" s="16" t="s">
        <v>38</v>
      </c>
      <c r="AX1232" s="16" t="s">
        <v>83</v>
      </c>
      <c r="AY1232" s="315" t="s">
        <v>397</v>
      </c>
    </row>
    <row r="1233" s="13" customFormat="1">
      <c r="A1233" s="13"/>
      <c r="B1233" s="269"/>
      <c r="C1233" s="270"/>
      <c r="D1233" s="261" t="s">
        <v>465</v>
      </c>
      <c r="E1233" s="271" t="s">
        <v>1</v>
      </c>
      <c r="F1233" s="272" t="s">
        <v>1488</v>
      </c>
      <c r="G1233" s="270"/>
      <c r="H1233" s="273">
        <v>135.428</v>
      </c>
      <c r="I1233" s="274"/>
      <c r="J1233" s="270"/>
      <c r="K1233" s="270"/>
      <c r="L1233" s="275"/>
      <c r="M1233" s="276"/>
      <c r="N1233" s="277"/>
      <c r="O1233" s="277"/>
      <c r="P1233" s="277"/>
      <c r="Q1233" s="277"/>
      <c r="R1233" s="277"/>
      <c r="S1233" s="277"/>
      <c r="T1233" s="278"/>
      <c r="U1233" s="13"/>
      <c r="V1233" s="13"/>
      <c r="W1233" s="13"/>
      <c r="X1233" s="13"/>
      <c r="Y1233" s="13"/>
      <c r="Z1233" s="13"/>
      <c r="AA1233" s="13"/>
      <c r="AB1233" s="13"/>
      <c r="AC1233" s="13"/>
      <c r="AD1233" s="13"/>
      <c r="AE1233" s="13"/>
      <c r="AT1233" s="279" t="s">
        <v>465</v>
      </c>
      <c r="AU1233" s="279" t="s">
        <v>93</v>
      </c>
      <c r="AV1233" s="13" t="s">
        <v>93</v>
      </c>
      <c r="AW1233" s="13" t="s">
        <v>38</v>
      </c>
      <c r="AX1233" s="13" t="s">
        <v>83</v>
      </c>
      <c r="AY1233" s="279" t="s">
        <v>397</v>
      </c>
    </row>
    <row r="1234" s="14" customFormat="1">
      <c r="A1234" s="14"/>
      <c r="B1234" s="280"/>
      <c r="C1234" s="281"/>
      <c r="D1234" s="261" t="s">
        <v>465</v>
      </c>
      <c r="E1234" s="282" t="s">
        <v>1</v>
      </c>
      <c r="F1234" s="283" t="s">
        <v>467</v>
      </c>
      <c r="G1234" s="281"/>
      <c r="H1234" s="284">
        <v>135.428</v>
      </c>
      <c r="I1234" s="285"/>
      <c r="J1234" s="281"/>
      <c r="K1234" s="281"/>
      <c r="L1234" s="286"/>
      <c r="M1234" s="287"/>
      <c r="N1234" s="288"/>
      <c r="O1234" s="288"/>
      <c r="P1234" s="288"/>
      <c r="Q1234" s="288"/>
      <c r="R1234" s="288"/>
      <c r="S1234" s="288"/>
      <c r="T1234" s="289"/>
      <c r="U1234" s="14"/>
      <c r="V1234" s="14"/>
      <c r="W1234" s="14"/>
      <c r="X1234" s="14"/>
      <c r="Y1234" s="14"/>
      <c r="Z1234" s="14"/>
      <c r="AA1234" s="14"/>
      <c r="AB1234" s="14"/>
      <c r="AC1234" s="14"/>
      <c r="AD1234" s="14"/>
      <c r="AE1234" s="14"/>
      <c r="AT1234" s="290" t="s">
        <v>465</v>
      </c>
      <c r="AU1234" s="290" t="s">
        <v>93</v>
      </c>
      <c r="AV1234" s="14" t="s">
        <v>124</v>
      </c>
      <c r="AW1234" s="14" t="s">
        <v>38</v>
      </c>
      <c r="AX1234" s="14" t="s">
        <v>91</v>
      </c>
      <c r="AY1234" s="290" t="s">
        <v>397</v>
      </c>
    </row>
    <row r="1235" s="2" customFormat="1" ht="44.25" customHeight="1">
      <c r="A1235" s="40"/>
      <c r="B1235" s="41"/>
      <c r="C1235" s="247" t="s">
        <v>1299</v>
      </c>
      <c r="D1235" s="247" t="s">
        <v>400</v>
      </c>
      <c r="E1235" s="248" t="s">
        <v>1751</v>
      </c>
      <c r="F1235" s="249" t="s">
        <v>1752</v>
      </c>
      <c r="G1235" s="250" t="s">
        <v>546</v>
      </c>
      <c r="H1235" s="251">
        <v>1257.79</v>
      </c>
      <c r="I1235" s="252"/>
      <c r="J1235" s="253">
        <f>ROUND(I1235*H1235,2)</f>
        <v>0</v>
      </c>
      <c r="K1235" s="254"/>
      <c r="L1235" s="46"/>
      <c r="M1235" s="255" t="s">
        <v>1</v>
      </c>
      <c r="N1235" s="256" t="s">
        <v>48</v>
      </c>
      <c r="O1235" s="93"/>
      <c r="P1235" s="257">
        <f>O1235*H1235</f>
        <v>0</v>
      </c>
      <c r="Q1235" s="257">
        <v>0</v>
      </c>
      <c r="R1235" s="257">
        <f>Q1235*H1235</f>
        <v>0</v>
      </c>
      <c r="S1235" s="257">
        <v>0</v>
      </c>
      <c r="T1235" s="258">
        <f>S1235*H1235</f>
        <v>0</v>
      </c>
      <c r="U1235" s="40"/>
      <c r="V1235" s="40"/>
      <c r="W1235" s="40"/>
      <c r="X1235" s="40"/>
      <c r="Y1235" s="40"/>
      <c r="Z1235" s="40"/>
      <c r="AA1235" s="40"/>
      <c r="AB1235" s="40"/>
      <c r="AC1235" s="40"/>
      <c r="AD1235" s="40"/>
      <c r="AE1235" s="40"/>
      <c r="AR1235" s="259" t="s">
        <v>162</v>
      </c>
      <c r="AT1235" s="259" t="s">
        <v>400</v>
      </c>
      <c r="AU1235" s="259" t="s">
        <v>93</v>
      </c>
      <c r="AY1235" s="18" t="s">
        <v>397</v>
      </c>
      <c r="BE1235" s="260">
        <f>IF(N1235="základní",J1235,0)</f>
        <v>0</v>
      </c>
      <c r="BF1235" s="260">
        <f>IF(N1235="snížená",J1235,0)</f>
        <v>0</v>
      </c>
      <c r="BG1235" s="260">
        <f>IF(N1235="zákl. přenesená",J1235,0)</f>
        <v>0</v>
      </c>
      <c r="BH1235" s="260">
        <f>IF(N1235="sníž. přenesená",J1235,0)</f>
        <v>0</v>
      </c>
      <c r="BI1235" s="260">
        <f>IF(N1235="nulová",J1235,0)</f>
        <v>0</v>
      </c>
      <c r="BJ1235" s="18" t="s">
        <v>91</v>
      </c>
      <c r="BK1235" s="260">
        <f>ROUND(I1235*H1235,2)</f>
        <v>0</v>
      </c>
      <c r="BL1235" s="18" t="s">
        <v>162</v>
      </c>
      <c r="BM1235" s="259" t="s">
        <v>1753</v>
      </c>
    </row>
    <row r="1236" s="2" customFormat="1">
      <c r="A1236" s="40"/>
      <c r="B1236" s="41"/>
      <c r="C1236" s="42"/>
      <c r="D1236" s="261" t="s">
        <v>404</v>
      </c>
      <c r="E1236" s="42"/>
      <c r="F1236" s="262" t="s">
        <v>1754</v>
      </c>
      <c r="G1236" s="42"/>
      <c r="H1236" s="42"/>
      <c r="I1236" s="157"/>
      <c r="J1236" s="42"/>
      <c r="K1236" s="42"/>
      <c r="L1236" s="46"/>
      <c r="M1236" s="263"/>
      <c r="N1236" s="264"/>
      <c r="O1236" s="93"/>
      <c r="P1236" s="93"/>
      <c r="Q1236" s="93"/>
      <c r="R1236" s="93"/>
      <c r="S1236" s="93"/>
      <c r="T1236" s="94"/>
      <c r="U1236" s="40"/>
      <c r="V1236" s="40"/>
      <c r="W1236" s="40"/>
      <c r="X1236" s="40"/>
      <c r="Y1236" s="40"/>
      <c r="Z1236" s="40"/>
      <c r="AA1236" s="40"/>
      <c r="AB1236" s="40"/>
      <c r="AC1236" s="40"/>
      <c r="AD1236" s="40"/>
      <c r="AE1236" s="40"/>
      <c r="AT1236" s="18" t="s">
        <v>404</v>
      </c>
      <c r="AU1236" s="18" t="s">
        <v>93</v>
      </c>
    </row>
    <row r="1237" s="16" customFormat="1">
      <c r="A1237" s="16"/>
      <c r="B1237" s="306"/>
      <c r="C1237" s="307"/>
      <c r="D1237" s="261" t="s">
        <v>465</v>
      </c>
      <c r="E1237" s="308" t="s">
        <v>1</v>
      </c>
      <c r="F1237" s="309" t="s">
        <v>1755</v>
      </c>
      <c r="G1237" s="307"/>
      <c r="H1237" s="308" t="s">
        <v>1</v>
      </c>
      <c r="I1237" s="310"/>
      <c r="J1237" s="307"/>
      <c r="K1237" s="307"/>
      <c r="L1237" s="311"/>
      <c r="M1237" s="312"/>
      <c r="N1237" s="313"/>
      <c r="O1237" s="313"/>
      <c r="P1237" s="313"/>
      <c r="Q1237" s="313"/>
      <c r="R1237" s="313"/>
      <c r="S1237" s="313"/>
      <c r="T1237" s="314"/>
      <c r="U1237" s="16"/>
      <c r="V1237" s="16"/>
      <c r="W1237" s="16"/>
      <c r="X1237" s="16"/>
      <c r="Y1237" s="16"/>
      <c r="Z1237" s="16"/>
      <c r="AA1237" s="16"/>
      <c r="AB1237" s="16"/>
      <c r="AC1237" s="16"/>
      <c r="AD1237" s="16"/>
      <c r="AE1237" s="16"/>
      <c r="AT1237" s="315" t="s">
        <v>465</v>
      </c>
      <c r="AU1237" s="315" t="s">
        <v>93</v>
      </c>
      <c r="AV1237" s="16" t="s">
        <v>91</v>
      </c>
      <c r="AW1237" s="16" t="s">
        <v>38</v>
      </c>
      <c r="AX1237" s="16" t="s">
        <v>83</v>
      </c>
      <c r="AY1237" s="315" t="s">
        <v>397</v>
      </c>
    </row>
    <row r="1238" s="13" customFormat="1">
      <c r="A1238" s="13"/>
      <c r="B1238" s="269"/>
      <c r="C1238" s="270"/>
      <c r="D1238" s="261" t="s">
        <v>465</v>
      </c>
      <c r="E1238" s="271" t="s">
        <v>1</v>
      </c>
      <c r="F1238" s="272" t="s">
        <v>1756</v>
      </c>
      <c r="G1238" s="270"/>
      <c r="H1238" s="273">
        <v>1257.79</v>
      </c>
      <c r="I1238" s="274"/>
      <c r="J1238" s="270"/>
      <c r="K1238" s="270"/>
      <c r="L1238" s="275"/>
      <c r="M1238" s="276"/>
      <c r="N1238" s="277"/>
      <c r="O1238" s="277"/>
      <c r="P1238" s="277"/>
      <c r="Q1238" s="277"/>
      <c r="R1238" s="277"/>
      <c r="S1238" s="277"/>
      <c r="T1238" s="278"/>
      <c r="U1238" s="13"/>
      <c r="V1238" s="13"/>
      <c r="W1238" s="13"/>
      <c r="X1238" s="13"/>
      <c r="Y1238" s="13"/>
      <c r="Z1238" s="13"/>
      <c r="AA1238" s="13"/>
      <c r="AB1238" s="13"/>
      <c r="AC1238" s="13"/>
      <c r="AD1238" s="13"/>
      <c r="AE1238" s="13"/>
      <c r="AT1238" s="279" t="s">
        <v>465</v>
      </c>
      <c r="AU1238" s="279" t="s">
        <v>93</v>
      </c>
      <c r="AV1238" s="13" t="s">
        <v>93</v>
      </c>
      <c r="AW1238" s="13" t="s">
        <v>38</v>
      </c>
      <c r="AX1238" s="13" t="s">
        <v>83</v>
      </c>
      <c r="AY1238" s="279" t="s">
        <v>397</v>
      </c>
    </row>
    <row r="1239" s="14" customFormat="1">
      <c r="A1239" s="14"/>
      <c r="B1239" s="280"/>
      <c r="C1239" s="281"/>
      <c r="D1239" s="261" t="s">
        <v>465</v>
      </c>
      <c r="E1239" s="282" t="s">
        <v>1</v>
      </c>
      <c r="F1239" s="283" t="s">
        <v>467</v>
      </c>
      <c r="G1239" s="281"/>
      <c r="H1239" s="284">
        <v>1257.79</v>
      </c>
      <c r="I1239" s="285"/>
      <c r="J1239" s="281"/>
      <c r="K1239" s="281"/>
      <c r="L1239" s="286"/>
      <c r="M1239" s="287"/>
      <c r="N1239" s="288"/>
      <c r="O1239" s="288"/>
      <c r="P1239" s="288"/>
      <c r="Q1239" s="288"/>
      <c r="R1239" s="288"/>
      <c r="S1239" s="288"/>
      <c r="T1239" s="289"/>
      <c r="U1239" s="14"/>
      <c r="V1239" s="14"/>
      <c r="W1239" s="14"/>
      <c r="X1239" s="14"/>
      <c r="Y1239" s="14"/>
      <c r="Z1239" s="14"/>
      <c r="AA1239" s="14"/>
      <c r="AB1239" s="14"/>
      <c r="AC1239" s="14"/>
      <c r="AD1239" s="14"/>
      <c r="AE1239" s="14"/>
      <c r="AT1239" s="290" t="s">
        <v>465</v>
      </c>
      <c r="AU1239" s="290" t="s">
        <v>93</v>
      </c>
      <c r="AV1239" s="14" t="s">
        <v>124</v>
      </c>
      <c r="AW1239" s="14" t="s">
        <v>38</v>
      </c>
      <c r="AX1239" s="14" t="s">
        <v>91</v>
      </c>
      <c r="AY1239" s="290" t="s">
        <v>397</v>
      </c>
    </row>
    <row r="1240" s="2" customFormat="1" ht="44.25" customHeight="1">
      <c r="A1240" s="40"/>
      <c r="B1240" s="41"/>
      <c r="C1240" s="247" t="s">
        <v>1757</v>
      </c>
      <c r="D1240" s="247" t="s">
        <v>400</v>
      </c>
      <c r="E1240" s="248" t="s">
        <v>1758</v>
      </c>
      <c r="F1240" s="249" t="s">
        <v>1759</v>
      </c>
      <c r="G1240" s="250" t="s">
        <v>546</v>
      </c>
      <c r="H1240" s="251">
        <v>5299.2079999999996</v>
      </c>
      <c r="I1240" s="252"/>
      <c r="J1240" s="253">
        <f>ROUND(I1240*H1240,2)</f>
        <v>0</v>
      </c>
      <c r="K1240" s="254"/>
      <c r="L1240" s="46"/>
      <c r="M1240" s="255" t="s">
        <v>1</v>
      </c>
      <c r="N1240" s="256" t="s">
        <v>48</v>
      </c>
      <c r="O1240" s="93"/>
      <c r="P1240" s="257">
        <f>O1240*H1240</f>
        <v>0</v>
      </c>
      <c r="Q1240" s="257">
        <v>0</v>
      </c>
      <c r="R1240" s="257">
        <f>Q1240*H1240</f>
        <v>0</v>
      </c>
      <c r="S1240" s="257">
        <v>0</v>
      </c>
      <c r="T1240" s="258">
        <f>S1240*H1240</f>
        <v>0</v>
      </c>
      <c r="U1240" s="40"/>
      <c r="V1240" s="40"/>
      <c r="W1240" s="40"/>
      <c r="X1240" s="40"/>
      <c r="Y1240" s="40"/>
      <c r="Z1240" s="40"/>
      <c r="AA1240" s="40"/>
      <c r="AB1240" s="40"/>
      <c r="AC1240" s="40"/>
      <c r="AD1240" s="40"/>
      <c r="AE1240" s="40"/>
      <c r="AR1240" s="259" t="s">
        <v>162</v>
      </c>
      <c r="AT1240" s="259" t="s">
        <v>400</v>
      </c>
      <c r="AU1240" s="259" t="s">
        <v>93</v>
      </c>
      <c r="AY1240" s="18" t="s">
        <v>397</v>
      </c>
      <c r="BE1240" s="260">
        <f>IF(N1240="základní",J1240,0)</f>
        <v>0</v>
      </c>
      <c r="BF1240" s="260">
        <f>IF(N1240="snížená",J1240,0)</f>
        <v>0</v>
      </c>
      <c r="BG1240" s="260">
        <f>IF(N1240="zákl. přenesená",J1240,0)</f>
        <v>0</v>
      </c>
      <c r="BH1240" s="260">
        <f>IF(N1240="sníž. přenesená",J1240,0)</f>
        <v>0</v>
      </c>
      <c r="BI1240" s="260">
        <f>IF(N1240="nulová",J1240,0)</f>
        <v>0</v>
      </c>
      <c r="BJ1240" s="18" t="s">
        <v>91</v>
      </c>
      <c r="BK1240" s="260">
        <f>ROUND(I1240*H1240,2)</f>
        <v>0</v>
      </c>
      <c r="BL1240" s="18" t="s">
        <v>162</v>
      </c>
      <c r="BM1240" s="259" t="s">
        <v>1760</v>
      </c>
    </row>
    <row r="1241" s="2" customFormat="1">
      <c r="A1241" s="40"/>
      <c r="B1241" s="41"/>
      <c r="C1241" s="42"/>
      <c r="D1241" s="261" t="s">
        <v>404</v>
      </c>
      <c r="E1241" s="42"/>
      <c r="F1241" s="262" t="s">
        <v>1754</v>
      </c>
      <c r="G1241" s="42"/>
      <c r="H1241" s="42"/>
      <c r="I1241" s="157"/>
      <c r="J1241" s="42"/>
      <c r="K1241" s="42"/>
      <c r="L1241" s="46"/>
      <c r="M1241" s="263"/>
      <c r="N1241" s="264"/>
      <c r="O1241" s="93"/>
      <c r="P1241" s="93"/>
      <c r="Q1241" s="93"/>
      <c r="R1241" s="93"/>
      <c r="S1241" s="93"/>
      <c r="T1241" s="94"/>
      <c r="U1241" s="40"/>
      <c r="V1241" s="40"/>
      <c r="W1241" s="40"/>
      <c r="X1241" s="40"/>
      <c r="Y1241" s="40"/>
      <c r="Z1241" s="40"/>
      <c r="AA1241" s="40"/>
      <c r="AB1241" s="40"/>
      <c r="AC1241" s="40"/>
      <c r="AD1241" s="40"/>
      <c r="AE1241" s="40"/>
      <c r="AT1241" s="18" t="s">
        <v>404</v>
      </c>
      <c r="AU1241" s="18" t="s">
        <v>93</v>
      </c>
    </row>
    <row r="1242" s="16" customFormat="1">
      <c r="A1242" s="16"/>
      <c r="B1242" s="306"/>
      <c r="C1242" s="307"/>
      <c r="D1242" s="261" t="s">
        <v>465</v>
      </c>
      <c r="E1242" s="308" t="s">
        <v>1</v>
      </c>
      <c r="F1242" s="309" t="s">
        <v>1755</v>
      </c>
      <c r="G1242" s="307"/>
      <c r="H1242" s="308" t="s">
        <v>1</v>
      </c>
      <c r="I1242" s="310"/>
      <c r="J1242" s="307"/>
      <c r="K1242" s="307"/>
      <c r="L1242" s="311"/>
      <c r="M1242" s="312"/>
      <c r="N1242" s="313"/>
      <c r="O1242" s="313"/>
      <c r="P1242" s="313"/>
      <c r="Q1242" s="313"/>
      <c r="R1242" s="313"/>
      <c r="S1242" s="313"/>
      <c r="T1242" s="314"/>
      <c r="U1242" s="16"/>
      <c r="V1242" s="16"/>
      <c r="W1242" s="16"/>
      <c r="X1242" s="16"/>
      <c r="Y1242" s="16"/>
      <c r="Z1242" s="16"/>
      <c r="AA1242" s="16"/>
      <c r="AB1242" s="16"/>
      <c r="AC1242" s="16"/>
      <c r="AD1242" s="16"/>
      <c r="AE1242" s="16"/>
      <c r="AT1242" s="315" t="s">
        <v>465</v>
      </c>
      <c r="AU1242" s="315" t="s">
        <v>93</v>
      </c>
      <c r="AV1242" s="16" t="s">
        <v>91</v>
      </c>
      <c r="AW1242" s="16" t="s">
        <v>38</v>
      </c>
      <c r="AX1242" s="16" t="s">
        <v>83</v>
      </c>
      <c r="AY1242" s="315" t="s">
        <v>397</v>
      </c>
    </row>
    <row r="1243" s="13" customFormat="1">
      <c r="A1243" s="13"/>
      <c r="B1243" s="269"/>
      <c r="C1243" s="270"/>
      <c r="D1243" s="261" t="s">
        <v>465</v>
      </c>
      <c r="E1243" s="271" t="s">
        <v>1</v>
      </c>
      <c r="F1243" s="272" t="s">
        <v>1761</v>
      </c>
      <c r="G1243" s="270"/>
      <c r="H1243" s="273">
        <v>5299.2079999999996</v>
      </c>
      <c r="I1243" s="274"/>
      <c r="J1243" s="270"/>
      <c r="K1243" s="270"/>
      <c r="L1243" s="275"/>
      <c r="M1243" s="276"/>
      <c r="N1243" s="277"/>
      <c r="O1243" s="277"/>
      <c r="P1243" s="277"/>
      <c r="Q1243" s="277"/>
      <c r="R1243" s="277"/>
      <c r="S1243" s="277"/>
      <c r="T1243" s="278"/>
      <c r="U1243" s="13"/>
      <c r="V1243" s="13"/>
      <c r="W1243" s="13"/>
      <c r="X1243" s="13"/>
      <c r="Y1243" s="13"/>
      <c r="Z1243" s="13"/>
      <c r="AA1243" s="13"/>
      <c r="AB1243" s="13"/>
      <c r="AC1243" s="13"/>
      <c r="AD1243" s="13"/>
      <c r="AE1243" s="13"/>
      <c r="AT1243" s="279" t="s">
        <v>465</v>
      </c>
      <c r="AU1243" s="279" t="s">
        <v>93</v>
      </c>
      <c r="AV1243" s="13" t="s">
        <v>93</v>
      </c>
      <c r="AW1243" s="13" t="s">
        <v>38</v>
      </c>
      <c r="AX1243" s="13" t="s">
        <v>83</v>
      </c>
      <c r="AY1243" s="279" t="s">
        <v>397</v>
      </c>
    </row>
    <row r="1244" s="14" customFormat="1">
      <c r="A1244" s="14"/>
      <c r="B1244" s="280"/>
      <c r="C1244" s="281"/>
      <c r="D1244" s="261" t="s">
        <v>465</v>
      </c>
      <c r="E1244" s="282" t="s">
        <v>1</v>
      </c>
      <c r="F1244" s="283" t="s">
        <v>467</v>
      </c>
      <c r="G1244" s="281"/>
      <c r="H1244" s="284">
        <v>5299.2079999999996</v>
      </c>
      <c r="I1244" s="285"/>
      <c r="J1244" s="281"/>
      <c r="K1244" s="281"/>
      <c r="L1244" s="286"/>
      <c r="M1244" s="287"/>
      <c r="N1244" s="288"/>
      <c r="O1244" s="288"/>
      <c r="P1244" s="288"/>
      <c r="Q1244" s="288"/>
      <c r="R1244" s="288"/>
      <c r="S1244" s="288"/>
      <c r="T1244" s="289"/>
      <c r="U1244" s="14"/>
      <c r="V1244" s="14"/>
      <c r="W1244" s="14"/>
      <c r="X1244" s="14"/>
      <c r="Y1244" s="14"/>
      <c r="Z1244" s="14"/>
      <c r="AA1244" s="14"/>
      <c r="AB1244" s="14"/>
      <c r="AC1244" s="14"/>
      <c r="AD1244" s="14"/>
      <c r="AE1244" s="14"/>
      <c r="AT1244" s="290" t="s">
        <v>465</v>
      </c>
      <c r="AU1244" s="290" t="s">
        <v>93</v>
      </c>
      <c r="AV1244" s="14" t="s">
        <v>124</v>
      </c>
      <c r="AW1244" s="14" t="s">
        <v>38</v>
      </c>
      <c r="AX1244" s="14" t="s">
        <v>91</v>
      </c>
      <c r="AY1244" s="290" t="s">
        <v>397</v>
      </c>
    </row>
    <row r="1245" s="2" customFormat="1" ht="16.5" customHeight="1">
      <c r="A1245" s="40"/>
      <c r="B1245" s="41"/>
      <c r="C1245" s="247" t="s">
        <v>1309</v>
      </c>
      <c r="D1245" s="247" t="s">
        <v>400</v>
      </c>
      <c r="E1245" s="248" t="s">
        <v>1762</v>
      </c>
      <c r="F1245" s="249" t="s">
        <v>1763</v>
      </c>
      <c r="G1245" s="250" t="s">
        <v>1431</v>
      </c>
      <c r="H1245" s="329"/>
      <c r="I1245" s="252"/>
      <c r="J1245" s="253">
        <f>ROUND(I1245*H1245,2)</f>
        <v>0</v>
      </c>
      <c r="K1245" s="254"/>
      <c r="L1245" s="46"/>
      <c r="M1245" s="255" t="s">
        <v>1</v>
      </c>
      <c r="N1245" s="256" t="s">
        <v>48</v>
      </c>
      <c r="O1245" s="93"/>
      <c r="P1245" s="257">
        <f>O1245*H1245</f>
        <v>0</v>
      </c>
      <c r="Q1245" s="257">
        <v>0</v>
      </c>
      <c r="R1245" s="257">
        <f>Q1245*H1245</f>
        <v>0</v>
      </c>
      <c r="S1245" s="257">
        <v>0</v>
      </c>
      <c r="T1245" s="258">
        <f>S1245*H1245</f>
        <v>0</v>
      </c>
      <c r="U1245" s="40"/>
      <c r="V1245" s="40"/>
      <c r="W1245" s="40"/>
      <c r="X1245" s="40"/>
      <c r="Y1245" s="40"/>
      <c r="Z1245" s="40"/>
      <c r="AA1245" s="40"/>
      <c r="AB1245" s="40"/>
      <c r="AC1245" s="40"/>
      <c r="AD1245" s="40"/>
      <c r="AE1245" s="40"/>
      <c r="AR1245" s="259" t="s">
        <v>162</v>
      </c>
      <c r="AT1245" s="259" t="s">
        <v>400</v>
      </c>
      <c r="AU1245" s="259" t="s">
        <v>93</v>
      </c>
      <c r="AY1245" s="18" t="s">
        <v>397</v>
      </c>
      <c r="BE1245" s="260">
        <f>IF(N1245="základní",J1245,0)</f>
        <v>0</v>
      </c>
      <c r="BF1245" s="260">
        <f>IF(N1245="snížená",J1245,0)</f>
        <v>0</v>
      </c>
      <c r="BG1245" s="260">
        <f>IF(N1245="zákl. přenesená",J1245,0)</f>
        <v>0</v>
      </c>
      <c r="BH1245" s="260">
        <f>IF(N1245="sníž. přenesená",J1245,0)</f>
        <v>0</v>
      </c>
      <c r="BI1245" s="260">
        <f>IF(N1245="nulová",J1245,0)</f>
        <v>0</v>
      </c>
      <c r="BJ1245" s="18" t="s">
        <v>91</v>
      </c>
      <c r="BK1245" s="260">
        <f>ROUND(I1245*H1245,2)</f>
        <v>0</v>
      </c>
      <c r="BL1245" s="18" t="s">
        <v>162</v>
      </c>
      <c r="BM1245" s="259" t="s">
        <v>1764</v>
      </c>
    </row>
    <row r="1246" s="12" customFormat="1" ht="22.8" customHeight="1">
      <c r="A1246" s="12"/>
      <c r="B1246" s="231"/>
      <c r="C1246" s="232"/>
      <c r="D1246" s="233" t="s">
        <v>82</v>
      </c>
      <c r="E1246" s="245" t="s">
        <v>1765</v>
      </c>
      <c r="F1246" s="245" t="s">
        <v>1766</v>
      </c>
      <c r="G1246" s="232"/>
      <c r="H1246" s="232"/>
      <c r="I1246" s="235"/>
      <c r="J1246" s="246">
        <f>BK1246</f>
        <v>0</v>
      </c>
      <c r="K1246" s="232"/>
      <c r="L1246" s="237"/>
      <c r="M1246" s="238"/>
      <c r="N1246" s="239"/>
      <c r="O1246" s="239"/>
      <c r="P1246" s="240">
        <f>SUM(P1247:P1275)</f>
        <v>0</v>
      </c>
      <c r="Q1246" s="239"/>
      <c r="R1246" s="240">
        <f>SUM(R1247:R1275)</f>
        <v>0</v>
      </c>
      <c r="S1246" s="239"/>
      <c r="T1246" s="241">
        <f>SUM(T1247:T1275)</f>
        <v>0</v>
      </c>
      <c r="U1246" s="12"/>
      <c r="V1246" s="12"/>
      <c r="W1246" s="12"/>
      <c r="X1246" s="12"/>
      <c r="Y1246" s="12"/>
      <c r="Z1246" s="12"/>
      <c r="AA1246" s="12"/>
      <c r="AB1246" s="12"/>
      <c r="AC1246" s="12"/>
      <c r="AD1246" s="12"/>
      <c r="AE1246" s="12"/>
      <c r="AR1246" s="242" t="s">
        <v>93</v>
      </c>
      <c r="AT1246" s="243" t="s">
        <v>82</v>
      </c>
      <c r="AU1246" s="243" t="s">
        <v>91</v>
      </c>
      <c r="AY1246" s="242" t="s">
        <v>397</v>
      </c>
      <c r="BK1246" s="244">
        <f>SUM(BK1247:BK1275)</f>
        <v>0</v>
      </c>
    </row>
    <row r="1247" s="2" customFormat="1" ht="16.5" customHeight="1">
      <c r="A1247" s="40"/>
      <c r="B1247" s="41"/>
      <c r="C1247" s="247" t="s">
        <v>1767</v>
      </c>
      <c r="D1247" s="247" t="s">
        <v>400</v>
      </c>
      <c r="E1247" s="248" t="s">
        <v>1768</v>
      </c>
      <c r="F1247" s="249" t="s">
        <v>1769</v>
      </c>
      <c r="G1247" s="250" t="s">
        <v>461</v>
      </c>
      <c r="H1247" s="251">
        <v>529.5</v>
      </c>
      <c r="I1247" s="252"/>
      <c r="J1247" s="253">
        <f>ROUND(I1247*H1247,2)</f>
        <v>0</v>
      </c>
      <c r="K1247" s="254"/>
      <c r="L1247" s="46"/>
      <c r="M1247" s="255" t="s">
        <v>1</v>
      </c>
      <c r="N1247" s="256" t="s">
        <v>48</v>
      </c>
      <c r="O1247" s="93"/>
      <c r="P1247" s="257">
        <f>O1247*H1247</f>
        <v>0</v>
      </c>
      <c r="Q1247" s="257">
        <v>0</v>
      </c>
      <c r="R1247" s="257">
        <f>Q1247*H1247</f>
        <v>0</v>
      </c>
      <c r="S1247" s="257">
        <v>0</v>
      </c>
      <c r="T1247" s="258">
        <f>S1247*H1247</f>
        <v>0</v>
      </c>
      <c r="U1247" s="40"/>
      <c r="V1247" s="40"/>
      <c r="W1247" s="40"/>
      <c r="X1247" s="40"/>
      <c r="Y1247" s="40"/>
      <c r="Z1247" s="40"/>
      <c r="AA1247" s="40"/>
      <c r="AB1247" s="40"/>
      <c r="AC1247" s="40"/>
      <c r="AD1247" s="40"/>
      <c r="AE1247" s="40"/>
      <c r="AR1247" s="259" t="s">
        <v>162</v>
      </c>
      <c r="AT1247" s="259" t="s">
        <v>400</v>
      </c>
      <c r="AU1247" s="259" t="s">
        <v>93</v>
      </c>
      <c r="AY1247" s="18" t="s">
        <v>397</v>
      </c>
      <c r="BE1247" s="260">
        <f>IF(N1247="základní",J1247,0)</f>
        <v>0</v>
      </c>
      <c r="BF1247" s="260">
        <f>IF(N1247="snížená",J1247,0)</f>
        <v>0</v>
      </c>
      <c r="BG1247" s="260">
        <f>IF(N1247="zákl. přenesená",J1247,0)</f>
        <v>0</v>
      </c>
      <c r="BH1247" s="260">
        <f>IF(N1247="sníž. přenesená",J1247,0)</f>
        <v>0</v>
      </c>
      <c r="BI1247" s="260">
        <f>IF(N1247="nulová",J1247,0)</f>
        <v>0</v>
      </c>
      <c r="BJ1247" s="18" t="s">
        <v>91</v>
      </c>
      <c r="BK1247" s="260">
        <f>ROUND(I1247*H1247,2)</f>
        <v>0</v>
      </c>
      <c r="BL1247" s="18" t="s">
        <v>162</v>
      </c>
      <c r="BM1247" s="259" t="s">
        <v>1770</v>
      </c>
    </row>
    <row r="1248" s="2" customFormat="1">
      <c r="A1248" s="40"/>
      <c r="B1248" s="41"/>
      <c r="C1248" s="42"/>
      <c r="D1248" s="261" t="s">
        <v>404</v>
      </c>
      <c r="E1248" s="42"/>
      <c r="F1248" s="262" t="s">
        <v>1771</v>
      </c>
      <c r="G1248" s="42"/>
      <c r="H1248" s="42"/>
      <c r="I1248" s="157"/>
      <c r="J1248" s="42"/>
      <c r="K1248" s="42"/>
      <c r="L1248" s="46"/>
      <c r="M1248" s="263"/>
      <c r="N1248" s="264"/>
      <c r="O1248" s="93"/>
      <c r="P1248" s="93"/>
      <c r="Q1248" s="93"/>
      <c r="R1248" s="93"/>
      <c r="S1248" s="93"/>
      <c r="T1248" s="94"/>
      <c r="U1248" s="40"/>
      <c r="V1248" s="40"/>
      <c r="W1248" s="40"/>
      <c r="X1248" s="40"/>
      <c r="Y1248" s="40"/>
      <c r="Z1248" s="40"/>
      <c r="AA1248" s="40"/>
      <c r="AB1248" s="40"/>
      <c r="AC1248" s="40"/>
      <c r="AD1248" s="40"/>
      <c r="AE1248" s="40"/>
      <c r="AT1248" s="18" t="s">
        <v>404</v>
      </c>
      <c r="AU1248" s="18" t="s">
        <v>93</v>
      </c>
    </row>
    <row r="1249" s="2" customFormat="1" ht="16.5" customHeight="1">
      <c r="A1249" s="40"/>
      <c r="B1249" s="41"/>
      <c r="C1249" s="247" t="s">
        <v>1314</v>
      </c>
      <c r="D1249" s="247" t="s">
        <v>400</v>
      </c>
      <c r="E1249" s="248" t="s">
        <v>1772</v>
      </c>
      <c r="F1249" s="249" t="s">
        <v>1773</v>
      </c>
      <c r="G1249" s="250" t="s">
        <v>461</v>
      </c>
      <c r="H1249" s="251">
        <v>21</v>
      </c>
      <c r="I1249" s="252"/>
      <c r="J1249" s="253">
        <f>ROUND(I1249*H1249,2)</f>
        <v>0</v>
      </c>
      <c r="K1249" s="254"/>
      <c r="L1249" s="46"/>
      <c r="M1249" s="255" t="s">
        <v>1</v>
      </c>
      <c r="N1249" s="256" t="s">
        <v>48</v>
      </c>
      <c r="O1249" s="93"/>
      <c r="P1249" s="257">
        <f>O1249*H1249</f>
        <v>0</v>
      </c>
      <c r="Q1249" s="257">
        <v>0</v>
      </c>
      <c r="R1249" s="257">
        <f>Q1249*H1249</f>
        <v>0</v>
      </c>
      <c r="S1249" s="257">
        <v>0</v>
      </c>
      <c r="T1249" s="258">
        <f>S1249*H1249</f>
        <v>0</v>
      </c>
      <c r="U1249" s="40"/>
      <c r="V1249" s="40"/>
      <c r="W1249" s="40"/>
      <c r="X1249" s="40"/>
      <c r="Y1249" s="40"/>
      <c r="Z1249" s="40"/>
      <c r="AA1249" s="40"/>
      <c r="AB1249" s="40"/>
      <c r="AC1249" s="40"/>
      <c r="AD1249" s="40"/>
      <c r="AE1249" s="40"/>
      <c r="AR1249" s="259" t="s">
        <v>162</v>
      </c>
      <c r="AT1249" s="259" t="s">
        <v>400</v>
      </c>
      <c r="AU1249" s="259" t="s">
        <v>93</v>
      </c>
      <c r="AY1249" s="18" t="s">
        <v>397</v>
      </c>
      <c r="BE1249" s="260">
        <f>IF(N1249="základní",J1249,0)</f>
        <v>0</v>
      </c>
      <c r="BF1249" s="260">
        <f>IF(N1249="snížená",J1249,0)</f>
        <v>0</v>
      </c>
      <c r="BG1249" s="260">
        <f>IF(N1249="zákl. přenesená",J1249,0)</f>
        <v>0</v>
      </c>
      <c r="BH1249" s="260">
        <f>IF(N1249="sníž. přenesená",J1249,0)</f>
        <v>0</v>
      </c>
      <c r="BI1249" s="260">
        <f>IF(N1249="nulová",J1249,0)</f>
        <v>0</v>
      </c>
      <c r="BJ1249" s="18" t="s">
        <v>91</v>
      </c>
      <c r="BK1249" s="260">
        <f>ROUND(I1249*H1249,2)</f>
        <v>0</v>
      </c>
      <c r="BL1249" s="18" t="s">
        <v>162</v>
      </c>
      <c r="BM1249" s="259" t="s">
        <v>1774</v>
      </c>
    </row>
    <row r="1250" s="2" customFormat="1">
      <c r="A1250" s="40"/>
      <c r="B1250" s="41"/>
      <c r="C1250" s="42"/>
      <c r="D1250" s="261" t="s">
        <v>404</v>
      </c>
      <c r="E1250" s="42"/>
      <c r="F1250" s="262" t="s">
        <v>1775</v>
      </c>
      <c r="G1250" s="42"/>
      <c r="H1250" s="42"/>
      <c r="I1250" s="157"/>
      <c r="J1250" s="42"/>
      <c r="K1250" s="42"/>
      <c r="L1250" s="46"/>
      <c r="M1250" s="263"/>
      <c r="N1250" s="264"/>
      <c r="O1250" s="93"/>
      <c r="P1250" s="93"/>
      <c r="Q1250" s="93"/>
      <c r="R1250" s="93"/>
      <c r="S1250" s="93"/>
      <c r="T1250" s="94"/>
      <c r="U1250" s="40"/>
      <c r="V1250" s="40"/>
      <c r="W1250" s="40"/>
      <c r="X1250" s="40"/>
      <c r="Y1250" s="40"/>
      <c r="Z1250" s="40"/>
      <c r="AA1250" s="40"/>
      <c r="AB1250" s="40"/>
      <c r="AC1250" s="40"/>
      <c r="AD1250" s="40"/>
      <c r="AE1250" s="40"/>
      <c r="AT1250" s="18" t="s">
        <v>404</v>
      </c>
      <c r="AU1250" s="18" t="s">
        <v>93</v>
      </c>
    </row>
    <row r="1251" s="2" customFormat="1" ht="16.5" customHeight="1">
      <c r="A1251" s="40"/>
      <c r="B1251" s="41"/>
      <c r="C1251" s="247" t="s">
        <v>1776</v>
      </c>
      <c r="D1251" s="247" t="s">
        <v>400</v>
      </c>
      <c r="E1251" s="248" t="s">
        <v>1777</v>
      </c>
      <c r="F1251" s="249" t="s">
        <v>1778</v>
      </c>
      <c r="G1251" s="250" t="s">
        <v>461</v>
      </c>
      <c r="H1251" s="251">
        <v>21</v>
      </c>
      <c r="I1251" s="252"/>
      <c r="J1251" s="253">
        <f>ROUND(I1251*H1251,2)</f>
        <v>0</v>
      </c>
      <c r="K1251" s="254"/>
      <c r="L1251" s="46"/>
      <c r="M1251" s="255" t="s">
        <v>1</v>
      </c>
      <c r="N1251" s="256" t="s">
        <v>48</v>
      </c>
      <c r="O1251" s="93"/>
      <c r="P1251" s="257">
        <f>O1251*H1251</f>
        <v>0</v>
      </c>
      <c r="Q1251" s="257">
        <v>0</v>
      </c>
      <c r="R1251" s="257">
        <f>Q1251*H1251</f>
        <v>0</v>
      </c>
      <c r="S1251" s="257">
        <v>0</v>
      </c>
      <c r="T1251" s="258">
        <f>S1251*H1251</f>
        <v>0</v>
      </c>
      <c r="U1251" s="40"/>
      <c r="V1251" s="40"/>
      <c r="W1251" s="40"/>
      <c r="X1251" s="40"/>
      <c r="Y1251" s="40"/>
      <c r="Z1251" s="40"/>
      <c r="AA1251" s="40"/>
      <c r="AB1251" s="40"/>
      <c r="AC1251" s="40"/>
      <c r="AD1251" s="40"/>
      <c r="AE1251" s="40"/>
      <c r="AR1251" s="259" t="s">
        <v>162</v>
      </c>
      <c r="AT1251" s="259" t="s">
        <v>400</v>
      </c>
      <c r="AU1251" s="259" t="s">
        <v>93</v>
      </c>
      <c r="AY1251" s="18" t="s">
        <v>397</v>
      </c>
      <c r="BE1251" s="260">
        <f>IF(N1251="základní",J1251,0)</f>
        <v>0</v>
      </c>
      <c r="BF1251" s="260">
        <f>IF(N1251="snížená",J1251,0)</f>
        <v>0</v>
      </c>
      <c r="BG1251" s="260">
        <f>IF(N1251="zákl. přenesená",J1251,0)</f>
        <v>0</v>
      </c>
      <c r="BH1251" s="260">
        <f>IF(N1251="sníž. přenesená",J1251,0)</f>
        <v>0</v>
      </c>
      <c r="BI1251" s="260">
        <f>IF(N1251="nulová",J1251,0)</f>
        <v>0</v>
      </c>
      <c r="BJ1251" s="18" t="s">
        <v>91</v>
      </c>
      <c r="BK1251" s="260">
        <f>ROUND(I1251*H1251,2)</f>
        <v>0</v>
      </c>
      <c r="BL1251" s="18" t="s">
        <v>162</v>
      </c>
      <c r="BM1251" s="259" t="s">
        <v>1779</v>
      </c>
    </row>
    <row r="1252" s="2" customFormat="1">
      <c r="A1252" s="40"/>
      <c r="B1252" s="41"/>
      <c r="C1252" s="42"/>
      <c r="D1252" s="261" t="s">
        <v>404</v>
      </c>
      <c r="E1252" s="42"/>
      <c r="F1252" s="262" t="s">
        <v>1775</v>
      </c>
      <c r="G1252" s="42"/>
      <c r="H1252" s="42"/>
      <c r="I1252" s="157"/>
      <c r="J1252" s="42"/>
      <c r="K1252" s="42"/>
      <c r="L1252" s="46"/>
      <c r="M1252" s="263"/>
      <c r="N1252" s="264"/>
      <c r="O1252" s="93"/>
      <c r="P1252" s="93"/>
      <c r="Q1252" s="93"/>
      <c r="R1252" s="93"/>
      <c r="S1252" s="93"/>
      <c r="T1252" s="94"/>
      <c r="U1252" s="40"/>
      <c r="V1252" s="40"/>
      <c r="W1252" s="40"/>
      <c r="X1252" s="40"/>
      <c r="Y1252" s="40"/>
      <c r="Z1252" s="40"/>
      <c r="AA1252" s="40"/>
      <c r="AB1252" s="40"/>
      <c r="AC1252" s="40"/>
      <c r="AD1252" s="40"/>
      <c r="AE1252" s="40"/>
      <c r="AT1252" s="18" t="s">
        <v>404</v>
      </c>
      <c r="AU1252" s="18" t="s">
        <v>93</v>
      </c>
    </row>
    <row r="1253" s="2" customFormat="1" ht="16.5" customHeight="1">
      <c r="A1253" s="40"/>
      <c r="B1253" s="41"/>
      <c r="C1253" s="247" t="s">
        <v>1318</v>
      </c>
      <c r="D1253" s="247" t="s">
        <v>400</v>
      </c>
      <c r="E1253" s="248" t="s">
        <v>1780</v>
      </c>
      <c r="F1253" s="249" t="s">
        <v>1781</v>
      </c>
      <c r="G1253" s="250" t="s">
        <v>461</v>
      </c>
      <c r="H1253" s="251">
        <v>67.390000000000001</v>
      </c>
      <c r="I1253" s="252"/>
      <c r="J1253" s="253">
        <f>ROUND(I1253*H1253,2)</f>
        <v>0</v>
      </c>
      <c r="K1253" s="254"/>
      <c r="L1253" s="46"/>
      <c r="M1253" s="255" t="s">
        <v>1</v>
      </c>
      <c r="N1253" s="256" t="s">
        <v>48</v>
      </c>
      <c r="O1253" s="93"/>
      <c r="P1253" s="257">
        <f>O1253*H1253</f>
        <v>0</v>
      </c>
      <c r="Q1253" s="257">
        <v>0</v>
      </c>
      <c r="R1253" s="257">
        <f>Q1253*H1253</f>
        <v>0</v>
      </c>
      <c r="S1253" s="257">
        <v>0</v>
      </c>
      <c r="T1253" s="258">
        <f>S1253*H1253</f>
        <v>0</v>
      </c>
      <c r="U1253" s="40"/>
      <c r="V1253" s="40"/>
      <c r="W1253" s="40"/>
      <c r="X1253" s="40"/>
      <c r="Y1253" s="40"/>
      <c r="Z1253" s="40"/>
      <c r="AA1253" s="40"/>
      <c r="AB1253" s="40"/>
      <c r="AC1253" s="40"/>
      <c r="AD1253" s="40"/>
      <c r="AE1253" s="40"/>
      <c r="AR1253" s="259" t="s">
        <v>162</v>
      </c>
      <c r="AT1253" s="259" t="s">
        <v>400</v>
      </c>
      <c r="AU1253" s="259" t="s">
        <v>93</v>
      </c>
      <c r="AY1253" s="18" t="s">
        <v>397</v>
      </c>
      <c r="BE1253" s="260">
        <f>IF(N1253="základní",J1253,0)</f>
        <v>0</v>
      </c>
      <c r="BF1253" s="260">
        <f>IF(N1253="snížená",J1253,0)</f>
        <v>0</v>
      </c>
      <c r="BG1253" s="260">
        <f>IF(N1253="zákl. přenesená",J1253,0)</f>
        <v>0</v>
      </c>
      <c r="BH1253" s="260">
        <f>IF(N1253="sníž. přenesená",J1253,0)</f>
        <v>0</v>
      </c>
      <c r="BI1253" s="260">
        <f>IF(N1253="nulová",J1253,0)</f>
        <v>0</v>
      </c>
      <c r="BJ1253" s="18" t="s">
        <v>91</v>
      </c>
      <c r="BK1253" s="260">
        <f>ROUND(I1253*H1253,2)</f>
        <v>0</v>
      </c>
      <c r="BL1253" s="18" t="s">
        <v>162</v>
      </c>
      <c r="BM1253" s="259" t="s">
        <v>1782</v>
      </c>
    </row>
    <row r="1254" s="2" customFormat="1">
      <c r="A1254" s="40"/>
      <c r="B1254" s="41"/>
      <c r="C1254" s="42"/>
      <c r="D1254" s="261" t="s">
        <v>404</v>
      </c>
      <c r="E1254" s="42"/>
      <c r="F1254" s="262" t="s">
        <v>1775</v>
      </c>
      <c r="G1254" s="42"/>
      <c r="H1254" s="42"/>
      <c r="I1254" s="157"/>
      <c r="J1254" s="42"/>
      <c r="K1254" s="42"/>
      <c r="L1254" s="46"/>
      <c r="M1254" s="263"/>
      <c r="N1254" s="264"/>
      <c r="O1254" s="93"/>
      <c r="P1254" s="93"/>
      <c r="Q1254" s="93"/>
      <c r="R1254" s="93"/>
      <c r="S1254" s="93"/>
      <c r="T1254" s="94"/>
      <c r="U1254" s="40"/>
      <c r="V1254" s="40"/>
      <c r="W1254" s="40"/>
      <c r="X1254" s="40"/>
      <c r="Y1254" s="40"/>
      <c r="Z1254" s="40"/>
      <c r="AA1254" s="40"/>
      <c r="AB1254" s="40"/>
      <c r="AC1254" s="40"/>
      <c r="AD1254" s="40"/>
      <c r="AE1254" s="40"/>
      <c r="AT1254" s="18" t="s">
        <v>404</v>
      </c>
      <c r="AU1254" s="18" t="s">
        <v>93</v>
      </c>
    </row>
    <row r="1255" s="2" customFormat="1" ht="16.5" customHeight="1">
      <c r="A1255" s="40"/>
      <c r="B1255" s="41"/>
      <c r="C1255" s="247" t="s">
        <v>1783</v>
      </c>
      <c r="D1255" s="247" t="s">
        <v>400</v>
      </c>
      <c r="E1255" s="248" t="s">
        <v>1784</v>
      </c>
      <c r="F1255" s="249" t="s">
        <v>1785</v>
      </c>
      <c r="G1255" s="250" t="s">
        <v>656</v>
      </c>
      <c r="H1255" s="251">
        <v>2</v>
      </c>
      <c r="I1255" s="252"/>
      <c r="J1255" s="253">
        <f>ROUND(I1255*H1255,2)</f>
        <v>0</v>
      </c>
      <c r="K1255" s="254"/>
      <c r="L1255" s="46"/>
      <c r="M1255" s="255" t="s">
        <v>1</v>
      </c>
      <c r="N1255" s="256" t="s">
        <v>48</v>
      </c>
      <c r="O1255" s="93"/>
      <c r="P1255" s="257">
        <f>O1255*H1255</f>
        <v>0</v>
      </c>
      <c r="Q1255" s="257">
        <v>0</v>
      </c>
      <c r="R1255" s="257">
        <f>Q1255*H1255</f>
        <v>0</v>
      </c>
      <c r="S1255" s="257">
        <v>0</v>
      </c>
      <c r="T1255" s="258">
        <f>S1255*H1255</f>
        <v>0</v>
      </c>
      <c r="U1255" s="40"/>
      <c r="V1255" s="40"/>
      <c r="W1255" s="40"/>
      <c r="X1255" s="40"/>
      <c r="Y1255" s="40"/>
      <c r="Z1255" s="40"/>
      <c r="AA1255" s="40"/>
      <c r="AB1255" s="40"/>
      <c r="AC1255" s="40"/>
      <c r="AD1255" s="40"/>
      <c r="AE1255" s="40"/>
      <c r="AR1255" s="259" t="s">
        <v>162</v>
      </c>
      <c r="AT1255" s="259" t="s">
        <v>400</v>
      </c>
      <c r="AU1255" s="259" t="s">
        <v>93</v>
      </c>
      <c r="AY1255" s="18" t="s">
        <v>397</v>
      </c>
      <c r="BE1255" s="260">
        <f>IF(N1255="základní",J1255,0)</f>
        <v>0</v>
      </c>
      <c r="BF1255" s="260">
        <f>IF(N1255="snížená",J1255,0)</f>
        <v>0</v>
      </c>
      <c r="BG1255" s="260">
        <f>IF(N1255="zákl. přenesená",J1255,0)</f>
        <v>0</v>
      </c>
      <c r="BH1255" s="260">
        <f>IF(N1255="sníž. přenesená",J1255,0)</f>
        <v>0</v>
      </c>
      <c r="BI1255" s="260">
        <f>IF(N1255="nulová",J1255,0)</f>
        <v>0</v>
      </c>
      <c r="BJ1255" s="18" t="s">
        <v>91</v>
      </c>
      <c r="BK1255" s="260">
        <f>ROUND(I1255*H1255,2)</f>
        <v>0</v>
      </c>
      <c r="BL1255" s="18" t="s">
        <v>162</v>
      </c>
      <c r="BM1255" s="259" t="s">
        <v>1786</v>
      </c>
    </row>
    <row r="1256" s="2" customFormat="1">
      <c r="A1256" s="40"/>
      <c r="B1256" s="41"/>
      <c r="C1256" s="42"/>
      <c r="D1256" s="261" t="s">
        <v>404</v>
      </c>
      <c r="E1256" s="42"/>
      <c r="F1256" s="262" t="s">
        <v>1775</v>
      </c>
      <c r="G1256" s="42"/>
      <c r="H1256" s="42"/>
      <c r="I1256" s="157"/>
      <c r="J1256" s="42"/>
      <c r="K1256" s="42"/>
      <c r="L1256" s="46"/>
      <c r="M1256" s="263"/>
      <c r="N1256" s="264"/>
      <c r="O1256" s="93"/>
      <c r="P1256" s="93"/>
      <c r="Q1256" s="93"/>
      <c r="R1256" s="93"/>
      <c r="S1256" s="93"/>
      <c r="T1256" s="94"/>
      <c r="U1256" s="40"/>
      <c r="V1256" s="40"/>
      <c r="W1256" s="40"/>
      <c r="X1256" s="40"/>
      <c r="Y1256" s="40"/>
      <c r="Z1256" s="40"/>
      <c r="AA1256" s="40"/>
      <c r="AB1256" s="40"/>
      <c r="AC1256" s="40"/>
      <c r="AD1256" s="40"/>
      <c r="AE1256" s="40"/>
      <c r="AT1256" s="18" t="s">
        <v>404</v>
      </c>
      <c r="AU1256" s="18" t="s">
        <v>93</v>
      </c>
    </row>
    <row r="1257" s="2" customFormat="1" ht="16.5" customHeight="1">
      <c r="A1257" s="40"/>
      <c r="B1257" s="41"/>
      <c r="C1257" s="247" t="s">
        <v>1321</v>
      </c>
      <c r="D1257" s="247" t="s">
        <v>400</v>
      </c>
      <c r="E1257" s="248" t="s">
        <v>1787</v>
      </c>
      <c r="F1257" s="249" t="s">
        <v>1788</v>
      </c>
      <c r="G1257" s="250" t="s">
        <v>656</v>
      </c>
      <c r="H1257" s="251">
        <v>2</v>
      </c>
      <c r="I1257" s="252"/>
      <c r="J1257" s="253">
        <f>ROUND(I1257*H1257,2)</f>
        <v>0</v>
      </c>
      <c r="K1257" s="254"/>
      <c r="L1257" s="46"/>
      <c r="M1257" s="255" t="s">
        <v>1</v>
      </c>
      <c r="N1257" s="256" t="s">
        <v>48</v>
      </c>
      <c r="O1257" s="93"/>
      <c r="P1257" s="257">
        <f>O1257*H1257</f>
        <v>0</v>
      </c>
      <c r="Q1257" s="257">
        <v>0</v>
      </c>
      <c r="R1257" s="257">
        <f>Q1257*H1257</f>
        <v>0</v>
      </c>
      <c r="S1257" s="257">
        <v>0</v>
      </c>
      <c r="T1257" s="258">
        <f>S1257*H1257</f>
        <v>0</v>
      </c>
      <c r="U1257" s="40"/>
      <c r="V1257" s="40"/>
      <c r="W1257" s="40"/>
      <c r="X1257" s="40"/>
      <c r="Y1257" s="40"/>
      <c r="Z1257" s="40"/>
      <c r="AA1257" s="40"/>
      <c r="AB1257" s="40"/>
      <c r="AC1257" s="40"/>
      <c r="AD1257" s="40"/>
      <c r="AE1257" s="40"/>
      <c r="AR1257" s="259" t="s">
        <v>162</v>
      </c>
      <c r="AT1257" s="259" t="s">
        <v>400</v>
      </c>
      <c r="AU1257" s="259" t="s">
        <v>93</v>
      </c>
      <c r="AY1257" s="18" t="s">
        <v>397</v>
      </c>
      <c r="BE1257" s="260">
        <f>IF(N1257="základní",J1257,0)</f>
        <v>0</v>
      </c>
      <c r="BF1257" s="260">
        <f>IF(N1257="snížená",J1257,0)</f>
        <v>0</v>
      </c>
      <c r="BG1257" s="260">
        <f>IF(N1257="zákl. přenesená",J1257,0)</f>
        <v>0</v>
      </c>
      <c r="BH1257" s="260">
        <f>IF(N1257="sníž. přenesená",J1257,0)</f>
        <v>0</v>
      </c>
      <c r="BI1257" s="260">
        <f>IF(N1257="nulová",J1257,0)</f>
        <v>0</v>
      </c>
      <c r="BJ1257" s="18" t="s">
        <v>91</v>
      </c>
      <c r="BK1257" s="260">
        <f>ROUND(I1257*H1257,2)</f>
        <v>0</v>
      </c>
      <c r="BL1257" s="18" t="s">
        <v>162</v>
      </c>
      <c r="BM1257" s="259" t="s">
        <v>1789</v>
      </c>
    </row>
    <row r="1258" s="2" customFormat="1">
      <c r="A1258" s="40"/>
      <c r="B1258" s="41"/>
      <c r="C1258" s="42"/>
      <c r="D1258" s="261" t="s">
        <v>404</v>
      </c>
      <c r="E1258" s="42"/>
      <c r="F1258" s="262" t="s">
        <v>1775</v>
      </c>
      <c r="G1258" s="42"/>
      <c r="H1258" s="42"/>
      <c r="I1258" s="157"/>
      <c r="J1258" s="42"/>
      <c r="K1258" s="42"/>
      <c r="L1258" s="46"/>
      <c r="M1258" s="263"/>
      <c r="N1258" s="264"/>
      <c r="O1258" s="93"/>
      <c r="P1258" s="93"/>
      <c r="Q1258" s="93"/>
      <c r="R1258" s="93"/>
      <c r="S1258" s="93"/>
      <c r="T1258" s="94"/>
      <c r="U1258" s="40"/>
      <c r="V1258" s="40"/>
      <c r="W1258" s="40"/>
      <c r="X1258" s="40"/>
      <c r="Y1258" s="40"/>
      <c r="Z1258" s="40"/>
      <c r="AA1258" s="40"/>
      <c r="AB1258" s="40"/>
      <c r="AC1258" s="40"/>
      <c r="AD1258" s="40"/>
      <c r="AE1258" s="40"/>
      <c r="AT1258" s="18" t="s">
        <v>404</v>
      </c>
      <c r="AU1258" s="18" t="s">
        <v>93</v>
      </c>
    </row>
    <row r="1259" s="2" customFormat="1" ht="16.5" customHeight="1">
      <c r="A1259" s="40"/>
      <c r="B1259" s="41"/>
      <c r="C1259" s="247" t="s">
        <v>1790</v>
      </c>
      <c r="D1259" s="247" t="s">
        <v>400</v>
      </c>
      <c r="E1259" s="248" t="s">
        <v>1791</v>
      </c>
      <c r="F1259" s="249" t="s">
        <v>1792</v>
      </c>
      <c r="G1259" s="250" t="s">
        <v>656</v>
      </c>
      <c r="H1259" s="251">
        <v>2</v>
      </c>
      <c r="I1259" s="252"/>
      <c r="J1259" s="253">
        <f>ROUND(I1259*H1259,2)</f>
        <v>0</v>
      </c>
      <c r="K1259" s="254"/>
      <c r="L1259" s="46"/>
      <c r="M1259" s="255" t="s">
        <v>1</v>
      </c>
      <c r="N1259" s="256" t="s">
        <v>48</v>
      </c>
      <c r="O1259" s="93"/>
      <c r="P1259" s="257">
        <f>O1259*H1259</f>
        <v>0</v>
      </c>
      <c r="Q1259" s="257">
        <v>0</v>
      </c>
      <c r="R1259" s="257">
        <f>Q1259*H1259</f>
        <v>0</v>
      </c>
      <c r="S1259" s="257">
        <v>0</v>
      </c>
      <c r="T1259" s="258">
        <f>S1259*H1259</f>
        <v>0</v>
      </c>
      <c r="U1259" s="40"/>
      <c r="V1259" s="40"/>
      <c r="W1259" s="40"/>
      <c r="X1259" s="40"/>
      <c r="Y1259" s="40"/>
      <c r="Z1259" s="40"/>
      <c r="AA1259" s="40"/>
      <c r="AB1259" s="40"/>
      <c r="AC1259" s="40"/>
      <c r="AD1259" s="40"/>
      <c r="AE1259" s="40"/>
      <c r="AR1259" s="259" t="s">
        <v>162</v>
      </c>
      <c r="AT1259" s="259" t="s">
        <v>400</v>
      </c>
      <c r="AU1259" s="259" t="s">
        <v>93</v>
      </c>
      <c r="AY1259" s="18" t="s">
        <v>397</v>
      </c>
      <c r="BE1259" s="260">
        <f>IF(N1259="základní",J1259,0)</f>
        <v>0</v>
      </c>
      <c r="BF1259" s="260">
        <f>IF(N1259="snížená",J1259,0)</f>
        <v>0</v>
      </c>
      <c r="BG1259" s="260">
        <f>IF(N1259="zákl. přenesená",J1259,0)</f>
        <v>0</v>
      </c>
      <c r="BH1259" s="260">
        <f>IF(N1259="sníž. přenesená",J1259,0)</f>
        <v>0</v>
      </c>
      <c r="BI1259" s="260">
        <f>IF(N1259="nulová",J1259,0)</f>
        <v>0</v>
      </c>
      <c r="BJ1259" s="18" t="s">
        <v>91</v>
      </c>
      <c r="BK1259" s="260">
        <f>ROUND(I1259*H1259,2)</f>
        <v>0</v>
      </c>
      <c r="BL1259" s="18" t="s">
        <v>162</v>
      </c>
      <c r="BM1259" s="259" t="s">
        <v>1793</v>
      </c>
    </row>
    <row r="1260" s="2" customFormat="1">
      <c r="A1260" s="40"/>
      <c r="B1260" s="41"/>
      <c r="C1260" s="42"/>
      <c r="D1260" s="261" t="s">
        <v>404</v>
      </c>
      <c r="E1260" s="42"/>
      <c r="F1260" s="262" t="s">
        <v>1775</v>
      </c>
      <c r="G1260" s="42"/>
      <c r="H1260" s="42"/>
      <c r="I1260" s="157"/>
      <c r="J1260" s="42"/>
      <c r="K1260" s="42"/>
      <c r="L1260" s="46"/>
      <c r="M1260" s="263"/>
      <c r="N1260" s="264"/>
      <c r="O1260" s="93"/>
      <c r="P1260" s="93"/>
      <c r="Q1260" s="93"/>
      <c r="R1260" s="93"/>
      <c r="S1260" s="93"/>
      <c r="T1260" s="94"/>
      <c r="U1260" s="40"/>
      <c r="V1260" s="40"/>
      <c r="W1260" s="40"/>
      <c r="X1260" s="40"/>
      <c r="Y1260" s="40"/>
      <c r="Z1260" s="40"/>
      <c r="AA1260" s="40"/>
      <c r="AB1260" s="40"/>
      <c r="AC1260" s="40"/>
      <c r="AD1260" s="40"/>
      <c r="AE1260" s="40"/>
      <c r="AT1260" s="18" t="s">
        <v>404</v>
      </c>
      <c r="AU1260" s="18" t="s">
        <v>93</v>
      </c>
    </row>
    <row r="1261" s="2" customFormat="1" ht="16.5" customHeight="1">
      <c r="A1261" s="40"/>
      <c r="B1261" s="41"/>
      <c r="C1261" s="247" t="s">
        <v>1325</v>
      </c>
      <c r="D1261" s="247" t="s">
        <v>400</v>
      </c>
      <c r="E1261" s="248" t="s">
        <v>1794</v>
      </c>
      <c r="F1261" s="249" t="s">
        <v>1795</v>
      </c>
      <c r="G1261" s="250" t="s">
        <v>461</v>
      </c>
      <c r="H1261" s="251">
        <v>203.69999999999999</v>
      </c>
      <c r="I1261" s="252"/>
      <c r="J1261" s="253">
        <f>ROUND(I1261*H1261,2)</f>
        <v>0</v>
      </c>
      <c r="K1261" s="254"/>
      <c r="L1261" s="46"/>
      <c r="M1261" s="255" t="s">
        <v>1</v>
      </c>
      <c r="N1261" s="256" t="s">
        <v>48</v>
      </c>
      <c r="O1261" s="93"/>
      <c r="P1261" s="257">
        <f>O1261*H1261</f>
        <v>0</v>
      </c>
      <c r="Q1261" s="257">
        <v>0</v>
      </c>
      <c r="R1261" s="257">
        <f>Q1261*H1261</f>
        <v>0</v>
      </c>
      <c r="S1261" s="257">
        <v>0</v>
      </c>
      <c r="T1261" s="258">
        <f>S1261*H1261</f>
        <v>0</v>
      </c>
      <c r="U1261" s="40"/>
      <c r="V1261" s="40"/>
      <c r="W1261" s="40"/>
      <c r="X1261" s="40"/>
      <c r="Y1261" s="40"/>
      <c r="Z1261" s="40"/>
      <c r="AA1261" s="40"/>
      <c r="AB1261" s="40"/>
      <c r="AC1261" s="40"/>
      <c r="AD1261" s="40"/>
      <c r="AE1261" s="40"/>
      <c r="AR1261" s="259" t="s">
        <v>162</v>
      </c>
      <c r="AT1261" s="259" t="s">
        <v>400</v>
      </c>
      <c r="AU1261" s="259" t="s">
        <v>93</v>
      </c>
      <c r="AY1261" s="18" t="s">
        <v>397</v>
      </c>
      <c r="BE1261" s="260">
        <f>IF(N1261="základní",J1261,0)</f>
        <v>0</v>
      </c>
      <c r="BF1261" s="260">
        <f>IF(N1261="snížená",J1261,0)</f>
        <v>0</v>
      </c>
      <c r="BG1261" s="260">
        <f>IF(N1261="zákl. přenesená",J1261,0)</f>
        <v>0</v>
      </c>
      <c r="BH1261" s="260">
        <f>IF(N1261="sníž. přenesená",J1261,0)</f>
        <v>0</v>
      </c>
      <c r="BI1261" s="260">
        <f>IF(N1261="nulová",J1261,0)</f>
        <v>0</v>
      </c>
      <c r="BJ1261" s="18" t="s">
        <v>91</v>
      </c>
      <c r="BK1261" s="260">
        <f>ROUND(I1261*H1261,2)</f>
        <v>0</v>
      </c>
      <c r="BL1261" s="18" t="s">
        <v>162</v>
      </c>
      <c r="BM1261" s="259" t="s">
        <v>1796</v>
      </c>
    </row>
    <row r="1262" s="2" customFormat="1">
      <c r="A1262" s="40"/>
      <c r="B1262" s="41"/>
      <c r="C1262" s="42"/>
      <c r="D1262" s="261" t="s">
        <v>404</v>
      </c>
      <c r="E1262" s="42"/>
      <c r="F1262" s="262" t="s">
        <v>1775</v>
      </c>
      <c r="G1262" s="42"/>
      <c r="H1262" s="42"/>
      <c r="I1262" s="157"/>
      <c r="J1262" s="42"/>
      <c r="K1262" s="42"/>
      <c r="L1262" s="46"/>
      <c r="M1262" s="263"/>
      <c r="N1262" s="264"/>
      <c r="O1262" s="93"/>
      <c r="P1262" s="93"/>
      <c r="Q1262" s="93"/>
      <c r="R1262" s="93"/>
      <c r="S1262" s="93"/>
      <c r="T1262" s="94"/>
      <c r="U1262" s="40"/>
      <c r="V1262" s="40"/>
      <c r="W1262" s="40"/>
      <c r="X1262" s="40"/>
      <c r="Y1262" s="40"/>
      <c r="Z1262" s="40"/>
      <c r="AA1262" s="40"/>
      <c r="AB1262" s="40"/>
      <c r="AC1262" s="40"/>
      <c r="AD1262" s="40"/>
      <c r="AE1262" s="40"/>
      <c r="AT1262" s="18" t="s">
        <v>404</v>
      </c>
      <c r="AU1262" s="18" t="s">
        <v>93</v>
      </c>
    </row>
    <row r="1263" s="2" customFormat="1" ht="16.5" customHeight="1">
      <c r="A1263" s="40"/>
      <c r="B1263" s="41"/>
      <c r="C1263" s="247" t="s">
        <v>1797</v>
      </c>
      <c r="D1263" s="247" t="s">
        <v>400</v>
      </c>
      <c r="E1263" s="248" t="s">
        <v>1798</v>
      </c>
      <c r="F1263" s="249" t="s">
        <v>1799</v>
      </c>
      <c r="G1263" s="250" t="s">
        <v>461</v>
      </c>
      <c r="H1263" s="251">
        <v>171.19999999999999</v>
      </c>
      <c r="I1263" s="252"/>
      <c r="J1263" s="253">
        <f>ROUND(I1263*H1263,2)</f>
        <v>0</v>
      </c>
      <c r="K1263" s="254"/>
      <c r="L1263" s="46"/>
      <c r="M1263" s="255" t="s">
        <v>1</v>
      </c>
      <c r="N1263" s="256" t="s">
        <v>48</v>
      </c>
      <c r="O1263" s="93"/>
      <c r="P1263" s="257">
        <f>O1263*H1263</f>
        <v>0</v>
      </c>
      <c r="Q1263" s="257">
        <v>0</v>
      </c>
      <c r="R1263" s="257">
        <f>Q1263*H1263</f>
        <v>0</v>
      </c>
      <c r="S1263" s="257">
        <v>0</v>
      </c>
      <c r="T1263" s="258">
        <f>S1263*H1263</f>
        <v>0</v>
      </c>
      <c r="U1263" s="40"/>
      <c r="V1263" s="40"/>
      <c r="W1263" s="40"/>
      <c r="X1263" s="40"/>
      <c r="Y1263" s="40"/>
      <c r="Z1263" s="40"/>
      <c r="AA1263" s="40"/>
      <c r="AB1263" s="40"/>
      <c r="AC1263" s="40"/>
      <c r="AD1263" s="40"/>
      <c r="AE1263" s="40"/>
      <c r="AR1263" s="259" t="s">
        <v>162</v>
      </c>
      <c r="AT1263" s="259" t="s">
        <v>400</v>
      </c>
      <c r="AU1263" s="259" t="s">
        <v>93</v>
      </c>
      <c r="AY1263" s="18" t="s">
        <v>397</v>
      </c>
      <c r="BE1263" s="260">
        <f>IF(N1263="základní",J1263,0)</f>
        <v>0</v>
      </c>
      <c r="BF1263" s="260">
        <f>IF(N1263="snížená",J1263,0)</f>
        <v>0</v>
      </c>
      <c r="BG1263" s="260">
        <f>IF(N1263="zákl. přenesená",J1263,0)</f>
        <v>0</v>
      </c>
      <c r="BH1263" s="260">
        <f>IF(N1263="sníž. přenesená",J1263,0)</f>
        <v>0</v>
      </c>
      <c r="BI1263" s="260">
        <f>IF(N1263="nulová",J1263,0)</f>
        <v>0</v>
      </c>
      <c r="BJ1263" s="18" t="s">
        <v>91</v>
      </c>
      <c r="BK1263" s="260">
        <f>ROUND(I1263*H1263,2)</f>
        <v>0</v>
      </c>
      <c r="BL1263" s="18" t="s">
        <v>162</v>
      </c>
      <c r="BM1263" s="259" t="s">
        <v>1800</v>
      </c>
    </row>
    <row r="1264" s="2" customFormat="1">
      <c r="A1264" s="40"/>
      <c r="B1264" s="41"/>
      <c r="C1264" s="42"/>
      <c r="D1264" s="261" t="s">
        <v>404</v>
      </c>
      <c r="E1264" s="42"/>
      <c r="F1264" s="262" t="s">
        <v>1775</v>
      </c>
      <c r="G1264" s="42"/>
      <c r="H1264" s="42"/>
      <c r="I1264" s="157"/>
      <c r="J1264" s="42"/>
      <c r="K1264" s="42"/>
      <c r="L1264" s="46"/>
      <c r="M1264" s="263"/>
      <c r="N1264" s="264"/>
      <c r="O1264" s="93"/>
      <c r="P1264" s="93"/>
      <c r="Q1264" s="93"/>
      <c r="R1264" s="93"/>
      <c r="S1264" s="93"/>
      <c r="T1264" s="94"/>
      <c r="U1264" s="40"/>
      <c r="V1264" s="40"/>
      <c r="W1264" s="40"/>
      <c r="X1264" s="40"/>
      <c r="Y1264" s="40"/>
      <c r="Z1264" s="40"/>
      <c r="AA1264" s="40"/>
      <c r="AB1264" s="40"/>
      <c r="AC1264" s="40"/>
      <c r="AD1264" s="40"/>
      <c r="AE1264" s="40"/>
      <c r="AT1264" s="18" t="s">
        <v>404</v>
      </c>
      <c r="AU1264" s="18" t="s">
        <v>93</v>
      </c>
    </row>
    <row r="1265" s="2" customFormat="1" ht="16.5" customHeight="1">
      <c r="A1265" s="40"/>
      <c r="B1265" s="41"/>
      <c r="C1265" s="247" t="s">
        <v>1329</v>
      </c>
      <c r="D1265" s="247" t="s">
        <v>400</v>
      </c>
      <c r="E1265" s="248" t="s">
        <v>1801</v>
      </c>
      <c r="F1265" s="249" t="s">
        <v>1802</v>
      </c>
      <c r="G1265" s="250" t="s">
        <v>461</v>
      </c>
      <c r="H1265" s="251">
        <v>52.399999999999999</v>
      </c>
      <c r="I1265" s="252"/>
      <c r="J1265" s="253">
        <f>ROUND(I1265*H1265,2)</f>
        <v>0</v>
      </c>
      <c r="K1265" s="254"/>
      <c r="L1265" s="46"/>
      <c r="M1265" s="255" t="s">
        <v>1</v>
      </c>
      <c r="N1265" s="256" t="s">
        <v>48</v>
      </c>
      <c r="O1265" s="93"/>
      <c r="P1265" s="257">
        <f>O1265*H1265</f>
        <v>0</v>
      </c>
      <c r="Q1265" s="257">
        <v>0</v>
      </c>
      <c r="R1265" s="257">
        <f>Q1265*H1265</f>
        <v>0</v>
      </c>
      <c r="S1265" s="257">
        <v>0</v>
      </c>
      <c r="T1265" s="258">
        <f>S1265*H1265</f>
        <v>0</v>
      </c>
      <c r="U1265" s="40"/>
      <c r="V1265" s="40"/>
      <c r="W1265" s="40"/>
      <c r="X1265" s="40"/>
      <c r="Y1265" s="40"/>
      <c r="Z1265" s="40"/>
      <c r="AA1265" s="40"/>
      <c r="AB1265" s="40"/>
      <c r="AC1265" s="40"/>
      <c r="AD1265" s="40"/>
      <c r="AE1265" s="40"/>
      <c r="AR1265" s="259" t="s">
        <v>162</v>
      </c>
      <c r="AT1265" s="259" t="s">
        <v>400</v>
      </c>
      <c r="AU1265" s="259" t="s">
        <v>93</v>
      </c>
      <c r="AY1265" s="18" t="s">
        <v>397</v>
      </c>
      <c r="BE1265" s="260">
        <f>IF(N1265="základní",J1265,0)</f>
        <v>0</v>
      </c>
      <c r="BF1265" s="260">
        <f>IF(N1265="snížená",J1265,0)</f>
        <v>0</v>
      </c>
      <c r="BG1265" s="260">
        <f>IF(N1265="zákl. přenesená",J1265,0)</f>
        <v>0</v>
      </c>
      <c r="BH1265" s="260">
        <f>IF(N1265="sníž. přenesená",J1265,0)</f>
        <v>0</v>
      </c>
      <c r="BI1265" s="260">
        <f>IF(N1265="nulová",J1265,0)</f>
        <v>0</v>
      </c>
      <c r="BJ1265" s="18" t="s">
        <v>91</v>
      </c>
      <c r="BK1265" s="260">
        <f>ROUND(I1265*H1265,2)</f>
        <v>0</v>
      </c>
      <c r="BL1265" s="18" t="s">
        <v>162</v>
      </c>
      <c r="BM1265" s="259" t="s">
        <v>1803</v>
      </c>
    </row>
    <row r="1266" s="2" customFormat="1">
      <c r="A1266" s="40"/>
      <c r="B1266" s="41"/>
      <c r="C1266" s="42"/>
      <c r="D1266" s="261" t="s">
        <v>404</v>
      </c>
      <c r="E1266" s="42"/>
      <c r="F1266" s="262" t="s">
        <v>1775</v>
      </c>
      <c r="G1266" s="42"/>
      <c r="H1266" s="42"/>
      <c r="I1266" s="157"/>
      <c r="J1266" s="42"/>
      <c r="K1266" s="42"/>
      <c r="L1266" s="46"/>
      <c r="M1266" s="263"/>
      <c r="N1266" s="264"/>
      <c r="O1266" s="93"/>
      <c r="P1266" s="93"/>
      <c r="Q1266" s="93"/>
      <c r="R1266" s="93"/>
      <c r="S1266" s="93"/>
      <c r="T1266" s="94"/>
      <c r="U1266" s="40"/>
      <c r="V1266" s="40"/>
      <c r="W1266" s="40"/>
      <c r="X1266" s="40"/>
      <c r="Y1266" s="40"/>
      <c r="Z1266" s="40"/>
      <c r="AA1266" s="40"/>
      <c r="AB1266" s="40"/>
      <c r="AC1266" s="40"/>
      <c r="AD1266" s="40"/>
      <c r="AE1266" s="40"/>
      <c r="AT1266" s="18" t="s">
        <v>404</v>
      </c>
      <c r="AU1266" s="18" t="s">
        <v>93</v>
      </c>
    </row>
    <row r="1267" s="2" customFormat="1" ht="16.5" customHeight="1">
      <c r="A1267" s="40"/>
      <c r="B1267" s="41"/>
      <c r="C1267" s="247" t="s">
        <v>1804</v>
      </c>
      <c r="D1267" s="247" t="s">
        <v>400</v>
      </c>
      <c r="E1267" s="248" t="s">
        <v>1805</v>
      </c>
      <c r="F1267" s="249" t="s">
        <v>1806</v>
      </c>
      <c r="G1267" s="250" t="s">
        <v>461</v>
      </c>
      <c r="H1267" s="251">
        <v>32.5</v>
      </c>
      <c r="I1267" s="252"/>
      <c r="J1267" s="253">
        <f>ROUND(I1267*H1267,2)</f>
        <v>0</v>
      </c>
      <c r="K1267" s="254"/>
      <c r="L1267" s="46"/>
      <c r="M1267" s="255" t="s">
        <v>1</v>
      </c>
      <c r="N1267" s="256" t="s">
        <v>48</v>
      </c>
      <c r="O1267" s="93"/>
      <c r="P1267" s="257">
        <f>O1267*H1267</f>
        <v>0</v>
      </c>
      <c r="Q1267" s="257">
        <v>0</v>
      </c>
      <c r="R1267" s="257">
        <f>Q1267*H1267</f>
        <v>0</v>
      </c>
      <c r="S1267" s="257">
        <v>0</v>
      </c>
      <c r="T1267" s="258">
        <f>S1267*H1267</f>
        <v>0</v>
      </c>
      <c r="U1267" s="40"/>
      <c r="V1267" s="40"/>
      <c r="W1267" s="40"/>
      <c r="X1267" s="40"/>
      <c r="Y1267" s="40"/>
      <c r="Z1267" s="40"/>
      <c r="AA1267" s="40"/>
      <c r="AB1267" s="40"/>
      <c r="AC1267" s="40"/>
      <c r="AD1267" s="40"/>
      <c r="AE1267" s="40"/>
      <c r="AR1267" s="259" t="s">
        <v>162</v>
      </c>
      <c r="AT1267" s="259" t="s">
        <v>400</v>
      </c>
      <c r="AU1267" s="259" t="s">
        <v>93</v>
      </c>
      <c r="AY1267" s="18" t="s">
        <v>397</v>
      </c>
      <c r="BE1267" s="260">
        <f>IF(N1267="základní",J1267,0)</f>
        <v>0</v>
      </c>
      <c r="BF1267" s="260">
        <f>IF(N1267="snížená",J1267,0)</f>
        <v>0</v>
      </c>
      <c r="BG1267" s="260">
        <f>IF(N1267="zákl. přenesená",J1267,0)</f>
        <v>0</v>
      </c>
      <c r="BH1267" s="260">
        <f>IF(N1267="sníž. přenesená",J1267,0)</f>
        <v>0</v>
      </c>
      <c r="BI1267" s="260">
        <f>IF(N1267="nulová",J1267,0)</f>
        <v>0</v>
      </c>
      <c r="BJ1267" s="18" t="s">
        <v>91</v>
      </c>
      <c r="BK1267" s="260">
        <f>ROUND(I1267*H1267,2)</f>
        <v>0</v>
      </c>
      <c r="BL1267" s="18" t="s">
        <v>162</v>
      </c>
      <c r="BM1267" s="259" t="s">
        <v>1807</v>
      </c>
    </row>
    <row r="1268" s="2" customFormat="1">
      <c r="A1268" s="40"/>
      <c r="B1268" s="41"/>
      <c r="C1268" s="42"/>
      <c r="D1268" s="261" t="s">
        <v>404</v>
      </c>
      <c r="E1268" s="42"/>
      <c r="F1268" s="262" t="s">
        <v>1775</v>
      </c>
      <c r="G1268" s="42"/>
      <c r="H1268" s="42"/>
      <c r="I1268" s="157"/>
      <c r="J1268" s="42"/>
      <c r="K1268" s="42"/>
      <c r="L1268" s="46"/>
      <c r="M1268" s="263"/>
      <c r="N1268" s="264"/>
      <c r="O1268" s="93"/>
      <c r="P1268" s="93"/>
      <c r="Q1268" s="93"/>
      <c r="R1268" s="93"/>
      <c r="S1268" s="93"/>
      <c r="T1268" s="94"/>
      <c r="U1268" s="40"/>
      <c r="V1268" s="40"/>
      <c r="W1268" s="40"/>
      <c r="X1268" s="40"/>
      <c r="Y1268" s="40"/>
      <c r="Z1268" s="40"/>
      <c r="AA1268" s="40"/>
      <c r="AB1268" s="40"/>
      <c r="AC1268" s="40"/>
      <c r="AD1268" s="40"/>
      <c r="AE1268" s="40"/>
      <c r="AT1268" s="18" t="s">
        <v>404</v>
      </c>
      <c r="AU1268" s="18" t="s">
        <v>93</v>
      </c>
    </row>
    <row r="1269" s="2" customFormat="1" ht="16.5" customHeight="1">
      <c r="A1269" s="40"/>
      <c r="B1269" s="41"/>
      <c r="C1269" s="247" t="s">
        <v>1334</v>
      </c>
      <c r="D1269" s="247" t="s">
        <v>400</v>
      </c>
      <c r="E1269" s="248" t="s">
        <v>1808</v>
      </c>
      <c r="F1269" s="249" t="s">
        <v>1809</v>
      </c>
      <c r="G1269" s="250" t="s">
        <v>461</v>
      </c>
      <c r="H1269" s="251">
        <v>39.100000000000001</v>
      </c>
      <c r="I1269" s="252"/>
      <c r="J1269" s="253">
        <f>ROUND(I1269*H1269,2)</f>
        <v>0</v>
      </c>
      <c r="K1269" s="254"/>
      <c r="L1269" s="46"/>
      <c r="M1269" s="255" t="s">
        <v>1</v>
      </c>
      <c r="N1269" s="256" t="s">
        <v>48</v>
      </c>
      <c r="O1269" s="93"/>
      <c r="P1269" s="257">
        <f>O1269*H1269</f>
        <v>0</v>
      </c>
      <c r="Q1269" s="257">
        <v>0</v>
      </c>
      <c r="R1269" s="257">
        <f>Q1269*H1269</f>
        <v>0</v>
      </c>
      <c r="S1269" s="257">
        <v>0</v>
      </c>
      <c r="T1269" s="258">
        <f>S1269*H1269</f>
        <v>0</v>
      </c>
      <c r="U1269" s="40"/>
      <c r="V1269" s="40"/>
      <c r="W1269" s="40"/>
      <c r="X1269" s="40"/>
      <c r="Y1269" s="40"/>
      <c r="Z1269" s="40"/>
      <c r="AA1269" s="40"/>
      <c r="AB1269" s="40"/>
      <c r="AC1269" s="40"/>
      <c r="AD1269" s="40"/>
      <c r="AE1269" s="40"/>
      <c r="AR1269" s="259" t="s">
        <v>162</v>
      </c>
      <c r="AT1269" s="259" t="s">
        <v>400</v>
      </c>
      <c r="AU1269" s="259" t="s">
        <v>93</v>
      </c>
      <c r="AY1269" s="18" t="s">
        <v>397</v>
      </c>
      <c r="BE1269" s="260">
        <f>IF(N1269="základní",J1269,0)</f>
        <v>0</v>
      </c>
      <c r="BF1269" s="260">
        <f>IF(N1269="snížená",J1269,0)</f>
        <v>0</v>
      </c>
      <c r="BG1269" s="260">
        <f>IF(N1269="zákl. přenesená",J1269,0)</f>
        <v>0</v>
      </c>
      <c r="BH1269" s="260">
        <f>IF(N1269="sníž. přenesená",J1269,0)</f>
        <v>0</v>
      </c>
      <c r="BI1269" s="260">
        <f>IF(N1269="nulová",J1269,0)</f>
        <v>0</v>
      </c>
      <c r="BJ1269" s="18" t="s">
        <v>91</v>
      </c>
      <c r="BK1269" s="260">
        <f>ROUND(I1269*H1269,2)</f>
        <v>0</v>
      </c>
      <c r="BL1269" s="18" t="s">
        <v>162</v>
      </c>
      <c r="BM1269" s="259" t="s">
        <v>1810</v>
      </c>
    </row>
    <row r="1270" s="2" customFormat="1">
      <c r="A1270" s="40"/>
      <c r="B1270" s="41"/>
      <c r="C1270" s="42"/>
      <c r="D1270" s="261" t="s">
        <v>404</v>
      </c>
      <c r="E1270" s="42"/>
      <c r="F1270" s="262" t="s">
        <v>1775</v>
      </c>
      <c r="G1270" s="42"/>
      <c r="H1270" s="42"/>
      <c r="I1270" s="157"/>
      <c r="J1270" s="42"/>
      <c r="K1270" s="42"/>
      <c r="L1270" s="46"/>
      <c r="M1270" s="263"/>
      <c r="N1270" s="264"/>
      <c r="O1270" s="93"/>
      <c r="P1270" s="93"/>
      <c r="Q1270" s="93"/>
      <c r="R1270" s="93"/>
      <c r="S1270" s="93"/>
      <c r="T1270" s="94"/>
      <c r="U1270" s="40"/>
      <c r="V1270" s="40"/>
      <c r="W1270" s="40"/>
      <c r="X1270" s="40"/>
      <c r="Y1270" s="40"/>
      <c r="Z1270" s="40"/>
      <c r="AA1270" s="40"/>
      <c r="AB1270" s="40"/>
      <c r="AC1270" s="40"/>
      <c r="AD1270" s="40"/>
      <c r="AE1270" s="40"/>
      <c r="AT1270" s="18" t="s">
        <v>404</v>
      </c>
      <c r="AU1270" s="18" t="s">
        <v>93</v>
      </c>
    </row>
    <row r="1271" s="2" customFormat="1" ht="16.5" customHeight="1">
      <c r="A1271" s="40"/>
      <c r="B1271" s="41"/>
      <c r="C1271" s="247" t="s">
        <v>1811</v>
      </c>
      <c r="D1271" s="247" t="s">
        <v>400</v>
      </c>
      <c r="E1271" s="248" t="s">
        <v>1812</v>
      </c>
      <c r="F1271" s="249" t="s">
        <v>1813</v>
      </c>
      <c r="G1271" s="250" t="s">
        <v>656</v>
      </c>
      <c r="H1271" s="251">
        <v>1</v>
      </c>
      <c r="I1271" s="252"/>
      <c r="J1271" s="253">
        <f>ROUND(I1271*H1271,2)</f>
        <v>0</v>
      </c>
      <c r="K1271" s="254"/>
      <c r="L1271" s="46"/>
      <c r="M1271" s="255" t="s">
        <v>1</v>
      </c>
      <c r="N1271" s="256" t="s">
        <v>48</v>
      </c>
      <c r="O1271" s="93"/>
      <c r="P1271" s="257">
        <f>O1271*H1271</f>
        <v>0</v>
      </c>
      <c r="Q1271" s="257">
        <v>0</v>
      </c>
      <c r="R1271" s="257">
        <f>Q1271*H1271</f>
        <v>0</v>
      </c>
      <c r="S1271" s="257">
        <v>0</v>
      </c>
      <c r="T1271" s="258">
        <f>S1271*H1271</f>
        <v>0</v>
      </c>
      <c r="U1271" s="40"/>
      <c r="V1271" s="40"/>
      <c r="W1271" s="40"/>
      <c r="X1271" s="40"/>
      <c r="Y1271" s="40"/>
      <c r="Z1271" s="40"/>
      <c r="AA1271" s="40"/>
      <c r="AB1271" s="40"/>
      <c r="AC1271" s="40"/>
      <c r="AD1271" s="40"/>
      <c r="AE1271" s="40"/>
      <c r="AR1271" s="259" t="s">
        <v>162</v>
      </c>
      <c r="AT1271" s="259" t="s">
        <v>400</v>
      </c>
      <c r="AU1271" s="259" t="s">
        <v>93</v>
      </c>
      <c r="AY1271" s="18" t="s">
        <v>397</v>
      </c>
      <c r="BE1271" s="260">
        <f>IF(N1271="základní",J1271,0)</f>
        <v>0</v>
      </c>
      <c r="BF1271" s="260">
        <f>IF(N1271="snížená",J1271,0)</f>
        <v>0</v>
      </c>
      <c r="BG1271" s="260">
        <f>IF(N1271="zákl. přenesená",J1271,0)</f>
        <v>0</v>
      </c>
      <c r="BH1271" s="260">
        <f>IF(N1271="sníž. přenesená",J1271,0)</f>
        <v>0</v>
      </c>
      <c r="BI1271" s="260">
        <f>IF(N1271="nulová",J1271,0)</f>
        <v>0</v>
      </c>
      <c r="BJ1271" s="18" t="s">
        <v>91</v>
      </c>
      <c r="BK1271" s="260">
        <f>ROUND(I1271*H1271,2)</f>
        <v>0</v>
      </c>
      <c r="BL1271" s="18" t="s">
        <v>162</v>
      </c>
      <c r="BM1271" s="259" t="s">
        <v>1814</v>
      </c>
    </row>
    <row r="1272" s="2" customFormat="1">
      <c r="A1272" s="40"/>
      <c r="B1272" s="41"/>
      <c r="C1272" s="42"/>
      <c r="D1272" s="261" t="s">
        <v>404</v>
      </c>
      <c r="E1272" s="42"/>
      <c r="F1272" s="262" t="s">
        <v>1775</v>
      </c>
      <c r="G1272" s="42"/>
      <c r="H1272" s="42"/>
      <c r="I1272" s="157"/>
      <c r="J1272" s="42"/>
      <c r="K1272" s="42"/>
      <c r="L1272" s="46"/>
      <c r="M1272" s="263"/>
      <c r="N1272" s="264"/>
      <c r="O1272" s="93"/>
      <c r="P1272" s="93"/>
      <c r="Q1272" s="93"/>
      <c r="R1272" s="93"/>
      <c r="S1272" s="93"/>
      <c r="T1272" s="94"/>
      <c r="U1272" s="40"/>
      <c r="V1272" s="40"/>
      <c r="W1272" s="40"/>
      <c r="X1272" s="40"/>
      <c r="Y1272" s="40"/>
      <c r="Z1272" s="40"/>
      <c r="AA1272" s="40"/>
      <c r="AB1272" s="40"/>
      <c r="AC1272" s="40"/>
      <c r="AD1272" s="40"/>
      <c r="AE1272" s="40"/>
      <c r="AT1272" s="18" t="s">
        <v>404</v>
      </c>
      <c r="AU1272" s="18" t="s">
        <v>93</v>
      </c>
    </row>
    <row r="1273" s="2" customFormat="1" ht="16.5" customHeight="1">
      <c r="A1273" s="40"/>
      <c r="B1273" s="41"/>
      <c r="C1273" s="247" t="s">
        <v>1815</v>
      </c>
      <c r="D1273" s="247" t="s">
        <v>400</v>
      </c>
      <c r="E1273" s="248" t="s">
        <v>1816</v>
      </c>
      <c r="F1273" s="249" t="s">
        <v>1817</v>
      </c>
      <c r="G1273" s="250" t="s">
        <v>656</v>
      </c>
      <c r="H1273" s="251">
        <v>1</v>
      </c>
      <c r="I1273" s="252"/>
      <c r="J1273" s="253">
        <f>ROUND(I1273*H1273,2)</f>
        <v>0</v>
      </c>
      <c r="K1273" s="254"/>
      <c r="L1273" s="46"/>
      <c r="M1273" s="255" t="s">
        <v>1</v>
      </c>
      <c r="N1273" s="256" t="s">
        <v>48</v>
      </c>
      <c r="O1273" s="93"/>
      <c r="P1273" s="257">
        <f>O1273*H1273</f>
        <v>0</v>
      </c>
      <c r="Q1273" s="257">
        <v>0</v>
      </c>
      <c r="R1273" s="257">
        <f>Q1273*H1273</f>
        <v>0</v>
      </c>
      <c r="S1273" s="257">
        <v>0</v>
      </c>
      <c r="T1273" s="258">
        <f>S1273*H1273</f>
        <v>0</v>
      </c>
      <c r="U1273" s="40"/>
      <c r="V1273" s="40"/>
      <c r="W1273" s="40"/>
      <c r="X1273" s="40"/>
      <c r="Y1273" s="40"/>
      <c r="Z1273" s="40"/>
      <c r="AA1273" s="40"/>
      <c r="AB1273" s="40"/>
      <c r="AC1273" s="40"/>
      <c r="AD1273" s="40"/>
      <c r="AE1273" s="40"/>
      <c r="AR1273" s="259" t="s">
        <v>162</v>
      </c>
      <c r="AT1273" s="259" t="s">
        <v>400</v>
      </c>
      <c r="AU1273" s="259" t="s">
        <v>93</v>
      </c>
      <c r="AY1273" s="18" t="s">
        <v>397</v>
      </c>
      <c r="BE1273" s="260">
        <f>IF(N1273="základní",J1273,0)</f>
        <v>0</v>
      </c>
      <c r="BF1273" s="260">
        <f>IF(N1273="snížená",J1273,0)</f>
        <v>0</v>
      </c>
      <c r="BG1273" s="260">
        <f>IF(N1273="zákl. přenesená",J1273,0)</f>
        <v>0</v>
      </c>
      <c r="BH1273" s="260">
        <f>IF(N1273="sníž. přenesená",J1273,0)</f>
        <v>0</v>
      </c>
      <c r="BI1273" s="260">
        <f>IF(N1273="nulová",J1273,0)</f>
        <v>0</v>
      </c>
      <c r="BJ1273" s="18" t="s">
        <v>91</v>
      </c>
      <c r="BK1273" s="260">
        <f>ROUND(I1273*H1273,2)</f>
        <v>0</v>
      </c>
      <c r="BL1273" s="18" t="s">
        <v>162</v>
      </c>
      <c r="BM1273" s="259" t="s">
        <v>1818</v>
      </c>
    </row>
    <row r="1274" s="2" customFormat="1">
      <c r="A1274" s="40"/>
      <c r="B1274" s="41"/>
      <c r="C1274" s="42"/>
      <c r="D1274" s="261" t="s">
        <v>404</v>
      </c>
      <c r="E1274" s="42"/>
      <c r="F1274" s="262" t="s">
        <v>1775</v>
      </c>
      <c r="G1274" s="42"/>
      <c r="H1274" s="42"/>
      <c r="I1274" s="157"/>
      <c r="J1274" s="42"/>
      <c r="K1274" s="42"/>
      <c r="L1274" s="46"/>
      <c r="M1274" s="263"/>
      <c r="N1274" s="264"/>
      <c r="O1274" s="93"/>
      <c r="P1274" s="93"/>
      <c r="Q1274" s="93"/>
      <c r="R1274" s="93"/>
      <c r="S1274" s="93"/>
      <c r="T1274" s="94"/>
      <c r="U1274" s="40"/>
      <c r="V1274" s="40"/>
      <c r="W1274" s="40"/>
      <c r="X1274" s="40"/>
      <c r="Y1274" s="40"/>
      <c r="Z1274" s="40"/>
      <c r="AA1274" s="40"/>
      <c r="AB1274" s="40"/>
      <c r="AC1274" s="40"/>
      <c r="AD1274" s="40"/>
      <c r="AE1274" s="40"/>
      <c r="AT1274" s="18" t="s">
        <v>404</v>
      </c>
      <c r="AU1274" s="18" t="s">
        <v>93</v>
      </c>
    </row>
    <row r="1275" s="2" customFormat="1" ht="16.5" customHeight="1">
      <c r="A1275" s="40"/>
      <c r="B1275" s="41"/>
      <c r="C1275" s="247" t="s">
        <v>1819</v>
      </c>
      <c r="D1275" s="247" t="s">
        <v>400</v>
      </c>
      <c r="E1275" s="248" t="s">
        <v>1820</v>
      </c>
      <c r="F1275" s="249" t="s">
        <v>1821</v>
      </c>
      <c r="G1275" s="250" t="s">
        <v>1431</v>
      </c>
      <c r="H1275" s="329"/>
      <c r="I1275" s="252"/>
      <c r="J1275" s="253">
        <f>ROUND(I1275*H1275,2)</f>
        <v>0</v>
      </c>
      <c r="K1275" s="254"/>
      <c r="L1275" s="46"/>
      <c r="M1275" s="255" t="s">
        <v>1</v>
      </c>
      <c r="N1275" s="256" t="s">
        <v>48</v>
      </c>
      <c r="O1275" s="93"/>
      <c r="P1275" s="257">
        <f>O1275*H1275</f>
        <v>0</v>
      </c>
      <c r="Q1275" s="257">
        <v>0</v>
      </c>
      <c r="R1275" s="257">
        <f>Q1275*H1275</f>
        <v>0</v>
      </c>
      <c r="S1275" s="257">
        <v>0</v>
      </c>
      <c r="T1275" s="258">
        <f>S1275*H1275</f>
        <v>0</v>
      </c>
      <c r="U1275" s="40"/>
      <c r="V1275" s="40"/>
      <c r="W1275" s="40"/>
      <c r="X1275" s="40"/>
      <c r="Y1275" s="40"/>
      <c r="Z1275" s="40"/>
      <c r="AA1275" s="40"/>
      <c r="AB1275" s="40"/>
      <c r="AC1275" s="40"/>
      <c r="AD1275" s="40"/>
      <c r="AE1275" s="40"/>
      <c r="AR1275" s="259" t="s">
        <v>162</v>
      </c>
      <c r="AT1275" s="259" t="s">
        <v>400</v>
      </c>
      <c r="AU1275" s="259" t="s">
        <v>93</v>
      </c>
      <c r="AY1275" s="18" t="s">
        <v>397</v>
      </c>
      <c r="BE1275" s="260">
        <f>IF(N1275="základní",J1275,0)</f>
        <v>0</v>
      </c>
      <c r="BF1275" s="260">
        <f>IF(N1275="snížená",J1275,0)</f>
        <v>0</v>
      </c>
      <c r="BG1275" s="260">
        <f>IF(N1275="zákl. přenesená",J1275,0)</f>
        <v>0</v>
      </c>
      <c r="BH1275" s="260">
        <f>IF(N1275="sníž. přenesená",J1275,0)</f>
        <v>0</v>
      </c>
      <c r="BI1275" s="260">
        <f>IF(N1275="nulová",J1275,0)</f>
        <v>0</v>
      </c>
      <c r="BJ1275" s="18" t="s">
        <v>91</v>
      </c>
      <c r="BK1275" s="260">
        <f>ROUND(I1275*H1275,2)</f>
        <v>0</v>
      </c>
      <c r="BL1275" s="18" t="s">
        <v>162</v>
      </c>
      <c r="BM1275" s="259" t="s">
        <v>1822</v>
      </c>
    </row>
    <row r="1276" s="12" customFormat="1" ht="22.8" customHeight="1">
      <c r="A1276" s="12"/>
      <c r="B1276" s="231"/>
      <c r="C1276" s="232"/>
      <c r="D1276" s="233" t="s">
        <v>82</v>
      </c>
      <c r="E1276" s="245" t="s">
        <v>1823</v>
      </c>
      <c r="F1276" s="245" t="s">
        <v>1824</v>
      </c>
      <c r="G1276" s="232"/>
      <c r="H1276" s="232"/>
      <c r="I1276" s="235"/>
      <c r="J1276" s="246">
        <f>BK1276</f>
        <v>0</v>
      </c>
      <c r="K1276" s="232"/>
      <c r="L1276" s="237"/>
      <c r="M1276" s="238"/>
      <c r="N1276" s="239"/>
      <c r="O1276" s="239"/>
      <c r="P1276" s="240">
        <f>SUM(P1277:P2231)</f>
        <v>0</v>
      </c>
      <c r="Q1276" s="239"/>
      <c r="R1276" s="240">
        <f>SUM(R1277:R2231)</f>
        <v>0</v>
      </c>
      <c r="S1276" s="239"/>
      <c r="T1276" s="241">
        <f>SUM(T1277:T2231)</f>
        <v>0</v>
      </c>
      <c r="U1276" s="12"/>
      <c r="V1276" s="12"/>
      <c r="W1276" s="12"/>
      <c r="X1276" s="12"/>
      <c r="Y1276" s="12"/>
      <c r="Z1276" s="12"/>
      <c r="AA1276" s="12"/>
      <c r="AB1276" s="12"/>
      <c r="AC1276" s="12"/>
      <c r="AD1276" s="12"/>
      <c r="AE1276" s="12"/>
      <c r="AR1276" s="242" t="s">
        <v>93</v>
      </c>
      <c r="AT1276" s="243" t="s">
        <v>82</v>
      </c>
      <c r="AU1276" s="243" t="s">
        <v>91</v>
      </c>
      <c r="AY1276" s="242" t="s">
        <v>397</v>
      </c>
      <c r="BK1276" s="244">
        <f>SUM(BK1277:BK2231)</f>
        <v>0</v>
      </c>
    </row>
    <row r="1277" s="2" customFormat="1" ht="21.75" customHeight="1">
      <c r="A1277" s="40"/>
      <c r="B1277" s="41"/>
      <c r="C1277" s="247" t="s">
        <v>1825</v>
      </c>
      <c r="D1277" s="247" t="s">
        <v>400</v>
      </c>
      <c r="E1277" s="248" t="s">
        <v>1826</v>
      </c>
      <c r="F1277" s="249" t="s">
        <v>1827</v>
      </c>
      <c r="G1277" s="250" t="s">
        <v>1828</v>
      </c>
      <c r="H1277" s="251">
        <v>1</v>
      </c>
      <c r="I1277" s="252"/>
      <c r="J1277" s="253">
        <f>ROUND(I1277*H1277,2)</f>
        <v>0</v>
      </c>
      <c r="K1277" s="254"/>
      <c r="L1277" s="46"/>
      <c r="M1277" s="255" t="s">
        <v>1</v>
      </c>
      <c r="N1277" s="256" t="s">
        <v>48</v>
      </c>
      <c r="O1277" s="93"/>
      <c r="P1277" s="257">
        <f>O1277*H1277</f>
        <v>0</v>
      </c>
      <c r="Q1277" s="257">
        <v>0</v>
      </c>
      <c r="R1277" s="257">
        <f>Q1277*H1277</f>
        <v>0</v>
      </c>
      <c r="S1277" s="257">
        <v>0</v>
      </c>
      <c r="T1277" s="258">
        <f>S1277*H1277</f>
        <v>0</v>
      </c>
      <c r="U1277" s="40"/>
      <c r="V1277" s="40"/>
      <c r="W1277" s="40"/>
      <c r="X1277" s="40"/>
      <c r="Y1277" s="40"/>
      <c r="Z1277" s="40"/>
      <c r="AA1277" s="40"/>
      <c r="AB1277" s="40"/>
      <c r="AC1277" s="40"/>
      <c r="AD1277" s="40"/>
      <c r="AE1277" s="40"/>
      <c r="AR1277" s="259" t="s">
        <v>162</v>
      </c>
      <c r="AT1277" s="259" t="s">
        <v>400</v>
      </c>
      <c r="AU1277" s="259" t="s">
        <v>93</v>
      </c>
      <c r="AY1277" s="18" t="s">
        <v>397</v>
      </c>
      <c r="BE1277" s="260">
        <f>IF(N1277="základní",J1277,0)</f>
        <v>0</v>
      </c>
      <c r="BF1277" s="260">
        <f>IF(N1277="snížená",J1277,0)</f>
        <v>0</v>
      </c>
      <c r="BG1277" s="260">
        <f>IF(N1277="zákl. přenesená",J1277,0)</f>
        <v>0</v>
      </c>
      <c r="BH1277" s="260">
        <f>IF(N1277="sníž. přenesená",J1277,0)</f>
        <v>0</v>
      </c>
      <c r="BI1277" s="260">
        <f>IF(N1277="nulová",J1277,0)</f>
        <v>0</v>
      </c>
      <c r="BJ1277" s="18" t="s">
        <v>91</v>
      </c>
      <c r="BK1277" s="260">
        <f>ROUND(I1277*H1277,2)</f>
        <v>0</v>
      </c>
      <c r="BL1277" s="18" t="s">
        <v>162</v>
      </c>
      <c r="BM1277" s="259" t="s">
        <v>1829</v>
      </c>
    </row>
    <row r="1278" s="2" customFormat="1">
      <c r="A1278" s="40"/>
      <c r="B1278" s="41"/>
      <c r="C1278" s="42"/>
      <c r="D1278" s="261" t="s">
        <v>404</v>
      </c>
      <c r="E1278" s="42"/>
      <c r="F1278" s="262" t="s">
        <v>1830</v>
      </c>
      <c r="G1278" s="42"/>
      <c r="H1278" s="42"/>
      <c r="I1278" s="157"/>
      <c r="J1278" s="42"/>
      <c r="K1278" s="42"/>
      <c r="L1278" s="46"/>
      <c r="M1278" s="263"/>
      <c r="N1278" s="264"/>
      <c r="O1278" s="93"/>
      <c r="P1278" s="93"/>
      <c r="Q1278" s="93"/>
      <c r="R1278" s="93"/>
      <c r="S1278" s="93"/>
      <c r="T1278" s="94"/>
      <c r="U1278" s="40"/>
      <c r="V1278" s="40"/>
      <c r="W1278" s="40"/>
      <c r="X1278" s="40"/>
      <c r="Y1278" s="40"/>
      <c r="Z1278" s="40"/>
      <c r="AA1278" s="40"/>
      <c r="AB1278" s="40"/>
      <c r="AC1278" s="40"/>
      <c r="AD1278" s="40"/>
      <c r="AE1278" s="40"/>
      <c r="AT1278" s="18" t="s">
        <v>404</v>
      </c>
      <c r="AU1278" s="18" t="s">
        <v>93</v>
      </c>
    </row>
    <row r="1279" s="2" customFormat="1" ht="21.75" customHeight="1">
      <c r="A1279" s="40"/>
      <c r="B1279" s="41"/>
      <c r="C1279" s="247" t="s">
        <v>1831</v>
      </c>
      <c r="D1279" s="247" t="s">
        <v>400</v>
      </c>
      <c r="E1279" s="248" t="s">
        <v>1832</v>
      </c>
      <c r="F1279" s="249" t="s">
        <v>1833</v>
      </c>
      <c r="G1279" s="250" t="s">
        <v>1828</v>
      </c>
      <c r="H1279" s="251">
        <v>1</v>
      </c>
      <c r="I1279" s="252"/>
      <c r="J1279" s="253">
        <f>ROUND(I1279*H1279,2)</f>
        <v>0</v>
      </c>
      <c r="K1279" s="254"/>
      <c r="L1279" s="46"/>
      <c r="M1279" s="255" t="s">
        <v>1</v>
      </c>
      <c r="N1279" s="256" t="s">
        <v>48</v>
      </c>
      <c r="O1279" s="93"/>
      <c r="P1279" s="257">
        <f>O1279*H1279</f>
        <v>0</v>
      </c>
      <c r="Q1279" s="257">
        <v>0</v>
      </c>
      <c r="R1279" s="257">
        <f>Q1279*H1279</f>
        <v>0</v>
      </c>
      <c r="S1279" s="257">
        <v>0</v>
      </c>
      <c r="T1279" s="258">
        <f>S1279*H1279</f>
        <v>0</v>
      </c>
      <c r="U1279" s="40"/>
      <c r="V1279" s="40"/>
      <c r="W1279" s="40"/>
      <c r="X1279" s="40"/>
      <c r="Y1279" s="40"/>
      <c r="Z1279" s="40"/>
      <c r="AA1279" s="40"/>
      <c r="AB1279" s="40"/>
      <c r="AC1279" s="40"/>
      <c r="AD1279" s="40"/>
      <c r="AE1279" s="40"/>
      <c r="AR1279" s="259" t="s">
        <v>162</v>
      </c>
      <c r="AT1279" s="259" t="s">
        <v>400</v>
      </c>
      <c r="AU1279" s="259" t="s">
        <v>93</v>
      </c>
      <c r="AY1279" s="18" t="s">
        <v>397</v>
      </c>
      <c r="BE1279" s="260">
        <f>IF(N1279="základní",J1279,0)</f>
        <v>0</v>
      </c>
      <c r="BF1279" s="260">
        <f>IF(N1279="snížená",J1279,0)</f>
        <v>0</v>
      </c>
      <c r="BG1279" s="260">
        <f>IF(N1279="zákl. přenesená",J1279,0)</f>
        <v>0</v>
      </c>
      <c r="BH1279" s="260">
        <f>IF(N1279="sníž. přenesená",J1279,0)</f>
        <v>0</v>
      </c>
      <c r="BI1279" s="260">
        <f>IF(N1279="nulová",J1279,0)</f>
        <v>0</v>
      </c>
      <c r="BJ1279" s="18" t="s">
        <v>91</v>
      </c>
      <c r="BK1279" s="260">
        <f>ROUND(I1279*H1279,2)</f>
        <v>0</v>
      </c>
      <c r="BL1279" s="18" t="s">
        <v>162</v>
      </c>
      <c r="BM1279" s="259" t="s">
        <v>1834</v>
      </c>
    </row>
    <row r="1280" s="2" customFormat="1">
      <c r="A1280" s="40"/>
      <c r="B1280" s="41"/>
      <c r="C1280" s="42"/>
      <c r="D1280" s="261" t="s">
        <v>404</v>
      </c>
      <c r="E1280" s="42"/>
      <c r="F1280" s="262" t="s">
        <v>1830</v>
      </c>
      <c r="G1280" s="42"/>
      <c r="H1280" s="42"/>
      <c r="I1280" s="157"/>
      <c r="J1280" s="42"/>
      <c r="K1280" s="42"/>
      <c r="L1280" s="46"/>
      <c r="M1280" s="263"/>
      <c r="N1280" s="264"/>
      <c r="O1280" s="93"/>
      <c r="P1280" s="93"/>
      <c r="Q1280" s="93"/>
      <c r="R1280" s="93"/>
      <c r="S1280" s="93"/>
      <c r="T1280" s="94"/>
      <c r="U1280" s="40"/>
      <c r="V1280" s="40"/>
      <c r="W1280" s="40"/>
      <c r="X1280" s="40"/>
      <c r="Y1280" s="40"/>
      <c r="Z1280" s="40"/>
      <c r="AA1280" s="40"/>
      <c r="AB1280" s="40"/>
      <c r="AC1280" s="40"/>
      <c r="AD1280" s="40"/>
      <c r="AE1280" s="40"/>
      <c r="AT1280" s="18" t="s">
        <v>404</v>
      </c>
      <c r="AU1280" s="18" t="s">
        <v>93</v>
      </c>
    </row>
    <row r="1281" s="2" customFormat="1" ht="21.75" customHeight="1">
      <c r="A1281" s="40"/>
      <c r="B1281" s="41"/>
      <c r="C1281" s="247" t="s">
        <v>1835</v>
      </c>
      <c r="D1281" s="247" t="s">
        <v>400</v>
      </c>
      <c r="E1281" s="248" t="s">
        <v>1836</v>
      </c>
      <c r="F1281" s="249" t="s">
        <v>1837</v>
      </c>
      <c r="G1281" s="250" t="s">
        <v>1828</v>
      </c>
      <c r="H1281" s="251">
        <v>1</v>
      </c>
      <c r="I1281" s="252"/>
      <c r="J1281" s="253">
        <f>ROUND(I1281*H1281,2)</f>
        <v>0</v>
      </c>
      <c r="K1281" s="254"/>
      <c r="L1281" s="46"/>
      <c r="M1281" s="255" t="s">
        <v>1</v>
      </c>
      <c r="N1281" s="256" t="s">
        <v>48</v>
      </c>
      <c r="O1281" s="93"/>
      <c r="P1281" s="257">
        <f>O1281*H1281</f>
        <v>0</v>
      </c>
      <c r="Q1281" s="257">
        <v>0</v>
      </c>
      <c r="R1281" s="257">
        <f>Q1281*H1281</f>
        <v>0</v>
      </c>
      <c r="S1281" s="257">
        <v>0</v>
      </c>
      <c r="T1281" s="258">
        <f>S1281*H1281</f>
        <v>0</v>
      </c>
      <c r="U1281" s="40"/>
      <c r="V1281" s="40"/>
      <c r="W1281" s="40"/>
      <c r="X1281" s="40"/>
      <c r="Y1281" s="40"/>
      <c r="Z1281" s="40"/>
      <c r="AA1281" s="40"/>
      <c r="AB1281" s="40"/>
      <c r="AC1281" s="40"/>
      <c r="AD1281" s="40"/>
      <c r="AE1281" s="40"/>
      <c r="AR1281" s="259" t="s">
        <v>162</v>
      </c>
      <c r="AT1281" s="259" t="s">
        <v>400</v>
      </c>
      <c r="AU1281" s="259" t="s">
        <v>93</v>
      </c>
      <c r="AY1281" s="18" t="s">
        <v>397</v>
      </c>
      <c r="BE1281" s="260">
        <f>IF(N1281="základní",J1281,0)</f>
        <v>0</v>
      </c>
      <c r="BF1281" s="260">
        <f>IF(N1281="snížená",J1281,0)</f>
        <v>0</v>
      </c>
      <c r="BG1281" s="260">
        <f>IF(N1281="zákl. přenesená",J1281,0)</f>
        <v>0</v>
      </c>
      <c r="BH1281" s="260">
        <f>IF(N1281="sníž. přenesená",J1281,0)</f>
        <v>0</v>
      </c>
      <c r="BI1281" s="260">
        <f>IF(N1281="nulová",J1281,0)</f>
        <v>0</v>
      </c>
      <c r="BJ1281" s="18" t="s">
        <v>91</v>
      </c>
      <c r="BK1281" s="260">
        <f>ROUND(I1281*H1281,2)</f>
        <v>0</v>
      </c>
      <c r="BL1281" s="18" t="s">
        <v>162</v>
      </c>
      <c r="BM1281" s="259" t="s">
        <v>1838</v>
      </c>
    </row>
    <row r="1282" s="2" customFormat="1">
      <c r="A1282" s="40"/>
      <c r="B1282" s="41"/>
      <c r="C1282" s="42"/>
      <c r="D1282" s="261" t="s">
        <v>404</v>
      </c>
      <c r="E1282" s="42"/>
      <c r="F1282" s="262" t="s">
        <v>1830</v>
      </c>
      <c r="G1282" s="42"/>
      <c r="H1282" s="42"/>
      <c r="I1282" s="157"/>
      <c r="J1282" s="42"/>
      <c r="K1282" s="42"/>
      <c r="L1282" s="46"/>
      <c r="M1282" s="263"/>
      <c r="N1282" s="264"/>
      <c r="O1282" s="93"/>
      <c r="P1282" s="93"/>
      <c r="Q1282" s="93"/>
      <c r="R1282" s="93"/>
      <c r="S1282" s="93"/>
      <c r="T1282" s="94"/>
      <c r="U1282" s="40"/>
      <c r="V1282" s="40"/>
      <c r="W1282" s="40"/>
      <c r="X1282" s="40"/>
      <c r="Y1282" s="40"/>
      <c r="Z1282" s="40"/>
      <c r="AA1282" s="40"/>
      <c r="AB1282" s="40"/>
      <c r="AC1282" s="40"/>
      <c r="AD1282" s="40"/>
      <c r="AE1282" s="40"/>
      <c r="AT1282" s="18" t="s">
        <v>404</v>
      </c>
      <c r="AU1282" s="18" t="s">
        <v>93</v>
      </c>
    </row>
    <row r="1283" s="2" customFormat="1" ht="21.75" customHeight="1">
      <c r="A1283" s="40"/>
      <c r="B1283" s="41"/>
      <c r="C1283" s="247" t="s">
        <v>1839</v>
      </c>
      <c r="D1283" s="247" t="s">
        <v>400</v>
      </c>
      <c r="E1283" s="248" t="s">
        <v>1840</v>
      </c>
      <c r="F1283" s="249" t="s">
        <v>1841</v>
      </c>
      <c r="G1283" s="250" t="s">
        <v>1828</v>
      </c>
      <c r="H1283" s="251">
        <v>1</v>
      </c>
      <c r="I1283" s="252"/>
      <c r="J1283" s="253">
        <f>ROUND(I1283*H1283,2)</f>
        <v>0</v>
      </c>
      <c r="K1283" s="254"/>
      <c r="L1283" s="46"/>
      <c r="M1283" s="255" t="s">
        <v>1</v>
      </c>
      <c r="N1283" s="256" t="s">
        <v>48</v>
      </c>
      <c r="O1283" s="93"/>
      <c r="P1283" s="257">
        <f>O1283*H1283</f>
        <v>0</v>
      </c>
      <c r="Q1283" s="257">
        <v>0</v>
      </c>
      <c r="R1283" s="257">
        <f>Q1283*H1283</f>
        <v>0</v>
      </c>
      <c r="S1283" s="257">
        <v>0</v>
      </c>
      <c r="T1283" s="258">
        <f>S1283*H1283</f>
        <v>0</v>
      </c>
      <c r="U1283" s="40"/>
      <c r="V1283" s="40"/>
      <c r="W1283" s="40"/>
      <c r="X1283" s="40"/>
      <c r="Y1283" s="40"/>
      <c r="Z1283" s="40"/>
      <c r="AA1283" s="40"/>
      <c r="AB1283" s="40"/>
      <c r="AC1283" s="40"/>
      <c r="AD1283" s="40"/>
      <c r="AE1283" s="40"/>
      <c r="AR1283" s="259" t="s">
        <v>162</v>
      </c>
      <c r="AT1283" s="259" t="s">
        <v>400</v>
      </c>
      <c r="AU1283" s="259" t="s">
        <v>93</v>
      </c>
      <c r="AY1283" s="18" t="s">
        <v>397</v>
      </c>
      <c r="BE1283" s="260">
        <f>IF(N1283="základní",J1283,0)</f>
        <v>0</v>
      </c>
      <c r="BF1283" s="260">
        <f>IF(N1283="snížená",J1283,0)</f>
        <v>0</v>
      </c>
      <c r="BG1283" s="260">
        <f>IF(N1283="zákl. přenesená",J1283,0)</f>
        <v>0</v>
      </c>
      <c r="BH1283" s="260">
        <f>IF(N1283="sníž. přenesená",J1283,0)</f>
        <v>0</v>
      </c>
      <c r="BI1283" s="260">
        <f>IF(N1283="nulová",J1283,0)</f>
        <v>0</v>
      </c>
      <c r="BJ1283" s="18" t="s">
        <v>91</v>
      </c>
      <c r="BK1283" s="260">
        <f>ROUND(I1283*H1283,2)</f>
        <v>0</v>
      </c>
      <c r="BL1283" s="18" t="s">
        <v>162</v>
      </c>
      <c r="BM1283" s="259" t="s">
        <v>1842</v>
      </c>
    </row>
    <row r="1284" s="2" customFormat="1">
      <c r="A1284" s="40"/>
      <c r="B1284" s="41"/>
      <c r="C1284" s="42"/>
      <c r="D1284" s="261" t="s">
        <v>404</v>
      </c>
      <c r="E1284" s="42"/>
      <c r="F1284" s="262" t="s">
        <v>1830</v>
      </c>
      <c r="G1284" s="42"/>
      <c r="H1284" s="42"/>
      <c r="I1284" s="157"/>
      <c r="J1284" s="42"/>
      <c r="K1284" s="42"/>
      <c r="L1284" s="46"/>
      <c r="M1284" s="263"/>
      <c r="N1284" s="264"/>
      <c r="O1284" s="93"/>
      <c r="P1284" s="93"/>
      <c r="Q1284" s="93"/>
      <c r="R1284" s="93"/>
      <c r="S1284" s="93"/>
      <c r="T1284" s="94"/>
      <c r="U1284" s="40"/>
      <c r="V1284" s="40"/>
      <c r="W1284" s="40"/>
      <c r="X1284" s="40"/>
      <c r="Y1284" s="40"/>
      <c r="Z1284" s="40"/>
      <c r="AA1284" s="40"/>
      <c r="AB1284" s="40"/>
      <c r="AC1284" s="40"/>
      <c r="AD1284" s="40"/>
      <c r="AE1284" s="40"/>
      <c r="AT1284" s="18" t="s">
        <v>404</v>
      </c>
      <c r="AU1284" s="18" t="s">
        <v>93</v>
      </c>
    </row>
    <row r="1285" s="2" customFormat="1" ht="21.75" customHeight="1">
      <c r="A1285" s="40"/>
      <c r="B1285" s="41"/>
      <c r="C1285" s="247" t="s">
        <v>1352</v>
      </c>
      <c r="D1285" s="247" t="s">
        <v>400</v>
      </c>
      <c r="E1285" s="248" t="s">
        <v>1843</v>
      </c>
      <c r="F1285" s="249" t="s">
        <v>1844</v>
      </c>
      <c r="G1285" s="250" t="s">
        <v>1828</v>
      </c>
      <c r="H1285" s="251">
        <v>1</v>
      </c>
      <c r="I1285" s="252"/>
      <c r="J1285" s="253">
        <f>ROUND(I1285*H1285,2)</f>
        <v>0</v>
      </c>
      <c r="K1285" s="254"/>
      <c r="L1285" s="46"/>
      <c r="M1285" s="255" t="s">
        <v>1</v>
      </c>
      <c r="N1285" s="256" t="s">
        <v>48</v>
      </c>
      <c r="O1285" s="93"/>
      <c r="P1285" s="257">
        <f>O1285*H1285</f>
        <v>0</v>
      </c>
      <c r="Q1285" s="257">
        <v>0</v>
      </c>
      <c r="R1285" s="257">
        <f>Q1285*H1285</f>
        <v>0</v>
      </c>
      <c r="S1285" s="257">
        <v>0</v>
      </c>
      <c r="T1285" s="258">
        <f>S1285*H1285</f>
        <v>0</v>
      </c>
      <c r="U1285" s="40"/>
      <c r="V1285" s="40"/>
      <c r="W1285" s="40"/>
      <c r="X1285" s="40"/>
      <c r="Y1285" s="40"/>
      <c r="Z1285" s="40"/>
      <c r="AA1285" s="40"/>
      <c r="AB1285" s="40"/>
      <c r="AC1285" s="40"/>
      <c r="AD1285" s="40"/>
      <c r="AE1285" s="40"/>
      <c r="AR1285" s="259" t="s">
        <v>162</v>
      </c>
      <c r="AT1285" s="259" t="s">
        <v>400</v>
      </c>
      <c r="AU1285" s="259" t="s">
        <v>93</v>
      </c>
      <c r="AY1285" s="18" t="s">
        <v>397</v>
      </c>
      <c r="BE1285" s="260">
        <f>IF(N1285="základní",J1285,0)</f>
        <v>0</v>
      </c>
      <c r="BF1285" s="260">
        <f>IF(N1285="snížená",J1285,0)</f>
        <v>0</v>
      </c>
      <c r="BG1285" s="260">
        <f>IF(N1285="zákl. přenesená",J1285,0)</f>
        <v>0</v>
      </c>
      <c r="BH1285" s="260">
        <f>IF(N1285="sníž. přenesená",J1285,0)</f>
        <v>0</v>
      </c>
      <c r="BI1285" s="260">
        <f>IF(N1285="nulová",J1285,0)</f>
        <v>0</v>
      </c>
      <c r="BJ1285" s="18" t="s">
        <v>91</v>
      </c>
      <c r="BK1285" s="260">
        <f>ROUND(I1285*H1285,2)</f>
        <v>0</v>
      </c>
      <c r="BL1285" s="18" t="s">
        <v>162</v>
      </c>
      <c r="BM1285" s="259" t="s">
        <v>1845</v>
      </c>
    </row>
    <row r="1286" s="2" customFormat="1">
      <c r="A1286" s="40"/>
      <c r="B1286" s="41"/>
      <c r="C1286" s="42"/>
      <c r="D1286" s="261" t="s">
        <v>404</v>
      </c>
      <c r="E1286" s="42"/>
      <c r="F1286" s="262" t="s">
        <v>1830</v>
      </c>
      <c r="G1286" s="42"/>
      <c r="H1286" s="42"/>
      <c r="I1286" s="157"/>
      <c r="J1286" s="42"/>
      <c r="K1286" s="42"/>
      <c r="L1286" s="46"/>
      <c r="M1286" s="263"/>
      <c r="N1286" s="264"/>
      <c r="O1286" s="93"/>
      <c r="P1286" s="93"/>
      <c r="Q1286" s="93"/>
      <c r="R1286" s="93"/>
      <c r="S1286" s="93"/>
      <c r="T1286" s="94"/>
      <c r="U1286" s="40"/>
      <c r="V1286" s="40"/>
      <c r="W1286" s="40"/>
      <c r="X1286" s="40"/>
      <c r="Y1286" s="40"/>
      <c r="Z1286" s="40"/>
      <c r="AA1286" s="40"/>
      <c r="AB1286" s="40"/>
      <c r="AC1286" s="40"/>
      <c r="AD1286" s="40"/>
      <c r="AE1286" s="40"/>
      <c r="AT1286" s="18" t="s">
        <v>404</v>
      </c>
      <c r="AU1286" s="18" t="s">
        <v>93</v>
      </c>
    </row>
    <row r="1287" s="2" customFormat="1" ht="21.75" customHeight="1">
      <c r="A1287" s="40"/>
      <c r="B1287" s="41"/>
      <c r="C1287" s="247" t="s">
        <v>1846</v>
      </c>
      <c r="D1287" s="247" t="s">
        <v>400</v>
      </c>
      <c r="E1287" s="248" t="s">
        <v>1847</v>
      </c>
      <c r="F1287" s="249" t="s">
        <v>1848</v>
      </c>
      <c r="G1287" s="250" t="s">
        <v>1828</v>
      </c>
      <c r="H1287" s="251">
        <v>1</v>
      </c>
      <c r="I1287" s="252"/>
      <c r="J1287" s="253">
        <f>ROUND(I1287*H1287,2)</f>
        <v>0</v>
      </c>
      <c r="K1287" s="254"/>
      <c r="L1287" s="46"/>
      <c r="M1287" s="255" t="s">
        <v>1</v>
      </c>
      <c r="N1287" s="256" t="s">
        <v>48</v>
      </c>
      <c r="O1287" s="93"/>
      <c r="P1287" s="257">
        <f>O1287*H1287</f>
        <v>0</v>
      </c>
      <c r="Q1287" s="257">
        <v>0</v>
      </c>
      <c r="R1287" s="257">
        <f>Q1287*H1287</f>
        <v>0</v>
      </c>
      <c r="S1287" s="257">
        <v>0</v>
      </c>
      <c r="T1287" s="258">
        <f>S1287*H1287</f>
        <v>0</v>
      </c>
      <c r="U1287" s="40"/>
      <c r="V1287" s="40"/>
      <c r="W1287" s="40"/>
      <c r="X1287" s="40"/>
      <c r="Y1287" s="40"/>
      <c r="Z1287" s="40"/>
      <c r="AA1287" s="40"/>
      <c r="AB1287" s="40"/>
      <c r="AC1287" s="40"/>
      <c r="AD1287" s="40"/>
      <c r="AE1287" s="40"/>
      <c r="AR1287" s="259" t="s">
        <v>162</v>
      </c>
      <c r="AT1287" s="259" t="s">
        <v>400</v>
      </c>
      <c r="AU1287" s="259" t="s">
        <v>93</v>
      </c>
      <c r="AY1287" s="18" t="s">
        <v>397</v>
      </c>
      <c r="BE1287" s="260">
        <f>IF(N1287="základní",J1287,0)</f>
        <v>0</v>
      </c>
      <c r="BF1287" s="260">
        <f>IF(N1287="snížená",J1287,0)</f>
        <v>0</v>
      </c>
      <c r="BG1287" s="260">
        <f>IF(N1287="zákl. přenesená",J1287,0)</f>
        <v>0</v>
      </c>
      <c r="BH1287" s="260">
        <f>IF(N1287="sníž. přenesená",J1287,0)</f>
        <v>0</v>
      </c>
      <c r="BI1287" s="260">
        <f>IF(N1287="nulová",J1287,0)</f>
        <v>0</v>
      </c>
      <c r="BJ1287" s="18" t="s">
        <v>91</v>
      </c>
      <c r="BK1287" s="260">
        <f>ROUND(I1287*H1287,2)</f>
        <v>0</v>
      </c>
      <c r="BL1287" s="18" t="s">
        <v>162</v>
      </c>
      <c r="BM1287" s="259" t="s">
        <v>1849</v>
      </c>
    </row>
    <row r="1288" s="2" customFormat="1">
      <c r="A1288" s="40"/>
      <c r="B1288" s="41"/>
      <c r="C1288" s="42"/>
      <c r="D1288" s="261" t="s">
        <v>404</v>
      </c>
      <c r="E1288" s="42"/>
      <c r="F1288" s="262" t="s">
        <v>1830</v>
      </c>
      <c r="G1288" s="42"/>
      <c r="H1288" s="42"/>
      <c r="I1288" s="157"/>
      <c r="J1288" s="42"/>
      <c r="K1288" s="42"/>
      <c r="L1288" s="46"/>
      <c r="M1288" s="263"/>
      <c r="N1288" s="264"/>
      <c r="O1288" s="93"/>
      <c r="P1288" s="93"/>
      <c r="Q1288" s="93"/>
      <c r="R1288" s="93"/>
      <c r="S1288" s="93"/>
      <c r="T1288" s="94"/>
      <c r="U1288" s="40"/>
      <c r="V1288" s="40"/>
      <c r="W1288" s="40"/>
      <c r="X1288" s="40"/>
      <c r="Y1288" s="40"/>
      <c r="Z1288" s="40"/>
      <c r="AA1288" s="40"/>
      <c r="AB1288" s="40"/>
      <c r="AC1288" s="40"/>
      <c r="AD1288" s="40"/>
      <c r="AE1288" s="40"/>
      <c r="AT1288" s="18" t="s">
        <v>404</v>
      </c>
      <c r="AU1288" s="18" t="s">
        <v>93</v>
      </c>
    </row>
    <row r="1289" s="2" customFormat="1" ht="21.75" customHeight="1">
      <c r="A1289" s="40"/>
      <c r="B1289" s="41"/>
      <c r="C1289" s="247" t="s">
        <v>1357</v>
      </c>
      <c r="D1289" s="247" t="s">
        <v>400</v>
      </c>
      <c r="E1289" s="248" t="s">
        <v>1850</v>
      </c>
      <c r="F1289" s="249" t="s">
        <v>1851</v>
      </c>
      <c r="G1289" s="250" t="s">
        <v>1828</v>
      </c>
      <c r="H1289" s="251">
        <v>1</v>
      </c>
      <c r="I1289" s="252"/>
      <c r="J1289" s="253">
        <f>ROUND(I1289*H1289,2)</f>
        <v>0</v>
      </c>
      <c r="K1289" s="254"/>
      <c r="L1289" s="46"/>
      <c r="M1289" s="255" t="s">
        <v>1</v>
      </c>
      <c r="N1289" s="256" t="s">
        <v>48</v>
      </c>
      <c r="O1289" s="93"/>
      <c r="P1289" s="257">
        <f>O1289*H1289</f>
        <v>0</v>
      </c>
      <c r="Q1289" s="257">
        <v>0</v>
      </c>
      <c r="R1289" s="257">
        <f>Q1289*H1289</f>
        <v>0</v>
      </c>
      <c r="S1289" s="257">
        <v>0</v>
      </c>
      <c r="T1289" s="258">
        <f>S1289*H1289</f>
        <v>0</v>
      </c>
      <c r="U1289" s="40"/>
      <c r="V1289" s="40"/>
      <c r="W1289" s="40"/>
      <c r="X1289" s="40"/>
      <c r="Y1289" s="40"/>
      <c r="Z1289" s="40"/>
      <c r="AA1289" s="40"/>
      <c r="AB1289" s="40"/>
      <c r="AC1289" s="40"/>
      <c r="AD1289" s="40"/>
      <c r="AE1289" s="40"/>
      <c r="AR1289" s="259" t="s">
        <v>162</v>
      </c>
      <c r="AT1289" s="259" t="s">
        <v>400</v>
      </c>
      <c r="AU1289" s="259" t="s">
        <v>93</v>
      </c>
      <c r="AY1289" s="18" t="s">
        <v>397</v>
      </c>
      <c r="BE1289" s="260">
        <f>IF(N1289="základní",J1289,0)</f>
        <v>0</v>
      </c>
      <c r="BF1289" s="260">
        <f>IF(N1289="snížená",J1289,0)</f>
        <v>0</v>
      </c>
      <c r="BG1289" s="260">
        <f>IF(N1289="zákl. přenesená",J1289,0)</f>
        <v>0</v>
      </c>
      <c r="BH1289" s="260">
        <f>IF(N1289="sníž. přenesená",J1289,0)</f>
        <v>0</v>
      </c>
      <c r="BI1289" s="260">
        <f>IF(N1289="nulová",J1289,0)</f>
        <v>0</v>
      </c>
      <c r="BJ1289" s="18" t="s">
        <v>91</v>
      </c>
      <c r="BK1289" s="260">
        <f>ROUND(I1289*H1289,2)</f>
        <v>0</v>
      </c>
      <c r="BL1289" s="18" t="s">
        <v>162</v>
      </c>
      <c r="BM1289" s="259" t="s">
        <v>1852</v>
      </c>
    </row>
    <row r="1290" s="2" customFormat="1">
      <c r="A1290" s="40"/>
      <c r="B1290" s="41"/>
      <c r="C1290" s="42"/>
      <c r="D1290" s="261" t="s">
        <v>404</v>
      </c>
      <c r="E1290" s="42"/>
      <c r="F1290" s="262" t="s">
        <v>1830</v>
      </c>
      <c r="G1290" s="42"/>
      <c r="H1290" s="42"/>
      <c r="I1290" s="157"/>
      <c r="J1290" s="42"/>
      <c r="K1290" s="42"/>
      <c r="L1290" s="46"/>
      <c r="M1290" s="263"/>
      <c r="N1290" s="264"/>
      <c r="O1290" s="93"/>
      <c r="P1290" s="93"/>
      <c r="Q1290" s="93"/>
      <c r="R1290" s="93"/>
      <c r="S1290" s="93"/>
      <c r="T1290" s="94"/>
      <c r="U1290" s="40"/>
      <c r="V1290" s="40"/>
      <c r="W1290" s="40"/>
      <c r="X1290" s="40"/>
      <c r="Y1290" s="40"/>
      <c r="Z1290" s="40"/>
      <c r="AA1290" s="40"/>
      <c r="AB1290" s="40"/>
      <c r="AC1290" s="40"/>
      <c r="AD1290" s="40"/>
      <c r="AE1290" s="40"/>
      <c r="AT1290" s="18" t="s">
        <v>404</v>
      </c>
      <c r="AU1290" s="18" t="s">
        <v>93</v>
      </c>
    </row>
    <row r="1291" s="2" customFormat="1" ht="21.75" customHeight="1">
      <c r="A1291" s="40"/>
      <c r="B1291" s="41"/>
      <c r="C1291" s="247" t="s">
        <v>1853</v>
      </c>
      <c r="D1291" s="247" t="s">
        <v>400</v>
      </c>
      <c r="E1291" s="248" t="s">
        <v>1854</v>
      </c>
      <c r="F1291" s="249" t="s">
        <v>1855</v>
      </c>
      <c r="G1291" s="250" t="s">
        <v>1828</v>
      </c>
      <c r="H1291" s="251">
        <v>1</v>
      </c>
      <c r="I1291" s="252"/>
      <c r="J1291" s="253">
        <f>ROUND(I1291*H1291,2)</f>
        <v>0</v>
      </c>
      <c r="K1291" s="254"/>
      <c r="L1291" s="46"/>
      <c r="M1291" s="255" t="s">
        <v>1</v>
      </c>
      <c r="N1291" s="256" t="s">
        <v>48</v>
      </c>
      <c r="O1291" s="93"/>
      <c r="P1291" s="257">
        <f>O1291*H1291</f>
        <v>0</v>
      </c>
      <c r="Q1291" s="257">
        <v>0</v>
      </c>
      <c r="R1291" s="257">
        <f>Q1291*H1291</f>
        <v>0</v>
      </c>
      <c r="S1291" s="257">
        <v>0</v>
      </c>
      <c r="T1291" s="258">
        <f>S1291*H1291</f>
        <v>0</v>
      </c>
      <c r="U1291" s="40"/>
      <c r="V1291" s="40"/>
      <c r="W1291" s="40"/>
      <c r="X1291" s="40"/>
      <c r="Y1291" s="40"/>
      <c r="Z1291" s="40"/>
      <c r="AA1291" s="40"/>
      <c r="AB1291" s="40"/>
      <c r="AC1291" s="40"/>
      <c r="AD1291" s="40"/>
      <c r="AE1291" s="40"/>
      <c r="AR1291" s="259" t="s">
        <v>162</v>
      </c>
      <c r="AT1291" s="259" t="s">
        <v>400</v>
      </c>
      <c r="AU1291" s="259" t="s">
        <v>93</v>
      </c>
      <c r="AY1291" s="18" t="s">
        <v>397</v>
      </c>
      <c r="BE1291" s="260">
        <f>IF(N1291="základní",J1291,0)</f>
        <v>0</v>
      </c>
      <c r="BF1291" s="260">
        <f>IF(N1291="snížená",J1291,0)</f>
        <v>0</v>
      </c>
      <c r="BG1291" s="260">
        <f>IF(N1291="zákl. přenesená",J1291,0)</f>
        <v>0</v>
      </c>
      <c r="BH1291" s="260">
        <f>IF(N1291="sníž. přenesená",J1291,0)</f>
        <v>0</v>
      </c>
      <c r="BI1291" s="260">
        <f>IF(N1291="nulová",J1291,0)</f>
        <v>0</v>
      </c>
      <c r="BJ1291" s="18" t="s">
        <v>91</v>
      </c>
      <c r="BK1291" s="260">
        <f>ROUND(I1291*H1291,2)</f>
        <v>0</v>
      </c>
      <c r="BL1291" s="18" t="s">
        <v>162</v>
      </c>
      <c r="BM1291" s="259" t="s">
        <v>1856</v>
      </c>
    </row>
    <row r="1292" s="2" customFormat="1">
      <c r="A1292" s="40"/>
      <c r="B1292" s="41"/>
      <c r="C1292" s="42"/>
      <c r="D1292" s="261" t="s">
        <v>404</v>
      </c>
      <c r="E1292" s="42"/>
      <c r="F1292" s="262" t="s">
        <v>1830</v>
      </c>
      <c r="G1292" s="42"/>
      <c r="H1292" s="42"/>
      <c r="I1292" s="157"/>
      <c r="J1292" s="42"/>
      <c r="K1292" s="42"/>
      <c r="L1292" s="46"/>
      <c r="M1292" s="263"/>
      <c r="N1292" s="264"/>
      <c r="O1292" s="93"/>
      <c r="P1292" s="93"/>
      <c r="Q1292" s="93"/>
      <c r="R1292" s="93"/>
      <c r="S1292" s="93"/>
      <c r="T1292" s="94"/>
      <c r="U1292" s="40"/>
      <c r="V1292" s="40"/>
      <c r="W1292" s="40"/>
      <c r="X1292" s="40"/>
      <c r="Y1292" s="40"/>
      <c r="Z1292" s="40"/>
      <c r="AA1292" s="40"/>
      <c r="AB1292" s="40"/>
      <c r="AC1292" s="40"/>
      <c r="AD1292" s="40"/>
      <c r="AE1292" s="40"/>
      <c r="AT1292" s="18" t="s">
        <v>404</v>
      </c>
      <c r="AU1292" s="18" t="s">
        <v>93</v>
      </c>
    </row>
    <row r="1293" s="2" customFormat="1" ht="21.75" customHeight="1">
      <c r="A1293" s="40"/>
      <c r="B1293" s="41"/>
      <c r="C1293" s="247" t="s">
        <v>1857</v>
      </c>
      <c r="D1293" s="247" t="s">
        <v>400</v>
      </c>
      <c r="E1293" s="248" t="s">
        <v>1858</v>
      </c>
      <c r="F1293" s="249" t="s">
        <v>1859</v>
      </c>
      <c r="G1293" s="250" t="s">
        <v>1828</v>
      </c>
      <c r="H1293" s="251">
        <v>1</v>
      </c>
      <c r="I1293" s="252"/>
      <c r="J1293" s="253">
        <f>ROUND(I1293*H1293,2)</f>
        <v>0</v>
      </c>
      <c r="K1293" s="254"/>
      <c r="L1293" s="46"/>
      <c r="M1293" s="255" t="s">
        <v>1</v>
      </c>
      <c r="N1293" s="256" t="s">
        <v>48</v>
      </c>
      <c r="O1293" s="93"/>
      <c r="P1293" s="257">
        <f>O1293*H1293</f>
        <v>0</v>
      </c>
      <c r="Q1293" s="257">
        <v>0</v>
      </c>
      <c r="R1293" s="257">
        <f>Q1293*H1293</f>
        <v>0</v>
      </c>
      <c r="S1293" s="257">
        <v>0</v>
      </c>
      <c r="T1293" s="258">
        <f>S1293*H1293</f>
        <v>0</v>
      </c>
      <c r="U1293" s="40"/>
      <c r="V1293" s="40"/>
      <c r="W1293" s="40"/>
      <c r="X1293" s="40"/>
      <c r="Y1293" s="40"/>
      <c r="Z1293" s="40"/>
      <c r="AA1293" s="40"/>
      <c r="AB1293" s="40"/>
      <c r="AC1293" s="40"/>
      <c r="AD1293" s="40"/>
      <c r="AE1293" s="40"/>
      <c r="AR1293" s="259" t="s">
        <v>162</v>
      </c>
      <c r="AT1293" s="259" t="s">
        <v>400</v>
      </c>
      <c r="AU1293" s="259" t="s">
        <v>93</v>
      </c>
      <c r="AY1293" s="18" t="s">
        <v>397</v>
      </c>
      <c r="BE1293" s="260">
        <f>IF(N1293="základní",J1293,0)</f>
        <v>0</v>
      </c>
      <c r="BF1293" s="260">
        <f>IF(N1293="snížená",J1293,0)</f>
        <v>0</v>
      </c>
      <c r="BG1293" s="260">
        <f>IF(N1293="zákl. přenesená",J1293,0)</f>
        <v>0</v>
      </c>
      <c r="BH1293" s="260">
        <f>IF(N1293="sníž. přenesená",J1293,0)</f>
        <v>0</v>
      </c>
      <c r="BI1293" s="260">
        <f>IF(N1293="nulová",J1293,0)</f>
        <v>0</v>
      </c>
      <c r="BJ1293" s="18" t="s">
        <v>91</v>
      </c>
      <c r="BK1293" s="260">
        <f>ROUND(I1293*H1293,2)</f>
        <v>0</v>
      </c>
      <c r="BL1293" s="18" t="s">
        <v>162</v>
      </c>
      <c r="BM1293" s="259" t="s">
        <v>1860</v>
      </c>
    </row>
    <row r="1294" s="2" customFormat="1">
      <c r="A1294" s="40"/>
      <c r="B1294" s="41"/>
      <c r="C1294" s="42"/>
      <c r="D1294" s="261" t="s">
        <v>404</v>
      </c>
      <c r="E1294" s="42"/>
      <c r="F1294" s="262" t="s">
        <v>1830</v>
      </c>
      <c r="G1294" s="42"/>
      <c r="H1294" s="42"/>
      <c r="I1294" s="157"/>
      <c r="J1294" s="42"/>
      <c r="K1294" s="42"/>
      <c r="L1294" s="46"/>
      <c r="M1294" s="263"/>
      <c r="N1294" s="264"/>
      <c r="O1294" s="93"/>
      <c r="P1294" s="93"/>
      <c r="Q1294" s="93"/>
      <c r="R1294" s="93"/>
      <c r="S1294" s="93"/>
      <c r="T1294" s="94"/>
      <c r="U1294" s="40"/>
      <c r="V1294" s="40"/>
      <c r="W1294" s="40"/>
      <c r="X1294" s="40"/>
      <c r="Y1294" s="40"/>
      <c r="Z1294" s="40"/>
      <c r="AA1294" s="40"/>
      <c r="AB1294" s="40"/>
      <c r="AC1294" s="40"/>
      <c r="AD1294" s="40"/>
      <c r="AE1294" s="40"/>
      <c r="AT1294" s="18" t="s">
        <v>404</v>
      </c>
      <c r="AU1294" s="18" t="s">
        <v>93</v>
      </c>
    </row>
    <row r="1295" s="2" customFormat="1" ht="21.75" customHeight="1">
      <c r="A1295" s="40"/>
      <c r="B1295" s="41"/>
      <c r="C1295" s="247" t="s">
        <v>1861</v>
      </c>
      <c r="D1295" s="247" t="s">
        <v>400</v>
      </c>
      <c r="E1295" s="248" t="s">
        <v>1862</v>
      </c>
      <c r="F1295" s="249" t="s">
        <v>1863</v>
      </c>
      <c r="G1295" s="250" t="s">
        <v>1828</v>
      </c>
      <c r="H1295" s="251">
        <v>1</v>
      </c>
      <c r="I1295" s="252"/>
      <c r="J1295" s="253">
        <f>ROUND(I1295*H1295,2)</f>
        <v>0</v>
      </c>
      <c r="K1295" s="254"/>
      <c r="L1295" s="46"/>
      <c r="M1295" s="255" t="s">
        <v>1</v>
      </c>
      <c r="N1295" s="256" t="s">
        <v>48</v>
      </c>
      <c r="O1295" s="93"/>
      <c r="P1295" s="257">
        <f>O1295*H1295</f>
        <v>0</v>
      </c>
      <c r="Q1295" s="257">
        <v>0</v>
      </c>
      <c r="R1295" s="257">
        <f>Q1295*H1295</f>
        <v>0</v>
      </c>
      <c r="S1295" s="257">
        <v>0</v>
      </c>
      <c r="T1295" s="258">
        <f>S1295*H1295</f>
        <v>0</v>
      </c>
      <c r="U1295" s="40"/>
      <c r="V1295" s="40"/>
      <c r="W1295" s="40"/>
      <c r="X1295" s="40"/>
      <c r="Y1295" s="40"/>
      <c r="Z1295" s="40"/>
      <c r="AA1295" s="40"/>
      <c r="AB1295" s="40"/>
      <c r="AC1295" s="40"/>
      <c r="AD1295" s="40"/>
      <c r="AE1295" s="40"/>
      <c r="AR1295" s="259" t="s">
        <v>162</v>
      </c>
      <c r="AT1295" s="259" t="s">
        <v>400</v>
      </c>
      <c r="AU1295" s="259" t="s">
        <v>93</v>
      </c>
      <c r="AY1295" s="18" t="s">
        <v>397</v>
      </c>
      <c r="BE1295" s="260">
        <f>IF(N1295="základní",J1295,0)</f>
        <v>0</v>
      </c>
      <c r="BF1295" s="260">
        <f>IF(N1295="snížená",J1295,0)</f>
        <v>0</v>
      </c>
      <c r="BG1295" s="260">
        <f>IF(N1295="zákl. přenesená",J1295,0)</f>
        <v>0</v>
      </c>
      <c r="BH1295" s="260">
        <f>IF(N1295="sníž. přenesená",J1295,0)</f>
        <v>0</v>
      </c>
      <c r="BI1295" s="260">
        <f>IF(N1295="nulová",J1295,0)</f>
        <v>0</v>
      </c>
      <c r="BJ1295" s="18" t="s">
        <v>91</v>
      </c>
      <c r="BK1295" s="260">
        <f>ROUND(I1295*H1295,2)</f>
        <v>0</v>
      </c>
      <c r="BL1295" s="18" t="s">
        <v>162</v>
      </c>
      <c r="BM1295" s="259" t="s">
        <v>1864</v>
      </c>
    </row>
    <row r="1296" s="2" customFormat="1">
      <c r="A1296" s="40"/>
      <c r="B1296" s="41"/>
      <c r="C1296" s="42"/>
      <c r="D1296" s="261" t="s">
        <v>404</v>
      </c>
      <c r="E1296" s="42"/>
      <c r="F1296" s="262" t="s">
        <v>1830</v>
      </c>
      <c r="G1296" s="42"/>
      <c r="H1296" s="42"/>
      <c r="I1296" s="157"/>
      <c r="J1296" s="42"/>
      <c r="K1296" s="42"/>
      <c r="L1296" s="46"/>
      <c r="M1296" s="263"/>
      <c r="N1296" s="264"/>
      <c r="O1296" s="93"/>
      <c r="P1296" s="93"/>
      <c r="Q1296" s="93"/>
      <c r="R1296" s="93"/>
      <c r="S1296" s="93"/>
      <c r="T1296" s="94"/>
      <c r="U1296" s="40"/>
      <c r="V1296" s="40"/>
      <c r="W1296" s="40"/>
      <c r="X1296" s="40"/>
      <c r="Y1296" s="40"/>
      <c r="Z1296" s="40"/>
      <c r="AA1296" s="40"/>
      <c r="AB1296" s="40"/>
      <c r="AC1296" s="40"/>
      <c r="AD1296" s="40"/>
      <c r="AE1296" s="40"/>
      <c r="AT1296" s="18" t="s">
        <v>404</v>
      </c>
      <c r="AU1296" s="18" t="s">
        <v>93</v>
      </c>
    </row>
    <row r="1297" s="2" customFormat="1" ht="21.75" customHeight="1">
      <c r="A1297" s="40"/>
      <c r="B1297" s="41"/>
      <c r="C1297" s="247" t="s">
        <v>1865</v>
      </c>
      <c r="D1297" s="247" t="s">
        <v>400</v>
      </c>
      <c r="E1297" s="248" t="s">
        <v>1866</v>
      </c>
      <c r="F1297" s="249" t="s">
        <v>1867</v>
      </c>
      <c r="G1297" s="250" t="s">
        <v>1828</v>
      </c>
      <c r="H1297" s="251">
        <v>1</v>
      </c>
      <c r="I1297" s="252"/>
      <c r="J1297" s="253">
        <f>ROUND(I1297*H1297,2)</f>
        <v>0</v>
      </c>
      <c r="K1297" s="254"/>
      <c r="L1297" s="46"/>
      <c r="M1297" s="255" t="s">
        <v>1</v>
      </c>
      <c r="N1297" s="256" t="s">
        <v>48</v>
      </c>
      <c r="O1297" s="93"/>
      <c r="P1297" s="257">
        <f>O1297*H1297</f>
        <v>0</v>
      </c>
      <c r="Q1297" s="257">
        <v>0</v>
      </c>
      <c r="R1297" s="257">
        <f>Q1297*H1297</f>
        <v>0</v>
      </c>
      <c r="S1297" s="257">
        <v>0</v>
      </c>
      <c r="T1297" s="258">
        <f>S1297*H1297</f>
        <v>0</v>
      </c>
      <c r="U1297" s="40"/>
      <c r="V1297" s="40"/>
      <c r="W1297" s="40"/>
      <c r="X1297" s="40"/>
      <c r="Y1297" s="40"/>
      <c r="Z1297" s="40"/>
      <c r="AA1297" s="40"/>
      <c r="AB1297" s="40"/>
      <c r="AC1297" s="40"/>
      <c r="AD1297" s="40"/>
      <c r="AE1297" s="40"/>
      <c r="AR1297" s="259" t="s">
        <v>162</v>
      </c>
      <c r="AT1297" s="259" t="s">
        <v>400</v>
      </c>
      <c r="AU1297" s="259" t="s">
        <v>93</v>
      </c>
      <c r="AY1297" s="18" t="s">
        <v>397</v>
      </c>
      <c r="BE1297" s="260">
        <f>IF(N1297="základní",J1297,0)</f>
        <v>0</v>
      </c>
      <c r="BF1297" s="260">
        <f>IF(N1297="snížená",J1297,0)</f>
        <v>0</v>
      </c>
      <c r="BG1297" s="260">
        <f>IF(N1297="zákl. přenesená",J1297,0)</f>
        <v>0</v>
      </c>
      <c r="BH1297" s="260">
        <f>IF(N1297="sníž. přenesená",J1297,0)</f>
        <v>0</v>
      </c>
      <c r="BI1297" s="260">
        <f>IF(N1297="nulová",J1297,0)</f>
        <v>0</v>
      </c>
      <c r="BJ1297" s="18" t="s">
        <v>91</v>
      </c>
      <c r="BK1297" s="260">
        <f>ROUND(I1297*H1297,2)</f>
        <v>0</v>
      </c>
      <c r="BL1297" s="18" t="s">
        <v>162</v>
      </c>
      <c r="BM1297" s="259" t="s">
        <v>1868</v>
      </c>
    </row>
    <row r="1298" s="2" customFormat="1">
      <c r="A1298" s="40"/>
      <c r="B1298" s="41"/>
      <c r="C1298" s="42"/>
      <c r="D1298" s="261" t="s">
        <v>404</v>
      </c>
      <c r="E1298" s="42"/>
      <c r="F1298" s="262" t="s">
        <v>1830</v>
      </c>
      <c r="G1298" s="42"/>
      <c r="H1298" s="42"/>
      <c r="I1298" s="157"/>
      <c r="J1298" s="42"/>
      <c r="K1298" s="42"/>
      <c r="L1298" s="46"/>
      <c r="M1298" s="263"/>
      <c r="N1298" s="264"/>
      <c r="O1298" s="93"/>
      <c r="P1298" s="93"/>
      <c r="Q1298" s="93"/>
      <c r="R1298" s="93"/>
      <c r="S1298" s="93"/>
      <c r="T1298" s="94"/>
      <c r="U1298" s="40"/>
      <c r="V1298" s="40"/>
      <c r="W1298" s="40"/>
      <c r="X1298" s="40"/>
      <c r="Y1298" s="40"/>
      <c r="Z1298" s="40"/>
      <c r="AA1298" s="40"/>
      <c r="AB1298" s="40"/>
      <c r="AC1298" s="40"/>
      <c r="AD1298" s="40"/>
      <c r="AE1298" s="40"/>
      <c r="AT1298" s="18" t="s">
        <v>404</v>
      </c>
      <c r="AU1298" s="18" t="s">
        <v>93</v>
      </c>
    </row>
    <row r="1299" s="2" customFormat="1" ht="21.75" customHeight="1">
      <c r="A1299" s="40"/>
      <c r="B1299" s="41"/>
      <c r="C1299" s="247" t="s">
        <v>1869</v>
      </c>
      <c r="D1299" s="247" t="s">
        <v>400</v>
      </c>
      <c r="E1299" s="248" t="s">
        <v>1870</v>
      </c>
      <c r="F1299" s="249" t="s">
        <v>1871</v>
      </c>
      <c r="G1299" s="250" t="s">
        <v>1828</v>
      </c>
      <c r="H1299" s="251">
        <v>1</v>
      </c>
      <c r="I1299" s="252"/>
      <c r="J1299" s="253">
        <f>ROUND(I1299*H1299,2)</f>
        <v>0</v>
      </c>
      <c r="K1299" s="254"/>
      <c r="L1299" s="46"/>
      <c r="M1299" s="255" t="s">
        <v>1</v>
      </c>
      <c r="N1299" s="256" t="s">
        <v>48</v>
      </c>
      <c r="O1299" s="93"/>
      <c r="P1299" s="257">
        <f>O1299*H1299</f>
        <v>0</v>
      </c>
      <c r="Q1299" s="257">
        <v>0</v>
      </c>
      <c r="R1299" s="257">
        <f>Q1299*H1299</f>
        <v>0</v>
      </c>
      <c r="S1299" s="257">
        <v>0</v>
      </c>
      <c r="T1299" s="258">
        <f>S1299*H1299</f>
        <v>0</v>
      </c>
      <c r="U1299" s="40"/>
      <c r="V1299" s="40"/>
      <c r="W1299" s="40"/>
      <c r="X1299" s="40"/>
      <c r="Y1299" s="40"/>
      <c r="Z1299" s="40"/>
      <c r="AA1299" s="40"/>
      <c r="AB1299" s="40"/>
      <c r="AC1299" s="40"/>
      <c r="AD1299" s="40"/>
      <c r="AE1299" s="40"/>
      <c r="AR1299" s="259" t="s">
        <v>162</v>
      </c>
      <c r="AT1299" s="259" t="s">
        <v>400</v>
      </c>
      <c r="AU1299" s="259" t="s">
        <v>93</v>
      </c>
      <c r="AY1299" s="18" t="s">
        <v>397</v>
      </c>
      <c r="BE1299" s="260">
        <f>IF(N1299="základní",J1299,0)</f>
        <v>0</v>
      </c>
      <c r="BF1299" s="260">
        <f>IF(N1299="snížená",J1299,0)</f>
        <v>0</v>
      </c>
      <c r="BG1299" s="260">
        <f>IF(N1299="zákl. přenesená",J1299,0)</f>
        <v>0</v>
      </c>
      <c r="BH1299" s="260">
        <f>IF(N1299="sníž. přenesená",J1299,0)</f>
        <v>0</v>
      </c>
      <c r="BI1299" s="260">
        <f>IF(N1299="nulová",J1299,0)</f>
        <v>0</v>
      </c>
      <c r="BJ1299" s="18" t="s">
        <v>91</v>
      </c>
      <c r="BK1299" s="260">
        <f>ROUND(I1299*H1299,2)</f>
        <v>0</v>
      </c>
      <c r="BL1299" s="18" t="s">
        <v>162</v>
      </c>
      <c r="BM1299" s="259" t="s">
        <v>1872</v>
      </c>
    </row>
    <row r="1300" s="2" customFormat="1">
      <c r="A1300" s="40"/>
      <c r="B1300" s="41"/>
      <c r="C1300" s="42"/>
      <c r="D1300" s="261" t="s">
        <v>404</v>
      </c>
      <c r="E1300" s="42"/>
      <c r="F1300" s="262" t="s">
        <v>1830</v>
      </c>
      <c r="G1300" s="42"/>
      <c r="H1300" s="42"/>
      <c r="I1300" s="157"/>
      <c r="J1300" s="42"/>
      <c r="K1300" s="42"/>
      <c r="L1300" s="46"/>
      <c r="M1300" s="263"/>
      <c r="N1300" s="264"/>
      <c r="O1300" s="93"/>
      <c r="P1300" s="93"/>
      <c r="Q1300" s="93"/>
      <c r="R1300" s="93"/>
      <c r="S1300" s="93"/>
      <c r="T1300" s="94"/>
      <c r="U1300" s="40"/>
      <c r="V1300" s="40"/>
      <c r="W1300" s="40"/>
      <c r="X1300" s="40"/>
      <c r="Y1300" s="40"/>
      <c r="Z1300" s="40"/>
      <c r="AA1300" s="40"/>
      <c r="AB1300" s="40"/>
      <c r="AC1300" s="40"/>
      <c r="AD1300" s="40"/>
      <c r="AE1300" s="40"/>
      <c r="AT1300" s="18" t="s">
        <v>404</v>
      </c>
      <c r="AU1300" s="18" t="s">
        <v>93</v>
      </c>
    </row>
    <row r="1301" s="2" customFormat="1" ht="21.75" customHeight="1">
      <c r="A1301" s="40"/>
      <c r="B1301" s="41"/>
      <c r="C1301" s="247" t="s">
        <v>1873</v>
      </c>
      <c r="D1301" s="247" t="s">
        <v>400</v>
      </c>
      <c r="E1301" s="248" t="s">
        <v>1874</v>
      </c>
      <c r="F1301" s="249" t="s">
        <v>1875</v>
      </c>
      <c r="G1301" s="250" t="s">
        <v>1828</v>
      </c>
      <c r="H1301" s="251">
        <v>1</v>
      </c>
      <c r="I1301" s="252"/>
      <c r="J1301" s="253">
        <f>ROUND(I1301*H1301,2)</f>
        <v>0</v>
      </c>
      <c r="K1301" s="254"/>
      <c r="L1301" s="46"/>
      <c r="M1301" s="255" t="s">
        <v>1</v>
      </c>
      <c r="N1301" s="256" t="s">
        <v>48</v>
      </c>
      <c r="O1301" s="93"/>
      <c r="P1301" s="257">
        <f>O1301*H1301</f>
        <v>0</v>
      </c>
      <c r="Q1301" s="257">
        <v>0</v>
      </c>
      <c r="R1301" s="257">
        <f>Q1301*H1301</f>
        <v>0</v>
      </c>
      <c r="S1301" s="257">
        <v>0</v>
      </c>
      <c r="T1301" s="258">
        <f>S1301*H1301</f>
        <v>0</v>
      </c>
      <c r="U1301" s="40"/>
      <c r="V1301" s="40"/>
      <c r="W1301" s="40"/>
      <c r="X1301" s="40"/>
      <c r="Y1301" s="40"/>
      <c r="Z1301" s="40"/>
      <c r="AA1301" s="40"/>
      <c r="AB1301" s="40"/>
      <c r="AC1301" s="40"/>
      <c r="AD1301" s="40"/>
      <c r="AE1301" s="40"/>
      <c r="AR1301" s="259" t="s">
        <v>162</v>
      </c>
      <c r="AT1301" s="259" t="s">
        <v>400</v>
      </c>
      <c r="AU1301" s="259" t="s">
        <v>93</v>
      </c>
      <c r="AY1301" s="18" t="s">
        <v>397</v>
      </c>
      <c r="BE1301" s="260">
        <f>IF(N1301="základní",J1301,0)</f>
        <v>0</v>
      </c>
      <c r="BF1301" s="260">
        <f>IF(N1301="snížená",J1301,0)</f>
        <v>0</v>
      </c>
      <c r="BG1301" s="260">
        <f>IF(N1301="zákl. přenesená",J1301,0)</f>
        <v>0</v>
      </c>
      <c r="BH1301" s="260">
        <f>IF(N1301="sníž. přenesená",J1301,0)</f>
        <v>0</v>
      </c>
      <c r="BI1301" s="260">
        <f>IF(N1301="nulová",J1301,0)</f>
        <v>0</v>
      </c>
      <c r="BJ1301" s="18" t="s">
        <v>91</v>
      </c>
      <c r="BK1301" s="260">
        <f>ROUND(I1301*H1301,2)</f>
        <v>0</v>
      </c>
      <c r="BL1301" s="18" t="s">
        <v>162</v>
      </c>
      <c r="BM1301" s="259" t="s">
        <v>1876</v>
      </c>
    </row>
    <row r="1302" s="2" customFormat="1">
      <c r="A1302" s="40"/>
      <c r="B1302" s="41"/>
      <c r="C1302" s="42"/>
      <c r="D1302" s="261" t="s">
        <v>404</v>
      </c>
      <c r="E1302" s="42"/>
      <c r="F1302" s="262" t="s">
        <v>1830</v>
      </c>
      <c r="G1302" s="42"/>
      <c r="H1302" s="42"/>
      <c r="I1302" s="157"/>
      <c r="J1302" s="42"/>
      <c r="K1302" s="42"/>
      <c r="L1302" s="46"/>
      <c r="M1302" s="263"/>
      <c r="N1302" s="264"/>
      <c r="O1302" s="93"/>
      <c r="P1302" s="93"/>
      <c r="Q1302" s="93"/>
      <c r="R1302" s="93"/>
      <c r="S1302" s="93"/>
      <c r="T1302" s="94"/>
      <c r="U1302" s="40"/>
      <c r="V1302" s="40"/>
      <c r="W1302" s="40"/>
      <c r="X1302" s="40"/>
      <c r="Y1302" s="40"/>
      <c r="Z1302" s="40"/>
      <c r="AA1302" s="40"/>
      <c r="AB1302" s="40"/>
      <c r="AC1302" s="40"/>
      <c r="AD1302" s="40"/>
      <c r="AE1302" s="40"/>
      <c r="AT1302" s="18" t="s">
        <v>404</v>
      </c>
      <c r="AU1302" s="18" t="s">
        <v>93</v>
      </c>
    </row>
    <row r="1303" s="2" customFormat="1" ht="21.75" customHeight="1">
      <c r="A1303" s="40"/>
      <c r="B1303" s="41"/>
      <c r="C1303" s="247" t="s">
        <v>1877</v>
      </c>
      <c r="D1303" s="247" t="s">
        <v>400</v>
      </c>
      <c r="E1303" s="248" t="s">
        <v>1878</v>
      </c>
      <c r="F1303" s="249" t="s">
        <v>1879</v>
      </c>
      <c r="G1303" s="250" t="s">
        <v>1828</v>
      </c>
      <c r="H1303" s="251">
        <v>1</v>
      </c>
      <c r="I1303" s="252"/>
      <c r="J1303" s="253">
        <f>ROUND(I1303*H1303,2)</f>
        <v>0</v>
      </c>
      <c r="K1303" s="254"/>
      <c r="L1303" s="46"/>
      <c r="M1303" s="255" t="s">
        <v>1</v>
      </c>
      <c r="N1303" s="256" t="s">
        <v>48</v>
      </c>
      <c r="O1303" s="93"/>
      <c r="P1303" s="257">
        <f>O1303*H1303</f>
        <v>0</v>
      </c>
      <c r="Q1303" s="257">
        <v>0</v>
      </c>
      <c r="R1303" s="257">
        <f>Q1303*H1303</f>
        <v>0</v>
      </c>
      <c r="S1303" s="257">
        <v>0</v>
      </c>
      <c r="T1303" s="258">
        <f>S1303*H1303</f>
        <v>0</v>
      </c>
      <c r="U1303" s="40"/>
      <c r="V1303" s="40"/>
      <c r="W1303" s="40"/>
      <c r="X1303" s="40"/>
      <c r="Y1303" s="40"/>
      <c r="Z1303" s="40"/>
      <c r="AA1303" s="40"/>
      <c r="AB1303" s="40"/>
      <c r="AC1303" s="40"/>
      <c r="AD1303" s="40"/>
      <c r="AE1303" s="40"/>
      <c r="AR1303" s="259" t="s">
        <v>162</v>
      </c>
      <c r="AT1303" s="259" t="s">
        <v>400</v>
      </c>
      <c r="AU1303" s="259" t="s">
        <v>93</v>
      </c>
      <c r="AY1303" s="18" t="s">
        <v>397</v>
      </c>
      <c r="BE1303" s="260">
        <f>IF(N1303="základní",J1303,0)</f>
        <v>0</v>
      </c>
      <c r="BF1303" s="260">
        <f>IF(N1303="snížená",J1303,0)</f>
        <v>0</v>
      </c>
      <c r="BG1303" s="260">
        <f>IF(N1303="zákl. přenesená",J1303,0)</f>
        <v>0</v>
      </c>
      <c r="BH1303" s="260">
        <f>IF(N1303="sníž. přenesená",J1303,0)</f>
        <v>0</v>
      </c>
      <c r="BI1303" s="260">
        <f>IF(N1303="nulová",J1303,0)</f>
        <v>0</v>
      </c>
      <c r="BJ1303" s="18" t="s">
        <v>91</v>
      </c>
      <c r="BK1303" s="260">
        <f>ROUND(I1303*H1303,2)</f>
        <v>0</v>
      </c>
      <c r="BL1303" s="18" t="s">
        <v>162</v>
      </c>
      <c r="BM1303" s="259" t="s">
        <v>1880</v>
      </c>
    </row>
    <row r="1304" s="2" customFormat="1">
      <c r="A1304" s="40"/>
      <c r="B1304" s="41"/>
      <c r="C1304" s="42"/>
      <c r="D1304" s="261" t="s">
        <v>404</v>
      </c>
      <c r="E1304" s="42"/>
      <c r="F1304" s="262" t="s">
        <v>1830</v>
      </c>
      <c r="G1304" s="42"/>
      <c r="H1304" s="42"/>
      <c r="I1304" s="157"/>
      <c r="J1304" s="42"/>
      <c r="K1304" s="42"/>
      <c r="L1304" s="46"/>
      <c r="M1304" s="263"/>
      <c r="N1304" s="264"/>
      <c r="O1304" s="93"/>
      <c r="P1304" s="93"/>
      <c r="Q1304" s="93"/>
      <c r="R1304" s="93"/>
      <c r="S1304" s="93"/>
      <c r="T1304" s="94"/>
      <c r="U1304" s="40"/>
      <c r="V1304" s="40"/>
      <c r="W1304" s="40"/>
      <c r="X1304" s="40"/>
      <c r="Y1304" s="40"/>
      <c r="Z1304" s="40"/>
      <c r="AA1304" s="40"/>
      <c r="AB1304" s="40"/>
      <c r="AC1304" s="40"/>
      <c r="AD1304" s="40"/>
      <c r="AE1304" s="40"/>
      <c r="AT1304" s="18" t="s">
        <v>404</v>
      </c>
      <c r="AU1304" s="18" t="s">
        <v>93</v>
      </c>
    </row>
    <row r="1305" s="2" customFormat="1" ht="21.75" customHeight="1">
      <c r="A1305" s="40"/>
      <c r="B1305" s="41"/>
      <c r="C1305" s="247" t="s">
        <v>1881</v>
      </c>
      <c r="D1305" s="247" t="s">
        <v>400</v>
      </c>
      <c r="E1305" s="248" t="s">
        <v>1882</v>
      </c>
      <c r="F1305" s="249" t="s">
        <v>1883</v>
      </c>
      <c r="G1305" s="250" t="s">
        <v>1828</v>
      </c>
      <c r="H1305" s="251">
        <v>1</v>
      </c>
      <c r="I1305" s="252"/>
      <c r="J1305" s="253">
        <f>ROUND(I1305*H1305,2)</f>
        <v>0</v>
      </c>
      <c r="K1305" s="254"/>
      <c r="L1305" s="46"/>
      <c r="M1305" s="255" t="s">
        <v>1</v>
      </c>
      <c r="N1305" s="256" t="s">
        <v>48</v>
      </c>
      <c r="O1305" s="93"/>
      <c r="P1305" s="257">
        <f>O1305*H1305</f>
        <v>0</v>
      </c>
      <c r="Q1305" s="257">
        <v>0</v>
      </c>
      <c r="R1305" s="257">
        <f>Q1305*H1305</f>
        <v>0</v>
      </c>
      <c r="S1305" s="257">
        <v>0</v>
      </c>
      <c r="T1305" s="258">
        <f>S1305*H1305</f>
        <v>0</v>
      </c>
      <c r="U1305" s="40"/>
      <c r="V1305" s="40"/>
      <c r="W1305" s="40"/>
      <c r="X1305" s="40"/>
      <c r="Y1305" s="40"/>
      <c r="Z1305" s="40"/>
      <c r="AA1305" s="40"/>
      <c r="AB1305" s="40"/>
      <c r="AC1305" s="40"/>
      <c r="AD1305" s="40"/>
      <c r="AE1305" s="40"/>
      <c r="AR1305" s="259" t="s">
        <v>162</v>
      </c>
      <c r="AT1305" s="259" t="s">
        <v>400</v>
      </c>
      <c r="AU1305" s="259" t="s">
        <v>93</v>
      </c>
      <c r="AY1305" s="18" t="s">
        <v>397</v>
      </c>
      <c r="BE1305" s="260">
        <f>IF(N1305="základní",J1305,0)</f>
        <v>0</v>
      </c>
      <c r="BF1305" s="260">
        <f>IF(N1305="snížená",J1305,0)</f>
        <v>0</v>
      </c>
      <c r="BG1305" s="260">
        <f>IF(N1305="zákl. přenesená",J1305,0)</f>
        <v>0</v>
      </c>
      <c r="BH1305" s="260">
        <f>IF(N1305="sníž. přenesená",J1305,0)</f>
        <v>0</v>
      </c>
      <c r="BI1305" s="260">
        <f>IF(N1305="nulová",J1305,0)</f>
        <v>0</v>
      </c>
      <c r="BJ1305" s="18" t="s">
        <v>91</v>
      </c>
      <c r="BK1305" s="260">
        <f>ROUND(I1305*H1305,2)</f>
        <v>0</v>
      </c>
      <c r="BL1305" s="18" t="s">
        <v>162</v>
      </c>
      <c r="BM1305" s="259" t="s">
        <v>1884</v>
      </c>
    </row>
    <row r="1306" s="2" customFormat="1">
      <c r="A1306" s="40"/>
      <c r="B1306" s="41"/>
      <c r="C1306" s="42"/>
      <c r="D1306" s="261" t="s">
        <v>404</v>
      </c>
      <c r="E1306" s="42"/>
      <c r="F1306" s="262" t="s">
        <v>1830</v>
      </c>
      <c r="G1306" s="42"/>
      <c r="H1306" s="42"/>
      <c r="I1306" s="157"/>
      <c r="J1306" s="42"/>
      <c r="K1306" s="42"/>
      <c r="L1306" s="46"/>
      <c r="M1306" s="263"/>
      <c r="N1306" s="264"/>
      <c r="O1306" s="93"/>
      <c r="P1306" s="93"/>
      <c r="Q1306" s="93"/>
      <c r="R1306" s="93"/>
      <c r="S1306" s="93"/>
      <c r="T1306" s="94"/>
      <c r="U1306" s="40"/>
      <c r="V1306" s="40"/>
      <c r="W1306" s="40"/>
      <c r="X1306" s="40"/>
      <c r="Y1306" s="40"/>
      <c r="Z1306" s="40"/>
      <c r="AA1306" s="40"/>
      <c r="AB1306" s="40"/>
      <c r="AC1306" s="40"/>
      <c r="AD1306" s="40"/>
      <c r="AE1306" s="40"/>
      <c r="AT1306" s="18" t="s">
        <v>404</v>
      </c>
      <c r="AU1306" s="18" t="s">
        <v>93</v>
      </c>
    </row>
    <row r="1307" s="2" customFormat="1" ht="21.75" customHeight="1">
      <c r="A1307" s="40"/>
      <c r="B1307" s="41"/>
      <c r="C1307" s="247" t="s">
        <v>1885</v>
      </c>
      <c r="D1307" s="247" t="s">
        <v>400</v>
      </c>
      <c r="E1307" s="248" t="s">
        <v>1886</v>
      </c>
      <c r="F1307" s="249" t="s">
        <v>1887</v>
      </c>
      <c r="G1307" s="250" t="s">
        <v>1828</v>
      </c>
      <c r="H1307" s="251">
        <v>1</v>
      </c>
      <c r="I1307" s="252"/>
      <c r="J1307" s="253">
        <f>ROUND(I1307*H1307,2)</f>
        <v>0</v>
      </c>
      <c r="K1307" s="254"/>
      <c r="L1307" s="46"/>
      <c r="M1307" s="255" t="s">
        <v>1</v>
      </c>
      <c r="N1307" s="256" t="s">
        <v>48</v>
      </c>
      <c r="O1307" s="93"/>
      <c r="P1307" s="257">
        <f>O1307*H1307</f>
        <v>0</v>
      </c>
      <c r="Q1307" s="257">
        <v>0</v>
      </c>
      <c r="R1307" s="257">
        <f>Q1307*H1307</f>
        <v>0</v>
      </c>
      <c r="S1307" s="257">
        <v>0</v>
      </c>
      <c r="T1307" s="258">
        <f>S1307*H1307</f>
        <v>0</v>
      </c>
      <c r="U1307" s="40"/>
      <c r="V1307" s="40"/>
      <c r="W1307" s="40"/>
      <c r="X1307" s="40"/>
      <c r="Y1307" s="40"/>
      <c r="Z1307" s="40"/>
      <c r="AA1307" s="40"/>
      <c r="AB1307" s="40"/>
      <c r="AC1307" s="40"/>
      <c r="AD1307" s="40"/>
      <c r="AE1307" s="40"/>
      <c r="AR1307" s="259" t="s">
        <v>162</v>
      </c>
      <c r="AT1307" s="259" t="s">
        <v>400</v>
      </c>
      <c r="AU1307" s="259" t="s">
        <v>93</v>
      </c>
      <c r="AY1307" s="18" t="s">
        <v>397</v>
      </c>
      <c r="BE1307" s="260">
        <f>IF(N1307="základní",J1307,0)</f>
        <v>0</v>
      </c>
      <c r="BF1307" s="260">
        <f>IF(N1307="snížená",J1307,0)</f>
        <v>0</v>
      </c>
      <c r="BG1307" s="260">
        <f>IF(N1307="zákl. přenesená",J1307,0)</f>
        <v>0</v>
      </c>
      <c r="BH1307" s="260">
        <f>IF(N1307="sníž. přenesená",J1307,0)</f>
        <v>0</v>
      </c>
      <c r="BI1307" s="260">
        <f>IF(N1307="nulová",J1307,0)</f>
        <v>0</v>
      </c>
      <c r="BJ1307" s="18" t="s">
        <v>91</v>
      </c>
      <c r="BK1307" s="260">
        <f>ROUND(I1307*H1307,2)</f>
        <v>0</v>
      </c>
      <c r="BL1307" s="18" t="s">
        <v>162</v>
      </c>
      <c r="BM1307" s="259" t="s">
        <v>1888</v>
      </c>
    </row>
    <row r="1308" s="2" customFormat="1">
      <c r="A1308" s="40"/>
      <c r="B1308" s="41"/>
      <c r="C1308" s="42"/>
      <c r="D1308" s="261" t="s">
        <v>404</v>
      </c>
      <c r="E1308" s="42"/>
      <c r="F1308" s="262" t="s">
        <v>1830</v>
      </c>
      <c r="G1308" s="42"/>
      <c r="H1308" s="42"/>
      <c r="I1308" s="157"/>
      <c r="J1308" s="42"/>
      <c r="K1308" s="42"/>
      <c r="L1308" s="46"/>
      <c r="M1308" s="263"/>
      <c r="N1308" s="264"/>
      <c r="O1308" s="93"/>
      <c r="P1308" s="93"/>
      <c r="Q1308" s="93"/>
      <c r="R1308" s="93"/>
      <c r="S1308" s="93"/>
      <c r="T1308" s="94"/>
      <c r="U1308" s="40"/>
      <c r="V1308" s="40"/>
      <c r="W1308" s="40"/>
      <c r="X1308" s="40"/>
      <c r="Y1308" s="40"/>
      <c r="Z1308" s="40"/>
      <c r="AA1308" s="40"/>
      <c r="AB1308" s="40"/>
      <c r="AC1308" s="40"/>
      <c r="AD1308" s="40"/>
      <c r="AE1308" s="40"/>
      <c r="AT1308" s="18" t="s">
        <v>404</v>
      </c>
      <c r="AU1308" s="18" t="s">
        <v>93</v>
      </c>
    </row>
    <row r="1309" s="2" customFormat="1" ht="21.75" customHeight="1">
      <c r="A1309" s="40"/>
      <c r="B1309" s="41"/>
      <c r="C1309" s="247" t="s">
        <v>1889</v>
      </c>
      <c r="D1309" s="247" t="s">
        <v>400</v>
      </c>
      <c r="E1309" s="248" t="s">
        <v>1890</v>
      </c>
      <c r="F1309" s="249" t="s">
        <v>1891</v>
      </c>
      <c r="G1309" s="250" t="s">
        <v>1828</v>
      </c>
      <c r="H1309" s="251">
        <v>1</v>
      </c>
      <c r="I1309" s="252"/>
      <c r="J1309" s="253">
        <f>ROUND(I1309*H1309,2)</f>
        <v>0</v>
      </c>
      <c r="K1309" s="254"/>
      <c r="L1309" s="46"/>
      <c r="M1309" s="255" t="s">
        <v>1</v>
      </c>
      <c r="N1309" s="256" t="s">
        <v>48</v>
      </c>
      <c r="O1309" s="93"/>
      <c r="P1309" s="257">
        <f>O1309*H1309</f>
        <v>0</v>
      </c>
      <c r="Q1309" s="257">
        <v>0</v>
      </c>
      <c r="R1309" s="257">
        <f>Q1309*H1309</f>
        <v>0</v>
      </c>
      <c r="S1309" s="257">
        <v>0</v>
      </c>
      <c r="T1309" s="258">
        <f>S1309*H1309</f>
        <v>0</v>
      </c>
      <c r="U1309" s="40"/>
      <c r="V1309" s="40"/>
      <c r="W1309" s="40"/>
      <c r="X1309" s="40"/>
      <c r="Y1309" s="40"/>
      <c r="Z1309" s="40"/>
      <c r="AA1309" s="40"/>
      <c r="AB1309" s="40"/>
      <c r="AC1309" s="40"/>
      <c r="AD1309" s="40"/>
      <c r="AE1309" s="40"/>
      <c r="AR1309" s="259" t="s">
        <v>162</v>
      </c>
      <c r="AT1309" s="259" t="s">
        <v>400</v>
      </c>
      <c r="AU1309" s="259" t="s">
        <v>93</v>
      </c>
      <c r="AY1309" s="18" t="s">
        <v>397</v>
      </c>
      <c r="BE1309" s="260">
        <f>IF(N1309="základní",J1309,0)</f>
        <v>0</v>
      </c>
      <c r="BF1309" s="260">
        <f>IF(N1309="snížená",J1309,0)</f>
        <v>0</v>
      </c>
      <c r="BG1309" s="260">
        <f>IF(N1309="zákl. přenesená",J1309,0)</f>
        <v>0</v>
      </c>
      <c r="BH1309" s="260">
        <f>IF(N1309="sníž. přenesená",J1309,0)</f>
        <v>0</v>
      </c>
      <c r="BI1309" s="260">
        <f>IF(N1309="nulová",J1309,0)</f>
        <v>0</v>
      </c>
      <c r="BJ1309" s="18" t="s">
        <v>91</v>
      </c>
      <c r="BK1309" s="260">
        <f>ROUND(I1309*H1309,2)</f>
        <v>0</v>
      </c>
      <c r="BL1309" s="18" t="s">
        <v>162</v>
      </c>
      <c r="BM1309" s="259" t="s">
        <v>1892</v>
      </c>
    </row>
    <row r="1310" s="2" customFormat="1">
      <c r="A1310" s="40"/>
      <c r="B1310" s="41"/>
      <c r="C1310" s="42"/>
      <c r="D1310" s="261" t="s">
        <v>404</v>
      </c>
      <c r="E1310" s="42"/>
      <c r="F1310" s="262" t="s">
        <v>1830</v>
      </c>
      <c r="G1310" s="42"/>
      <c r="H1310" s="42"/>
      <c r="I1310" s="157"/>
      <c r="J1310" s="42"/>
      <c r="K1310" s="42"/>
      <c r="L1310" s="46"/>
      <c r="M1310" s="263"/>
      <c r="N1310" s="264"/>
      <c r="O1310" s="93"/>
      <c r="P1310" s="93"/>
      <c r="Q1310" s="93"/>
      <c r="R1310" s="93"/>
      <c r="S1310" s="93"/>
      <c r="T1310" s="94"/>
      <c r="U1310" s="40"/>
      <c r="V1310" s="40"/>
      <c r="W1310" s="40"/>
      <c r="X1310" s="40"/>
      <c r="Y1310" s="40"/>
      <c r="Z1310" s="40"/>
      <c r="AA1310" s="40"/>
      <c r="AB1310" s="40"/>
      <c r="AC1310" s="40"/>
      <c r="AD1310" s="40"/>
      <c r="AE1310" s="40"/>
      <c r="AT1310" s="18" t="s">
        <v>404</v>
      </c>
      <c r="AU1310" s="18" t="s">
        <v>93</v>
      </c>
    </row>
    <row r="1311" s="2" customFormat="1" ht="21.75" customHeight="1">
      <c r="A1311" s="40"/>
      <c r="B1311" s="41"/>
      <c r="C1311" s="247" t="s">
        <v>1893</v>
      </c>
      <c r="D1311" s="247" t="s">
        <v>400</v>
      </c>
      <c r="E1311" s="248" t="s">
        <v>1894</v>
      </c>
      <c r="F1311" s="249" t="s">
        <v>1895</v>
      </c>
      <c r="G1311" s="250" t="s">
        <v>1828</v>
      </c>
      <c r="H1311" s="251">
        <v>1</v>
      </c>
      <c r="I1311" s="252"/>
      <c r="J1311" s="253">
        <f>ROUND(I1311*H1311,2)</f>
        <v>0</v>
      </c>
      <c r="K1311" s="254"/>
      <c r="L1311" s="46"/>
      <c r="M1311" s="255" t="s">
        <v>1</v>
      </c>
      <c r="N1311" s="256" t="s">
        <v>48</v>
      </c>
      <c r="O1311" s="93"/>
      <c r="P1311" s="257">
        <f>O1311*H1311</f>
        <v>0</v>
      </c>
      <c r="Q1311" s="257">
        <v>0</v>
      </c>
      <c r="R1311" s="257">
        <f>Q1311*H1311</f>
        <v>0</v>
      </c>
      <c r="S1311" s="257">
        <v>0</v>
      </c>
      <c r="T1311" s="258">
        <f>S1311*H1311</f>
        <v>0</v>
      </c>
      <c r="U1311" s="40"/>
      <c r="V1311" s="40"/>
      <c r="W1311" s="40"/>
      <c r="X1311" s="40"/>
      <c r="Y1311" s="40"/>
      <c r="Z1311" s="40"/>
      <c r="AA1311" s="40"/>
      <c r="AB1311" s="40"/>
      <c r="AC1311" s="40"/>
      <c r="AD1311" s="40"/>
      <c r="AE1311" s="40"/>
      <c r="AR1311" s="259" t="s">
        <v>162</v>
      </c>
      <c r="AT1311" s="259" t="s">
        <v>400</v>
      </c>
      <c r="AU1311" s="259" t="s">
        <v>93</v>
      </c>
      <c r="AY1311" s="18" t="s">
        <v>397</v>
      </c>
      <c r="BE1311" s="260">
        <f>IF(N1311="základní",J1311,0)</f>
        <v>0</v>
      </c>
      <c r="BF1311" s="260">
        <f>IF(N1311="snížená",J1311,0)</f>
        <v>0</v>
      </c>
      <c r="BG1311" s="260">
        <f>IF(N1311="zákl. přenesená",J1311,0)</f>
        <v>0</v>
      </c>
      <c r="BH1311" s="260">
        <f>IF(N1311="sníž. přenesená",J1311,0)</f>
        <v>0</v>
      </c>
      <c r="BI1311" s="260">
        <f>IF(N1311="nulová",J1311,0)</f>
        <v>0</v>
      </c>
      <c r="BJ1311" s="18" t="s">
        <v>91</v>
      </c>
      <c r="BK1311" s="260">
        <f>ROUND(I1311*H1311,2)</f>
        <v>0</v>
      </c>
      <c r="BL1311" s="18" t="s">
        <v>162</v>
      </c>
      <c r="BM1311" s="259" t="s">
        <v>1896</v>
      </c>
    </row>
    <row r="1312" s="2" customFormat="1">
      <c r="A1312" s="40"/>
      <c r="B1312" s="41"/>
      <c r="C1312" s="42"/>
      <c r="D1312" s="261" t="s">
        <v>404</v>
      </c>
      <c r="E1312" s="42"/>
      <c r="F1312" s="262" t="s">
        <v>1830</v>
      </c>
      <c r="G1312" s="42"/>
      <c r="H1312" s="42"/>
      <c r="I1312" s="157"/>
      <c r="J1312" s="42"/>
      <c r="K1312" s="42"/>
      <c r="L1312" s="46"/>
      <c r="M1312" s="263"/>
      <c r="N1312" s="264"/>
      <c r="O1312" s="93"/>
      <c r="P1312" s="93"/>
      <c r="Q1312" s="93"/>
      <c r="R1312" s="93"/>
      <c r="S1312" s="93"/>
      <c r="T1312" s="94"/>
      <c r="U1312" s="40"/>
      <c r="V1312" s="40"/>
      <c r="W1312" s="40"/>
      <c r="X1312" s="40"/>
      <c r="Y1312" s="40"/>
      <c r="Z1312" s="40"/>
      <c r="AA1312" s="40"/>
      <c r="AB1312" s="40"/>
      <c r="AC1312" s="40"/>
      <c r="AD1312" s="40"/>
      <c r="AE1312" s="40"/>
      <c r="AT1312" s="18" t="s">
        <v>404</v>
      </c>
      <c r="AU1312" s="18" t="s">
        <v>93</v>
      </c>
    </row>
    <row r="1313" s="2" customFormat="1" ht="21.75" customHeight="1">
      <c r="A1313" s="40"/>
      <c r="B1313" s="41"/>
      <c r="C1313" s="247" t="s">
        <v>1897</v>
      </c>
      <c r="D1313" s="247" t="s">
        <v>400</v>
      </c>
      <c r="E1313" s="248" t="s">
        <v>1898</v>
      </c>
      <c r="F1313" s="249" t="s">
        <v>1899</v>
      </c>
      <c r="G1313" s="250" t="s">
        <v>1828</v>
      </c>
      <c r="H1313" s="251">
        <v>1</v>
      </c>
      <c r="I1313" s="252"/>
      <c r="J1313" s="253">
        <f>ROUND(I1313*H1313,2)</f>
        <v>0</v>
      </c>
      <c r="K1313" s="254"/>
      <c r="L1313" s="46"/>
      <c r="M1313" s="255" t="s">
        <v>1</v>
      </c>
      <c r="N1313" s="256" t="s">
        <v>48</v>
      </c>
      <c r="O1313" s="93"/>
      <c r="P1313" s="257">
        <f>O1313*H1313</f>
        <v>0</v>
      </c>
      <c r="Q1313" s="257">
        <v>0</v>
      </c>
      <c r="R1313" s="257">
        <f>Q1313*H1313</f>
        <v>0</v>
      </c>
      <c r="S1313" s="257">
        <v>0</v>
      </c>
      <c r="T1313" s="258">
        <f>S1313*H1313</f>
        <v>0</v>
      </c>
      <c r="U1313" s="40"/>
      <c r="V1313" s="40"/>
      <c r="W1313" s="40"/>
      <c r="X1313" s="40"/>
      <c r="Y1313" s="40"/>
      <c r="Z1313" s="40"/>
      <c r="AA1313" s="40"/>
      <c r="AB1313" s="40"/>
      <c r="AC1313" s="40"/>
      <c r="AD1313" s="40"/>
      <c r="AE1313" s="40"/>
      <c r="AR1313" s="259" t="s">
        <v>162</v>
      </c>
      <c r="AT1313" s="259" t="s">
        <v>400</v>
      </c>
      <c r="AU1313" s="259" t="s">
        <v>93</v>
      </c>
      <c r="AY1313" s="18" t="s">
        <v>397</v>
      </c>
      <c r="BE1313" s="260">
        <f>IF(N1313="základní",J1313,0)</f>
        <v>0</v>
      </c>
      <c r="BF1313" s="260">
        <f>IF(N1313="snížená",J1313,0)</f>
        <v>0</v>
      </c>
      <c r="BG1313" s="260">
        <f>IF(N1313="zákl. přenesená",J1313,0)</f>
        <v>0</v>
      </c>
      <c r="BH1313" s="260">
        <f>IF(N1313="sníž. přenesená",J1313,0)</f>
        <v>0</v>
      </c>
      <c r="BI1313" s="260">
        <f>IF(N1313="nulová",J1313,0)</f>
        <v>0</v>
      </c>
      <c r="BJ1313" s="18" t="s">
        <v>91</v>
      </c>
      <c r="BK1313" s="260">
        <f>ROUND(I1313*H1313,2)</f>
        <v>0</v>
      </c>
      <c r="BL1313" s="18" t="s">
        <v>162</v>
      </c>
      <c r="BM1313" s="259" t="s">
        <v>1900</v>
      </c>
    </row>
    <row r="1314" s="2" customFormat="1">
      <c r="A1314" s="40"/>
      <c r="B1314" s="41"/>
      <c r="C1314" s="42"/>
      <c r="D1314" s="261" t="s">
        <v>404</v>
      </c>
      <c r="E1314" s="42"/>
      <c r="F1314" s="262" t="s">
        <v>1830</v>
      </c>
      <c r="G1314" s="42"/>
      <c r="H1314" s="42"/>
      <c r="I1314" s="157"/>
      <c r="J1314" s="42"/>
      <c r="K1314" s="42"/>
      <c r="L1314" s="46"/>
      <c r="M1314" s="263"/>
      <c r="N1314" s="264"/>
      <c r="O1314" s="93"/>
      <c r="P1314" s="93"/>
      <c r="Q1314" s="93"/>
      <c r="R1314" s="93"/>
      <c r="S1314" s="93"/>
      <c r="T1314" s="94"/>
      <c r="U1314" s="40"/>
      <c r="V1314" s="40"/>
      <c r="W1314" s="40"/>
      <c r="X1314" s="40"/>
      <c r="Y1314" s="40"/>
      <c r="Z1314" s="40"/>
      <c r="AA1314" s="40"/>
      <c r="AB1314" s="40"/>
      <c r="AC1314" s="40"/>
      <c r="AD1314" s="40"/>
      <c r="AE1314" s="40"/>
      <c r="AT1314" s="18" t="s">
        <v>404</v>
      </c>
      <c r="AU1314" s="18" t="s">
        <v>93</v>
      </c>
    </row>
    <row r="1315" s="2" customFormat="1" ht="21.75" customHeight="1">
      <c r="A1315" s="40"/>
      <c r="B1315" s="41"/>
      <c r="C1315" s="247" t="s">
        <v>1901</v>
      </c>
      <c r="D1315" s="247" t="s">
        <v>400</v>
      </c>
      <c r="E1315" s="248" t="s">
        <v>1902</v>
      </c>
      <c r="F1315" s="249" t="s">
        <v>1903</v>
      </c>
      <c r="G1315" s="250" t="s">
        <v>1828</v>
      </c>
      <c r="H1315" s="251">
        <v>1</v>
      </c>
      <c r="I1315" s="252"/>
      <c r="J1315" s="253">
        <f>ROUND(I1315*H1315,2)</f>
        <v>0</v>
      </c>
      <c r="K1315" s="254"/>
      <c r="L1315" s="46"/>
      <c r="M1315" s="255" t="s">
        <v>1</v>
      </c>
      <c r="N1315" s="256" t="s">
        <v>48</v>
      </c>
      <c r="O1315" s="93"/>
      <c r="P1315" s="257">
        <f>O1315*H1315</f>
        <v>0</v>
      </c>
      <c r="Q1315" s="257">
        <v>0</v>
      </c>
      <c r="R1315" s="257">
        <f>Q1315*H1315</f>
        <v>0</v>
      </c>
      <c r="S1315" s="257">
        <v>0</v>
      </c>
      <c r="T1315" s="258">
        <f>S1315*H1315</f>
        <v>0</v>
      </c>
      <c r="U1315" s="40"/>
      <c r="V1315" s="40"/>
      <c r="W1315" s="40"/>
      <c r="X1315" s="40"/>
      <c r="Y1315" s="40"/>
      <c r="Z1315" s="40"/>
      <c r="AA1315" s="40"/>
      <c r="AB1315" s="40"/>
      <c r="AC1315" s="40"/>
      <c r="AD1315" s="40"/>
      <c r="AE1315" s="40"/>
      <c r="AR1315" s="259" t="s">
        <v>162</v>
      </c>
      <c r="AT1315" s="259" t="s">
        <v>400</v>
      </c>
      <c r="AU1315" s="259" t="s">
        <v>93</v>
      </c>
      <c r="AY1315" s="18" t="s">
        <v>397</v>
      </c>
      <c r="BE1315" s="260">
        <f>IF(N1315="základní",J1315,0)</f>
        <v>0</v>
      </c>
      <c r="BF1315" s="260">
        <f>IF(N1315="snížená",J1315,0)</f>
        <v>0</v>
      </c>
      <c r="BG1315" s="260">
        <f>IF(N1315="zákl. přenesená",J1315,0)</f>
        <v>0</v>
      </c>
      <c r="BH1315" s="260">
        <f>IF(N1315="sníž. přenesená",J1315,0)</f>
        <v>0</v>
      </c>
      <c r="BI1315" s="260">
        <f>IF(N1315="nulová",J1315,0)</f>
        <v>0</v>
      </c>
      <c r="BJ1315" s="18" t="s">
        <v>91</v>
      </c>
      <c r="BK1315" s="260">
        <f>ROUND(I1315*H1315,2)</f>
        <v>0</v>
      </c>
      <c r="BL1315" s="18" t="s">
        <v>162</v>
      </c>
      <c r="BM1315" s="259" t="s">
        <v>1904</v>
      </c>
    </row>
    <row r="1316" s="2" customFormat="1">
      <c r="A1316" s="40"/>
      <c r="B1316" s="41"/>
      <c r="C1316" s="42"/>
      <c r="D1316" s="261" t="s">
        <v>404</v>
      </c>
      <c r="E1316" s="42"/>
      <c r="F1316" s="262" t="s">
        <v>1830</v>
      </c>
      <c r="G1316" s="42"/>
      <c r="H1316" s="42"/>
      <c r="I1316" s="157"/>
      <c r="J1316" s="42"/>
      <c r="K1316" s="42"/>
      <c r="L1316" s="46"/>
      <c r="M1316" s="263"/>
      <c r="N1316" s="264"/>
      <c r="O1316" s="93"/>
      <c r="P1316" s="93"/>
      <c r="Q1316" s="93"/>
      <c r="R1316" s="93"/>
      <c r="S1316" s="93"/>
      <c r="T1316" s="94"/>
      <c r="U1316" s="40"/>
      <c r="V1316" s="40"/>
      <c r="W1316" s="40"/>
      <c r="X1316" s="40"/>
      <c r="Y1316" s="40"/>
      <c r="Z1316" s="40"/>
      <c r="AA1316" s="40"/>
      <c r="AB1316" s="40"/>
      <c r="AC1316" s="40"/>
      <c r="AD1316" s="40"/>
      <c r="AE1316" s="40"/>
      <c r="AT1316" s="18" t="s">
        <v>404</v>
      </c>
      <c r="AU1316" s="18" t="s">
        <v>93</v>
      </c>
    </row>
    <row r="1317" s="2" customFormat="1" ht="21.75" customHeight="1">
      <c r="A1317" s="40"/>
      <c r="B1317" s="41"/>
      <c r="C1317" s="247" t="s">
        <v>1905</v>
      </c>
      <c r="D1317" s="247" t="s">
        <v>400</v>
      </c>
      <c r="E1317" s="248" t="s">
        <v>1906</v>
      </c>
      <c r="F1317" s="249" t="s">
        <v>1907</v>
      </c>
      <c r="G1317" s="250" t="s">
        <v>1828</v>
      </c>
      <c r="H1317" s="251">
        <v>1</v>
      </c>
      <c r="I1317" s="252"/>
      <c r="J1317" s="253">
        <f>ROUND(I1317*H1317,2)</f>
        <v>0</v>
      </c>
      <c r="K1317" s="254"/>
      <c r="L1317" s="46"/>
      <c r="M1317" s="255" t="s">
        <v>1</v>
      </c>
      <c r="N1317" s="256" t="s">
        <v>48</v>
      </c>
      <c r="O1317" s="93"/>
      <c r="P1317" s="257">
        <f>O1317*H1317</f>
        <v>0</v>
      </c>
      <c r="Q1317" s="257">
        <v>0</v>
      </c>
      <c r="R1317" s="257">
        <f>Q1317*H1317</f>
        <v>0</v>
      </c>
      <c r="S1317" s="257">
        <v>0</v>
      </c>
      <c r="T1317" s="258">
        <f>S1317*H1317</f>
        <v>0</v>
      </c>
      <c r="U1317" s="40"/>
      <c r="V1317" s="40"/>
      <c r="W1317" s="40"/>
      <c r="X1317" s="40"/>
      <c r="Y1317" s="40"/>
      <c r="Z1317" s="40"/>
      <c r="AA1317" s="40"/>
      <c r="AB1317" s="40"/>
      <c r="AC1317" s="40"/>
      <c r="AD1317" s="40"/>
      <c r="AE1317" s="40"/>
      <c r="AR1317" s="259" t="s">
        <v>162</v>
      </c>
      <c r="AT1317" s="259" t="s">
        <v>400</v>
      </c>
      <c r="AU1317" s="259" t="s">
        <v>93</v>
      </c>
      <c r="AY1317" s="18" t="s">
        <v>397</v>
      </c>
      <c r="BE1317" s="260">
        <f>IF(N1317="základní",J1317,0)</f>
        <v>0</v>
      </c>
      <c r="BF1317" s="260">
        <f>IF(N1317="snížená",J1317,0)</f>
        <v>0</v>
      </c>
      <c r="BG1317" s="260">
        <f>IF(N1317="zákl. přenesená",J1317,0)</f>
        <v>0</v>
      </c>
      <c r="BH1317" s="260">
        <f>IF(N1317="sníž. přenesená",J1317,0)</f>
        <v>0</v>
      </c>
      <c r="BI1317" s="260">
        <f>IF(N1317="nulová",J1317,0)</f>
        <v>0</v>
      </c>
      <c r="BJ1317" s="18" t="s">
        <v>91</v>
      </c>
      <c r="BK1317" s="260">
        <f>ROUND(I1317*H1317,2)</f>
        <v>0</v>
      </c>
      <c r="BL1317" s="18" t="s">
        <v>162</v>
      </c>
      <c r="BM1317" s="259" t="s">
        <v>1908</v>
      </c>
    </row>
    <row r="1318" s="2" customFormat="1">
      <c r="A1318" s="40"/>
      <c r="B1318" s="41"/>
      <c r="C1318" s="42"/>
      <c r="D1318" s="261" t="s">
        <v>404</v>
      </c>
      <c r="E1318" s="42"/>
      <c r="F1318" s="262" t="s">
        <v>1830</v>
      </c>
      <c r="G1318" s="42"/>
      <c r="H1318" s="42"/>
      <c r="I1318" s="157"/>
      <c r="J1318" s="42"/>
      <c r="K1318" s="42"/>
      <c r="L1318" s="46"/>
      <c r="M1318" s="263"/>
      <c r="N1318" s="264"/>
      <c r="O1318" s="93"/>
      <c r="P1318" s="93"/>
      <c r="Q1318" s="93"/>
      <c r="R1318" s="93"/>
      <c r="S1318" s="93"/>
      <c r="T1318" s="94"/>
      <c r="U1318" s="40"/>
      <c r="V1318" s="40"/>
      <c r="W1318" s="40"/>
      <c r="X1318" s="40"/>
      <c r="Y1318" s="40"/>
      <c r="Z1318" s="40"/>
      <c r="AA1318" s="40"/>
      <c r="AB1318" s="40"/>
      <c r="AC1318" s="40"/>
      <c r="AD1318" s="40"/>
      <c r="AE1318" s="40"/>
      <c r="AT1318" s="18" t="s">
        <v>404</v>
      </c>
      <c r="AU1318" s="18" t="s">
        <v>93</v>
      </c>
    </row>
    <row r="1319" s="2" customFormat="1" ht="21.75" customHeight="1">
      <c r="A1319" s="40"/>
      <c r="B1319" s="41"/>
      <c r="C1319" s="247" t="s">
        <v>1909</v>
      </c>
      <c r="D1319" s="247" t="s">
        <v>400</v>
      </c>
      <c r="E1319" s="248" t="s">
        <v>1910</v>
      </c>
      <c r="F1319" s="249" t="s">
        <v>1911</v>
      </c>
      <c r="G1319" s="250" t="s">
        <v>1828</v>
      </c>
      <c r="H1319" s="251">
        <v>1</v>
      </c>
      <c r="I1319" s="252"/>
      <c r="J1319" s="253">
        <f>ROUND(I1319*H1319,2)</f>
        <v>0</v>
      </c>
      <c r="K1319" s="254"/>
      <c r="L1319" s="46"/>
      <c r="M1319" s="255" t="s">
        <v>1</v>
      </c>
      <c r="N1319" s="256" t="s">
        <v>48</v>
      </c>
      <c r="O1319" s="93"/>
      <c r="P1319" s="257">
        <f>O1319*H1319</f>
        <v>0</v>
      </c>
      <c r="Q1319" s="257">
        <v>0</v>
      </c>
      <c r="R1319" s="257">
        <f>Q1319*H1319</f>
        <v>0</v>
      </c>
      <c r="S1319" s="257">
        <v>0</v>
      </c>
      <c r="T1319" s="258">
        <f>S1319*H1319</f>
        <v>0</v>
      </c>
      <c r="U1319" s="40"/>
      <c r="V1319" s="40"/>
      <c r="W1319" s="40"/>
      <c r="X1319" s="40"/>
      <c r="Y1319" s="40"/>
      <c r="Z1319" s="40"/>
      <c r="AA1319" s="40"/>
      <c r="AB1319" s="40"/>
      <c r="AC1319" s="40"/>
      <c r="AD1319" s="40"/>
      <c r="AE1319" s="40"/>
      <c r="AR1319" s="259" t="s">
        <v>162</v>
      </c>
      <c r="AT1319" s="259" t="s">
        <v>400</v>
      </c>
      <c r="AU1319" s="259" t="s">
        <v>93</v>
      </c>
      <c r="AY1319" s="18" t="s">
        <v>397</v>
      </c>
      <c r="BE1319" s="260">
        <f>IF(N1319="základní",J1319,0)</f>
        <v>0</v>
      </c>
      <c r="BF1319" s="260">
        <f>IF(N1319="snížená",J1319,0)</f>
        <v>0</v>
      </c>
      <c r="BG1319" s="260">
        <f>IF(N1319="zákl. přenesená",J1319,0)</f>
        <v>0</v>
      </c>
      <c r="BH1319" s="260">
        <f>IF(N1319="sníž. přenesená",J1319,0)</f>
        <v>0</v>
      </c>
      <c r="BI1319" s="260">
        <f>IF(N1319="nulová",J1319,0)</f>
        <v>0</v>
      </c>
      <c r="BJ1319" s="18" t="s">
        <v>91</v>
      </c>
      <c r="BK1319" s="260">
        <f>ROUND(I1319*H1319,2)</f>
        <v>0</v>
      </c>
      <c r="BL1319" s="18" t="s">
        <v>162</v>
      </c>
      <c r="BM1319" s="259" t="s">
        <v>1912</v>
      </c>
    </row>
    <row r="1320" s="2" customFormat="1">
      <c r="A1320" s="40"/>
      <c r="B1320" s="41"/>
      <c r="C1320" s="42"/>
      <c r="D1320" s="261" t="s">
        <v>404</v>
      </c>
      <c r="E1320" s="42"/>
      <c r="F1320" s="262" t="s">
        <v>1830</v>
      </c>
      <c r="G1320" s="42"/>
      <c r="H1320" s="42"/>
      <c r="I1320" s="157"/>
      <c r="J1320" s="42"/>
      <c r="K1320" s="42"/>
      <c r="L1320" s="46"/>
      <c r="M1320" s="263"/>
      <c r="N1320" s="264"/>
      <c r="O1320" s="93"/>
      <c r="P1320" s="93"/>
      <c r="Q1320" s="93"/>
      <c r="R1320" s="93"/>
      <c r="S1320" s="93"/>
      <c r="T1320" s="94"/>
      <c r="U1320" s="40"/>
      <c r="V1320" s="40"/>
      <c r="W1320" s="40"/>
      <c r="X1320" s="40"/>
      <c r="Y1320" s="40"/>
      <c r="Z1320" s="40"/>
      <c r="AA1320" s="40"/>
      <c r="AB1320" s="40"/>
      <c r="AC1320" s="40"/>
      <c r="AD1320" s="40"/>
      <c r="AE1320" s="40"/>
      <c r="AT1320" s="18" t="s">
        <v>404</v>
      </c>
      <c r="AU1320" s="18" t="s">
        <v>93</v>
      </c>
    </row>
    <row r="1321" s="2" customFormat="1" ht="21.75" customHeight="1">
      <c r="A1321" s="40"/>
      <c r="B1321" s="41"/>
      <c r="C1321" s="247" t="s">
        <v>1913</v>
      </c>
      <c r="D1321" s="247" t="s">
        <v>400</v>
      </c>
      <c r="E1321" s="248" t="s">
        <v>1914</v>
      </c>
      <c r="F1321" s="249" t="s">
        <v>1915</v>
      </c>
      <c r="G1321" s="250" t="s">
        <v>1828</v>
      </c>
      <c r="H1321" s="251">
        <v>1</v>
      </c>
      <c r="I1321" s="252"/>
      <c r="J1321" s="253">
        <f>ROUND(I1321*H1321,2)</f>
        <v>0</v>
      </c>
      <c r="K1321" s="254"/>
      <c r="L1321" s="46"/>
      <c r="M1321" s="255" t="s">
        <v>1</v>
      </c>
      <c r="N1321" s="256" t="s">
        <v>48</v>
      </c>
      <c r="O1321" s="93"/>
      <c r="P1321" s="257">
        <f>O1321*H1321</f>
        <v>0</v>
      </c>
      <c r="Q1321" s="257">
        <v>0</v>
      </c>
      <c r="R1321" s="257">
        <f>Q1321*H1321</f>
        <v>0</v>
      </c>
      <c r="S1321" s="257">
        <v>0</v>
      </c>
      <c r="T1321" s="258">
        <f>S1321*H1321</f>
        <v>0</v>
      </c>
      <c r="U1321" s="40"/>
      <c r="V1321" s="40"/>
      <c r="W1321" s="40"/>
      <c r="X1321" s="40"/>
      <c r="Y1321" s="40"/>
      <c r="Z1321" s="40"/>
      <c r="AA1321" s="40"/>
      <c r="AB1321" s="40"/>
      <c r="AC1321" s="40"/>
      <c r="AD1321" s="40"/>
      <c r="AE1321" s="40"/>
      <c r="AR1321" s="259" t="s">
        <v>162</v>
      </c>
      <c r="AT1321" s="259" t="s">
        <v>400</v>
      </c>
      <c r="AU1321" s="259" t="s">
        <v>93</v>
      </c>
      <c r="AY1321" s="18" t="s">
        <v>397</v>
      </c>
      <c r="BE1321" s="260">
        <f>IF(N1321="základní",J1321,0)</f>
        <v>0</v>
      </c>
      <c r="BF1321" s="260">
        <f>IF(N1321="snížená",J1321,0)</f>
        <v>0</v>
      </c>
      <c r="BG1321" s="260">
        <f>IF(N1321="zákl. přenesená",J1321,0)</f>
        <v>0</v>
      </c>
      <c r="BH1321" s="260">
        <f>IF(N1321="sníž. přenesená",J1321,0)</f>
        <v>0</v>
      </c>
      <c r="BI1321" s="260">
        <f>IF(N1321="nulová",J1321,0)</f>
        <v>0</v>
      </c>
      <c r="BJ1321" s="18" t="s">
        <v>91</v>
      </c>
      <c r="BK1321" s="260">
        <f>ROUND(I1321*H1321,2)</f>
        <v>0</v>
      </c>
      <c r="BL1321" s="18" t="s">
        <v>162</v>
      </c>
      <c r="BM1321" s="259" t="s">
        <v>1916</v>
      </c>
    </row>
    <row r="1322" s="2" customFormat="1">
      <c r="A1322" s="40"/>
      <c r="B1322" s="41"/>
      <c r="C1322" s="42"/>
      <c r="D1322" s="261" t="s">
        <v>404</v>
      </c>
      <c r="E1322" s="42"/>
      <c r="F1322" s="262" t="s">
        <v>1830</v>
      </c>
      <c r="G1322" s="42"/>
      <c r="H1322" s="42"/>
      <c r="I1322" s="157"/>
      <c r="J1322" s="42"/>
      <c r="K1322" s="42"/>
      <c r="L1322" s="46"/>
      <c r="M1322" s="263"/>
      <c r="N1322" s="264"/>
      <c r="O1322" s="93"/>
      <c r="P1322" s="93"/>
      <c r="Q1322" s="93"/>
      <c r="R1322" s="93"/>
      <c r="S1322" s="93"/>
      <c r="T1322" s="94"/>
      <c r="U1322" s="40"/>
      <c r="V1322" s="40"/>
      <c r="W1322" s="40"/>
      <c r="X1322" s="40"/>
      <c r="Y1322" s="40"/>
      <c r="Z1322" s="40"/>
      <c r="AA1322" s="40"/>
      <c r="AB1322" s="40"/>
      <c r="AC1322" s="40"/>
      <c r="AD1322" s="40"/>
      <c r="AE1322" s="40"/>
      <c r="AT1322" s="18" t="s">
        <v>404</v>
      </c>
      <c r="AU1322" s="18" t="s">
        <v>93</v>
      </c>
    </row>
    <row r="1323" s="2" customFormat="1" ht="21.75" customHeight="1">
      <c r="A1323" s="40"/>
      <c r="B1323" s="41"/>
      <c r="C1323" s="247" t="s">
        <v>1917</v>
      </c>
      <c r="D1323" s="247" t="s">
        <v>400</v>
      </c>
      <c r="E1323" s="248" t="s">
        <v>1918</v>
      </c>
      <c r="F1323" s="249" t="s">
        <v>1919</v>
      </c>
      <c r="G1323" s="250" t="s">
        <v>1828</v>
      </c>
      <c r="H1323" s="251">
        <v>1</v>
      </c>
      <c r="I1323" s="252"/>
      <c r="J1323" s="253">
        <f>ROUND(I1323*H1323,2)</f>
        <v>0</v>
      </c>
      <c r="K1323" s="254"/>
      <c r="L1323" s="46"/>
      <c r="M1323" s="255" t="s">
        <v>1</v>
      </c>
      <c r="N1323" s="256" t="s">
        <v>48</v>
      </c>
      <c r="O1323" s="93"/>
      <c r="P1323" s="257">
        <f>O1323*H1323</f>
        <v>0</v>
      </c>
      <c r="Q1323" s="257">
        <v>0</v>
      </c>
      <c r="R1323" s="257">
        <f>Q1323*H1323</f>
        <v>0</v>
      </c>
      <c r="S1323" s="257">
        <v>0</v>
      </c>
      <c r="T1323" s="258">
        <f>S1323*H1323</f>
        <v>0</v>
      </c>
      <c r="U1323" s="40"/>
      <c r="V1323" s="40"/>
      <c r="W1323" s="40"/>
      <c r="X1323" s="40"/>
      <c r="Y1323" s="40"/>
      <c r="Z1323" s="40"/>
      <c r="AA1323" s="40"/>
      <c r="AB1323" s="40"/>
      <c r="AC1323" s="40"/>
      <c r="AD1323" s="40"/>
      <c r="AE1323" s="40"/>
      <c r="AR1323" s="259" t="s">
        <v>162</v>
      </c>
      <c r="AT1323" s="259" t="s">
        <v>400</v>
      </c>
      <c r="AU1323" s="259" t="s">
        <v>93</v>
      </c>
      <c r="AY1323" s="18" t="s">
        <v>397</v>
      </c>
      <c r="BE1323" s="260">
        <f>IF(N1323="základní",J1323,0)</f>
        <v>0</v>
      </c>
      <c r="BF1323" s="260">
        <f>IF(N1323="snížená",J1323,0)</f>
        <v>0</v>
      </c>
      <c r="BG1323" s="260">
        <f>IF(N1323="zákl. přenesená",J1323,0)</f>
        <v>0</v>
      </c>
      <c r="BH1323" s="260">
        <f>IF(N1323="sníž. přenesená",J1323,0)</f>
        <v>0</v>
      </c>
      <c r="BI1323" s="260">
        <f>IF(N1323="nulová",J1323,0)</f>
        <v>0</v>
      </c>
      <c r="BJ1323" s="18" t="s">
        <v>91</v>
      </c>
      <c r="BK1323" s="260">
        <f>ROUND(I1323*H1323,2)</f>
        <v>0</v>
      </c>
      <c r="BL1323" s="18" t="s">
        <v>162</v>
      </c>
      <c r="BM1323" s="259" t="s">
        <v>1920</v>
      </c>
    </row>
    <row r="1324" s="2" customFormat="1">
      <c r="A1324" s="40"/>
      <c r="B1324" s="41"/>
      <c r="C1324" s="42"/>
      <c r="D1324" s="261" t="s">
        <v>404</v>
      </c>
      <c r="E1324" s="42"/>
      <c r="F1324" s="262" t="s">
        <v>1830</v>
      </c>
      <c r="G1324" s="42"/>
      <c r="H1324" s="42"/>
      <c r="I1324" s="157"/>
      <c r="J1324" s="42"/>
      <c r="K1324" s="42"/>
      <c r="L1324" s="46"/>
      <c r="M1324" s="263"/>
      <c r="N1324" s="264"/>
      <c r="O1324" s="93"/>
      <c r="P1324" s="93"/>
      <c r="Q1324" s="93"/>
      <c r="R1324" s="93"/>
      <c r="S1324" s="93"/>
      <c r="T1324" s="94"/>
      <c r="U1324" s="40"/>
      <c r="V1324" s="40"/>
      <c r="W1324" s="40"/>
      <c r="X1324" s="40"/>
      <c r="Y1324" s="40"/>
      <c r="Z1324" s="40"/>
      <c r="AA1324" s="40"/>
      <c r="AB1324" s="40"/>
      <c r="AC1324" s="40"/>
      <c r="AD1324" s="40"/>
      <c r="AE1324" s="40"/>
      <c r="AT1324" s="18" t="s">
        <v>404</v>
      </c>
      <c r="AU1324" s="18" t="s">
        <v>93</v>
      </c>
    </row>
    <row r="1325" s="2" customFormat="1" ht="21.75" customHeight="1">
      <c r="A1325" s="40"/>
      <c r="B1325" s="41"/>
      <c r="C1325" s="247" t="s">
        <v>1921</v>
      </c>
      <c r="D1325" s="247" t="s">
        <v>400</v>
      </c>
      <c r="E1325" s="248" t="s">
        <v>1922</v>
      </c>
      <c r="F1325" s="249" t="s">
        <v>1923</v>
      </c>
      <c r="G1325" s="250" t="s">
        <v>1828</v>
      </c>
      <c r="H1325" s="251">
        <v>1</v>
      </c>
      <c r="I1325" s="252"/>
      <c r="J1325" s="253">
        <f>ROUND(I1325*H1325,2)</f>
        <v>0</v>
      </c>
      <c r="K1325" s="254"/>
      <c r="L1325" s="46"/>
      <c r="M1325" s="255" t="s">
        <v>1</v>
      </c>
      <c r="N1325" s="256" t="s">
        <v>48</v>
      </c>
      <c r="O1325" s="93"/>
      <c r="P1325" s="257">
        <f>O1325*H1325</f>
        <v>0</v>
      </c>
      <c r="Q1325" s="257">
        <v>0</v>
      </c>
      <c r="R1325" s="257">
        <f>Q1325*H1325</f>
        <v>0</v>
      </c>
      <c r="S1325" s="257">
        <v>0</v>
      </c>
      <c r="T1325" s="258">
        <f>S1325*H1325</f>
        <v>0</v>
      </c>
      <c r="U1325" s="40"/>
      <c r="V1325" s="40"/>
      <c r="W1325" s="40"/>
      <c r="X1325" s="40"/>
      <c r="Y1325" s="40"/>
      <c r="Z1325" s="40"/>
      <c r="AA1325" s="40"/>
      <c r="AB1325" s="40"/>
      <c r="AC1325" s="40"/>
      <c r="AD1325" s="40"/>
      <c r="AE1325" s="40"/>
      <c r="AR1325" s="259" t="s">
        <v>162</v>
      </c>
      <c r="AT1325" s="259" t="s">
        <v>400</v>
      </c>
      <c r="AU1325" s="259" t="s">
        <v>93</v>
      </c>
      <c r="AY1325" s="18" t="s">
        <v>397</v>
      </c>
      <c r="BE1325" s="260">
        <f>IF(N1325="základní",J1325,0)</f>
        <v>0</v>
      </c>
      <c r="BF1325" s="260">
        <f>IF(N1325="snížená",J1325,0)</f>
        <v>0</v>
      </c>
      <c r="BG1325" s="260">
        <f>IF(N1325="zákl. přenesená",J1325,0)</f>
        <v>0</v>
      </c>
      <c r="BH1325" s="260">
        <f>IF(N1325="sníž. přenesená",J1325,0)</f>
        <v>0</v>
      </c>
      <c r="BI1325" s="260">
        <f>IF(N1325="nulová",J1325,0)</f>
        <v>0</v>
      </c>
      <c r="BJ1325" s="18" t="s">
        <v>91</v>
      </c>
      <c r="BK1325" s="260">
        <f>ROUND(I1325*H1325,2)</f>
        <v>0</v>
      </c>
      <c r="BL1325" s="18" t="s">
        <v>162</v>
      </c>
      <c r="BM1325" s="259" t="s">
        <v>1924</v>
      </c>
    </row>
    <row r="1326" s="2" customFormat="1">
      <c r="A1326" s="40"/>
      <c r="B1326" s="41"/>
      <c r="C1326" s="42"/>
      <c r="D1326" s="261" t="s">
        <v>404</v>
      </c>
      <c r="E1326" s="42"/>
      <c r="F1326" s="262" t="s">
        <v>1830</v>
      </c>
      <c r="G1326" s="42"/>
      <c r="H1326" s="42"/>
      <c r="I1326" s="157"/>
      <c r="J1326" s="42"/>
      <c r="K1326" s="42"/>
      <c r="L1326" s="46"/>
      <c r="M1326" s="263"/>
      <c r="N1326" s="264"/>
      <c r="O1326" s="93"/>
      <c r="P1326" s="93"/>
      <c r="Q1326" s="93"/>
      <c r="R1326" s="93"/>
      <c r="S1326" s="93"/>
      <c r="T1326" s="94"/>
      <c r="U1326" s="40"/>
      <c r="V1326" s="40"/>
      <c r="W1326" s="40"/>
      <c r="X1326" s="40"/>
      <c r="Y1326" s="40"/>
      <c r="Z1326" s="40"/>
      <c r="AA1326" s="40"/>
      <c r="AB1326" s="40"/>
      <c r="AC1326" s="40"/>
      <c r="AD1326" s="40"/>
      <c r="AE1326" s="40"/>
      <c r="AT1326" s="18" t="s">
        <v>404</v>
      </c>
      <c r="AU1326" s="18" t="s">
        <v>93</v>
      </c>
    </row>
    <row r="1327" s="2" customFormat="1" ht="21.75" customHeight="1">
      <c r="A1327" s="40"/>
      <c r="B1327" s="41"/>
      <c r="C1327" s="247" t="s">
        <v>1925</v>
      </c>
      <c r="D1327" s="247" t="s">
        <v>400</v>
      </c>
      <c r="E1327" s="248" t="s">
        <v>1926</v>
      </c>
      <c r="F1327" s="249" t="s">
        <v>1927</v>
      </c>
      <c r="G1327" s="250" t="s">
        <v>1828</v>
      </c>
      <c r="H1327" s="251">
        <v>1</v>
      </c>
      <c r="I1327" s="252"/>
      <c r="J1327" s="253">
        <f>ROUND(I1327*H1327,2)</f>
        <v>0</v>
      </c>
      <c r="K1327" s="254"/>
      <c r="L1327" s="46"/>
      <c r="M1327" s="255" t="s">
        <v>1</v>
      </c>
      <c r="N1327" s="256" t="s">
        <v>48</v>
      </c>
      <c r="O1327" s="93"/>
      <c r="P1327" s="257">
        <f>O1327*H1327</f>
        <v>0</v>
      </c>
      <c r="Q1327" s="257">
        <v>0</v>
      </c>
      <c r="R1327" s="257">
        <f>Q1327*H1327</f>
        <v>0</v>
      </c>
      <c r="S1327" s="257">
        <v>0</v>
      </c>
      <c r="T1327" s="258">
        <f>S1327*H1327</f>
        <v>0</v>
      </c>
      <c r="U1327" s="40"/>
      <c r="V1327" s="40"/>
      <c r="W1327" s="40"/>
      <c r="X1327" s="40"/>
      <c r="Y1327" s="40"/>
      <c r="Z1327" s="40"/>
      <c r="AA1327" s="40"/>
      <c r="AB1327" s="40"/>
      <c r="AC1327" s="40"/>
      <c r="AD1327" s="40"/>
      <c r="AE1327" s="40"/>
      <c r="AR1327" s="259" t="s">
        <v>162</v>
      </c>
      <c r="AT1327" s="259" t="s">
        <v>400</v>
      </c>
      <c r="AU1327" s="259" t="s">
        <v>93</v>
      </c>
      <c r="AY1327" s="18" t="s">
        <v>397</v>
      </c>
      <c r="BE1327" s="260">
        <f>IF(N1327="základní",J1327,0)</f>
        <v>0</v>
      </c>
      <c r="BF1327" s="260">
        <f>IF(N1327="snížená",J1327,0)</f>
        <v>0</v>
      </c>
      <c r="BG1327" s="260">
        <f>IF(N1327="zákl. přenesená",J1327,0)</f>
        <v>0</v>
      </c>
      <c r="BH1327" s="260">
        <f>IF(N1327="sníž. přenesená",J1327,0)</f>
        <v>0</v>
      </c>
      <c r="BI1327" s="260">
        <f>IF(N1327="nulová",J1327,0)</f>
        <v>0</v>
      </c>
      <c r="BJ1327" s="18" t="s">
        <v>91</v>
      </c>
      <c r="BK1327" s="260">
        <f>ROUND(I1327*H1327,2)</f>
        <v>0</v>
      </c>
      <c r="BL1327" s="18" t="s">
        <v>162</v>
      </c>
      <c r="BM1327" s="259" t="s">
        <v>1928</v>
      </c>
    </row>
    <row r="1328" s="2" customFormat="1">
      <c r="A1328" s="40"/>
      <c r="B1328" s="41"/>
      <c r="C1328" s="42"/>
      <c r="D1328" s="261" t="s">
        <v>404</v>
      </c>
      <c r="E1328" s="42"/>
      <c r="F1328" s="262" t="s">
        <v>1830</v>
      </c>
      <c r="G1328" s="42"/>
      <c r="H1328" s="42"/>
      <c r="I1328" s="157"/>
      <c r="J1328" s="42"/>
      <c r="K1328" s="42"/>
      <c r="L1328" s="46"/>
      <c r="M1328" s="263"/>
      <c r="N1328" s="264"/>
      <c r="O1328" s="93"/>
      <c r="P1328" s="93"/>
      <c r="Q1328" s="93"/>
      <c r="R1328" s="93"/>
      <c r="S1328" s="93"/>
      <c r="T1328" s="94"/>
      <c r="U1328" s="40"/>
      <c r="V1328" s="40"/>
      <c r="W1328" s="40"/>
      <c r="X1328" s="40"/>
      <c r="Y1328" s="40"/>
      <c r="Z1328" s="40"/>
      <c r="AA1328" s="40"/>
      <c r="AB1328" s="40"/>
      <c r="AC1328" s="40"/>
      <c r="AD1328" s="40"/>
      <c r="AE1328" s="40"/>
      <c r="AT1328" s="18" t="s">
        <v>404</v>
      </c>
      <c r="AU1328" s="18" t="s">
        <v>93</v>
      </c>
    </row>
    <row r="1329" s="2" customFormat="1" ht="21.75" customHeight="1">
      <c r="A1329" s="40"/>
      <c r="B1329" s="41"/>
      <c r="C1329" s="247" t="s">
        <v>1929</v>
      </c>
      <c r="D1329" s="247" t="s">
        <v>400</v>
      </c>
      <c r="E1329" s="248" t="s">
        <v>1930</v>
      </c>
      <c r="F1329" s="249" t="s">
        <v>1931</v>
      </c>
      <c r="G1329" s="250" t="s">
        <v>1828</v>
      </c>
      <c r="H1329" s="251">
        <v>1</v>
      </c>
      <c r="I1329" s="252"/>
      <c r="J1329" s="253">
        <f>ROUND(I1329*H1329,2)</f>
        <v>0</v>
      </c>
      <c r="K1329" s="254"/>
      <c r="L1329" s="46"/>
      <c r="M1329" s="255" t="s">
        <v>1</v>
      </c>
      <c r="N1329" s="256" t="s">
        <v>48</v>
      </c>
      <c r="O1329" s="93"/>
      <c r="P1329" s="257">
        <f>O1329*H1329</f>
        <v>0</v>
      </c>
      <c r="Q1329" s="257">
        <v>0</v>
      </c>
      <c r="R1329" s="257">
        <f>Q1329*H1329</f>
        <v>0</v>
      </c>
      <c r="S1329" s="257">
        <v>0</v>
      </c>
      <c r="T1329" s="258">
        <f>S1329*H1329</f>
        <v>0</v>
      </c>
      <c r="U1329" s="40"/>
      <c r="V1329" s="40"/>
      <c r="W1329" s="40"/>
      <c r="X1329" s="40"/>
      <c r="Y1329" s="40"/>
      <c r="Z1329" s="40"/>
      <c r="AA1329" s="40"/>
      <c r="AB1329" s="40"/>
      <c r="AC1329" s="40"/>
      <c r="AD1329" s="40"/>
      <c r="AE1329" s="40"/>
      <c r="AR1329" s="259" t="s">
        <v>162</v>
      </c>
      <c r="AT1329" s="259" t="s">
        <v>400</v>
      </c>
      <c r="AU1329" s="259" t="s">
        <v>93</v>
      </c>
      <c r="AY1329" s="18" t="s">
        <v>397</v>
      </c>
      <c r="BE1329" s="260">
        <f>IF(N1329="základní",J1329,0)</f>
        <v>0</v>
      </c>
      <c r="BF1329" s="260">
        <f>IF(N1329="snížená",J1329,0)</f>
        <v>0</v>
      </c>
      <c r="BG1329" s="260">
        <f>IF(N1329="zákl. přenesená",J1329,0)</f>
        <v>0</v>
      </c>
      <c r="BH1329" s="260">
        <f>IF(N1329="sníž. přenesená",J1329,0)</f>
        <v>0</v>
      </c>
      <c r="BI1329" s="260">
        <f>IF(N1329="nulová",J1329,0)</f>
        <v>0</v>
      </c>
      <c r="BJ1329" s="18" t="s">
        <v>91</v>
      </c>
      <c r="BK1329" s="260">
        <f>ROUND(I1329*H1329,2)</f>
        <v>0</v>
      </c>
      <c r="BL1329" s="18" t="s">
        <v>162</v>
      </c>
      <c r="BM1329" s="259" t="s">
        <v>1932</v>
      </c>
    </row>
    <row r="1330" s="2" customFormat="1">
      <c r="A1330" s="40"/>
      <c r="B1330" s="41"/>
      <c r="C1330" s="42"/>
      <c r="D1330" s="261" t="s">
        <v>404</v>
      </c>
      <c r="E1330" s="42"/>
      <c r="F1330" s="262" t="s">
        <v>1830</v>
      </c>
      <c r="G1330" s="42"/>
      <c r="H1330" s="42"/>
      <c r="I1330" s="157"/>
      <c r="J1330" s="42"/>
      <c r="K1330" s="42"/>
      <c r="L1330" s="46"/>
      <c r="M1330" s="263"/>
      <c r="N1330" s="264"/>
      <c r="O1330" s="93"/>
      <c r="P1330" s="93"/>
      <c r="Q1330" s="93"/>
      <c r="R1330" s="93"/>
      <c r="S1330" s="93"/>
      <c r="T1330" s="94"/>
      <c r="U1330" s="40"/>
      <c r="V1330" s="40"/>
      <c r="W1330" s="40"/>
      <c r="X1330" s="40"/>
      <c r="Y1330" s="40"/>
      <c r="Z1330" s="40"/>
      <c r="AA1330" s="40"/>
      <c r="AB1330" s="40"/>
      <c r="AC1330" s="40"/>
      <c r="AD1330" s="40"/>
      <c r="AE1330" s="40"/>
      <c r="AT1330" s="18" t="s">
        <v>404</v>
      </c>
      <c r="AU1330" s="18" t="s">
        <v>93</v>
      </c>
    </row>
    <row r="1331" s="2" customFormat="1" ht="21.75" customHeight="1">
      <c r="A1331" s="40"/>
      <c r="B1331" s="41"/>
      <c r="C1331" s="247" t="s">
        <v>1933</v>
      </c>
      <c r="D1331" s="247" t="s">
        <v>400</v>
      </c>
      <c r="E1331" s="248" t="s">
        <v>1934</v>
      </c>
      <c r="F1331" s="249" t="s">
        <v>1935</v>
      </c>
      <c r="G1331" s="250" t="s">
        <v>1828</v>
      </c>
      <c r="H1331" s="251">
        <v>1</v>
      </c>
      <c r="I1331" s="252"/>
      <c r="J1331" s="253">
        <f>ROUND(I1331*H1331,2)</f>
        <v>0</v>
      </c>
      <c r="K1331" s="254"/>
      <c r="L1331" s="46"/>
      <c r="M1331" s="255" t="s">
        <v>1</v>
      </c>
      <c r="N1331" s="256" t="s">
        <v>48</v>
      </c>
      <c r="O1331" s="93"/>
      <c r="P1331" s="257">
        <f>O1331*H1331</f>
        <v>0</v>
      </c>
      <c r="Q1331" s="257">
        <v>0</v>
      </c>
      <c r="R1331" s="257">
        <f>Q1331*H1331</f>
        <v>0</v>
      </c>
      <c r="S1331" s="257">
        <v>0</v>
      </c>
      <c r="T1331" s="258">
        <f>S1331*H1331</f>
        <v>0</v>
      </c>
      <c r="U1331" s="40"/>
      <c r="V1331" s="40"/>
      <c r="W1331" s="40"/>
      <c r="X1331" s="40"/>
      <c r="Y1331" s="40"/>
      <c r="Z1331" s="40"/>
      <c r="AA1331" s="40"/>
      <c r="AB1331" s="40"/>
      <c r="AC1331" s="40"/>
      <c r="AD1331" s="40"/>
      <c r="AE1331" s="40"/>
      <c r="AR1331" s="259" t="s">
        <v>162</v>
      </c>
      <c r="AT1331" s="259" t="s">
        <v>400</v>
      </c>
      <c r="AU1331" s="259" t="s">
        <v>93</v>
      </c>
      <c r="AY1331" s="18" t="s">
        <v>397</v>
      </c>
      <c r="BE1331" s="260">
        <f>IF(N1331="základní",J1331,0)</f>
        <v>0</v>
      </c>
      <c r="BF1331" s="260">
        <f>IF(N1331="snížená",J1331,0)</f>
        <v>0</v>
      </c>
      <c r="BG1331" s="260">
        <f>IF(N1331="zákl. přenesená",J1331,0)</f>
        <v>0</v>
      </c>
      <c r="BH1331" s="260">
        <f>IF(N1331="sníž. přenesená",J1331,0)</f>
        <v>0</v>
      </c>
      <c r="BI1331" s="260">
        <f>IF(N1331="nulová",J1331,0)</f>
        <v>0</v>
      </c>
      <c r="BJ1331" s="18" t="s">
        <v>91</v>
      </c>
      <c r="BK1331" s="260">
        <f>ROUND(I1331*H1331,2)</f>
        <v>0</v>
      </c>
      <c r="BL1331" s="18" t="s">
        <v>162</v>
      </c>
      <c r="BM1331" s="259" t="s">
        <v>1936</v>
      </c>
    </row>
    <row r="1332" s="2" customFormat="1">
      <c r="A1332" s="40"/>
      <c r="B1332" s="41"/>
      <c r="C1332" s="42"/>
      <c r="D1332" s="261" t="s">
        <v>404</v>
      </c>
      <c r="E1332" s="42"/>
      <c r="F1332" s="262" t="s">
        <v>1830</v>
      </c>
      <c r="G1332" s="42"/>
      <c r="H1332" s="42"/>
      <c r="I1332" s="157"/>
      <c r="J1332" s="42"/>
      <c r="K1332" s="42"/>
      <c r="L1332" s="46"/>
      <c r="M1332" s="263"/>
      <c r="N1332" s="264"/>
      <c r="O1332" s="93"/>
      <c r="P1332" s="93"/>
      <c r="Q1332" s="93"/>
      <c r="R1332" s="93"/>
      <c r="S1332" s="93"/>
      <c r="T1332" s="94"/>
      <c r="U1332" s="40"/>
      <c r="V1332" s="40"/>
      <c r="W1332" s="40"/>
      <c r="X1332" s="40"/>
      <c r="Y1332" s="40"/>
      <c r="Z1332" s="40"/>
      <c r="AA1332" s="40"/>
      <c r="AB1332" s="40"/>
      <c r="AC1332" s="40"/>
      <c r="AD1332" s="40"/>
      <c r="AE1332" s="40"/>
      <c r="AT1332" s="18" t="s">
        <v>404</v>
      </c>
      <c r="AU1332" s="18" t="s">
        <v>93</v>
      </c>
    </row>
    <row r="1333" s="2" customFormat="1" ht="21.75" customHeight="1">
      <c r="A1333" s="40"/>
      <c r="B1333" s="41"/>
      <c r="C1333" s="247" t="s">
        <v>1937</v>
      </c>
      <c r="D1333" s="247" t="s">
        <v>400</v>
      </c>
      <c r="E1333" s="248" t="s">
        <v>1938</v>
      </c>
      <c r="F1333" s="249" t="s">
        <v>1939</v>
      </c>
      <c r="G1333" s="250" t="s">
        <v>1828</v>
      </c>
      <c r="H1333" s="251">
        <v>1</v>
      </c>
      <c r="I1333" s="252"/>
      <c r="J1333" s="253">
        <f>ROUND(I1333*H1333,2)</f>
        <v>0</v>
      </c>
      <c r="K1333" s="254"/>
      <c r="L1333" s="46"/>
      <c r="M1333" s="255" t="s">
        <v>1</v>
      </c>
      <c r="N1333" s="256" t="s">
        <v>48</v>
      </c>
      <c r="O1333" s="93"/>
      <c r="P1333" s="257">
        <f>O1333*H1333</f>
        <v>0</v>
      </c>
      <c r="Q1333" s="257">
        <v>0</v>
      </c>
      <c r="R1333" s="257">
        <f>Q1333*H1333</f>
        <v>0</v>
      </c>
      <c r="S1333" s="257">
        <v>0</v>
      </c>
      <c r="T1333" s="258">
        <f>S1333*H1333</f>
        <v>0</v>
      </c>
      <c r="U1333" s="40"/>
      <c r="V1333" s="40"/>
      <c r="W1333" s="40"/>
      <c r="X1333" s="40"/>
      <c r="Y1333" s="40"/>
      <c r="Z1333" s="40"/>
      <c r="AA1333" s="40"/>
      <c r="AB1333" s="40"/>
      <c r="AC1333" s="40"/>
      <c r="AD1333" s="40"/>
      <c r="AE1333" s="40"/>
      <c r="AR1333" s="259" t="s">
        <v>162</v>
      </c>
      <c r="AT1333" s="259" t="s">
        <v>400</v>
      </c>
      <c r="AU1333" s="259" t="s">
        <v>93</v>
      </c>
      <c r="AY1333" s="18" t="s">
        <v>397</v>
      </c>
      <c r="BE1333" s="260">
        <f>IF(N1333="základní",J1333,0)</f>
        <v>0</v>
      </c>
      <c r="BF1333" s="260">
        <f>IF(N1333="snížená",J1333,0)</f>
        <v>0</v>
      </c>
      <c r="BG1333" s="260">
        <f>IF(N1333="zákl. přenesená",J1333,0)</f>
        <v>0</v>
      </c>
      <c r="BH1333" s="260">
        <f>IF(N1333="sníž. přenesená",J1333,0)</f>
        <v>0</v>
      </c>
      <c r="BI1333" s="260">
        <f>IF(N1333="nulová",J1333,0)</f>
        <v>0</v>
      </c>
      <c r="BJ1333" s="18" t="s">
        <v>91</v>
      </c>
      <c r="BK1333" s="260">
        <f>ROUND(I1333*H1333,2)</f>
        <v>0</v>
      </c>
      <c r="BL1333" s="18" t="s">
        <v>162</v>
      </c>
      <c r="BM1333" s="259" t="s">
        <v>1940</v>
      </c>
    </row>
    <row r="1334" s="2" customFormat="1">
      <c r="A1334" s="40"/>
      <c r="B1334" s="41"/>
      <c r="C1334" s="42"/>
      <c r="D1334" s="261" t="s">
        <v>404</v>
      </c>
      <c r="E1334" s="42"/>
      <c r="F1334" s="262" t="s">
        <v>1830</v>
      </c>
      <c r="G1334" s="42"/>
      <c r="H1334" s="42"/>
      <c r="I1334" s="157"/>
      <c r="J1334" s="42"/>
      <c r="K1334" s="42"/>
      <c r="L1334" s="46"/>
      <c r="M1334" s="263"/>
      <c r="N1334" s="264"/>
      <c r="O1334" s="93"/>
      <c r="P1334" s="93"/>
      <c r="Q1334" s="93"/>
      <c r="R1334" s="93"/>
      <c r="S1334" s="93"/>
      <c r="T1334" s="94"/>
      <c r="U1334" s="40"/>
      <c r="V1334" s="40"/>
      <c r="W1334" s="40"/>
      <c r="X1334" s="40"/>
      <c r="Y1334" s="40"/>
      <c r="Z1334" s="40"/>
      <c r="AA1334" s="40"/>
      <c r="AB1334" s="40"/>
      <c r="AC1334" s="40"/>
      <c r="AD1334" s="40"/>
      <c r="AE1334" s="40"/>
      <c r="AT1334" s="18" t="s">
        <v>404</v>
      </c>
      <c r="AU1334" s="18" t="s">
        <v>93</v>
      </c>
    </row>
    <row r="1335" s="2" customFormat="1" ht="21.75" customHeight="1">
      <c r="A1335" s="40"/>
      <c r="B1335" s="41"/>
      <c r="C1335" s="247" t="s">
        <v>1941</v>
      </c>
      <c r="D1335" s="247" t="s">
        <v>400</v>
      </c>
      <c r="E1335" s="248" t="s">
        <v>1942</v>
      </c>
      <c r="F1335" s="249" t="s">
        <v>1943</v>
      </c>
      <c r="G1335" s="250" t="s">
        <v>1828</v>
      </c>
      <c r="H1335" s="251">
        <v>1</v>
      </c>
      <c r="I1335" s="252"/>
      <c r="J1335" s="253">
        <f>ROUND(I1335*H1335,2)</f>
        <v>0</v>
      </c>
      <c r="K1335" s="254"/>
      <c r="L1335" s="46"/>
      <c r="M1335" s="255" t="s">
        <v>1</v>
      </c>
      <c r="N1335" s="256" t="s">
        <v>48</v>
      </c>
      <c r="O1335" s="93"/>
      <c r="P1335" s="257">
        <f>O1335*H1335</f>
        <v>0</v>
      </c>
      <c r="Q1335" s="257">
        <v>0</v>
      </c>
      <c r="R1335" s="257">
        <f>Q1335*H1335</f>
        <v>0</v>
      </c>
      <c r="S1335" s="257">
        <v>0</v>
      </c>
      <c r="T1335" s="258">
        <f>S1335*H1335</f>
        <v>0</v>
      </c>
      <c r="U1335" s="40"/>
      <c r="V1335" s="40"/>
      <c r="W1335" s="40"/>
      <c r="X1335" s="40"/>
      <c r="Y1335" s="40"/>
      <c r="Z1335" s="40"/>
      <c r="AA1335" s="40"/>
      <c r="AB1335" s="40"/>
      <c r="AC1335" s="40"/>
      <c r="AD1335" s="40"/>
      <c r="AE1335" s="40"/>
      <c r="AR1335" s="259" t="s">
        <v>162</v>
      </c>
      <c r="AT1335" s="259" t="s">
        <v>400</v>
      </c>
      <c r="AU1335" s="259" t="s">
        <v>93</v>
      </c>
      <c r="AY1335" s="18" t="s">
        <v>397</v>
      </c>
      <c r="BE1335" s="260">
        <f>IF(N1335="základní",J1335,0)</f>
        <v>0</v>
      </c>
      <c r="BF1335" s="260">
        <f>IF(N1335="snížená",J1335,0)</f>
        <v>0</v>
      </c>
      <c r="BG1335" s="260">
        <f>IF(N1335="zákl. přenesená",J1335,0)</f>
        <v>0</v>
      </c>
      <c r="BH1335" s="260">
        <f>IF(N1335="sníž. přenesená",J1335,0)</f>
        <v>0</v>
      </c>
      <c r="BI1335" s="260">
        <f>IF(N1335="nulová",J1335,0)</f>
        <v>0</v>
      </c>
      <c r="BJ1335" s="18" t="s">
        <v>91</v>
      </c>
      <c r="BK1335" s="260">
        <f>ROUND(I1335*H1335,2)</f>
        <v>0</v>
      </c>
      <c r="BL1335" s="18" t="s">
        <v>162</v>
      </c>
      <c r="BM1335" s="259" t="s">
        <v>1944</v>
      </c>
    </row>
    <row r="1336" s="2" customFormat="1">
      <c r="A1336" s="40"/>
      <c r="B1336" s="41"/>
      <c r="C1336" s="42"/>
      <c r="D1336" s="261" t="s">
        <v>404</v>
      </c>
      <c r="E1336" s="42"/>
      <c r="F1336" s="262" t="s">
        <v>1830</v>
      </c>
      <c r="G1336" s="42"/>
      <c r="H1336" s="42"/>
      <c r="I1336" s="157"/>
      <c r="J1336" s="42"/>
      <c r="K1336" s="42"/>
      <c r="L1336" s="46"/>
      <c r="M1336" s="263"/>
      <c r="N1336" s="264"/>
      <c r="O1336" s="93"/>
      <c r="P1336" s="93"/>
      <c r="Q1336" s="93"/>
      <c r="R1336" s="93"/>
      <c r="S1336" s="93"/>
      <c r="T1336" s="94"/>
      <c r="U1336" s="40"/>
      <c r="V1336" s="40"/>
      <c r="W1336" s="40"/>
      <c r="X1336" s="40"/>
      <c r="Y1336" s="40"/>
      <c r="Z1336" s="40"/>
      <c r="AA1336" s="40"/>
      <c r="AB1336" s="40"/>
      <c r="AC1336" s="40"/>
      <c r="AD1336" s="40"/>
      <c r="AE1336" s="40"/>
      <c r="AT1336" s="18" t="s">
        <v>404</v>
      </c>
      <c r="AU1336" s="18" t="s">
        <v>93</v>
      </c>
    </row>
    <row r="1337" s="2" customFormat="1" ht="21.75" customHeight="1">
      <c r="A1337" s="40"/>
      <c r="B1337" s="41"/>
      <c r="C1337" s="247" t="s">
        <v>1945</v>
      </c>
      <c r="D1337" s="247" t="s">
        <v>400</v>
      </c>
      <c r="E1337" s="248" t="s">
        <v>1946</v>
      </c>
      <c r="F1337" s="249" t="s">
        <v>1947</v>
      </c>
      <c r="G1337" s="250" t="s">
        <v>1828</v>
      </c>
      <c r="H1337" s="251">
        <v>1</v>
      </c>
      <c r="I1337" s="252"/>
      <c r="J1337" s="253">
        <f>ROUND(I1337*H1337,2)</f>
        <v>0</v>
      </c>
      <c r="K1337" s="254"/>
      <c r="L1337" s="46"/>
      <c r="M1337" s="255" t="s">
        <v>1</v>
      </c>
      <c r="N1337" s="256" t="s">
        <v>48</v>
      </c>
      <c r="O1337" s="93"/>
      <c r="P1337" s="257">
        <f>O1337*H1337</f>
        <v>0</v>
      </c>
      <c r="Q1337" s="257">
        <v>0</v>
      </c>
      <c r="R1337" s="257">
        <f>Q1337*H1337</f>
        <v>0</v>
      </c>
      <c r="S1337" s="257">
        <v>0</v>
      </c>
      <c r="T1337" s="258">
        <f>S1337*H1337</f>
        <v>0</v>
      </c>
      <c r="U1337" s="40"/>
      <c r="V1337" s="40"/>
      <c r="W1337" s="40"/>
      <c r="X1337" s="40"/>
      <c r="Y1337" s="40"/>
      <c r="Z1337" s="40"/>
      <c r="AA1337" s="40"/>
      <c r="AB1337" s="40"/>
      <c r="AC1337" s="40"/>
      <c r="AD1337" s="40"/>
      <c r="AE1337" s="40"/>
      <c r="AR1337" s="259" t="s">
        <v>162</v>
      </c>
      <c r="AT1337" s="259" t="s">
        <v>400</v>
      </c>
      <c r="AU1337" s="259" t="s">
        <v>93</v>
      </c>
      <c r="AY1337" s="18" t="s">
        <v>397</v>
      </c>
      <c r="BE1337" s="260">
        <f>IF(N1337="základní",J1337,0)</f>
        <v>0</v>
      </c>
      <c r="BF1337" s="260">
        <f>IF(N1337="snížená",J1337,0)</f>
        <v>0</v>
      </c>
      <c r="BG1337" s="260">
        <f>IF(N1337="zákl. přenesená",J1337,0)</f>
        <v>0</v>
      </c>
      <c r="BH1337" s="260">
        <f>IF(N1337="sníž. přenesená",J1337,0)</f>
        <v>0</v>
      </c>
      <c r="BI1337" s="260">
        <f>IF(N1337="nulová",J1337,0)</f>
        <v>0</v>
      </c>
      <c r="BJ1337" s="18" t="s">
        <v>91</v>
      </c>
      <c r="BK1337" s="260">
        <f>ROUND(I1337*H1337,2)</f>
        <v>0</v>
      </c>
      <c r="BL1337" s="18" t="s">
        <v>162</v>
      </c>
      <c r="BM1337" s="259" t="s">
        <v>1948</v>
      </c>
    </row>
    <row r="1338" s="2" customFormat="1">
      <c r="A1338" s="40"/>
      <c r="B1338" s="41"/>
      <c r="C1338" s="42"/>
      <c r="D1338" s="261" t="s">
        <v>404</v>
      </c>
      <c r="E1338" s="42"/>
      <c r="F1338" s="262" t="s">
        <v>1830</v>
      </c>
      <c r="G1338" s="42"/>
      <c r="H1338" s="42"/>
      <c r="I1338" s="157"/>
      <c r="J1338" s="42"/>
      <c r="K1338" s="42"/>
      <c r="L1338" s="46"/>
      <c r="M1338" s="263"/>
      <c r="N1338" s="264"/>
      <c r="O1338" s="93"/>
      <c r="P1338" s="93"/>
      <c r="Q1338" s="93"/>
      <c r="R1338" s="93"/>
      <c r="S1338" s="93"/>
      <c r="T1338" s="94"/>
      <c r="U1338" s="40"/>
      <c r="V1338" s="40"/>
      <c r="W1338" s="40"/>
      <c r="X1338" s="40"/>
      <c r="Y1338" s="40"/>
      <c r="Z1338" s="40"/>
      <c r="AA1338" s="40"/>
      <c r="AB1338" s="40"/>
      <c r="AC1338" s="40"/>
      <c r="AD1338" s="40"/>
      <c r="AE1338" s="40"/>
      <c r="AT1338" s="18" t="s">
        <v>404</v>
      </c>
      <c r="AU1338" s="18" t="s">
        <v>93</v>
      </c>
    </row>
    <row r="1339" s="2" customFormat="1" ht="21.75" customHeight="1">
      <c r="A1339" s="40"/>
      <c r="B1339" s="41"/>
      <c r="C1339" s="247" t="s">
        <v>1949</v>
      </c>
      <c r="D1339" s="247" t="s">
        <v>400</v>
      </c>
      <c r="E1339" s="248" t="s">
        <v>1950</v>
      </c>
      <c r="F1339" s="249" t="s">
        <v>1951</v>
      </c>
      <c r="G1339" s="250" t="s">
        <v>1828</v>
      </c>
      <c r="H1339" s="251">
        <v>1</v>
      </c>
      <c r="I1339" s="252"/>
      <c r="J1339" s="253">
        <f>ROUND(I1339*H1339,2)</f>
        <v>0</v>
      </c>
      <c r="K1339" s="254"/>
      <c r="L1339" s="46"/>
      <c r="M1339" s="255" t="s">
        <v>1</v>
      </c>
      <c r="N1339" s="256" t="s">
        <v>48</v>
      </c>
      <c r="O1339" s="93"/>
      <c r="P1339" s="257">
        <f>O1339*H1339</f>
        <v>0</v>
      </c>
      <c r="Q1339" s="257">
        <v>0</v>
      </c>
      <c r="R1339" s="257">
        <f>Q1339*H1339</f>
        <v>0</v>
      </c>
      <c r="S1339" s="257">
        <v>0</v>
      </c>
      <c r="T1339" s="258">
        <f>S1339*H1339</f>
        <v>0</v>
      </c>
      <c r="U1339" s="40"/>
      <c r="V1339" s="40"/>
      <c r="W1339" s="40"/>
      <c r="X1339" s="40"/>
      <c r="Y1339" s="40"/>
      <c r="Z1339" s="40"/>
      <c r="AA1339" s="40"/>
      <c r="AB1339" s="40"/>
      <c r="AC1339" s="40"/>
      <c r="AD1339" s="40"/>
      <c r="AE1339" s="40"/>
      <c r="AR1339" s="259" t="s">
        <v>162</v>
      </c>
      <c r="AT1339" s="259" t="s">
        <v>400</v>
      </c>
      <c r="AU1339" s="259" t="s">
        <v>93</v>
      </c>
      <c r="AY1339" s="18" t="s">
        <v>397</v>
      </c>
      <c r="BE1339" s="260">
        <f>IF(N1339="základní",J1339,0)</f>
        <v>0</v>
      </c>
      <c r="BF1339" s="260">
        <f>IF(N1339="snížená",J1339,0)</f>
        <v>0</v>
      </c>
      <c r="BG1339" s="260">
        <f>IF(N1339="zákl. přenesená",J1339,0)</f>
        <v>0</v>
      </c>
      <c r="BH1339" s="260">
        <f>IF(N1339="sníž. přenesená",J1339,0)</f>
        <v>0</v>
      </c>
      <c r="BI1339" s="260">
        <f>IF(N1339="nulová",J1339,0)</f>
        <v>0</v>
      </c>
      <c r="BJ1339" s="18" t="s">
        <v>91</v>
      </c>
      <c r="BK1339" s="260">
        <f>ROUND(I1339*H1339,2)</f>
        <v>0</v>
      </c>
      <c r="BL1339" s="18" t="s">
        <v>162</v>
      </c>
      <c r="BM1339" s="259" t="s">
        <v>1952</v>
      </c>
    </row>
    <row r="1340" s="2" customFormat="1">
      <c r="A1340" s="40"/>
      <c r="B1340" s="41"/>
      <c r="C1340" s="42"/>
      <c r="D1340" s="261" t="s">
        <v>404</v>
      </c>
      <c r="E1340" s="42"/>
      <c r="F1340" s="262" t="s">
        <v>1830</v>
      </c>
      <c r="G1340" s="42"/>
      <c r="H1340" s="42"/>
      <c r="I1340" s="157"/>
      <c r="J1340" s="42"/>
      <c r="K1340" s="42"/>
      <c r="L1340" s="46"/>
      <c r="M1340" s="263"/>
      <c r="N1340" s="264"/>
      <c r="O1340" s="93"/>
      <c r="P1340" s="93"/>
      <c r="Q1340" s="93"/>
      <c r="R1340" s="93"/>
      <c r="S1340" s="93"/>
      <c r="T1340" s="94"/>
      <c r="U1340" s="40"/>
      <c r="V1340" s="40"/>
      <c r="W1340" s="40"/>
      <c r="X1340" s="40"/>
      <c r="Y1340" s="40"/>
      <c r="Z1340" s="40"/>
      <c r="AA1340" s="40"/>
      <c r="AB1340" s="40"/>
      <c r="AC1340" s="40"/>
      <c r="AD1340" s="40"/>
      <c r="AE1340" s="40"/>
      <c r="AT1340" s="18" t="s">
        <v>404</v>
      </c>
      <c r="AU1340" s="18" t="s">
        <v>93</v>
      </c>
    </row>
    <row r="1341" s="2" customFormat="1" ht="21.75" customHeight="1">
      <c r="A1341" s="40"/>
      <c r="B1341" s="41"/>
      <c r="C1341" s="247" t="s">
        <v>1421</v>
      </c>
      <c r="D1341" s="247" t="s">
        <v>400</v>
      </c>
      <c r="E1341" s="248" t="s">
        <v>1953</v>
      </c>
      <c r="F1341" s="249" t="s">
        <v>1954</v>
      </c>
      <c r="G1341" s="250" t="s">
        <v>1828</v>
      </c>
      <c r="H1341" s="251">
        <v>1</v>
      </c>
      <c r="I1341" s="252"/>
      <c r="J1341" s="253">
        <f>ROUND(I1341*H1341,2)</f>
        <v>0</v>
      </c>
      <c r="K1341" s="254"/>
      <c r="L1341" s="46"/>
      <c r="M1341" s="255" t="s">
        <v>1</v>
      </c>
      <c r="N1341" s="256" t="s">
        <v>48</v>
      </c>
      <c r="O1341" s="93"/>
      <c r="P1341" s="257">
        <f>O1341*H1341</f>
        <v>0</v>
      </c>
      <c r="Q1341" s="257">
        <v>0</v>
      </c>
      <c r="R1341" s="257">
        <f>Q1341*H1341</f>
        <v>0</v>
      </c>
      <c r="S1341" s="257">
        <v>0</v>
      </c>
      <c r="T1341" s="258">
        <f>S1341*H1341</f>
        <v>0</v>
      </c>
      <c r="U1341" s="40"/>
      <c r="V1341" s="40"/>
      <c r="W1341" s="40"/>
      <c r="X1341" s="40"/>
      <c r="Y1341" s="40"/>
      <c r="Z1341" s="40"/>
      <c r="AA1341" s="40"/>
      <c r="AB1341" s="40"/>
      <c r="AC1341" s="40"/>
      <c r="AD1341" s="40"/>
      <c r="AE1341" s="40"/>
      <c r="AR1341" s="259" t="s">
        <v>162</v>
      </c>
      <c r="AT1341" s="259" t="s">
        <v>400</v>
      </c>
      <c r="AU1341" s="259" t="s">
        <v>93</v>
      </c>
      <c r="AY1341" s="18" t="s">
        <v>397</v>
      </c>
      <c r="BE1341" s="260">
        <f>IF(N1341="základní",J1341,0)</f>
        <v>0</v>
      </c>
      <c r="BF1341" s="260">
        <f>IF(N1341="snížená",J1341,0)</f>
        <v>0</v>
      </c>
      <c r="BG1341" s="260">
        <f>IF(N1341="zákl. přenesená",J1341,0)</f>
        <v>0</v>
      </c>
      <c r="BH1341" s="260">
        <f>IF(N1341="sníž. přenesená",J1341,0)</f>
        <v>0</v>
      </c>
      <c r="BI1341" s="260">
        <f>IF(N1341="nulová",J1341,0)</f>
        <v>0</v>
      </c>
      <c r="BJ1341" s="18" t="s">
        <v>91</v>
      </c>
      <c r="BK1341" s="260">
        <f>ROUND(I1341*H1341,2)</f>
        <v>0</v>
      </c>
      <c r="BL1341" s="18" t="s">
        <v>162</v>
      </c>
      <c r="BM1341" s="259" t="s">
        <v>1955</v>
      </c>
    </row>
    <row r="1342" s="2" customFormat="1">
      <c r="A1342" s="40"/>
      <c r="B1342" s="41"/>
      <c r="C1342" s="42"/>
      <c r="D1342" s="261" t="s">
        <v>404</v>
      </c>
      <c r="E1342" s="42"/>
      <c r="F1342" s="262" t="s">
        <v>1830</v>
      </c>
      <c r="G1342" s="42"/>
      <c r="H1342" s="42"/>
      <c r="I1342" s="157"/>
      <c r="J1342" s="42"/>
      <c r="K1342" s="42"/>
      <c r="L1342" s="46"/>
      <c r="M1342" s="263"/>
      <c r="N1342" s="264"/>
      <c r="O1342" s="93"/>
      <c r="P1342" s="93"/>
      <c r="Q1342" s="93"/>
      <c r="R1342" s="93"/>
      <c r="S1342" s="93"/>
      <c r="T1342" s="94"/>
      <c r="U1342" s="40"/>
      <c r="V1342" s="40"/>
      <c r="W1342" s="40"/>
      <c r="X1342" s="40"/>
      <c r="Y1342" s="40"/>
      <c r="Z1342" s="40"/>
      <c r="AA1342" s="40"/>
      <c r="AB1342" s="40"/>
      <c r="AC1342" s="40"/>
      <c r="AD1342" s="40"/>
      <c r="AE1342" s="40"/>
      <c r="AT1342" s="18" t="s">
        <v>404</v>
      </c>
      <c r="AU1342" s="18" t="s">
        <v>93</v>
      </c>
    </row>
    <row r="1343" s="2" customFormat="1" ht="21.75" customHeight="1">
      <c r="A1343" s="40"/>
      <c r="B1343" s="41"/>
      <c r="C1343" s="247" t="s">
        <v>1956</v>
      </c>
      <c r="D1343" s="247" t="s">
        <v>400</v>
      </c>
      <c r="E1343" s="248" t="s">
        <v>1957</v>
      </c>
      <c r="F1343" s="249" t="s">
        <v>1958</v>
      </c>
      <c r="G1343" s="250" t="s">
        <v>1828</v>
      </c>
      <c r="H1343" s="251">
        <v>1</v>
      </c>
      <c r="I1343" s="252"/>
      <c r="J1343" s="253">
        <f>ROUND(I1343*H1343,2)</f>
        <v>0</v>
      </c>
      <c r="K1343" s="254"/>
      <c r="L1343" s="46"/>
      <c r="M1343" s="255" t="s">
        <v>1</v>
      </c>
      <c r="N1343" s="256" t="s">
        <v>48</v>
      </c>
      <c r="O1343" s="93"/>
      <c r="P1343" s="257">
        <f>O1343*H1343</f>
        <v>0</v>
      </c>
      <c r="Q1343" s="257">
        <v>0</v>
      </c>
      <c r="R1343" s="257">
        <f>Q1343*H1343</f>
        <v>0</v>
      </c>
      <c r="S1343" s="257">
        <v>0</v>
      </c>
      <c r="T1343" s="258">
        <f>S1343*H1343</f>
        <v>0</v>
      </c>
      <c r="U1343" s="40"/>
      <c r="V1343" s="40"/>
      <c r="W1343" s="40"/>
      <c r="X1343" s="40"/>
      <c r="Y1343" s="40"/>
      <c r="Z1343" s="40"/>
      <c r="AA1343" s="40"/>
      <c r="AB1343" s="40"/>
      <c r="AC1343" s="40"/>
      <c r="AD1343" s="40"/>
      <c r="AE1343" s="40"/>
      <c r="AR1343" s="259" t="s">
        <v>162</v>
      </c>
      <c r="AT1343" s="259" t="s">
        <v>400</v>
      </c>
      <c r="AU1343" s="259" t="s">
        <v>93</v>
      </c>
      <c r="AY1343" s="18" t="s">
        <v>397</v>
      </c>
      <c r="BE1343" s="260">
        <f>IF(N1343="základní",J1343,0)</f>
        <v>0</v>
      </c>
      <c r="BF1343" s="260">
        <f>IF(N1343="snížená",J1343,0)</f>
        <v>0</v>
      </c>
      <c r="BG1343" s="260">
        <f>IF(N1343="zákl. přenesená",J1343,0)</f>
        <v>0</v>
      </c>
      <c r="BH1343" s="260">
        <f>IF(N1343="sníž. přenesená",J1343,0)</f>
        <v>0</v>
      </c>
      <c r="BI1343" s="260">
        <f>IF(N1343="nulová",J1343,0)</f>
        <v>0</v>
      </c>
      <c r="BJ1343" s="18" t="s">
        <v>91</v>
      </c>
      <c r="BK1343" s="260">
        <f>ROUND(I1343*H1343,2)</f>
        <v>0</v>
      </c>
      <c r="BL1343" s="18" t="s">
        <v>162</v>
      </c>
      <c r="BM1343" s="259" t="s">
        <v>1959</v>
      </c>
    </row>
    <row r="1344" s="2" customFormat="1">
      <c r="A1344" s="40"/>
      <c r="B1344" s="41"/>
      <c r="C1344" s="42"/>
      <c r="D1344" s="261" t="s">
        <v>404</v>
      </c>
      <c r="E1344" s="42"/>
      <c r="F1344" s="262" t="s">
        <v>1830</v>
      </c>
      <c r="G1344" s="42"/>
      <c r="H1344" s="42"/>
      <c r="I1344" s="157"/>
      <c r="J1344" s="42"/>
      <c r="K1344" s="42"/>
      <c r="L1344" s="46"/>
      <c r="M1344" s="263"/>
      <c r="N1344" s="264"/>
      <c r="O1344" s="93"/>
      <c r="P1344" s="93"/>
      <c r="Q1344" s="93"/>
      <c r="R1344" s="93"/>
      <c r="S1344" s="93"/>
      <c r="T1344" s="94"/>
      <c r="U1344" s="40"/>
      <c r="V1344" s="40"/>
      <c r="W1344" s="40"/>
      <c r="X1344" s="40"/>
      <c r="Y1344" s="40"/>
      <c r="Z1344" s="40"/>
      <c r="AA1344" s="40"/>
      <c r="AB1344" s="40"/>
      <c r="AC1344" s="40"/>
      <c r="AD1344" s="40"/>
      <c r="AE1344" s="40"/>
      <c r="AT1344" s="18" t="s">
        <v>404</v>
      </c>
      <c r="AU1344" s="18" t="s">
        <v>93</v>
      </c>
    </row>
    <row r="1345" s="2" customFormat="1" ht="21.75" customHeight="1">
      <c r="A1345" s="40"/>
      <c r="B1345" s="41"/>
      <c r="C1345" s="247" t="s">
        <v>1426</v>
      </c>
      <c r="D1345" s="247" t="s">
        <v>400</v>
      </c>
      <c r="E1345" s="248" t="s">
        <v>1960</v>
      </c>
      <c r="F1345" s="249" t="s">
        <v>1961</v>
      </c>
      <c r="G1345" s="250" t="s">
        <v>1828</v>
      </c>
      <c r="H1345" s="251">
        <v>1</v>
      </c>
      <c r="I1345" s="252"/>
      <c r="J1345" s="253">
        <f>ROUND(I1345*H1345,2)</f>
        <v>0</v>
      </c>
      <c r="K1345" s="254"/>
      <c r="L1345" s="46"/>
      <c r="M1345" s="255" t="s">
        <v>1</v>
      </c>
      <c r="N1345" s="256" t="s">
        <v>48</v>
      </c>
      <c r="O1345" s="93"/>
      <c r="P1345" s="257">
        <f>O1345*H1345</f>
        <v>0</v>
      </c>
      <c r="Q1345" s="257">
        <v>0</v>
      </c>
      <c r="R1345" s="257">
        <f>Q1345*H1345</f>
        <v>0</v>
      </c>
      <c r="S1345" s="257">
        <v>0</v>
      </c>
      <c r="T1345" s="258">
        <f>S1345*H1345</f>
        <v>0</v>
      </c>
      <c r="U1345" s="40"/>
      <c r="V1345" s="40"/>
      <c r="W1345" s="40"/>
      <c r="X1345" s="40"/>
      <c r="Y1345" s="40"/>
      <c r="Z1345" s="40"/>
      <c r="AA1345" s="40"/>
      <c r="AB1345" s="40"/>
      <c r="AC1345" s="40"/>
      <c r="AD1345" s="40"/>
      <c r="AE1345" s="40"/>
      <c r="AR1345" s="259" t="s">
        <v>162</v>
      </c>
      <c r="AT1345" s="259" t="s">
        <v>400</v>
      </c>
      <c r="AU1345" s="259" t="s">
        <v>93</v>
      </c>
      <c r="AY1345" s="18" t="s">
        <v>397</v>
      </c>
      <c r="BE1345" s="260">
        <f>IF(N1345="základní",J1345,0)</f>
        <v>0</v>
      </c>
      <c r="BF1345" s="260">
        <f>IF(N1345="snížená",J1345,0)</f>
        <v>0</v>
      </c>
      <c r="BG1345" s="260">
        <f>IF(N1345="zákl. přenesená",J1345,0)</f>
        <v>0</v>
      </c>
      <c r="BH1345" s="260">
        <f>IF(N1345="sníž. přenesená",J1345,0)</f>
        <v>0</v>
      </c>
      <c r="BI1345" s="260">
        <f>IF(N1345="nulová",J1345,0)</f>
        <v>0</v>
      </c>
      <c r="BJ1345" s="18" t="s">
        <v>91</v>
      </c>
      <c r="BK1345" s="260">
        <f>ROUND(I1345*H1345,2)</f>
        <v>0</v>
      </c>
      <c r="BL1345" s="18" t="s">
        <v>162</v>
      </c>
      <c r="BM1345" s="259" t="s">
        <v>1962</v>
      </c>
    </row>
    <row r="1346" s="2" customFormat="1">
      <c r="A1346" s="40"/>
      <c r="B1346" s="41"/>
      <c r="C1346" s="42"/>
      <c r="D1346" s="261" t="s">
        <v>404</v>
      </c>
      <c r="E1346" s="42"/>
      <c r="F1346" s="262" t="s">
        <v>1830</v>
      </c>
      <c r="G1346" s="42"/>
      <c r="H1346" s="42"/>
      <c r="I1346" s="157"/>
      <c r="J1346" s="42"/>
      <c r="K1346" s="42"/>
      <c r="L1346" s="46"/>
      <c r="M1346" s="263"/>
      <c r="N1346" s="264"/>
      <c r="O1346" s="93"/>
      <c r="P1346" s="93"/>
      <c r="Q1346" s="93"/>
      <c r="R1346" s="93"/>
      <c r="S1346" s="93"/>
      <c r="T1346" s="94"/>
      <c r="U1346" s="40"/>
      <c r="V1346" s="40"/>
      <c r="W1346" s="40"/>
      <c r="X1346" s="40"/>
      <c r="Y1346" s="40"/>
      <c r="Z1346" s="40"/>
      <c r="AA1346" s="40"/>
      <c r="AB1346" s="40"/>
      <c r="AC1346" s="40"/>
      <c r="AD1346" s="40"/>
      <c r="AE1346" s="40"/>
      <c r="AT1346" s="18" t="s">
        <v>404</v>
      </c>
      <c r="AU1346" s="18" t="s">
        <v>93</v>
      </c>
    </row>
    <row r="1347" s="2" customFormat="1" ht="21.75" customHeight="1">
      <c r="A1347" s="40"/>
      <c r="B1347" s="41"/>
      <c r="C1347" s="247" t="s">
        <v>1963</v>
      </c>
      <c r="D1347" s="247" t="s">
        <v>400</v>
      </c>
      <c r="E1347" s="248" t="s">
        <v>1964</v>
      </c>
      <c r="F1347" s="249" t="s">
        <v>1965</v>
      </c>
      <c r="G1347" s="250" t="s">
        <v>1828</v>
      </c>
      <c r="H1347" s="251">
        <v>1</v>
      </c>
      <c r="I1347" s="252"/>
      <c r="J1347" s="253">
        <f>ROUND(I1347*H1347,2)</f>
        <v>0</v>
      </c>
      <c r="K1347" s="254"/>
      <c r="L1347" s="46"/>
      <c r="M1347" s="255" t="s">
        <v>1</v>
      </c>
      <c r="N1347" s="256" t="s">
        <v>48</v>
      </c>
      <c r="O1347" s="93"/>
      <c r="P1347" s="257">
        <f>O1347*H1347</f>
        <v>0</v>
      </c>
      <c r="Q1347" s="257">
        <v>0</v>
      </c>
      <c r="R1347" s="257">
        <f>Q1347*H1347</f>
        <v>0</v>
      </c>
      <c r="S1347" s="257">
        <v>0</v>
      </c>
      <c r="T1347" s="258">
        <f>S1347*H1347</f>
        <v>0</v>
      </c>
      <c r="U1347" s="40"/>
      <c r="V1347" s="40"/>
      <c r="W1347" s="40"/>
      <c r="X1347" s="40"/>
      <c r="Y1347" s="40"/>
      <c r="Z1347" s="40"/>
      <c r="AA1347" s="40"/>
      <c r="AB1347" s="40"/>
      <c r="AC1347" s="40"/>
      <c r="AD1347" s="40"/>
      <c r="AE1347" s="40"/>
      <c r="AR1347" s="259" t="s">
        <v>162</v>
      </c>
      <c r="AT1347" s="259" t="s">
        <v>400</v>
      </c>
      <c r="AU1347" s="259" t="s">
        <v>93</v>
      </c>
      <c r="AY1347" s="18" t="s">
        <v>397</v>
      </c>
      <c r="BE1347" s="260">
        <f>IF(N1347="základní",J1347,0)</f>
        <v>0</v>
      </c>
      <c r="BF1347" s="260">
        <f>IF(N1347="snížená",J1347,0)</f>
        <v>0</v>
      </c>
      <c r="BG1347" s="260">
        <f>IF(N1347="zákl. přenesená",J1347,0)</f>
        <v>0</v>
      </c>
      <c r="BH1347" s="260">
        <f>IF(N1347="sníž. přenesená",J1347,0)</f>
        <v>0</v>
      </c>
      <c r="BI1347" s="260">
        <f>IF(N1347="nulová",J1347,0)</f>
        <v>0</v>
      </c>
      <c r="BJ1347" s="18" t="s">
        <v>91</v>
      </c>
      <c r="BK1347" s="260">
        <f>ROUND(I1347*H1347,2)</f>
        <v>0</v>
      </c>
      <c r="BL1347" s="18" t="s">
        <v>162</v>
      </c>
      <c r="BM1347" s="259" t="s">
        <v>1966</v>
      </c>
    </row>
    <row r="1348" s="2" customFormat="1">
      <c r="A1348" s="40"/>
      <c r="B1348" s="41"/>
      <c r="C1348" s="42"/>
      <c r="D1348" s="261" t="s">
        <v>404</v>
      </c>
      <c r="E1348" s="42"/>
      <c r="F1348" s="262" t="s">
        <v>1830</v>
      </c>
      <c r="G1348" s="42"/>
      <c r="H1348" s="42"/>
      <c r="I1348" s="157"/>
      <c r="J1348" s="42"/>
      <c r="K1348" s="42"/>
      <c r="L1348" s="46"/>
      <c r="M1348" s="263"/>
      <c r="N1348" s="264"/>
      <c r="O1348" s="93"/>
      <c r="P1348" s="93"/>
      <c r="Q1348" s="93"/>
      <c r="R1348" s="93"/>
      <c r="S1348" s="93"/>
      <c r="T1348" s="94"/>
      <c r="U1348" s="40"/>
      <c r="V1348" s="40"/>
      <c r="W1348" s="40"/>
      <c r="X1348" s="40"/>
      <c r="Y1348" s="40"/>
      <c r="Z1348" s="40"/>
      <c r="AA1348" s="40"/>
      <c r="AB1348" s="40"/>
      <c r="AC1348" s="40"/>
      <c r="AD1348" s="40"/>
      <c r="AE1348" s="40"/>
      <c r="AT1348" s="18" t="s">
        <v>404</v>
      </c>
      <c r="AU1348" s="18" t="s">
        <v>93</v>
      </c>
    </row>
    <row r="1349" s="2" customFormat="1" ht="21.75" customHeight="1">
      <c r="A1349" s="40"/>
      <c r="B1349" s="41"/>
      <c r="C1349" s="247" t="s">
        <v>1432</v>
      </c>
      <c r="D1349" s="247" t="s">
        <v>400</v>
      </c>
      <c r="E1349" s="248" t="s">
        <v>1967</v>
      </c>
      <c r="F1349" s="249" t="s">
        <v>1968</v>
      </c>
      <c r="G1349" s="250" t="s">
        <v>1828</v>
      </c>
      <c r="H1349" s="251">
        <v>1</v>
      </c>
      <c r="I1349" s="252"/>
      <c r="J1349" s="253">
        <f>ROUND(I1349*H1349,2)</f>
        <v>0</v>
      </c>
      <c r="K1349" s="254"/>
      <c r="L1349" s="46"/>
      <c r="M1349" s="255" t="s">
        <v>1</v>
      </c>
      <c r="N1349" s="256" t="s">
        <v>48</v>
      </c>
      <c r="O1349" s="93"/>
      <c r="P1349" s="257">
        <f>O1349*H1349</f>
        <v>0</v>
      </c>
      <c r="Q1349" s="257">
        <v>0</v>
      </c>
      <c r="R1349" s="257">
        <f>Q1349*H1349</f>
        <v>0</v>
      </c>
      <c r="S1349" s="257">
        <v>0</v>
      </c>
      <c r="T1349" s="258">
        <f>S1349*H1349</f>
        <v>0</v>
      </c>
      <c r="U1349" s="40"/>
      <c r="V1349" s="40"/>
      <c r="W1349" s="40"/>
      <c r="X1349" s="40"/>
      <c r="Y1349" s="40"/>
      <c r="Z1349" s="40"/>
      <c r="AA1349" s="40"/>
      <c r="AB1349" s="40"/>
      <c r="AC1349" s="40"/>
      <c r="AD1349" s="40"/>
      <c r="AE1349" s="40"/>
      <c r="AR1349" s="259" t="s">
        <v>162</v>
      </c>
      <c r="AT1349" s="259" t="s">
        <v>400</v>
      </c>
      <c r="AU1349" s="259" t="s">
        <v>93</v>
      </c>
      <c r="AY1349" s="18" t="s">
        <v>397</v>
      </c>
      <c r="BE1349" s="260">
        <f>IF(N1349="základní",J1349,0)</f>
        <v>0</v>
      </c>
      <c r="BF1349" s="260">
        <f>IF(N1349="snížená",J1349,0)</f>
        <v>0</v>
      </c>
      <c r="BG1349" s="260">
        <f>IF(N1349="zákl. přenesená",J1349,0)</f>
        <v>0</v>
      </c>
      <c r="BH1349" s="260">
        <f>IF(N1349="sníž. přenesená",J1349,0)</f>
        <v>0</v>
      </c>
      <c r="BI1349" s="260">
        <f>IF(N1349="nulová",J1349,0)</f>
        <v>0</v>
      </c>
      <c r="BJ1349" s="18" t="s">
        <v>91</v>
      </c>
      <c r="BK1349" s="260">
        <f>ROUND(I1349*H1349,2)</f>
        <v>0</v>
      </c>
      <c r="BL1349" s="18" t="s">
        <v>162</v>
      </c>
      <c r="BM1349" s="259" t="s">
        <v>1969</v>
      </c>
    </row>
    <row r="1350" s="2" customFormat="1">
      <c r="A1350" s="40"/>
      <c r="B1350" s="41"/>
      <c r="C1350" s="42"/>
      <c r="D1350" s="261" t="s">
        <v>404</v>
      </c>
      <c r="E1350" s="42"/>
      <c r="F1350" s="262" t="s">
        <v>1830</v>
      </c>
      <c r="G1350" s="42"/>
      <c r="H1350" s="42"/>
      <c r="I1350" s="157"/>
      <c r="J1350" s="42"/>
      <c r="K1350" s="42"/>
      <c r="L1350" s="46"/>
      <c r="M1350" s="263"/>
      <c r="N1350" s="264"/>
      <c r="O1350" s="93"/>
      <c r="P1350" s="93"/>
      <c r="Q1350" s="93"/>
      <c r="R1350" s="93"/>
      <c r="S1350" s="93"/>
      <c r="T1350" s="94"/>
      <c r="U1350" s="40"/>
      <c r="V1350" s="40"/>
      <c r="W1350" s="40"/>
      <c r="X1350" s="40"/>
      <c r="Y1350" s="40"/>
      <c r="Z1350" s="40"/>
      <c r="AA1350" s="40"/>
      <c r="AB1350" s="40"/>
      <c r="AC1350" s="40"/>
      <c r="AD1350" s="40"/>
      <c r="AE1350" s="40"/>
      <c r="AT1350" s="18" t="s">
        <v>404</v>
      </c>
      <c r="AU1350" s="18" t="s">
        <v>93</v>
      </c>
    </row>
    <row r="1351" s="2" customFormat="1" ht="21.75" customHeight="1">
      <c r="A1351" s="40"/>
      <c r="B1351" s="41"/>
      <c r="C1351" s="247" t="s">
        <v>1970</v>
      </c>
      <c r="D1351" s="247" t="s">
        <v>400</v>
      </c>
      <c r="E1351" s="248" t="s">
        <v>1971</v>
      </c>
      <c r="F1351" s="249" t="s">
        <v>1972</v>
      </c>
      <c r="G1351" s="250" t="s">
        <v>1828</v>
      </c>
      <c r="H1351" s="251">
        <v>1</v>
      </c>
      <c r="I1351" s="252"/>
      <c r="J1351" s="253">
        <f>ROUND(I1351*H1351,2)</f>
        <v>0</v>
      </c>
      <c r="K1351" s="254"/>
      <c r="L1351" s="46"/>
      <c r="M1351" s="255" t="s">
        <v>1</v>
      </c>
      <c r="N1351" s="256" t="s">
        <v>48</v>
      </c>
      <c r="O1351" s="93"/>
      <c r="P1351" s="257">
        <f>O1351*H1351</f>
        <v>0</v>
      </c>
      <c r="Q1351" s="257">
        <v>0</v>
      </c>
      <c r="R1351" s="257">
        <f>Q1351*H1351</f>
        <v>0</v>
      </c>
      <c r="S1351" s="257">
        <v>0</v>
      </c>
      <c r="T1351" s="258">
        <f>S1351*H1351</f>
        <v>0</v>
      </c>
      <c r="U1351" s="40"/>
      <c r="V1351" s="40"/>
      <c r="W1351" s="40"/>
      <c r="X1351" s="40"/>
      <c r="Y1351" s="40"/>
      <c r="Z1351" s="40"/>
      <c r="AA1351" s="40"/>
      <c r="AB1351" s="40"/>
      <c r="AC1351" s="40"/>
      <c r="AD1351" s="40"/>
      <c r="AE1351" s="40"/>
      <c r="AR1351" s="259" t="s">
        <v>162</v>
      </c>
      <c r="AT1351" s="259" t="s">
        <v>400</v>
      </c>
      <c r="AU1351" s="259" t="s">
        <v>93</v>
      </c>
      <c r="AY1351" s="18" t="s">
        <v>397</v>
      </c>
      <c r="BE1351" s="260">
        <f>IF(N1351="základní",J1351,0)</f>
        <v>0</v>
      </c>
      <c r="BF1351" s="260">
        <f>IF(N1351="snížená",J1351,0)</f>
        <v>0</v>
      </c>
      <c r="BG1351" s="260">
        <f>IF(N1351="zákl. přenesená",J1351,0)</f>
        <v>0</v>
      </c>
      <c r="BH1351" s="260">
        <f>IF(N1351="sníž. přenesená",J1351,0)</f>
        <v>0</v>
      </c>
      <c r="BI1351" s="260">
        <f>IF(N1351="nulová",J1351,0)</f>
        <v>0</v>
      </c>
      <c r="BJ1351" s="18" t="s">
        <v>91</v>
      </c>
      <c r="BK1351" s="260">
        <f>ROUND(I1351*H1351,2)</f>
        <v>0</v>
      </c>
      <c r="BL1351" s="18" t="s">
        <v>162</v>
      </c>
      <c r="BM1351" s="259" t="s">
        <v>1973</v>
      </c>
    </row>
    <row r="1352" s="2" customFormat="1">
      <c r="A1352" s="40"/>
      <c r="B1352" s="41"/>
      <c r="C1352" s="42"/>
      <c r="D1352" s="261" t="s">
        <v>404</v>
      </c>
      <c r="E1352" s="42"/>
      <c r="F1352" s="262" t="s">
        <v>1830</v>
      </c>
      <c r="G1352" s="42"/>
      <c r="H1352" s="42"/>
      <c r="I1352" s="157"/>
      <c r="J1352" s="42"/>
      <c r="K1352" s="42"/>
      <c r="L1352" s="46"/>
      <c r="M1352" s="263"/>
      <c r="N1352" s="264"/>
      <c r="O1352" s="93"/>
      <c r="P1352" s="93"/>
      <c r="Q1352" s="93"/>
      <c r="R1352" s="93"/>
      <c r="S1352" s="93"/>
      <c r="T1352" s="94"/>
      <c r="U1352" s="40"/>
      <c r="V1352" s="40"/>
      <c r="W1352" s="40"/>
      <c r="X1352" s="40"/>
      <c r="Y1352" s="40"/>
      <c r="Z1352" s="40"/>
      <c r="AA1352" s="40"/>
      <c r="AB1352" s="40"/>
      <c r="AC1352" s="40"/>
      <c r="AD1352" s="40"/>
      <c r="AE1352" s="40"/>
      <c r="AT1352" s="18" t="s">
        <v>404</v>
      </c>
      <c r="AU1352" s="18" t="s">
        <v>93</v>
      </c>
    </row>
    <row r="1353" s="2" customFormat="1" ht="21.75" customHeight="1">
      <c r="A1353" s="40"/>
      <c r="B1353" s="41"/>
      <c r="C1353" s="247" t="s">
        <v>1437</v>
      </c>
      <c r="D1353" s="247" t="s">
        <v>400</v>
      </c>
      <c r="E1353" s="248" t="s">
        <v>1974</v>
      </c>
      <c r="F1353" s="249" t="s">
        <v>1975</v>
      </c>
      <c r="G1353" s="250" t="s">
        <v>1828</v>
      </c>
      <c r="H1353" s="251">
        <v>1</v>
      </c>
      <c r="I1353" s="252"/>
      <c r="J1353" s="253">
        <f>ROUND(I1353*H1353,2)</f>
        <v>0</v>
      </c>
      <c r="K1353" s="254"/>
      <c r="L1353" s="46"/>
      <c r="M1353" s="255" t="s">
        <v>1</v>
      </c>
      <c r="N1353" s="256" t="s">
        <v>48</v>
      </c>
      <c r="O1353" s="93"/>
      <c r="P1353" s="257">
        <f>O1353*H1353</f>
        <v>0</v>
      </c>
      <c r="Q1353" s="257">
        <v>0</v>
      </c>
      <c r="R1353" s="257">
        <f>Q1353*H1353</f>
        <v>0</v>
      </c>
      <c r="S1353" s="257">
        <v>0</v>
      </c>
      <c r="T1353" s="258">
        <f>S1353*H1353</f>
        <v>0</v>
      </c>
      <c r="U1353" s="40"/>
      <c r="V1353" s="40"/>
      <c r="W1353" s="40"/>
      <c r="X1353" s="40"/>
      <c r="Y1353" s="40"/>
      <c r="Z1353" s="40"/>
      <c r="AA1353" s="40"/>
      <c r="AB1353" s="40"/>
      <c r="AC1353" s="40"/>
      <c r="AD1353" s="40"/>
      <c r="AE1353" s="40"/>
      <c r="AR1353" s="259" t="s">
        <v>162</v>
      </c>
      <c r="AT1353" s="259" t="s">
        <v>400</v>
      </c>
      <c r="AU1353" s="259" t="s">
        <v>93</v>
      </c>
      <c r="AY1353" s="18" t="s">
        <v>397</v>
      </c>
      <c r="BE1353" s="260">
        <f>IF(N1353="základní",J1353,0)</f>
        <v>0</v>
      </c>
      <c r="BF1353" s="260">
        <f>IF(N1353="snížená",J1353,0)</f>
        <v>0</v>
      </c>
      <c r="BG1353" s="260">
        <f>IF(N1353="zákl. přenesená",J1353,0)</f>
        <v>0</v>
      </c>
      <c r="BH1353" s="260">
        <f>IF(N1353="sníž. přenesená",J1353,0)</f>
        <v>0</v>
      </c>
      <c r="BI1353" s="260">
        <f>IF(N1353="nulová",J1353,0)</f>
        <v>0</v>
      </c>
      <c r="BJ1353" s="18" t="s">
        <v>91</v>
      </c>
      <c r="BK1353" s="260">
        <f>ROUND(I1353*H1353,2)</f>
        <v>0</v>
      </c>
      <c r="BL1353" s="18" t="s">
        <v>162</v>
      </c>
      <c r="BM1353" s="259" t="s">
        <v>1976</v>
      </c>
    </row>
    <row r="1354" s="2" customFormat="1">
      <c r="A1354" s="40"/>
      <c r="B1354" s="41"/>
      <c r="C1354" s="42"/>
      <c r="D1354" s="261" t="s">
        <v>404</v>
      </c>
      <c r="E1354" s="42"/>
      <c r="F1354" s="262" t="s">
        <v>1830</v>
      </c>
      <c r="G1354" s="42"/>
      <c r="H1354" s="42"/>
      <c r="I1354" s="157"/>
      <c r="J1354" s="42"/>
      <c r="K1354" s="42"/>
      <c r="L1354" s="46"/>
      <c r="M1354" s="263"/>
      <c r="N1354" s="264"/>
      <c r="O1354" s="93"/>
      <c r="P1354" s="93"/>
      <c r="Q1354" s="93"/>
      <c r="R1354" s="93"/>
      <c r="S1354" s="93"/>
      <c r="T1354" s="94"/>
      <c r="U1354" s="40"/>
      <c r="V1354" s="40"/>
      <c r="W1354" s="40"/>
      <c r="X1354" s="40"/>
      <c r="Y1354" s="40"/>
      <c r="Z1354" s="40"/>
      <c r="AA1354" s="40"/>
      <c r="AB1354" s="40"/>
      <c r="AC1354" s="40"/>
      <c r="AD1354" s="40"/>
      <c r="AE1354" s="40"/>
      <c r="AT1354" s="18" t="s">
        <v>404</v>
      </c>
      <c r="AU1354" s="18" t="s">
        <v>93</v>
      </c>
    </row>
    <row r="1355" s="2" customFormat="1" ht="21.75" customHeight="1">
      <c r="A1355" s="40"/>
      <c r="B1355" s="41"/>
      <c r="C1355" s="247" t="s">
        <v>1977</v>
      </c>
      <c r="D1355" s="247" t="s">
        <v>400</v>
      </c>
      <c r="E1355" s="248" t="s">
        <v>1978</v>
      </c>
      <c r="F1355" s="249" t="s">
        <v>1979</v>
      </c>
      <c r="G1355" s="250" t="s">
        <v>1828</v>
      </c>
      <c r="H1355" s="251">
        <v>1</v>
      </c>
      <c r="I1355" s="252"/>
      <c r="J1355" s="253">
        <f>ROUND(I1355*H1355,2)</f>
        <v>0</v>
      </c>
      <c r="K1355" s="254"/>
      <c r="L1355" s="46"/>
      <c r="M1355" s="255" t="s">
        <v>1</v>
      </c>
      <c r="N1355" s="256" t="s">
        <v>48</v>
      </c>
      <c r="O1355" s="93"/>
      <c r="P1355" s="257">
        <f>O1355*H1355</f>
        <v>0</v>
      </c>
      <c r="Q1355" s="257">
        <v>0</v>
      </c>
      <c r="R1355" s="257">
        <f>Q1355*H1355</f>
        <v>0</v>
      </c>
      <c r="S1355" s="257">
        <v>0</v>
      </c>
      <c r="T1355" s="258">
        <f>S1355*H1355</f>
        <v>0</v>
      </c>
      <c r="U1355" s="40"/>
      <c r="V1355" s="40"/>
      <c r="W1355" s="40"/>
      <c r="X1355" s="40"/>
      <c r="Y1355" s="40"/>
      <c r="Z1355" s="40"/>
      <c r="AA1355" s="40"/>
      <c r="AB1355" s="40"/>
      <c r="AC1355" s="40"/>
      <c r="AD1355" s="40"/>
      <c r="AE1355" s="40"/>
      <c r="AR1355" s="259" t="s">
        <v>162</v>
      </c>
      <c r="AT1355" s="259" t="s">
        <v>400</v>
      </c>
      <c r="AU1355" s="259" t="s">
        <v>93</v>
      </c>
      <c r="AY1355" s="18" t="s">
        <v>397</v>
      </c>
      <c r="BE1355" s="260">
        <f>IF(N1355="základní",J1355,0)</f>
        <v>0</v>
      </c>
      <c r="BF1355" s="260">
        <f>IF(N1355="snížená",J1355,0)</f>
        <v>0</v>
      </c>
      <c r="BG1355" s="260">
        <f>IF(N1355="zákl. přenesená",J1355,0)</f>
        <v>0</v>
      </c>
      <c r="BH1355" s="260">
        <f>IF(N1355="sníž. přenesená",J1355,0)</f>
        <v>0</v>
      </c>
      <c r="BI1355" s="260">
        <f>IF(N1355="nulová",J1355,0)</f>
        <v>0</v>
      </c>
      <c r="BJ1355" s="18" t="s">
        <v>91</v>
      </c>
      <c r="BK1355" s="260">
        <f>ROUND(I1355*H1355,2)</f>
        <v>0</v>
      </c>
      <c r="BL1355" s="18" t="s">
        <v>162</v>
      </c>
      <c r="BM1355" s="259" t="s">
        <v>1980</v>
      </c>
    </row>
    <row r="1356" s="2" customFormat="1">
      <c r="A1356" s="40"/>
      <c r="B1356" s="41"/>
      <c r="C1356" s="42"/>
      <c r="D1356" s="261" t="s">
        <v>404</v>
      </c>
      <c r="E1356" s="42"/>
      <c r="F1356" s="262" t="s">
        <v>1830</v>
      </c>
      <c r="G1356" s="42"/>
      <c r="H1356" s="42"/>
      <c r="I1356" s="157"/>
      <c r="J1356" s="42"/>
      <c r="K1356" s="42"/>
      <c r="L1356" s="46"/>
      <c r="M1356" s="263"/>
      <c r="N1356" s="264"/>
      <c r="O1356" s="93"/>
      <c r="P1356" s="93"/>
      <c r="Q1356" s="93"/>
      <c r="R1356" s="93"/>
      <c r="S1356" s="93"/>
      <c r="T1356" s="94"/>
      <c r="U1356" s="40"/>
      <c r="V1356" s="40"/>
      <c r="W1356" s="40"/>
      <c r="X1356" s="40"/>
      <c r="Y1356" s="40"/>
      <c r="Z1356" s="40"/>
      <c r="AA1356" s="40"/>
      <c r="AB1356" s="40"/>
      <c r="AC1356" s="40"/>
      <c r="AD1356" s="40"/>
      <c r="AE1356" s="40"/>
      <c r="AT1356" s="18" t="s">
        <v>404</v>
      </c>
      <c r="AU1356" s="18" t="s">
        <v>93</v>
      </c>
    </row>
    <row r="1357" s="2" customFormat="1" ht="21.75" customHeight="1">
      <c r="A1357" s="40"/>
      <c r="B1357" s="41"/>
      <c r="C1357" s="247" t="s">
        <v>1440</v>
      </c>
      <c r="D1357" s="247" t="s">
        <v>400</v>
      </c>
      <c r="E1357" s="248" t="s">
        <v>1981</v>
      </c>
      <c r="F1357" s="249" t="s">
        <v>1982</v>
      </c>
      <c r="G1357" s="250" t="s">
        <v>1828</v>
      </c>
      <c r="H1357" s="251">
        <v>1</v>
      </c>
      <c r="I1357" s="252"/>
      <c r="J1357" s="253">
        <f>ROUND(I1357*H1357,2)</f>
        <v>0</v>
      </c>
      <c r="K1357" s="254"/>
      <c r="L1357" s="46"/>
      <c r="M1357" s="255" t="s">
        <v>1</v>
      </c>
      <c r="N1357" s="256" t="s">
        <v>48</v>
      </c>
      <c r="O1357" s="93"/>
      <c r="P1357" s="257">
        <f>O1357*H1357</f>
        <v>0</v>
      </c>
      <c r="Q1357" s="257">
        <v>0</v>
      </c>
      <c r="R1357" s="257">
        <f>Q1357*H1357</f>
        <v>0</v>
      </c>
      <c r="S1357" s="257">
        <v>0</v>
      </c>
      <c r="T1357" s="258">
        <f>S1357*H1357</f>
        <v>0</v>
      </c>
      <c r="U1357" s="40"/>
      <c r="V1357" s="40"/>
      <c r="W1357" s="40"/>
      <c r="X1357" s="40"/>
      <c r="Y1357" s="40"/>
      <c r="Z1357" s="40"/>
      <c r="AA1357" s="40"/>
      <c r="AB1357" s="40"/>
      <c r="AC1357" s="40"/>
      <c r="AD1357" s="40"/>
      <c r="AE1357" s="40"/>
      <c r="AR1357" s="259" t="s">
        <v>162</v>
      </c>
      <c r="AT1357" s="259" t="s">
        <v>400</v>
      </c>
      <c r="AU1357" s="259" t="s">
        <v>93</v>
      </c>
      <c r="AY1357" s="18" t="s">
        <v>397</v>
      </c>
      <c r="BE1357" s="260">
        <f>IF(N1357="základní",J1357,0)</f>
        <v>0</v>
      </c>
      <c r="BF1357" s="260">
        <f>IF(N1357="snížená",J1357,0)</f>
        <v>0</v>
      </c>
      <c r="BG1357" s="260">
        <f>IF(N1357="zákl. přenesená",J1357,0)</f>
        <v>0</v>
      </c>
      <c r="BH1357" s="260">
        <f>IF(N1357="sníž. přenesená",J1357,0)</f>
        <v>0</v>
      </c>
      <c r="BI1357" s="260">
        <f>IF(N1357="nulová",J1357,0)</f>
        <v>0</v>
      </c>
      <c r="BJ1357" s="18" t="s">
        <v>91</v>
      </c>
      <c r="BK1357" s="260">
        <f>ROUND(I1357*H1357,2)</f>
        <v>0</v>
      </c>
      <c r="BL1357" s="18" t="s">
        <v>162</v>
      </c>
      <c r="BM1357" s="259" t="s">
        <v>1983</v>
      </c>
    </row>
    <row r="1358" s="2" customFormat="1">
      <c r="A1358" s="40"/>
      <c r="B1358" s="41"/>
      <c r="C1358" s="42"/>
      <c r="D1358" s="261" t="s">
        <v>404</v>
      </c>
      <c r="E1358" s="42"/>
      <c r="F1358" s="262" t="s">
        <v>1830</v>
      </c>
      <c r="G1358" s="42"/>
      <c r="H1358" s="42"/>
      <c r="I1358" s="157"/>
      <c r="J1358" s="42"/>
      <c r="K1358" s="42"/>
      <c r="L1358" s="46"/>
      <c r="M1358" s="263"/>
      <c r="N1358" s="264"/>
      <c r="O1358" s="93"/>
      <c r="P1358" s="93"/>
      <c r="Q1358" s="93"/>
      <c r="R1358" s="93"/>
      <c r="S1358" s="93"/>
      <c r="T1358" s="94"/>
      <c r="U1358" s="40"/>
      <c r="V1358" s="40"/>
      <c r="W1358" s="40"/>
      <c r="X1358" s="40"/>
      <c r="Y1358" s="40"/>
      <c r="Z1358" s="40"/>
      <c r="AA1358" s="40"/>
      <c r="AB1358" s="40"/>
      <c r="AC1358" s="40"/>
      <c r="AD1358" s="40"/>
      <c r="AE1358" s="40"/>
      <c r="AT1358" s="18" t="s">
        <v>404</v>
      </c>
      <c r="AU1358" s="18" t="s">
        <v>93</v>
      </c>
    </row>
    <row r="1359" s="2" customFormat="1" ht="21.75" customHeight="1">
      <c r="A1359" s="40"/>
      <c r="B1359" s="41"/>
      <c r="C1359" s="247" t="s">
        <v>1984</v>
      </c>
      <c r="D1359" s="247" t="s">
        <v>400</v>
      </c>
      <c r="E1359" s="248" t="s">
        <v>1985</v>
      </c>
      <c r="F1359" s="249" t="s">
        <v>1986</v>
      </c>
      <c r="G1359" s="250" t="s">
        <v>1828</v>
      </c>
      <c r="H1359" s="251">
        <v>1</v>
      </c>
      <c r="I1359" s="252"/>
      <c r="J1359" s="253">
        <f>ROUND(I1359*H1359,2)</f>
        <v>0</v>
      </c>
      <c r="K1359" s="254"/>
      <c r="L1359" s="46"/>
      <c r="M1359" s="255" t="s">
        <v>1</v>
      </c>
      <c r="N1359" s="256" t="s">
        <v>48</v>
      </c>
      <c r="O1359" s="93"/>
      <c r="P1359" s="257">
        <f>O1359*H1359</f>
        <v>0</v>
      </c>
      <c r="Q1359" s="257">
        <v>0</v>
      </c>
      <c r="R1359" s="257">
        <f>Q1359*H1359</f>
        <v>0</v>
      </c>
      <c r="S1359" s="257">
        <v>0</v>
      </c>
      <c r="T1359" s="258">
        <f>S1359*H1359</f>
        <v>0</v>
      </c>
      <c r="U1359" s="40"/>
      <c r="V1359" s="40"/>
      <c r="W1359" s="40"/>
      <c r="X1359" s="40"/>
      <c r="Y1359" s="40"/>
      <c r="Z1359" s="40"/>
      <c r="AA1359" s="40"/>
      <c r="AB1359" s="40"/>
      <c r="AC1359" s="40"/>
      <c r="AD1359" s="40"/>
      <c r="AE1359" s="40"/>
      <c r="AR1359" s="259" t="s">
        <v>162</v>
      </c>
      <c r="AT1359" s="259" t="s">
        <v>400</v>
      </c>
      <c r="AU1359" s="259" t="s">
        <v>93</v>
      </c>
      <c r="AY1359" s="18" t="s">
        <v>397</v>
      </c>
      <c r="BE1359" s="260">
        <f>IF(N1359="základní",J1359,0)</f>
        <v>0</v>
      </c>
      <c r="BF1359" s="260">
        <f>IF(N1359="snížená",J1359,0)</f>
        <v>0</v>
      </c>
      <c r="BG1359" s="260">
        <f>IF(N1359="zákl. přenesená",J1359,0)</f>
        <v>0</v>
      </c>
      <c r="BH1359" s="260">
        <f>IF(N1359="sníž. přenesená",J1359,0)</f>
        <v>0</v>
      </c>
      <c r="BI1359" s="260">
        <f>IF(N1359="nulová",J1359,0)</f>
        <v>0</v>
      </c>
      <c r="BJ1359" s="18" t="s">
        <v>91</v>
      </c>
      <c r="BK1359" s="260">
        <f>ROUND(I1359*H1359,2)</f>
        <v>0</v>
      </c>
      <c r="BL1359" s="18" t="s">
        <v>162</v>
      </c>
      <c r="BM1359" s="259" t="s">
        <v>1987</v>
      </c>
    </row>
    <row r="1360" s="2" customFormat="1">
      <c r="A1360" s="40"/>
      <c r="B1360" s="41"/>
      <c r="C1360" s="42"/>
      <c r="D1360" s="261" t="s">
        <v>404</v>
      </c>
      <c r="E1360" s="42"/>
      <c r="F1360" s="262" t="s">
        <v>1830</v>
      </c>
      <c r="G1360" s="42"/>
      <c r="H1360" s="42"/>
      <c r="I1360" s="157"/>
      <c r="J1360" s="42"/>
      <c r="K1360" s="42"/>
      <c r="L1360" s="46"/>
      <c r="M1360" s="263"/>
      <c r="N1360" s="264"/>
      <c r="O1360" s="93"/>
      <c r="P1360" s="93"/>
      <c r="Q1360" s="93"/>
      <c r="R1360" s="93"/>
      <c r="S1360" s="93"/>
      <c r="T1360" s="94"/>
      <c r="U1360" s="40"/>
      <c r="V1360" s="40"/>
      <c r="W1360" s="40"/>
      <c r="X1360" s="40"/>
      <c r="Y1360" s="40"/>
      <c r="Z1360" s="40"/>
      <c r="AA1360" s="40"/>
      <c r="AB1360" s="40"/>
      <c r="AC1360" s="40"/>
      <c r="AD1360" s="40"/>
      <c r="AE1360" s="40"/>
      <c r="AT1360" s="18" t="s">
        <v>404</v>
      </c>
      <c r="AU1360" s="18" t="s">
        <v>93</v>
      </c>
    </row>
    <row r="1361" s="2" customFormat="1" ht="21.75" customHeight="1">
      <c r="A1361" s="40"/>
      <c r="B1361" s="41"/>
      <c r="C1361" s="247" t="s">
        <v>1444</v>
      </c>
      <c r="D1361" s="247" t="s">
        <v>400</v>
      </c>
      <c r="E1361" s="248" t="s">
        <v>1988</v>
      </c>
      <c r="F1361" s="249" t="s">
        <v>1989</v>
      </c>
      <c r="G1361" s="250" t="s">
        <v>1828</v>
      </c>
      <c r="H1361" s="251">
        <v>1</v>
      </c>
      <c r="I1361" s="252"/>
      <c r="J1361" s="253">
        <f>ROUND(I1361*H1361,2)</f>
        <v>0</v>
      </c>
      <c r="K1361" s="254"/>
      <c r="L1361" s="46"/>
      <c r="M1361" s="255" t="s">
        <v>1</v>
      </c>
      <c r="N1361" s="256" t="s">
        <v>48</v>
      </c>
      <c r="O1361" s="93"/>
      <c r="P1361" s="257">
        <f>O1361*H1361</f>
        <v>0</v>
      </c>
      <c r="Q1361" s="257">
        <v>0</v>
      </c>
      <c r="R1361" s="257">
        <f>Q1361*H1361</f>
        <v>0</v>
      </c>
      <c r="S1361" s="257">
        <v>0</v>
      </c>
      <c r="T1361" s="258">
        <f>S1361*H1361</f>
        <v>0</v>
      </c>
      <c r="U1361" s="40"/>
      <c r="V1361" s="40"/>
      <c r="W1361" s="40"/>
      <c r="X1361" s="40"/>
      <c r="Y1361" s="40"/>
      <c r="Z1361" s="40"/>
      <c r="AA1361" s="40"/>
      <c r="AB1361" s="40"/>
      <c r="AC1361" s="40"/>
      <c r="AD1361" s="40"/>
      <c r="AE1361" s="40"/>
      <c r="AR1361" s="259" t="s">
        <v>162</v>
      </c>
      <c r="AT1361" s="259" t="s">
        <v>400</v>
      </c>
      <c r="AU1361" s="259" t="s">
        <v>93</v>
      </c>
      <c r="AY1361" s="18" t="s">
        <v>397</v>
      </c>
      <c r="BE1361" s="260">
        <f>IF(N1361="základní",J1361,0)</f>
        <v>0</v>
      </c>
      <c r="BF1361" s="260">
        <f>IF(N1361="snížená",J1361,0)</f>
        <v>0</v>
      </c>
      <c r="BG1361" s="260">
        <f>IF(N1361="zákl. přenesená",J1361,0)</f>
        <v>0</v>
      </c>
      <c r="BH1361" s="260">
        <f>IF(N1361="sníž. přenesená",J1361,0)</f>
        <v>0</v>
      </c>
      <c r="BI1361" s="260">
        <f>IF(N1361="nulová",J1361,0)</f>
        <v>0</v>
      </c>
      <c r="BJ1361" s="18" t="s">
        <v>91</v>
      </c>
      <c r="BK1361" s="260">
        <f>ROUND(I1361*H1361,2)</f>
        <v>0</v>
      </c>
      <c r="BL1361" s="18" t="s">
        <v>162</v>
      </c>
      <c r="BM1361" s="259" t="s">
        <v>1990</v>
      </c>
    </row>
    <row r="1362" s="2" customFormat="1">
      <c r="A1362" s="40"/>
      <c r="B1362" s="41"/>
      <c r="C1362" s="42"/>
      <c r="D1362" s="261" t="s">
        <v>404</v>
      </c>
      <c r="E1362" s="42"/>
      <c r="F1362" s="262" t="s">
        <v>1830</v>
      </c>
      <c r="G1362" s="42"/>
      <c r="H1362" s="42"/>
      <c r="I1362" s="157"/>
      <c r="J1362" s="42"/>
      <c r="K1362" s="42"/>
      <c r="L1362" s="46"/>
      <c r="M1362" s="263"/>
      <c r="N1362" s="264"/>
      <c r="O1362" s="93"/>
      <c r="P1362" s="93"/>
      <c r="Q1362" s="93"/>
      <c r="R1362" s="93"/>
      <c r="S1362" s="93"/>
      <c r="T1362" s="94"/>
      <c r="U1362" s="40"/>
      <c r="V1362" s="40"/>
      <c r="W1362" s="40"/>
      <c r="X1362" s="40"/>
      <c r="Y1362" s="40"/>
      <c r="Z1362" s="40"/>
      <c r="AA1362" s="40"/>
      <c r="AB1362" s="40"/>
      <c r="AC1362" s="40"/>
      <c r="AD1362" s="40"/>
      <c r="AE1362" s="40"/>
      <c r="AT1362" s="18" t="s">
        <v>404</v>
      </c>
      <c r="AU1362" s="18" t="s">
        <v>93</v>
      </c>
    </row>
    <row r="1363" s="2" customFormat="1" ht="21.75" customHeight="1">
      <c r="A1363" s="40"/>
      <c r="B1363" s="41"/>
      <c r="C1363" s="247" t="s">
        <v>1991</v>
      </c>
      <c r="D1363" s="247" t="s">
        <v>400</v>
      </c>
      <c r="E1363" s="248" t="s">
        <v>1992</v>
      </c>
      <c r="F1363" s="249" t="s">
        <v>1993</v>
      </c>
      <c r="G1363" s="250" t="s">
        <v>1828</v>
      </c>
      <c r="H1363" s="251">
        <v>1</v>
      </c>
      <c r="I1363" s="252"/>
      <c r="J1363" s="253">
        <f>ROUND(I1363*H1363,2)</f>
        <v>0</v>
      </c>
      <c r="K1363" s="254"/>
      <c r="L1363" s="46"/>
      <c r="M1363" s="255" t="s">
        <v>1</v>
      </c>
      <c r="N1363" s="256" t="s">
        <v>48</v>
      </c>
      <c r="O1363" s="93"/>
      <c r="P1363" s="257">
        <f>O1363*H1363</f>
        <v>0</v>
      </c>
      <c r="Q1363" s="257">
        <v>0</v>
      </c>
      <c r="R1363" s="257">
        <f>Q1363*H1363</f>
        <v>0</v>
      </c>
      <c r="S1363" s="257">
        <v>0</v>
      </c>
      <c r="T1363" s="258">
        <f>S1363*H1363</f>
        <v>0</v>
      </c>
      <c r="U1363" s="40"/>
      <c r="V1363" s="40"/>
      <c r="W1363" s="40"/>
      <c r="X1363" s="40"/>
      <c r="Y1363" s="40"/>
      <c r="Z1363" s="40"/>
      <c r="AA1363" s="40"/>
      <c r="AB1363" s="40"/>
      <c r="AC1363" s="40"/>
      <c r="AD1363" s="40"/>
      <c r="AE1363" s="40"/>
      <c r="AR1363" s="259" t="s">
        <v>162</v>
      </c>
      <c r="AT1363" s="259" t="s">
        <v>400</v>
      </c>
      <c r="AU1363" s="259" t="s">
        <v>93</v>
      </c>
      <c r="AY1363" s="18" t="s">
        <v>397</v>
      </c>
      <c r="BE1363" s="260">
        <f>IF(N1363="základní",J1363,0)</f>
        <v>0</v>
      </c>
      <c r="BF1363" s="260">
        <f>IF(N1363="snížená",J1363,0)</f>
        <v>0</v>
      </c>
      <c r="BG1363" s="260">
        <f>IF(N1363="zákl. přenesená",J1363,0)</f>
        <v>0</v>
      </c>
      <c r="BH1363" s="260">
        <f>IF(N1363="sníž. přenesená",J1363,0)</f>
        <v>0</v>
      </c>
      <c r="BI1363" s="260">
        <f>IF(N1363="nulová",J1363,0)</f>
        <v>0</v>
      </c>
      <c r="BJ1363" s="18" t="s">
        <v>91</v>
      </c>
      <c r="BK1363" s="260">
        <f>ROUND(I1363*H1363,2)</f>
        <v>0</v>
      </c>
      <c r="BL1363" s="18" t="s">
        <v>162</v>
      </c>
      <c r="BM1363" s="259" t="s">
        <v>1994</v>
      </c>
    </row>
    <row r="1364" s="2" customFormat="1">
      <c r="A1364" s="40"/>
      <c r="B1364" s="41"/>
      <c r="C1364" s="42"/>
      <c r="D1364" s="261" t="s">
        <v>404</v>
      </c>
      <c r="E1364" s="42"/>
      <c r="F1364" s="262" t="s">
        <v>1830</v>
      </c>
      <c r="G1364" s="42"/>
      <c r="H1364" s="42"/>
      <c r="I1364" s="157"/>
      <c r="J1364" s="42"/>
      <c r="K1364" s="42"/>
      <c r="L1364" s="46"/>
      <c r="M1364" s="263"/>
      <c r="N1364" s="264"/>
      <c r="O1364" s="93"/>
      <c r="P1364" s="93"/>
      <c r="Q1364" s="93"/>
      <c r="R1364" s="93"/>
      <c r="S1364" s="93"/>
      <c r="T1364" s="94"/>
      <c r="U1364" s="40"/>
      <c r="V1364" s="40"/>
      <c r="W1364" s="40"/>
      <c r="X1364" s="40"/>
      <c r="Y1364" s="40"/>
      <c r="Z1364" s="40"/>
      <c r="AA1364" s="40"/>
      <c r="AB1364" s="40"/>
      <c r="AC1364" s="40"/>
      <c r="AD1364" s="40"/>
      <c r="AE1364" s="40"/>
      <c r="AT1364" s="18" t="s">
        <v>404</v>
      </c>
      <c r="AU1364" s="18" t="s">
        <v>93</v>
      </c>
    </row>
    <row r="1365" s="2" customFormat="1" ht="21.75" customHeight="1">
      <c r="A1365" s="40"/>
      <c r="B1365" s="41"/>
      <c r="C1365" s="247" t="s">
        <v>1449</v>
      </c>
      <c r="D1365" s="247" t="s">
        <v>400</v>
      </c>
      <c r="E1365" s="248" t="s">
        <v>1995</v>
      </c>
      <c r="F1365" s="249" t="s">
        <v>1996</v>
      </c>
      <c r="G1365" s="250" t="s">
        <v>1828</v>
      </c>
      <c r="H1365" s="251">
        <v>1</v>
      </c>
      <c r="I1365" s="252"/>
      <c r="J1365" s="253">
        <f>ROUND(I1365*H1365,2)</f>
        <v>0</v>
      </c>
      <c r="K1365" s="254"/>
      <c r="L1365" s="46"/>
      <c r="M1365" s="255" t="s">
        <v>1</v>
      </c>
      <c r="N1365" s="256" t="s">
        <v>48</v>
      </c>
      <c r="O1365" s="93"/>
      <c r="P1365" s="257">
        <f>O1365*H1365</f>
        <v>0</v>
      </c>
      <c r="Q1365" s="257">
        <v>0</v>
      </c>
      <c r="R1365" s="257">
        <f>Q1365*H1365</f>
        <v>0</v>
      </c>
      <c r="S1365" s="257">
        <v>0</v>
      </c>
      <c r="T1365" s="258">
        <f>S1365*H1365</f>
        <v>0</v>
      </c>
      <c r="U1365" s="40"/>
      <c r="V1365" s="40"/>
      <c r="W1365" s="40"/>
      <c r="X1365" s="40"/>
      <c r="Y1365" s="40"/>
      <c r="Z1365" s="40"/>
      <c r="AA1365" s="40"/>
      <c r="AB1365" s="40"/>
      <c r="AC1365" s="40"/>
      <c r="AD1365" s="40"/>
      <c r="AE1365" s="40"/>
      <c r="AR1365" s="259" t="s">
        <v>162</v>
      </c>
      <c r="AT1365" s="259" t="s">
        <v>400</v>
      </c>
      <c r="AU1365" s="259" t="s">
        <v>93</v>
      </c>
      <c r="AY1365" s="18" t="s">
        <v>397</v>
      </c>
      <c r="BE1365" s="260">
        <f>IF(N1365="základní",J1365,0)</f>
        <v>0</v>
      </c>
      <c r="BF1365" s="260">
        <f>IF(N1365="snížená",J1365,0)</f>
        <v>0</v>
      </c>
      <c r="BG1365" s="260">
        <f>IF(N1365="zákl. přenesená",J1365,0)</f>
        <v>0</v>
      </c>
      <c r="BH1365" s="260">
        <f>IF(N1365="sníž. přenesená",J1365,0)</f>
        <v>0</v>
      </c>
      <c r="BI1365" s="260">
        <f>IF(N1365="nulová",J1365,0)</f>
        <v>0</v>
      </c>
      <c r="BJ1365" s="18" t="s">
        <v>91</v>
      </c>
      <c r="BK1365" s="260">
        <f>ROUND(I1365*H1365,2)</f>
        <v>0</v>
      </c>
      <c r="BL1365" s="18" t="s">
        <v>162</v>
      </c>
      <c r="BM1365" s="259" t="s">
        <v>1997</v>
      </c>
    </row>
    <row r="1366" s="2" customFormat="1">
      <c r="A1366" s="40"/>
      <c r="B1366" s="41"/>
      <c r="C1366" s="42"/>
      <c r="D1366" s="261" t="s">
        <v>404</v>
      </c>
      <c r="E1366" s="42"/>
      <c r="F1366" s="262" t="s">
        <v>1830</v>
      </c>
      <c r="G1366" s="42"/>
      <c r="H1366" s="42"/>
      <c r="I1366" s="157"/>
      <c r="J1366" s="42"/>
      <c r="K1366" s="42"/>
      <c r="L1366" s="46"/>
      <c r="M1366" s="263"/>
      <c r="N1366" s="264"/>
      <c r="O1366" s="93"/>
      <c r="P1366" s="93"/>
      <c r="Q1366" s="93"/>
      <c r="R1366" s="93"/>
      <c r="S1366" s="93"/>
      <c r="T1366" s="94"/>
      <c r="U1366" s="40"/>
      <c r="V1366" s="40"/>
      <c r="W1366" s="40"/>
      <c r="X1366" s="40"/>
      <c r="Y1366" s="40"/>
      <c r="Z1366" s="40"/>
      <c r="AA1366" s="40"/>
      <c r="AB1366" s="40"/>
      <c r="AC1366" s="40"/>
      <c r="AD1366" s="40"/>
      <c r="AE1366" s="40"/>
      <c r="AT1366" s="18" t="s">
        <v>404</v>
      </c>
      <c r="AU1366" s="18" t="s">
        <v>93</v>
      </c>
    </row>
    <row r="1367" s="2" customFormat="1" ht="21.75" customHeight="1">
      <c r="A1367" s="40"/>
      <c r="B1367" s="41"/>
      <c r="C1367" s="247" t="s">
        <v>1998</v>
      </c>
      <c r="D1367" s="247" t="s">
        <v>400</v>
      </c>
      <c r="E1367" s="248" t="s">
        <v>1999</v>
      </c>
      <c r="F1367" s="249" t="s">
        <v>2000</v>
      </c>
      <c r="G1367" s="250" t="s">
        <v>1828</v>
      </c>
      <c r="H1367" s="251">
        <v>1</v>
      </c>
      <c r="I1367" s="252"/>
      <c r="J1367" s="253">
        <f>ROUND(I1367*H1367,2)</f>
        <v>0</v>
      </c>
      <c r="K1367" s="254"/>
      <c r="L1367" s="46"/>
      <c r="M1367" s="255" t="s">
        <v>1</v>
      </c>
      <c r="N1367" s="256" t="s">
        <v>48</v>
      </c>
      <c r="O1367" s="93"/>
      <c r="P1367" s="257">
        <f>O1367*H1367</f>
        <v>0</v>
      </c>
      <c r="Q1367" s="257">
        <v>0</v>
      </c>
      <c r="R1367" s="257">
        <f>Q1367*H1367</f>
        <v>0</v>
      </c>
      <c r="S1367" s="257">
        <v>0</v>
      </c>
      <c r="T1367" s="258">
        <f>S1367*H1367</f>
        <v>0</v>
      </c>
      <c r="U1367" s="40"/>
      <c r="V1367" s="40"/>
      <c r="W1367" s="40"/>
      <c r="X1367" s="40"/>
      <c r="Y1367" s="40"/>
      <c r="Z1367" s="40"/>
      <c r="AA1367" s="40"/>
      <c r="AB1367" s="40"/>
      <c r="AC1367" s="40"/>
      <c r="AD1367" s="40"/>
      <c r="AE1367" s="40"/>
      <c r="AR1367" s="259" t="s">
        <v>162</v>
      </c>
      <c r="AT1367" s="259" t="s">
        <v>400</v>
      </c>
      <c r="AU1367" s="259" t="s">
        <v>93</v>
      </c>
      <c r="AY1367" s="18" t="s">
        <v>397</v>
      </c>
      <c r="BE1367" s="260">
        <f>IF(N1367="základní",J1367,0)</f>
        <v>0</v>
      </c>
      <c r="BF1367" s="260">
        <f>IF(N1367="snížená",J1367,0)</f>
        <v>0</v>
      </c>
      <c r="BG1367" s="260">
        <f>IF(N1367="zákl. přenesená",J1367,0)</f>
        <v>0</v>
      </c>
      <c r="BH1367" s="260">
        <f>IF(N1367="sníž. přenesená",J1367,0)</f>
        <v>0</v>
      </c>
      <c r="BI1367" s="260">
        <f>IF(N1367="nulová",J1367,0)</f>
        <v>0</v>
      </c>
      <c r="BJ1367" s="18" t="s">
        <v>91</v>
      </c>
      <c r="BK1367" s="260">
        <f>ROUND(I1367*H1367,2)</f>
        <v>0</v>
      </c>
      <c r="BL1367" s="18" t="s">
        <v>162</v>
      </c>
      <c r="BM1367" s="259" t="s">
        <v>2001</v>
      </c>
    </row>
    <row r="1368" s="2" customFormat="1">
      <c r="A1368" s="40"/>
      <c r="B1368" s="41"/>
      <c r="C1368" s="42"/>
      <c r="D1368" s="261" t="s">
        <v>404</v>
      </c>
      <c r="E1368" s="42"/>
      <c r="F1368" s="262" t="s">
        <v>1830</v>
      </c>
      <c r="G1368" s="42"/>
      <c r="H1368" s="42"/>
      <c r="I1368" s="157"/>
      <c r="J1368" s="42"/>
      <c r="K1368" s="42"/>
      <c r="L1368" s="46"/>
      <c r="M1368" s="263"/>
      <c r="N1368" s="264"/>
      <c r="O1368" s="93"/>
      <c r="P1368" s="93"/>
      <c r="Q1368" s="93"/>
      <c r="R1368" s="93"/>
      <c r="S1368" s="93"/>
      <c r="T1368" s="94"/>
      <c r="U1368" s="40"/>
      <c r="V1368" s="40"/>
      <c r="W1368" s="40"/>
      <c r="X1368" s="40"/>
      <c r="Y1368" s="40"/>
      <c r="Z1368" s="40"/>
      <c r="AA1368" s="40"/>
      <c r="AB1368" s="40"/>
      <c r="AC1368" s="40"/>
      <c r="AD1368" s="40"/>
      <c r="AE1368" s="40"/>
      <c r="AT1368" s="18" t="s">
        <v>404</v>
      </c>
      <c r="AU1368" s="18" t="s">
        <v>93</v>
      </c>
    </row>
    <row r="1369" s="2" customFormat="1" ht="21.75" customHeight="1">
      <c r="A1369" s="40"/>
      <c r="B1369" s="41"/>
      <c r="C1369" s="247" t="s">
        <v>1453</v>
      </c>
      <c r="D1369" s="247" t="s">
        <v>400</v>
      </c>
      <c r="E1369" s="248" t="s">
        <v>2002</v>
      </c>
      <c r="F1369" s="249" t="s">
        <v>2003</v>
      </c>
      <c r="G1369" s="250" t="s">
        <v>1828</v>
      </c>
      <c r="H1369" s="251">
        <v>1</v>
      </c>
      <c r="I1369" s="252"/>
      <c r="J1369" s="253">
        <f>ROUND(I1369*H1369,2)</f>
        <v>0</v>
      </c>
      <c r="K1369" s="254"/>
      <c r="L1369" s="46"/>
      <c r="M1369" s="255" t="s">
        <v>1</v>
      </c>
      <c r="N1369" s="256" t="s">
        <v>48</v>
      </c>
      <c r="O1369" s="93"/>
      <c r="P1369" s="257">
        <f>O1369*H1369</f>
        <v>0</v>
      </c>
      <c r="Q1369" s="257">
        <v>0</v>
      </c>
      <c r="R1369" s="257">
        <f>Q1369*H1369</f>
        <v>0</v>
      </c>
      <c r="S1369" s="257">
        <v>0</v>
      </c>
      <c r="T1369" s="258">
        <f>S1369*H1369</f>
        <v>0</v>
      </c>
      <c r="U1369" s="40"/>
      <c r="V1369" s="40"/>
      <c r="W1369" s="40"/>
      <c r="X1369" s="40"/>
      <c r="Y1369" s="40"/>
      <c r="Z1369" s="40"/>
      <c r="AA1369" s="40"/>
      <c r="AB1369" s="40"/>
      <c r="AC1369" s="40"/>
      <c r="AD1369" s="40"/>
      <c r="AE1369" s="40"/>
      <c r="AR1369" s="259" t="s">
        <v>162</v>
      </c>
      <c r="AT1369" s="259" t="s">
        <v>400</v>
      </c>
      <c r="AU1369" s="259" t="s">
        <v>93</v>
      </c>
      <c r="AY1369" s="18" t="s">
        <v>397</v>
      </c>
      <c r="BE1369" s="260">
        <f>IF(N1369="základní",J1369,0)</f>
        <v>0</v>
      </c>
      <c r="BF1369" s="260">
        <f>IF(N1369="snížená",J1369,0)</f>
        <v>0</v>
      </c>
      <c r="BG1369" s="260">
        <f>IF(N1369="zákl. přenesená",J1369,0)</f>
        <v>0</v>
      </c>
      <c r="BH1369" s="260">
        <f>IF(N1369="sníž. přenesená",J1369,0)</f>
        <v>0</v>
      </c>
      <c r="BI1369" s="260">
        <f>IF(N1369="nulová",J1369,0)</f>
        <v>0</v>
      </c>
      <c r="BJ1369" s="18" t="s">
        <v>91</v>
      </c>
      <c r="BK1369" s="260">
        <f>ROUND(I1369*H1369,2)</f>
        <v>0</v>
      </c>
      <c r="BL1369" s="18" t="s">
        <v>162</v>
      </c>
      <c r="BM1369" s="259" t="s">
        <v>2004</v>
      </c>
    </row>
    <row r="1370" s="2" customFormat="1">
      <c r="A1370" s="40"/>
      <c r="B1370" s="41"/>
      <c r="C1370" s="42"/>
      <c r="D1370" s="261" t="s">
        <v>404</v>
      </c>
      <c r="E1370" s="42"/>
      <c r="F1370" s="262" t="s">
        <v>1830</v>
      </c>
      <c r="G1370" s="42"/>
      <c r="H1370" s="42"/>
      <c r="I1370" s="157"/>
      <c r="J1370" s="42"/>
      <c r="K1370" s="42"/>
      <c r="L1370" s="46"/>
      <c r="M1370" s="263"/>
      <c r="N1370" s="264"/>
      <c r="O1370" s="93"/>
      <c r="P1370" s="93"/>
      <c r="Q1370" s="93"/>
      <c r="R1370" s="93"/>
      <c r="S1370" s="93"/>
      <c r="T1370" s="94"/>
      <c r="U1370" s="40"/>
      <c r="V1370" s="40"/>
      <c r="W1370" s="40"/>
      <c r="X1370" s="40"/>
      <c r="Y1370" s="40"/>
      <c r="Z1370" s="40"/>
      <c r="AA1370" s="40"/>
      <c r="AB1370" s="40"/>
      <c r="AC1370" s="40"/>
      <c r="AD1370" s="40"/>
      <c r="AE1370" s="40"/>
      <c r="AT1370" s="18" t="s">
        <v>404</v>
      </c>
      <c r="AU1370" s="18" t="s">
        <v>93</v>
      </c>
    </row>
    <row r="1371" s="2" customFormat="1" ht="21.75" customHeight="1">
      <c r="A1371" s="40"/>
      <c r="B1371" s="41"/>
      <c r="C1371" s="247" t="s">
        <v>2005</v>
      </c>
      <c r="D1371" s="247" t="s">
        <v>400</v>
      </c>
      <c r="E1371" s="248" t="s">
        <v>2006</v>
      </c>
      <c r="F1371" s="249" t="s">
        <v>2007</v>
      </c>
      <c r="G1371" s="250" t="s">
        <v>1828</v>
      </c>
      <c r="H1371" s="251">
        <v>1</v>
      </c>
      <c r="I1371" s="252"/>
      <c r="J1371" s="253">
        <f>ROUND(I1371*H1371,2)</f>
        <v>0</v>
      </c>
      <c r="K1371" s="254"/>
      <c r="L1371" s="46"/>
      <c r="M1371" s="255" t="s">
        <v>1</v>
      </c>
      <c r="N1371" s="256" t="s">
        <v>48</v>
      </c>
      <c r="O1371" s="93"/>
      <c r="P1371" s="257">
        <f>O1371*H1371</f>
        <v>0</v>
      </c>
      <c r="Q1371" s="257">
        <v>0</v>
      </c>
      <c r="R1371" s="257">
        <f>Q1371*H1371</f>
        <v>0</v>
      </c>
      <c r="S1371" s="257">
        <v>0</v>
      </c>
      <c r="T1371" s="258">
        <f>S1371*H1371</f>
        <v>0</v>
      </c>
      <c r="U1371" s="40"/>
      <c r="V1371" s="40"/>
      <c r="W1371" s="40"/>
      <c r="X1371" s="40"/>
      <c r="Y1371" s="40"/>
      <c r="Z1371" s="40"/>
      <c r="AA1371" s="40"/>
      <c r="AB1371" s="40"/>
      <c r="AC1371" s="40"/>
      <c r="AD1371" s="40"/>
      <c r="AE1371" s="40"/>
      <c r="AR1371" s="259" t="s">
        <v>162</v>
      </c>
      <c r="AT1371" s="259" t="s">
        <v>400</v>
      </c>
      <c r="AU1371" s="259" t="s">
        <v>93</v>
      </c>
      <c r="AY1371" s="18" t="s">
        <v>397</v>
      </c>
      <c r="BE1371" s="260">
        <f>IF(N1371="základní",J1371,0)</f>
        <v>0</v>
      </c>
      <c r="BF1371" s="260">
        <f>IF(N1371="snížená",J1371,0)</f>
        <v>0</v>
      </c>
      <c r="BG1371" s="260">
        <f>IF(N1371="zákl. přenesená",J1371,0)</f>
        <v>0</v>
      </c>
      <c r="BH1371" s="260">
        <f>IF(N1371="sníž. přenesená",J1371,0)</f>
        <v>0</v>
      </c>
      <c r="BI1371" s="260">
        <f>IF(N1371="nulová",J1371,0)</f>
        <v>0</v>
      </c>
      <c r="BJ1371" s="18" t="s">
        <v>91</v>
      </c>
      <c r="BK1371" s="260">
        <f>ROUND(I1371*H1371,2)</f>
        <v>0</v>
      </c>
      <c r="BL1371" s="18" t="s">
        <v>162</v>
      </c>
      <c r="BM1371" s="259" t="s">
        <v>2008</v>
      </c>
    </row>
    <row r="1372" s="2" customFormat="1">
      <c r="A1372" s="40"/>
      <c r="B1372" s="41"/>
      <c r="C1372" s="42"/>
      <c r="D1372" s="261" t="s">
        <v>404</v>
      </c>
      <c r="E1372" s="42"/>
      <c r="F1372" s="262" t="s">
        <v>1830</v>
      </c>
      <c r="G1372" s="42"/>
      <c r="H1372" s="42"/>
      <c r="I1372" s="157"/>
      <c r="J1372" s="42"/>
      <c r="K1372" s="42"/>
      <c r="L1372" s="46"/>
      <c r="M1372" s="263"/>
      <c r="N1372" s="264"/>
      <c r="O1372" s="93"/>
      <c r="P1372" s="93"/>
      <c r="Q1372" s="93"/>
      <c r="R1372" s="93"/>
      <c r="S1372" s="93"/>
      <c r="T1372" s="94"/>
      <c r="U1372" s="40"/>
      <c r="V1372" s="40"/>
      <c r="W1372" s="40"/>
      <c r="X1372" s="40"/>
      <c r="Y1372" s="40"/>
      <c r="Z1372" s="40"/>
      <c r="AA1372" s="40"/>
      <c r="AB1372" s="40"/>
      <c r="AC1372" s="40"/>
      <c r="AD1372" s="40"/>
      <c r="AE1372" s="40"/>
      <c r="AT1372" s="18" t="s">
        <v>404</v>
      </c>
      <c r="AU1372" s="18" t="s">
        <v>93</v>
      </c>
    </row>
    <row r="1373" s="2" customFormat="1" ht="21.75" customHeight="1">
      <c r="A1373" s="40"/>
      <c r="B1373" s="41"/>
      <c r="C1373" s="247" t="s">
        <v>1457</v>
      </c>
      <c r="D1373" s="247" t="s">
        <v>400</v>
      </c>
      <c r="E1373" s="248" t="s">
        <v>2009</v>
      </c>
      <c r="F1373" s="249" t="s">
        <v>2010</v>
      </c>
      <c r="G1373" s="250" t="s">
        <v>1828</v>
      </c>
      <c r="H1373" s="251">
        <v>1</v>
      </c>
      <c r="I1373" s="252"/>
      <c r="J1373" s="253">
        <f>ROUND(I1373*H1373,2)</f>
        <v>0</v>
      </c>
      <c r="K1373" s="254"/>
      <c r="L1373" s="46"/>
      <c r="M1373" s="255" t="s">
        <v>1</v>
      </c>
      <c r="N1373" s="256" t="s">
        <v>48</v>
      </c>
      <c r="O1373" s="93"/>
      <c r="P1373" s="257">
        <f>O1373*H1373</f>
        <v>0</v>
      </c>
      <c r="Q1373" s="257">
        <v>0</v>
      </c>
      <c r="R1373" s="257">
        <f>Q1373*H1373</f>
        <v>0</v>
      </c>
      <c r="S1373" s="257">
        <v>0</v>
      </c>
      <c r="T1373" s="258">
        <f>S1373*H1373</f>
        <v>0</v>
      </c>
      <c r="U1373" s="40"/>
      <c r="V1373" s="40"/>
      <c r="W1373" s="40"/>
      <c r="X1373" s="40"/>
      <c r="Y1373" s="40"/>
      <c r="Z1373" s="40"/>
      <c r="AA1373" s="40"/>
      <c r="AB1373" s="40"/>
      <c r="AC1373" s="40"/>
      <c r="AD1373" s="40"/>
      <c r="AE1373" s="40"/>
      <c r="AR1373" s="259" t="s">
        <v>162</v>
      </c>
      <c r="AT1373" s="259" t="s">
        <v>400</v>
      </c>
      <c r="AU1373" s="259" t="s">
        <v>93</v>
      </c>
      <c r="AY1373" s="18" t="s">
        <v>397</v>
      </c>
      <c r="BE1373" s="260">
        <f>IF(N1373="základní",J1373,0)</f>
        <v>0</v>
      </c>
      <c r="BF1373" s="260">
        <f>IF(N1373="snížená",J1373,0)</f>
        <v>0</v>
      </c>
      <c r="BG1373" s="260">
        <f>IF(N1373="zákl. přenesená",J1373,0)</f>
        <v>0</v>
      </c>
      <c r="BH1373" s="260">
        <f>IF(N1373="sníž. přenesená",J1373,0)</f>
        <v>0</v>
      </c>
      <c r="BI1373" s="260">
        <f>IF(N1373="nulová",J1373,0)</f>
        <v>0</v>
      </c>
      <c r="BJ1373" s="18" t="s">
        <v>91</v>
      </c>
      <c r="BK1373" s="260">
        <f>ROUND(I1373*H1373,2)</f>
        <v>0</v>
      </c>
      <c r="BL1373" s="18" t="s">
        <v>162</v>
      </c>
      <c r="BM1373" s="259" t="s">
        <v>2011</v>
      </c>
    </row>
    <row r="1374" s="2" customFormat="1">
      <c r="A1374" s="40"/>
      <c r="B1374" s="41"/>
      <c r="C1374" s="42"/>
      <c r="D1374" s="261" t="s">
        <v>404</v>
      </c>
      <c r="E1374" s="42"/>
      <c r="F1374" s="262" t="s">
        <v>1830</v>
      </c>
      <c r="G1374" s="42"/>
      <c r="H1374" s="42"/>
      <c r="I1374" s="157"/>
      <c r="J1374" s="42"/>
      <c r="K1374" s="42"/>
      <c r="L1374" s="46"/>
      <c r="M1374" s="263"/>
      <c r="N1374" s="264"/>
      <c r="O1374" s="93"/>
      <c r="P1374" s="93"/>
      <c r="Q1374" s="93"/>
      <c r="R1374" s="93"/>
      <c r="S1374" s="93"/>
      <c r="T1374" s="94"/>
      <c r="U1374" s="40"/>
      <c r="V1374" s="40"/>
      <c r="W1374" s="40"/>
      <c r="X1374" s="40"/>
      <c r="Y1374" s="40"/>
      <c r="Z1374" s="40"/>
      <c r="AA1374" s="40"/>
      <c r="AB1374" s="40"/>
      <c r="AC1374" s="40"/>
      <c r="AD1374" s="40"/>
      <c r="AE1374" s="40"/>
      <c r="AT1374" s="18" t="s">
        <v>404</v>
      </c>
      <c r="AU1374" s="18" t="s">
        <v>93</v>
      </c>
    </row>
    <row r="1375" s="2" customFormat="1" ht="21.75" customHeight="1">
      <c r="A1375" s="40"/>
      <c r="B1375" s="41"/>
      <c r="C1375" s="247" t="s">
        <v>2012</v>
      </c>
      <c r="D1375" s="247" t="s">
        <v>400</v>
      </c>
      <c r="E1375" s="248" t="s">
        <v>2013</v>
      </c>
      <c r="F1375" s="249" t="s">
        <v>2014</v>
      </c>
      <c r="G1375" s="250" t="s">
        <v>1828</v>
      </c>
      <c r="H1375" s="251">
        <v>1</v>
      </c>
      <c r="I1375" s="252"/>
      <c r="J1375" s="253">
        <f>ROUND(I1375*H1375,2)</f>
        <v>0</v>
      </c>
      <c r="K1375" s="254"/>
      <c r="L1375" s="46"/>
      <c r="M1375" s="255" t="s">
        <v>1</v>
      </c>
      <c r="N1375" s="256" t="s">
        <v>48</v>
      </c>
      <c r="O1375" s="93"/>
      <c r="P1375" s="257">
        <f>O1375*H1375</f>
        <v>0</v>
      </c>
      <c r="Q1375" s="257">
        <v>0</v>
      </c>
      <c r="R1375" s="257">
        <f>Q1375*H1375</f>
        <v>0</v>
      </c>
      <c r="S1375" s="257">
        <v>0</v>
      </c>
      <c r="T1375" s="258">
        <f>S1375*H1375</f>
        <v>0</v>
      </c>
      <c r="U1375" s="40"/>
      <c r="V1375" s="40"/>
      <c r="W1375" s="40"/>
      <c r="X1375" s="40"/>
      <c r="Y1375" s="40"/>
      <c r="Z1375" s="40"/>
      <c r="AA1375" s="40"/>
      <c r="AB1375" s="40"/>
      <c r="AC1375" s="40"/>
      <c r="AD1375" s="40"/>
      <c r="AE1375" s="40"/>
      <c r="AR1375" s="259" t="s">
        <v>162</v>
      </c>
      <c r="AT1375" s="259" t="s">
        <v>400</v>
      </c>
      <c r="AU1375" s="259" t="s">
        <v>93</v>
      </c>
      <c r="AY1375" s="18" t="s">
        <v>397</v>
      </c>
      <c r="BE1375" s="260">
        <f>IF(N1375="základní",J1375,0)</f>
        <v>0</v>
      </c>
      <c r="BF1375" s="260">
        <f>IF(N1375="snížená",J1375,0)</f>
        <v>0</v>
      </c>
      <c r="BG1375" s="260">
        <f>IF(N1375="zákl. přenesená",J1375,0)</f>
        <v>0</v>
      </c>
      <c r="BH1375" s="260">
        <f>IF(N1375="sníž. přenesená",J1375,0)</f>
        <v>0</v>
      </c>
      <c r="BI1375" s="260">
        <f>IF(N1375="nulová",J1375,0)</f>
        <v>0</v>
      </c>
      <c r="BJ1375" s="18" t="s">
        <v>91</v>
      </c>
      <c r="BK1375" s="260">
        <f>ROUND(I1375*H1375,2)</f>
        <v>0</v>
      </c>
      <c r="BL1375" s="18" t="s">
        <v>162</v>
      </c>
      <c r="BM1375" s="259" t="s">
        <v>2015</v>
      </c>
    </row>
    <row r="1376" s="2" customFormat="1">
      <c r="A1376" s="40"/>
      <c r="B1376" s="41"/>
      <c r="C1376" s="42"/>
      <c r="D1376" s="261" t="s">
        <v>404</v>
      </c>
      <c r="E1376" s="42"/>
      <c r="F1376" s="262" t="s">
        <v>1830</v>
      </c>
      <c r="G1376" s="42"/>
      <c r="H1376" s="42"/>
      <c r="I1376" s="157"/>
      <c r="J1376" s="42"/>
      <c r="K1376" s="42"/>
      <c r="L1376" s="46"/>
      <c r="M1376" s="263"/>
      <c r="N1376" s="264"/>
      <c r="O1376" s="93"/>
      <c r="P1376" s="93"/>
      <c r="Q1376" s="93"/>
      <c r="R1376" s="93"/>
      <c r="S1376" s="93"/>
      <c r="T1376" s="94"/>
      <c r="U1376" s="40"/>
      <c r="V1376" s="40"/>
      <c r="W1376" s="40"/>
      <c r="X1376" s="40"/>
      <c r="Y1376" s="40"/>
      <c r="Z1376" s="40"/>
      <c r="AA1376" s="40"/>
      <c r="AB1376" s="40"/>
      <c r="AC1376" s="40"/>
      <c r="AD1376" s="40"/>
      <c r="AE1376" s="40"/>
      <c r="AT1376" s="18" t="s">
        <v>404</v>
      </c>
      <c r="AU1376" s="18" t="s">
        <v>93</v>
      </c>
    </row>
    <row r="1377" s="2" customFormat="1" ht="21.75" customHeight="1">
      <c r="A1377" s="40"/>
      <c r="B1377" s="41"/>
      <c r="C1377" s="247" t="s">
        <v>1459</v>
      </c>
      <c r="D1377" s="247" t="s">
        <v>400</v>
      </c>
      <c r="E1377" s="248" t="s">
        <v>2016</v>
      </c>
      <c r="F1377" s="249" t="s">
        <v>2017</v>
      </c>
      <c r="G1377" s="250" t="s">
        <v>1828</v>
      </c>
      <c r="H1377" s="251">
        <v>1</v>
      </c>
      <c r="I1377" s="252"/>
      <c r="J1377" s="253">
        <f>ROUND(I1377*H1377,2)</f>
        <v>0</v>
      </c>
      <c r="K1377" s="254"/>
      <c r="L1377" s="46"/>
      <c r="M1377" s="255" t="s">
        <v>1</v>
      </c>
      <c r="N1377" s="256" t="s">
        <v>48</v>
      </c>
      <c r="O1377" s="93"/>
      <c r="P1377" s="257">
        <f>O1377*H1377</f>
        <v>0</v>
      </c>
      <c r="Q1377" s="257">
        <v>0</v>
      </c>
      <c r="R1377" s="257">
        <f>Q1377*H1377</f>
        <v>0</v>
      </c>
      <c r="S1377" s="257">
        <v>0</v>
      </c>
      <c r="T1377" s="258">
        <f>S1377*H1377</f>
        <v>0</v>
      </c>
      <c r="U1377" s="40"/>
      <c r="V1377" s="40"/>
      <c r="W1377" s="40"/>
      <c r="X1377" s="40"/>
      <c r="Y1377" s="40"/>
      <c r="Z1377" s="40"/>
      <c r="AA1377" s="40"/>
      <c r="AB1377" s="40"/>
      <c r="AC1377" s="40"/>
      <c r="AD1377" s="40"/>
      <c r="AE1377" s="40"/>
      <c r="AR1377" s="259" t="s">
        <v>162</v>
      </c>
      <c r="AT1377" s="259" t="s">
        <v>400</v>
      </c>
      <c r="AU1377" s="259" t="s">
        <v>93</v>
      </c>
      <c r="AY1377" s="18" t="s">
        <v>397</v>
      </c>
      <c r="BE1377" s="260">
        <f>IF(N1377="základní",J1377,0)</f>
        <v>0</v>
      </c>
      <c r="BF1377" s="260">
        <f>IF(N1377="snížená",J1377,0)</f>
        <v>0</v>
      </c>
      <c r="BG1377" s="260">
        <f>IF(N1377="zákl. přenesená",J1377,0)</f>
        <v>0</v>
      </c>
      <c r="BH1377" s="260">
        <f>IF(N1377="sníž. přenesená",J1377,0)</f>
        <v>0</v>
      </c>
      <c r="BI1377" s="260">
        <f>IF(N1377="nulová",J1377,0)</f>
        <v>0</v>
      </c>
      <c r="BJ1377" s="18" t="s">
        <v>91</v>
      </c>
      <c r="BK1377" s="260">
        <f>ROUND(I1377*H1377,2)</f>
        <v>0</v>
      </c>
      <c r="BL1377" s="18" t="s">
        <v>162</v>
      </c>
      <c r="BM1377" s="259" t="s">
        <v>2018</v>
      </c>
    </row>
    <row r="1378" s="2" customFormat="1">
      <c r="A1378" s="40"/>
      <c r="B1378" s="41"/>
      <c r="C1378" s="42"/>
      <c r="D1378" s="261" t="s">
        <v>404</v>
      </c>
      <c r="E1378" s="42"/>
      <c r="F1378" s="262" t="s">
        <v>1830</v>
      </c>
      <c r="G1378" s="42"/>
      <c r="H1378" s="42"/>
      <c r="I1378" s="157"/>
      <c r="J1378" s="42"/>
      <c r="K1378" s="42"/>
      <c r="L1378" s="46"/>
      <c r="M1378" s="263"/>
      <c r="N1378" s="264"/>
      <c r="O1378" s="93"/>
      <c r="P1378" s="93"/>
      <c r="Q1378" s="93"/>
      <c r="R1378" s="93"/>
      <c r="S1378" s="93"/>
      <c r="T1378" s="94"/>
      <c r="U1378" s="40"/>
      <c r="V1378" s="40"/>
      <c r="W1378" s="40"/>
      <c r="X1378" s="40"/>
      <c r="Y1378" s="40"/>
      <c r="Z1378" s="40"/>
      <c r="AA1378" s="40"/>
      <c r="AB1378" s="40"/>
      <c r="AC1378" s="40"/>
      <c r="AD1378" s="40"/>
      <c r="AE1378" s="40"/>
      <c r="AT1378" s="18" t="s">
        <v>404</v>
      </c>
      <c r="AU1378" s="18" t="s">
        <v>93</v>
      </c>
    </row>
    <row r="1379" s="2" customFormat="1" ht="21.75" customHeight="1">
      <c r="A1379" s="40"/>
      <c r="B1379" s="41"/>
      <c r="C1379" s="247" t="s">
        <v>2019</v>
      </c>
      <c r="D1379" s="247" t="s">
        <v>400</v>
      </c>
      <c r="E1379" s="248" t="s">
        <v>2020</v>
      </c>
      <c r="F1379" s="249" t="s">
        <v>2021</v>
      </c>
      <c r="G1379" s="250" t="s">
        <v>1828</v>
      </c>
      <c r="H1379" s="251">
        <v>1</v>
      </c>
      <c r="I1379" s="252"/>
      <c r="J1379" s="253">
        <f>ROUND(I1379*H1379,2)</f>
        <v>0</v>
      </c>
      <c r="K1379" s="254"/>
      <c r="L1379" s="46"/>
      <c r="M1379" s="255" t="s">
        <v>1</v>
      </c>
      <c r="N1379" s="256" t="s">
        <v>48</v>
      </c>
      <c r="O1379" s="93"/>
      <c r="P1379" s="257">
        <f>O1379*H1379</f>
        <v>0</v>
      </c>
      <c r="Q1379" s="257">
        <v>0</v>
      </c>
      <c r="R1379" s="257">
        <f>Q1379*H1379</f>
        <v>0</v>
      </c>
      <c r="S1379" s="257">
        <v>0</v>
      </c>
      <c r="T1379" s="258">
        <f>S1379*H1379</f>
        <v>0</v>
      </c>
      <c r="U1379" s="40"/>
      <c r="V1379" s="40"/>
      <c r="W1379" s="40"/>
      <c r="X1379" s="40"/>
      <c r="Y1379" s="40"/>
      <c r="Z1379" s="40"/>
      <c r="AA1379" s="40"/>
      <c r="AB1379" s="40"/>
      <c r="AC1379" s="40"/>
      <c r="AD1379" s="40"/>
      <c r="AE1379" s="40"/>
      <c r="AR1379" s="259" t="s">
        <v>162</v>
      </c>
      <c r="AT1379" s="259" t="s">
        <v>400</v>
      </c>
      <c r="AU1379" s="259" t="s">
        <v>93</v>
      </c>
      <c r="AY1379" s="18" t="s">
        <v>397</v>
      </c>
      <c r="BE1379" s="260">
        <f>IF(N1379="základní",J1379,0)</f>
        <v>0</v>
      </c>
      <c r="BF1379" s="260">
        <f>IF(N1379="snížená",J1379,0)</f>
        <v>0</v>
      </c>
      <c r="BG1379" s="260">
        <f>IF(N1379="zákl. přenesená",J1379,0)</f>
        <v>0</v>
      </c>
      <c r="BH1379" s="260">
        <f>IF(N1379="sníž. přenesená",J1379,0)</f>
        <v>0</v>
      </c>
      <c r="BI1379" s="260">
        <f>IF(N1379="nulová",J1379,0)</f>
        <v>0</v>
      </c>
      <c r="BJ1379" s="18" t="s">
        <v>91</v>
      </c>
      <c r="BK1379" s="260">
        <f>ROUND(I1379*H1379,2)</f>
        <v>0</v>
      </c>
      <c r="BL1379" s="18" t="s">
        <v>162</v>
      </c>
      <c r="BM1379" s="259" t="s">
        <v>2022</v>
      </c>
    </row>
    <row r="1380" s="2" customFormat="1">
      <c r="A1380" s="40"/>
      <c r="B1380" s="41"/>
      <c r="C1380" s="42"/>
      <c r="D1380" s="261" t="s">
        <v>404</v>
      </c>
      <c r="E1380" s="42"/>
      <c r="F1380" s="262" t="s">
        <v>1830</v>
      </c>
      <c r="G1380" s="42"/>
      <c r="H1380" s="42"/>
      <c r="I1380" s="157"/>
      <c r="J1380" s="42"/>
      <c r="K1380" s="42"/>
      <c r="L1380" s="46"/>
      <c r="M1380" s="263"/>
      <c r="N1380" s="264"/>
      <c r="O1380" s="93"/>
      <c r="P1380" s="93"/>
      <c r="Q1380" s="93"/>
      <c r="R1380" s="93"/>
      <c r="S1380" s="93"/>
      <c r="T1380" s="94"/>
      <c r="U1380" s="40"/>
      <c r="V1380" s="40"/>
      <c r="W1380" s="40"/>
      <c r="X1380" s="40"/>
      <c r="Y1380" s="40"/>
      <c r="Z1380" s="40"/>
      <c r="AA1380" s="40"/>
      <c r="AB1380" s="40"/>
      <c r="AC1380" s="40"/>
      <c r="AD1380" s="40"/>
      <c r="AE1380" s="40"/>
      <c r="AT1380" s="18" t="s">
        <v>404</v>
      </c>
      <c r="AU1380" s="18" t="s">
        <v>93</v>
      </c>
    </row>
    <row r="1381" s="2" customFormat="1" ht="21.75" customHeight="1">
      <c r="A1381" s="40"/>
      <c r="B1381" s="41"/>
      <c r="C1381" s="247" t="s">
        <v>1463</v>
      </c>
      <c r="D1381" s="247" t="s">
        <v>400</v>
      </c>
      <c r="E1381" s="248" t="s">
        <v>2023</v>
      </c>
      <c r="F1381" s="249" t="s">
        <v>2024</v>
      </c>
      <c r="G1381" s="250" t="s">
        <v>1828</v>
      </c>
      <c r="H1381" s="251">
        <v>1</v>
      </c>
      <c r="I1381" s="252"/>
      <c r="J1381" s="253">
        <f>ROUND(I1381*H1381,2)</f>
        <v>0</v>
      </c>
      <c r="K1381" s="254"/>
      <c r="L1381" s="46"/>
      <c r="M1381" s="255" t="s">
        <v>1</v>
      </c>
      <c r="N1381" s="256" t="s">
        <v>48</v>
      </c>
      <c r="O1381" s="93"/>
      <c r="P1381" s="257">
        <f>O1381*H1381</f>
        <v>0</v>
      </c>
      <c r="Q1381" s="257">
        <v>0</v>
      </c>
      <c r="R1381" s="257">
        <f>Q1381*H1381</f>
        <v>0</v>
      </c>
      <c r="S1381" s="257">
        <v>0</v>
      </c>
      <c r="T1381" s="258">
        <f>S1381*H1381</f>
        <v>0</v>
      </c>
      <c r="U1381" s="40"/>
      <c r="V1381" s="40"/>
      <c r="W1381" s="40"/>
      <c r="X1381" s="40"/>
      <c r="Y1381" s="40"/>
      <c r="Z1381" s="40"/>
      <c r="AA1381" s="40"/>
      <c r="AB1381" s="40"/>
      <c r="AC1381" s="40"/>
      <c r="AD1381" s="40"/>
      <c r="AE1381" s="40"/>
      <c r="AR1381" s="259" t="s">
        <v>162</v>
      </c>
      <c r="AT1381" s="259" t="s">
        <v>400</v>
      </c>
      <c r="AU1381" s="259" t="s">
        <v>93</v>
      </c>
      <c r="AY1381" s="18" t="s">
        <v>397</v>
      </c>
      <c r="BE1381" s="260">
        <f>IF(N1381="základní",J1381,0)</f>
        <v>0</v>
      </c>
      <c r="BF1381" s="260">
        <f>IF(N1381="snížená",J1381,0)</f>
        <v>0</v>
      </c>
      <c r="BG1381" s="260">
        <f>IF(N1381="zákl. přenesená",J1381,0)</f>
        <v>0</v>
      </c>
      <c r="BH1381" s="260">
        <f>IF(N1381="sníž. přenesená",J1381,0)</f>
        <v>0</v>
      </c>
      <c r="BI1381" s="260">
        <f>IF(N1381="nulová",J1381,0)</f>
        <v>0</v>
      </c>
      <c r="BJ1381" s="18" t="s">
        <v>91</v>
      </c>
      <c r="BK1381" s="260">
        <f>ROUND(I1381*H1381,2)</f>
        <v>0</v>
      </c>
      <c r="BL1381" s="18" t="s">
        <v>162</v>
      </c>
      <c r="BM1381" s="259" t="s">
        <v>2025</v>
      </c>
    </row>
    <row r="1382" s="2" customFormat="1">
      <c r="A1382" s="40"/>
      <c r="B1382" s="41"/>
      <c r="C1382" s="42"/>
      <c r="D1382" s="261" t="s">
        <v>404</v>
      </c>
      <c r="E1382" s="42"/>
      <c r="F1382" s="262" t="s">
        <v>1830</v>
      </c>
      <c r="G1382" s="42"/>
      <c r="H1382" s="42"/>
      <c r="I1382" s="157"/>
      <c r="J1382" s="42"/>
      <c r="K1382" s="42"/>
      <c r="L1382" s="46"/>
      <c r="M1382" s="263"/>
      <c r="N1382" s="264"/>
      <c r="O1382" s="93"/>
      <c r="P1382" s="93"/>
      <c r="Q1382" s="93"/>
      <c r="R1382" s="93"/>
      <c r="S1382" s="93"/>
      <c r="T1382" s="94"/>
      <c r="U1382" s="40"/>
      <c r="V1382" s="40"/>
      <c r="W1382" s="40"/>
      <c r="X1382" s="40"/>
      <c r="Y1382" s="40"/>
      <c r="Z1382" s="40"/>
      <c r="AA1382" s="40"/>
      <c r="AB1382" s="40"/>
      <c r="AC1382" s="40"/>
      <c r="AD1382" s="40"/>
      <c r="AE1382" s="40"/>
      <c r="AT1382" s="18" t="s">
        <v>404</v>
      </c>
      <c r="AU1382" s="18" t="s">
        <v>93</v>
      </c>
    </row>
    <row r="1383" s="2" customFormat="1" ht="21.75" customHeight="1">
      <c r="A1383" s="40"/>
      <c r="B1383" s="41"/>
      <c r="C1383" s="247" t="s">
        <v>2026</v>
      </c>
      <c r="D1383" s="247" t="s">
        <v>400</v>
      </c>
      <c r="E1383" s="248" t="s">
        <v>2027</v>
      </c>
      <c r="F1383" s="249" t="s">
        <v>2028</v>
      </c>
      <c r="G1383" s="250" t="s">
        <v>1828</v>
      </c>
      <c r="H1383" s="251">
        <v>1</v>
      </c>
      <c r="I1383" s="252"/>
      <c r="J1383" s="253">
        <f>ROUND(I1383*H1383,2)</f>
        <v>0</v>
      </c>
      <c r="K1383" s="254"/>
      <c r="L1383" s="46"/>
      <c r="M1383" s="255" t="s">
        <v>1</v>
      </c>
      <c r="N1383" s="256" t="s">
        <v>48</v>
      </c>
      <c r="O1383" s="93"/>
      <c r="P1383" s="257">
        <f>O1383*H1383</f>
        <v>0</v>
      </c>
      <c r="Q1383" s="257">
        <v>0</v>
      </c>
      <c r="R1383" s="257">
        <f>Q1383*H1383</f>
        <v>0</v>
      </c>
      <c r="S1383" s="257">
        <v>0</v>
      </c>
      <c r="T1383" s="258">
        <f>S1383*H1383</f>
        <v>0</v>
      </c>
      <c r="U1383" s="40"/>
      <c r="V1383" s="40"/>
      <c r="W1383" s="40"/>
      <c r="X1383" s="40"/>
      <c r="Y1383" s="40"/>
      <c r="Z1383" s="40"/>
      <c r="AA1383" s="40"/>
      <c r="AB1383" s="40"/>
      <c r="AC1383" s="40"/>
      <c r="AD1383" s="40"/>
      <c r="AE1383" s="40"/>
      <c r="AR1383" s="259" t="s">
        <v>162</v>
      </c>
      <c r="AT1383" s="259" t="s">
        <v>400</v>
      </c>
      <c r="AU1383" s="259" t="s">
        <v>93</v>
      </c>
      <c r="AY1383" s="18" t="s">
        <v>397</v>
      </c>
      <c r="BE1383" s="260">
        <f>IF(N1383="základní",J1383,0)</f>
        <v>0</v>
      </c>
      <c r="BF1383" s="260">
        <f>IF(N1383="snížená",J1383,0)</f>
        <v>0</v>
      </c>
      <c r="BG1383" s="260">
        <f>IF(N1383="zákl. přenesená",J1383,0)</f>
        <v>0</v>
      </c>
      <c r="BH1383" s="260">
        <f>IF(N1383="sníž. přenesená",J1383,0)</f>
        <v>0</v>
      </c>
      <c r="BI1383" s="260">
        <f>IF(N1383="nulová",J1383,0)</f>
        <v>0</v>
      </c>
      <c r="BJ1383" s="18" t="s">
        <v>91</v>
      </c>
      <c r="BK1383" s="260">
        <f>ROUND(I1383*H1383,2)</f>
        <v>0</v>
      </c>
      <c r="BL1383" s="18" t="s">
        <v>162</v>
      </c>
      <c r="BM1383" s="259" t="s">
        <v>2029</v>
      </c>
    </row>
    <row r="1384" s="2" customFormat="1">
      <c r="A1384" s="40"/>
      <c r="B1384" s="41"/>
      <c r="C1384" s="42"/>
      <c r="D1384" s="261" t="s">
        <v>404</v>
      </c>
      <c r="E1384" s="42"/>
      <c r="F1384" s="262" t="s">
        <v>1830</v>
      </c>
      <c r="G1384" s="42"/>
      <c r="H1384" s="42"/>
      <c r="I1384" s="157"/>
      <c r="J1384" s="42"/>
      <c r="K1384" s="42"/>
      <c r="L1384" s="46"/>
      <c r="M1384" s="263"/>
      <c r="N1384" s="264"/>
      <c r="O1384" s="93"/>
      <c r="P1384" s="93"/>
      <c r="Q1384" s="93"/>
      <c r="R1384" s="93"/>
      <c r="S1384" s="93"/>
      <c r="T1384" s="94"/>
      <c r="U1384" s="40"/>
      <c r="V1384" s="40"/>
      <c r="W1384" s="40"/>
      <c r="X1384" s="40"/>
      <c r="Y1384" s="40"/>
      <c r="Z1384" s="40"/>
      <c r="AA1384" s="40"/>
      <c r="AB1384" s="40"/>
      <c r="AC1384" s="40"/>
      <c r="AD1384" s="40"/>
      <c r="AE1384" s="40"/>
      <c r="AT1384" s="18" t="s">
        <v>404</v>
      </c>
      <c r="AU1384" s="18" t="s">
        <v>93</v>
      </c>
    </row>
    <row r="1385" s="2" customFormat="1" ht="21.75" customHeight="1">
      <c r="A1385" s="40"/>
      <c r="B1385" s="41"/>
      <c r="C1385" s="247" t="s">
        <v>1466</v>
      </c>
      <c r="D1385" s="247" t="s">
        <v>400</v>
      </c>
      <c r="E1385" s="248" t="s">
        <v>2030</v>
      </c>
      <c r="F1385" s="249" t="s">
        <v>2031</v>
      </c>
      <c r="G1385" s="250" t="s">
        <v>1828</v>
      </c>
      <c r="H1385" s="251">
        <v>1</v>
      </c>
      <c r="I1385" s="252"/>
      <c r="J1385" s="253">
        <f>ROUND(I1385*H1385,2)</f>
        <v>0</v>
      </c>
      <c r="K1385" s="254"/>
      <c r="L1385" s="46"/>
      <c r="M1385" s="255" t="s">
        <v>1</v>
      </c>
      <c r="N1385" s="256" t="s">
        <v>48</v>
      </c>
      <c r="O1385" s="93"/>
      <c r="P1385" s="257">
        <f>O1385*H1385</f>
        <v>0</v>
      </c>
      <c r="Q1385" s="257">
        <v>0</v>
      </c>
      <c r="R1385" s="257">
        <f>Q1385*H1385</f>
        <v>0</v>
      </c>
      <c r="S1385" s="257">
        <v>0</v>
      </c>
      <c r="T1385" s="258">
        <f>S1385*H1385</f>
        <v>0</v>
      </c>
      <c r="U1385" s="40"/>
      <c r="V1385" s="40"/>
      <c r="W1385" s="40"/>
      <c r="X1385" s="40"/>
      <c r="Y1385" s="40"/>
      <c r="Z1385" s="40"/>
      <c r="AA1385" s="40"/>
      <c r="AB1385" s="40"/>
      <c r="AC1385" s="40"/>
      <c r="AD1385" s="40"/>
      <c r="AE1385" s="40"/>
      <c r="AR1385" s="259" t="s">
        <v>162</v>
      </c>
      <c r="AT1385" s="259" t="s">
        <v>400</v>
      </c>
      <c r="AU1385" s="259" t="s">
        <v>93</v>
      </c>
      <c r="AY1385" s="18" t="s">
        <v>397</v>
      </c>
      <c r="BE1385" s="260">
        <f>IF(N1385="základní",J1385,0)</f>
        <v>0</v>
      </c>
      <c r="BF1385" s="260">
        <f>IF(N1385="snížená",J1385,0)</f>
        <v>0</v>
      </c>
      <c r="BG1385" s="260">
        <f>IF(N1385="zákl. přenesená",J1385,0)</f>
        <v>0</v>
      </c>
      <c r="BH1385" s="260">
        <f>IF(N1385="sníž. přenesená",J1385,0)</f>
        <v>0</v>
      </c>
      <c r="BI1385" s="260">
        <f>IF(N1385="nulová",J1385,0)</f>
        <v>0</v>
      </c>
      <c r="BJ1385" s="18" t="s">
        <v>91</v>
      </c>
      <c r="BK1385" s="260">
        <f>ROUND(I1385*H1385,2)</f>
        <v>0</v>
      </c>
      <c r="BL1385" s="18" t="s">
        <v>162</v>
      </c>
      <c r="BM1385" s="259" t="s">
        <v>2032</v>
      </c>
    </row>
    <row r="1386" s="2" customFormat="1">
      <c r="A1386" s="40"/>
      <c r="B1386" s="41"/>
      <c r="C1386" s="42"/>
      <c r="D1386" s="261" t="s">
        <v>404</v>
      </c>
      <c r="E1386" s="42"/>
      <c r="F1386" s="262" t="s">
        <v>1830</v>
      </c>
      <c r="G1386" s="42"/>
      <c r="H1386" s="42"/>
      <c r="I1386" s="157"/>
      <c r="J1386" s="42"/>
      <c r="K1386" s="42"/>
      <c r="L1386" s="46"/>
      <c r="M1386" s="263"/>
      <c r="N1386" s="264"/>
      <c r="O1386" s="93"/>
      <c r="P1386" s="93"/>
      <c r="Q1386" s="93"/>
      <c r="R1386" s="93"/>
      <c r="S1386" s="93"/>
      <c r="T1386" s="94"/>
      <c r="U1386" s="40"/>
      <c r="V1386" s="40"/>
      <c r="W1386" s="40"/>
      <c r="X1386" s="40"/>
      <c r="Y1386" s="40"/>
      <c r="Z1386" s="40"/>
      <c r="AA1386" s="40"/>
      <c r="AB1386" s="40"/>
      <c r="AC1386" s="40"/>
      <c r="AD1386" s="40"/>
      <c r="AE1386" s="40"/>
      <c r="AT1386" s="18" t="s">
        <v>404</v>
      </c>
      <c r="AU1386" s="18" t="s">
        <v>93</v>
      </c>
    </row>
    <row r="1387" s="2" customFormat="1" ht="21.75" customHeight="1">
      <c r="A1387" s="40"/>
      <c r="B1387" s="41"/>
      <c r="C1387" s="247" t="s">
        <v>2033</v>
      </c>
      <c r="D1387" s="247" t="s">
        <v>400</v>
      </c>
      <c r="E1387" s="248" t="s">
        <v>2034</v>
      </c>
      <c r="F1387" s="249" t="s">
        <v>2035</v>
      </c>
      <c r="G1387" s="250" t="s">
        <v>1828</v>
      </c>
      <c r="H1387" s="251">
        <v>1</v>
      </c>
      <c r="I1387" s="252"/>
      <c r="J1387" s="253">
        <f>ROUND(I1387*H1387,2)</f>
        <v>0</v>
      </c>
      <c r="K1387" s="254"/>
      <c r="L1387" s="46"/>
      <c r="M1387" s="255" t="s">
        <v>1</v>
      </c>
      <c r="N1387" s="256" t="s">
        <v>48</v>
      </c>
      <c r="O1387" s="93"/>
      <c r="P1387" s="257">
        <f>O1387*H1387</f>
        <v>0</v>
      </c>
      <c r="Q1387" s="257">
        <v>0</v>
      </c>
      <c r="R1387" s="257">
        <f>Q1387*H1387</f>
        <v>0</v>
      </c>
      <c r="S1387" s="257">
        <v>0</v>
      </c>
      <c r="T1387" s="258">
        <f>S1387*H1387</f>
        <v>0</v>
      </c>
      <c r="U1387" s="40"/>
      <c r="V1387" s="40"/>
      <c r="W1387" s="40"/>
      <c r="X1387" s="40"/>
      <c r="Y1387" s="40"/>
      <c r="Z1387" s="40"/>
      <c r="AA1387" s="40"/>
      <c r="AB1387" s="40"/>
      <c r="AC1387" s="40"/>
      <c r="AD1387" s="40"/>
      <c r="AE1387" s="40"/>
      <c r="AR1387" s="259" t="s">
        <v>162</v>
      </c>
      <c r="AT1387" s="259" t="s">
        <v>400</v>
      </c>
      <c r="AU1387" s="259" t="s">
        <v>93</v>
      </c>
      <c r="AY1387" s="18" t="s">
        <v>397</v>
      </c>
      <c r="BE1387" s="260">
        <f>IF(N1387="základní",J1387,0)</f>
        <v>0</v>
      </c>
      <c r="BF1387" s="260">
        <f>IF(N1387="snížená",J1387,0)</f>
        <v>0</v>
      </c>
      <c r="BG1387" s="260">
        <f>IF(N1387="zákl. přenesená",J1387,0)</f>
        <v>0</v>
      </c>
      <c r="BH1387" s="260">
        <f>IF(N1387="sníž. přenesená",J1387,0)</f>
        <v>0</v>
      </c>
      <c r="BI1387" s="260">
        <f>IF(N1387="nulová",J1387,0)</f>
        <v>0</v>
      </c>
      <c r="BJ1387" s="18" t="s">
        <v>91</v>
      </c>
      <c r="BK1387" s="260">
        <f>ROUND(I1387*H1387,2)</f>
        <v>0</v>
      </c>
      <c r="BL1387" s="18" t="s">
        <v>162</v>
      </c>
      <c r="BM1387" s="259" t="s">
        <v>2036</v>
      </c>
    </row>
    <row r="1388" s="2" customFormat="1">
      <c r="A1388" s="40"/>
      <c r="B1388" s="41"/>
      <c r="C1388" s="42"/>
      <c r="D1388" s="261" t="s">
        <v>404</v>
      </c>
      <c r="E1388" s="42"/>
      <c r="F1388" s="262" t="s">
        <v>1830</v>
      </c>
      <c r="G1388" s="42"/>
      <c r="H1388" s="42"/>
      <c r="I1388" s="157"/>
      <c r="J1388" s="42"/>
      <c r="K1388" s="42"/>
      <c r="L1388" s="46"/>
      <c r="M1388" s="263"/>
      <c r="N1388" s="264"/>
      <c r="O1388" s="93"/>
      <c r="P1388" s="93"/>
      <c r="Q1388" s="93"/>
      <c r="R1388" s="93"/>
      <c r="S1388" s="93"/>
      <c r="T1388" s="94"/>
      <c r="U1388" s="40"/>
      <c r="V1388" s="40"/>
      <c r="W1388" s="40"/>
      <c r="X1388" s="40"/>
      <c r="Y1388" s="40"/>
      <c r="Z1388" s="40"/>
      <c r="AA1388" s="40"/>
      <c r="AB1388" s="40"/>
      <c r="AC1388" s="40"/>
      <c r="AD1388" s="40"/>
      <c r="AE1388" s="40"/>
      <c r="AT1388" s="18" t="s">
        <v>404</v>
      </c>
      <c r="AU1388" s="18" t="s">
        <v>93</v>
      </c>
    </row>
    <row r="1389" s="2" customFormat="1" ht="21.75" customHeight="1">
      <c r="A1389" s="40"/>
      <c r="B1389" s="41"/>
      <c r="C1389" s="247" t="s">
        <v>1470</v>
      </c>
      <c r="D1389" s="247" t="s">
        <v>400</v>
      </c>
      <c r="E1389" s="248" t="s">
        <v>2037</v>
      </c>
      <c r="F1389" s="249" t="s">
        <v>2038</v>
      </c>
      <c r="G1389" s="250" t="s">
        <v>1828</v>
      </c>
      <c r="H1389" s="251">
        <v>1</v>
      </c>
      <c r="I1389" s="252"/>
      <c r="J1389" s="253">
        <f>ROUND(I1389*H1389,2)</f>
        <v>0</v>
      </c>
      <c r="K1389" s="254"/>
      <c r="L1389" s="46"/>
      <c r="M1389" s="255" t="s">
        <v>1</v>
      </c>
      <c r="N1389" s="256" t="s">
        <v>48</v>
      </c>
      <c r="O1389" s="93"/>
      <c r="P1389" s="257">
        <f>O1389*H1389</f>
        <v>0</v>
      </c>
      <c r="Q1389" s="257">
        <v>0</v>
      </c>
      <c r="R1389" s="257">
        <f>Q1389*H1389</f>
        <v>0</v>
      </c>
      <c r="S1389" s="257">
        <v>0</v>
      </c>
      <c r="T1389" s="258">
        <f>S1389*H1389</f>
        <v>0</v>
      </c>
      <c r="U1389" s="40"/>
      <c r="V1389" s="40"/>
      <c r="W1389" s="40"/>
      <c r="X1389" s="40"/>
      <c r="Y1389" s="40"/>
      <c r="Z1389" s="40"/>
      <c r="AA1389" s="40"/>
      <c r="AB1389" s="40"/>
      <c r="AC1389" s="40"/>
      <c r="AD1389" s="40"/>
      <c r="AE1389" s="40"/>
      <c r="AR1389" s="259" t="s">
        <v>162</v>
      </c>
      <c r="AT1389" s="259" t="s">
        <v>400</v>
      </c>
      <c r="AU1389" s="259" t="s">
        <v>93</v>
      </c>
      <c r="AY1389" s="18" t="s">
        <v>397</v>
      </c>
      <c r="BE1389" s="260">
        <f>IF(N1389="základní",J1389,0)</f>
        <v>0</v>
      </c>
      <c r="BF1389" s="260">
        <f>IF(N1389="snížená",J1389,0)</f>
        <v>0</v>
      </c>
      <c r="BG1389" s="260">
        <f>IF(N1389="zákl. přenesená",J1389,0)</f>
        <v>0</v>
      </c>
      <c r="BH1389" s="260">
        <f>IF(N1389="sníž. přenesená",J1389,0)</f>
        <v>0</v>
      </c>
      <c r="BI1389" s="260">
        <f>IF(N1389="nulová",J1389,0)</f>
        <v>0</v>
      </c>
      <c r="BJ1389" s="18" t="s">
        <v>91</v>
      </c>
      <c r="BK1389" s="260">
        <f>ROUND(I1389*H1389,2)</f>
        <v>0</v>
      </c>
      <c r="BL1389" s="18" t="s">
        <v>162</v>
      </c>
      <c r="BM1389" s="259" t="s">
        <v>2039</v>
      </c>
    </row>
    <row r="1390" s="2" customFormat="1">
      <c r="A1390" s="40"/>
      <c r="B1390" s="41"/>
      <c r="C1390" s="42"/>
      <c r="D1390" s="261" t="s">
        <v>404</v>
      </c>
      <c r="E1390" s="42"/>
      <c r="F1390" s="262" t="s">
        <v>1830</v>
      </c>
      <c r="G1390" s="42"/>
      <c r="H1390" s="42"/>
      <c r="I1390" s="157"/>
      <c r="J1390" s="42"/>
      <c r="K1390" s="42"/>
      <c r="L1390" s="46"/>
      <c r="M1390" s="263"/>
      <c r="N1390" s="264"/>
      <c r="O1390" s="93"/>
      <c r="P1390" s="93"/>
      <c r="Q1390" s="93"/>
      <c r="R1390" s="93"/>
      <c r="S1390" s="93"/>
      <c r="T1390" s="94"/>
      <c r="U1390" s="40"/>
      <c r="V1390" s="40"/>
      <c r="W1390" s="40"/>
      <c r="X1390" s="40"/>
      <c r="Y1390" s="40"/>
      <c r="Z1390" s="40"/>
      <c r="AA1390" s="40"/>
      <c r="AB1390" s="40"/>
      <c r="AC1390" s="40"/>
      <c r="AD1390" s="40"/>
      <c r="AE1390" s="40"/>
      <c r="AT1390" s="18" t="s">
        <v>404</v>
      </c>
      <c r="AU1390" s="18" t="s">
        <v>93</v>
      </c>
    </row>
    <row r="1391" s="2" customFormat="1" ht="21.75" customHeight="1">
      <c r="A1391" s="40"/>
      <c r="B1391" s="41"/>
      <c r="C1391" s="247" t="s">
        <v>2040</v>
      </c>
      <c r="D1391" s="247" t="s">
        <v>400</v>
      </c>
      <c r="E1391" s="248" t="s">
        <v>2041</v>
      </c>
      <c r="F1391" s="249" t="s">
        <v>2042</v>
      </c>
      <c r="G1391" s="250" t="s">
        <v>1828</v>
      </c>
      <c r="H1391" s="251">
        <v>1</v>
      </c>
      <c r="I1391" s="252"/>
      <c r="J1391" s="253">
        <f>ROUND(I1391*H1391,2)</f>
        <v>0</v>
      </c>
      <c r="K1391" s="254"/>
      <c r="L1391" s="46"/>
      <c r="M1391" s="255" t="s">
        <v>1</v>
      </c>
      <c r="N1391" s="256" t="s">
        <v>48</v>
      </c>
      <c r="O1391" s="93"/>
      <c r="P1391" s="257">
        <f>O1391*H1391</f>
        <v>0</v>
      </c>
      <c r="Q1391" s="257">
        <v>0</v>
      </c>
      <c r="R1391" s="257">
        <f>Q1391*H1391</f>
        <v>0</v>
      </c>
      <c r="S1391" s="257">
        <v>0</v>
      </c>
      <c r="T1391" s="258">
        <f>S1391*H1391</f>
        <v>0</v>
      </c>
      <c r="U1391" s="40"/>
      <c r="V1391" s="40"/>
      <c r="W1391" s="40"/>
      <c r="X1391" s="40"/>
      <c r="Y1391" s="40"/>
      <c r="Z1391" s="40"/>
      <c r="AA1391" s="40"/>
      <c r="AB1391" s="40"/>
      <c r="AC1391" s="40"/>
      <c r="AD1391" s="40"/>
      <c r="AE1391" s="40"/>
      <c r="AR1391" s="259" t="s">
        <v>162</v>
      </c>
      <c r="AT1391" s="259" t="s">
        <v>400</v>
      </c>
      <c r="AU1391" s="259" t="s">
        <v>93</v>
      </c>
      <c r="AY1391" s="18" t="s">
        <v>397</v>
      </c>
      <c r="BE1391" s="260">
        <f>IF(N1391="základní",J1391,0)</f>
        <v>0</v>
      </c>
      <c r="BF1391" s="260">
        <f>IF(N1391="snížená",J1391,0)</f>
        <v>0</v>
      </c>
      <c r="BG1391" s="260">
        <f>IF(N1391="zákl. přenesená",J1391,0)</f>
        <v>0</v>
      </c>
      <c r="BH1391" s="260">
        <f>IF(N1391="sníž. přenesená",J1391,0)</f>
        <v>0</v>
      </c>
      <c r="BI1391" s="260">
        <f>IF(N1391="nulová",J1391,0)</f>
        <v>0</v>
      </c>
      <c r="BJ1391" s="18" t="s">
        <v>91</v>
      </c>
      <c r="BK1391" s="260">
        <f>ROUND(I1391*H1391,2)</f>
        <v>0</v>
      </c>
      <c r="BL1391" s="18" t="s">
        <v>162</v>
      </c>
      <c r="BM1391" s="259" t="s">
        <v>2043</v>
      </c>
    </row>
    <row r="1392" s="2" customFormat="1">
      <c r="A1392" s="40"/>
      <c r="B1392" s="41"/>
      <c r="C1392" s="42"/>
      <c r="D1392" s="261" t="s">
        <v>404</v>
      </c>
      <c r="E1392" s="42"/>
      <c r="F1392" s="262" t="s">
        <v>1830</v>
      </c>
      <c r="G1392" s="42"/>
      <c r="H1392" s="42"/>
      <c r="I1392" s="157"/>
      <c r="J1392" s="42"/>
      <c r="K1392" s="42"/>
      <c r="L1392" s="46"/>
      <c r="M1392" s="263"/>
      <c r="N1392" s="264"/>
      <c r="O1392" s="93"/>
      <c r="P1392" s="93"/>
      <c r="Q1392" s="93"/>
      <c r="R1392" s="93"/>
      <c r="S1392" s="93"/>
      <c r="T1392" s="94"/>
      <c r="U1392" s="40"/>
      <c r="V1392" s="40"/>
      <c r="W1392" s="40"/>
      <c r="X1392" s="40"/>
      <c r="Y1392" s="40"/>
      <c r="Z1392" s="40"/>
      <c r="AA1392" s="40"/>
      <c r="AB1392" s="40"/>
      <c r="AC1392" s="40"/>
      <c r="AD1392" s="40"/>
      <c r="AE1392" s="40"/>
      <c r="AT1392" s="18" t="s">
        <v>404</v>
      </c>
      <c r="AU1392" s="18" t="s">
        <v>93</v>
      </c>
    </row>
    <row r="1393" s="2" customFormat="1" ht="21.75" customHeight="1">
      <c r="A1393" s="40"/>
      <c r="B1393" s="41"/>
      <c r="C1393" s="247" t="s">
        <v>1473</v>
      </c>
      <c r="D1393" s="247" t="s">
        <v>400</v>
      </c>
      <c r="E1393" s="248" t="s">
        <v>2044</v>
      </c>
      <c r="F1393" s="249" t="s">
        <v>2045</v>
      </c>
      <c r="G1393" s="250" t="s">
        <v>1828</v>
      </c>
      <c r="H1393" s="251">
        <v>1</v>
      </c>
      <c r="I1393" s="252"/>
      <c r="J1393" s="253">
        <f>ROUND(I1393*H1393,2)</f>
        <v>0</v>
      </c>
      <c r="K1393" s="254"/>
      <c r="L1393" s="46"/>
      <c r="M1393" s="255" t="s">
        <v>1</v>
      </c>
      <c r="N1393" s="256" t="s">
        <v>48</v>
      </c>
      <c r="O1393" s="93"/>
      <c r="P1393" s="257">
        <f>O1393*H1393</f>
        <v>0</v>
      </c>
      <c r="Q1393" s="257">
        <v>0</v>
      </c>
      <c r="R1393" s="257">
        <f>Q1393*H1393</f>
        <v>0</v>
      </c>
      <c r="S1393" s="257">
        <v>0</v>
      </c>
      <c r="T1393" s="258">
        <f>S1393*H1393</f>
        <v>0</v>
      </c>
      <c r="U1393" s="40"/>
      <c r="V1393" s="40"/>
      <c r="W1393" s="40"/>
      <c r="X1393" s="40"/>
      <c r="Y1393" s="40"/>
      <c r="Z1393" s="40"/>
      <c r="AA1393" s="40"/>
      <c r="AB1393" s="40"/>
      <c r="AC1393" s="40"/>
      <c r="AD1393" s="40"/>
      <c r="AE1393" s="40"/>
      <c r="AR1393" s="259" t="s">
        <v>162</v>
      </c>
      <c r="AT1393" s="259" t="s">
        <v>400</v>
      </c>
      <c r="AU1393" s="259" t="s">
        <v>93</v>
      </c>
      <c r="AY1393" s="18" t="s">
        <v>397</v>
      </c>
      <c r="BE1393" s="260">
        <f>IF(N1393="základní",J1393,0)</f>
        <v>0</v>
      </c>
      <c r="BF1393" s="260">
        <f>IF(N1393="snížená",J1393,0)</f>
        <v>0</v>
      </c>
      <c r="BG1393" s="260">
        <f>IF(N1393="zákl. přenesená",J1393,0)</f>
        <v>0</v>
      </c>
      <c r="BH1393" s="260">
        <f>IF(N1393="sníž. přenesená",J1393,0)</f>
        <v>0</v>
      </c>
      <c r="BI1393" s="260">
        <f>IF(N1393="nulová",J1393,0)</f>
        <v>0</v>
      </c>
      <c r="BJ1393" s="18" t="s">
        <v>91</v>
      </c>
      <c r="BK1393" s="260">
        <f>ROUND(I1393*H1393,2)</f>
        <v>0</v>
      </c>
      <c r="BL1393" s="18" t="s">
        <v>162</v>
      </c>
      <c r="BM1393" s="259" t="s">
        <v>2046</v>
      </c>
    </row>
    <row r="1394" s="2" customFormat="1">
      <c r="A1394" s="40"/>
      <c r="B1394" s="41"/>
      <c r="C1394" s="42"/>
      <c r="D1394" s="261" t="s">
        <v>404</v>
      </c>
      <c r="E1394" s="42"/>
      <c r="F1394" s="262" t="s">
        <v>2047</v>
      </c>
      <c r="G1394" s="42"/>
      <c r="H1394" s="42"/>
      <c r="I1394" s="157"/>
      <c r="J1394" s="42"/>
      <c r="K1394" s="42"/>
      <c r="L1394" s="46"/>
      <c r="M1394" s="263"/>
      <c r="N1394" s="264"/>
      <c r="O1394" s="93"/>
      <c r="P1394" s="93"/>
      <c r="Q1394" s="93"/>
      <c r="R1394" s="93"/>
      <c r="S1394" s="93"/>
      <c r="T1394" s="94"/>
      <c r="U1394" s="40"/>
      <c r="V1394" s="40"/>
      <c r="W1394" s="40"/>
      <c r="X1394" s="40"/>
      <c r="Y1394" s="40"/>
      <c r="Z1394" s="40"/>
      <c r="AA1394" s="40"/>
      <c r="AB1394" s="40"/>
      <c r="AC1394" s="40"/>
      <c r="AD1394" s="40"/>
      <c r="AE1394" s="40"/>
      <c r="AT1394" s="18" t="s">
        <v>404</v>
      </c>
      <c r="AU1394" s="18" t="s">
        <v>93</v>
      </c>
    </row>
    <row r="1395" s="2" customFormat="1" ht="21.75" customHeight="1">
      <c r="A1395" s="40"/>
      <c r="B1395" s="41"/>
      <c r="C1395" s="247" t="s">
        <v>2048</v>
      </c>
      <c r="D1395" s="247" t="s">
        <v>400</v>
      </c>
      <c r="E1395" s="248" t="s">
        <v>2049</v>
      </c>
      <c r="F1395" s="249" t="s">
        <v>2050</v>
      </c>
      <c r="G1395" s="250" t="s">
        <v>1828</v>
      </c>
      <c r="H1395" s="251">
        <v>1</v>
      </c>
      <c r="I1395" s="252"/>
      <c r="J1395" s="253">
        <f>ROUND(I1395*H1395,2)</f>
        <v>0</v>
      </c>
      <c r="K1395" s="254"/>
      <c r="L1395" s="46"/>
      <c r="M1395" s="255" t="s">
        <v>1</v>
      </c>
      <c r="N1395" s="256" t="s">
        <v>48</v>
      </c>
      <c r="O1395" s="93"/>
      <c r="P1395" s="257">
        <f>O1395*H1395</f>
        <v>0</v>
      </c>
      <c r="Q1395" s="257">
        <v>0</v>
      </c>
      <c r="R1395" s="257">
        <f>Q1395*H1395</f>
        <v>0</v>
      </c>
      <c r="S1395" s="257">
        <v>0</v>
      </c>
      <c r="T1395" s="258">
        <f>S1395*H1395</f>
        <v>0</v>
      </c>
      <c r="U1395" s="40"/>
      <c r="V1395" s="40"/>
      <c r="W1395" s="40"/>
      <c r="X1395" s="40"/>
      <c r="Y1395" s="40"/>
      <c r="Z1395" s="40"/>
      <c r="AA1395" s="40"/>
      <c r="AB1395" s="40"/>
      <c r="AC1395" s="40"/>
      <c r="AD1395" s="40"/>
      <c r="AE1395" s="40"/>
      <c r="AR1395" s="259" t="s">
        <v>162</v>
      </c>
      <c r="AT1395" s="259" t="s">
        <v>400</v>
      </c>
      <c r="AU1395" s="259" t="s">
        <v>93</v>
      </c>
      <c r="AY1395" s="18" t="s">
        <v>397</v>
      </c>
      <c r="BE1395" s="260">
        <f>IF(N1395="základní",J1395,0)</f>
        <v>0</v>
      </c>
      <c r="BF1395" s="260">
        <f>IF(N1395="snížená",J1395,0)</f>
        <v>0</v>
      </c>
      <c r="BG1395" s="260">
        <f>IF(N1395="zákl. přenesená",J1395,0)</f>
        <v>0</v>
      </c>
      <c r="BH1395" s="260">
        <f>IF(N1395="sníž. přenesená",J1395,0)</f>
        <v>0</v>
      </c>
      <c r="BI1395" s="260">
        <f>IF(N1395="nulová",J1395,0)</f>
        <v>0</v>
      </c>
      <c r="BJ1395" s="18" t="s">
        <v>91</v>
      </c>
      <c r="BK1395" s="260">
        <f>ROUND(I1395*H1395,2)</f>
        <v>0</v>
      </c>
      <c r="BL1395" s="18" t="s">
        <v>162</v>
      </c>
      <c r="BM1395" s="259" t="s">
        <v>2051</v>
      </c>
    </row>
    <row r="1396" s="2" customFormat="1">
      <c r="A1396" s="40"/>
      <c r="B1396" s="41"/>
      <c r="C1396" s="42"/>
      <c r="D1396" s="261" t="s">
        <v>404</v>
      </c>
      <c r="E1396" s="42"/>
      <c r="F1396" s="262" t="s">
        <v>1830</v>
      </c>
      <c r="G1396" s="42"/>
      <c r="H1396" s="42"/>
      <c r="I1396" s="157"/>
      <c r="J1396" s="42"/>
      <c r="K1396" s="42"/>
      <c r="L1396" s="46"/>
      <c r="M1396" s="263"/>
      <c r="N1396" s="264"/>
      <c r="O1396" s="93"/>
      <c r="P1396" s="93"/>
      <c r="Q1396" s="93"/>
      <c r="R1396" s="93"/>
      <c r="S1396" s="93"/>
      <c r="T1396" s="94"/>
      <c r="U1396" s="40"/>
      <c r="V1396" s="40"/>
      <c r="W1396" s="40"/>
      <c r="X1396" s="40"/>
      <c r="Y1396" s="40"/>
      <c r="Z1396" s="40"/>
      <c r="AA1396" s="40"/>
      <c r="AB1396" s="40"/>
      <c r="AC1396" s="40"/>
      <c r="AD1396" s="40"/>
      <c r="AE1396" s="40"/>
      <c r="AT1396" s="18" t="s">
        <v>404</v>
      </c>
      <c r="AU1396" s="18" t="s">
        <v>93</v>
      </c>
    </row>
    <row r="1397" s="2" customFormat="1" ht="21.75" customHeight="1">
      <c r="A1397" s="40"/>
      <c r="B1397" s="41"/>
      <c r="C1397" s="247" t="s">
        <v>1477</v>
      </c>
      <c r="D1397" s="247" t="s">
        <v>400</v>
      </c>
      <c r="E1397" s="248" t="s">
        <v>2052</v>
      </c>
      <c r="F1397" s="249" t="s">
        <v>2053</v>
      </c>
      <c r="G1397" s="250" t="s">
        <v>1828</v>
      </c>
      <c r="H1397" s="251">
        <v>1</v>
      </c>
      <c r="I1397" s="252"/>
      <c r="J1397" s="253">
        <f>ROUND(I1397*H1397,2)</f>
        <v>0</v>
      </c>
      <c r="K1397" s="254"/>
      <c r="L1397" s="46"/>
      <c r="M1397" s="255" t="s">
        <v>1</v>
      </c>
      <c r="N1397" s="256" t="s">
        <v>48</v>
      </c>
      <c r="O1397" s="93"/>
      <c r="P1397" s="257">
        <f>O1397*H1397</f>
        <v>0</v>
      </c>
      <c r="Q1397" s="257">
        <v>0</v>
      </c>
      <c r="R1397" s="257">
        <f>Q1397*H1397</f>
        <v>0</v>
      </c>
      <c r="S1397" s="257">
        <v>0</v>
      </c>
      <c r="T1397" s="258">
        <f>S1397*H1397</f>
        <v>0</v>
      </c>
      <c r="U1397" s="40"/>
      <c r="V1397" s="40"/>
      <c r="W1397" s="40"/>
      <c r="X1397" s="40"/>
      <c r="Y1397" s="40"/>
      <c r="Z1397" s="40"/>
      <c r="AA1397" s="40"/>
      <c r="AB1397" s="40"/>
      <c r="AC1397" s="40"/>
      <c r="AD1397" s="40"/>
      <c r="AE1397" s="40"/>
      <c r="AR1397" s="259" t="s">
        <v>162</v>
      </c>
      <c r="AT1397" s="259" t="s">
        <v>400</v>
      </c>
      <c r="AU1397" s="259" t="s">
        <v>93</v>
      </c>
      <c r="AY1397" s="18" t="s">
        <v>397</v>
      </c>
      <c r="BE1397" s="260">
        <f>IF(N1397="základní",J1397,0)</f>
        <v>0</v>
      </c>
      <c r="BF1397" s="260">
        <f>IF(N1397="snížená",J1397,0)</f>
        <v>0</v>
      </c>
      <c r="BG1397" s="260">
        <f>IF(N1397="zákl. přenesená",J1397,0)</f>
        <v>0</v>
      </c>
      <c r="BH1397" s="260">
        <f>IF(N1397="sníž. přenesená",J1397,0)</f>
        <v>0</v>
      </c>
      <c r="BI1397" s="260">
        <f>IF(N1397="nulová",J1397,0)</f>
        <v>0</v>
      </c>
      <c r="BJ1397" s="18" t="s">
        <v>91</v>
      </c>
      <c r="BK1397" s="260">
        <f>ROUND(I1397*H1397,2)</f>
        <v>0</v>
      </c>
      <c r="BL1397" s="18" t="s">
        <v>162</v>
      </c>
      <c r="BM1397" s="259" t="s">
        <v>2054</v>
      </c>
    </row>
    <row r="1398" s="2" customFormat="1">
      <c r="A1398" s="40"/>
      <c r="B1398" s="41"/>
      <c r="C1398" s="42"/>
      <c r="D1398" s="261" t="s">
        <v>404</v>
      </c>
      <c r="E1398" s="42"/>
      <c r="F1398" s="262" t="s">
        <v>1830</v>
      </c>
      <c r="G1398" s="42"/>
      <c r="H1398" s="42"/>
      <c r="I1398" s="157"/>
      <c r="J1398" s="42"/>
      <c r="K1398" s="42"/>
      <c r="L1398" s="46"/>
      <c r="M1398" s="263"/>
      <c r="N1398" s="264"/>
      <c r="O1398" s="93"/>
      <c r="P1398" s="93"/>
      <c r="Q1398" s="93"/>
      <c r="R1398" s="93"/>
      <c r="S1398" s="93"/>
      <c r="T1398" s="94"/>
      <c r="U1398" s="40"/>
      <c r="V1398" s="40"/>
      <c r="W1398" s="40"/>
      <c r="X1398" s="40"/>
      <c r="Y1398" s="40"/>
      <c r="Z1398" s="40"/>
      <c r="AA1398" s="40"/>
      <c r="AB1398" s="40"/>
      <c r="AC1398" s="40"/>
      <c r="AD1398" s="40"/>
      <c r="AE1398" s="40"/>
      <c r="AT1398" s="18" t="s">
        <v>404</v>
      </c>
      <c r="AU1398" s="18" t="s">
        <v>93</v>
      </c>
    </row>
    <row r="1399" s="2" customFormat="1" ht="21.75" customHeight="1">
      <c r="A1399" s="40"/>
      <c r="B1399" s="41"/>
      <c r="C1399" s="247" t="s">
        <v>2055</v>
      </c>
      <c r="D1399" s="247" t="s">
        <v>400</v>
      </c>
      <c r="E1399" s="248" t="s">
        <v>2056</v>
      </c>
      <c r="F1399" s="249" t="s">
        <v>2057</v>
      </c>
      <c r="G1399" s="250" t="s">
        <v>1828</v>
      </c>
      <c r="H1399" s="251">
        <v>1</v>
      </c>
      <c r="I1399" s="252"/>
      <c r="J1399" s="253">
        <f>ROUND(I1399*H1399,2)</f>
        <v>0</v>
      </c>
      <c r="K1399" s="254"/>
      <c r="L1399" s="46"/>
      <c r="M1399" s="255" t="s">
        <v>1</v>
      </c>
      <c r="N1399" s="256" t="s">
        <v>48</v>
      </c>
      <c r="O1399" s="93"/>
      <c r="P1399" s="257">
        <f>O1399*H1399</f>
        <v>0</v>
      </c>
      <c r="Q1399" s="257">
        <v>0</v>
      </c>
      <c r="R1399" s="257">
        <f>Q1399*H1399</f>
        <v>0</v>
      </c>
      <c r="S1399" s="257">
        <v>0</v>
      </c>
      <c r="T1399" s="258">
        <f>S1399*H1399</f>
        <v>0</v>
      </c>
      <c r="U1399" s="40"/>
      <c r="V1399" s="40"/>
      <c r="W1399" s="40"/>
      <c r="X1399" s="40"/>
      <c r="Y1399" s="40"/>
      <c r="Z1399" s="40"/>
      <c r="AA1399" s="40"/>
      <c r="AB1399" s="40"/>
      <c r="AC1399" s="40"/>
      <c r="AD1399" s="40"/>
      <c r="AE1399" s="40"/>
      <c r="AR1399" s="259" t="s">
        <v>162</v>
      </c>
      <c r="AT1399" s="259" t="s">
        <v>400</v>
      </c>
      <c r="AU1399" s="259" t="s">
        <v>93</v>
      </c>
      <c r="AY1399" s="18" t="s">
        <v>397</v>
      </c>
      <c r="BE1399" s="260">
        <f>IF(N1399="základní",J1399,0)</f>
        <v>0</v>
      </c>
      <c r="BF1399" s="260">
        <f>IF(N1399="snížená",J1399,0)</f>
        <v>0</v>
      </c>
      <c r="BG1399" s="260">
        <f>IF(N1399="zákl. přenesená",J1399,0)</f>
        <v>0</v>
      </c>
      <c r="BH1399" s="260">
        <f>IF(N1399="sníž. přenesená",J1399,0)</f>
        <v>0</v>
      </c>
      <c r="BI1399" s="260">
        <f>IF(N1399="nulová",J1399,0)</f>
        <v>0</v>
      </c>
      <c r="BJ1399" s="18" t="s">
        <v>91</v>
      </c>
      <c r="BK1399" s="260">
        <f>ROUND(I1399*H1399,2)</f>
        <v>0</v>
      </c>
      <c r="BL1399" s="18" t="s">
        <v>162</v>
      </c>
      <c r="BM1399" s="259" t="s">
        <v>2058</v>
      </c>
    </row>
    <row r="1400" s="2" customFormat="1">
      <c r="A1400" s="40"/>
      <c r="B1400" s="41"/>
      <c r="C1400" s="42"/>
      <c r="D1400" s="261" t="s">
        <v>404</v>
      </c>
      <c r="E1400" s="42"/>
      <c r="F1400" s="262" t="s">
        <v>1830</v>
      </c>
      <c r="G1400" s="42"/>
      <c r="H1400" s="42"/>
      <c r="I1400" s="157"/>
      <c r="J1400" s="42"/>
      <c r="K1400" s="42"/>
      <c r="L1400" s="46"/>
      <c r="M1400" s="263"/>
      <c r="N1400" s="264"/>
      <c r="O1400" s="93"/>
      <c r="P1400" s="93"/>
      <c r="Q1400" s="93"/>
      <c r="R1400" s="93"/>
      <c r="S1400" s="93"/>
      <c r="T1400" s="94"/>
      <c r="U1400" s="40"/>
      <c r="V1400" s="40"/>
      <c r="W1400" s="40"/>
      <c r="X1400" s="40"/>
      <c r="Y1400" s="40"/>
      <c r="Z1400" s="40"/>
      <c r="AA1400" s="40"/>
      <c r="AB1400" s="40"/>
      <c r="AC1400" s="40"/>
      <c r="AD1400" s="40"/>
      <c r="AE1400" s="40"/>
      <c r="AT1400" s="18" t="s">
        <v>404</v>
      </c>
      <c r="AU1400" s="18" t="s">
        <v>93</v>
      </c>
    </row>
    <row r="1401" s="2" customFormat="1" ht="21.75" customHeight="1">
      <c r="A1401" s="40"/>
      <c r="B1401" s="41"/>
      <c r="C1401" s="247" t="s">
        <v>1482</v>
      </c>
      <c r="D1401" s="247" t="s">
        <v>400</v>
      </c>
      <c r="E1401" s="248" t="s">
        <v>2059</v>
      </c>
      <c r="F1401" s="249" t="s">
        <v>2060</v>
      </c>
      <c r="G1401" s="250" t="s">
        <v>1828</v>
      </c>
      <c r="H1401" s="251">
        <v>1</v>
      </c>
      <c r="I1401" s="252"/>
      <c r="J1401" s="253">
        <f>ROUND(I1401*H1401,2)</f>
        <v>0</v>
      </c>
      <c r="K1401" s="254"/>
      <c r="L1401" s="46"/>
      <c r="M1401" s="255" t="s">
        <v>1</v>
      </c>
      <c r="N1401" s="256" t="s">
        <v>48</v>
      </c>
      <c r="O1401" s="93"/>
      <c r="P1401" s="257">
        <f>O1401*H1401</f>
        <v>0</v>
      </c>
      <c r="Q1401" s="257">
        <v>0</v>
      </c>
      <c r="R1401" s="257">
        <f>Q1401*H1401</f>
        <v>0</v>
      </c>
      <c r="S1401" s="257">
        <v>0</v>
      </c>
      <c r="T1401" s="258">
        <f>S1401*H1401</f>
        <v>0</v>
      </c>
      <c r="U1401" s="40"/>
      <c r="V1401" s="40"/>
      <c r="W1401" s="40"/>
      <c r="X1401" s="40"/>
      <c r="Y1401" s="40"/>
      <c r="Z1401" s="40"/>
      <c r="AA1401" s="40"/>
      <c r="AB1401" s="40"/>
      <c r="AC1401" s="40"/>
      <c r="AD1401" s="40"/>
      <c r="AE1401" s="40"/>
      <c r="AR1401" s="259" t="s">
        <v>162</v>
      </c>
      <c r="AT1401" s="259" t="s">
        <v>400</v>
      </c>
      <c r="AU1401" s="259" t="s">
        <v>93</v>
      </c>
      <c r="AY1401" s="18" t="s">
        <v>397</v>
      </c>
      <c r="BE1401" s="260">
        <f>IF(N1401="základní",J1401,0)</f>
        <v>0</v>
      </c>
      <c r="BF1401" s="260">
        <f>IF(N1401="snížená",J1401,0)</f>
        <v>0</v>
      </c>
      <c r="BG1401" s="260">
        <f>IF(N1401="zákl. přenesená",J1401,0)</f>
        <v>0</v>
      </c>
      <c r="BH1401" s="260">
        <f>IF(N1401="sníž. přenesená",J1401,0)</f>
        <v>0</v>
      </c>
      <c r="BI1401" s="260">
        <f>IF(N1401="nulová",J1401,0)</f>
        <v>0</v>
      </c>
      <c r="BJ1401" s="18" t="s">
        <v>91</v>
      </c>
      <c r="BK1401" s="260">
        <f>ROUND(I1401*H1401,2)</f>
        <v>0</v>
      </c>
      <c r="BL1401" s="18" t="s">
        <v>162</v>
      </c>
      <c r="BM1401" s="259" t="s">
        <v>2061</v>
      </c>
    </row>
    <row r="1402" s="2" customFormat="1">
      <c r="A1402" s="40"/>
      <c r="B1402" s="41"/>
      <c r="C1402" s="42"/>
      <c r="D1402" s="261" t="s">
        <v>404</v>
      </c>
      <c r="E1402" s="42"/>
      <c r="F1402" s="262" t="s">
        <v>1830</v>
      </c>
      <c r="G1402" s="42"/>
      <c r="H1402" s="42"/>
      <c r="I1402" s="157"/>
      <c r="J1402" s="42"/>
      <c r="K1402" s="42"/>
      <c r="L1402" s="46"/>
      <c r="M1402" s="263"/>
      <c r="N1402" s="264"/>
      <c r="O1402" s="93"/>
      <c r="P1402" s="93"/>
      <c r="Q1402" s="93"/>
      <c r="R1402" s="93"/>
      <c r="S1402" s="93"/>
      <c r="T1402" s="94"/>
      <c r="U1402" s="40"/>
      <c r="V1402" s="40"/>
      <c r="W1402" s="40"/>
      <c r="X1402" s="40"/>
      <c r="Y1402" s="40"/>
      <c r="Z1402" s="40"/>
      <c r="AA1402" s="40"/>
      <c r="AB1402" s="40"/>
      <c r="AC1402" s="40"/>
      <c r="AD1402" s="40"/>
      <c r="AE1402" s="40"/>
      <c r="AT1402" s="18" t="s">
        <v>404</v>
      </c>
      <c r="AU1402" s="18" t="s">
        <v>93</v>
      </c>
    </row>
    <row r="1403" s="2" customFormat="1" ht="21.75" customHeight="1">
      <c r="A1403" s="40"/>
      <c r="B1403" s="41"/>
      <c r="C1403" s="247" t="s">
        <v>2062</v>
      </c>
      <c r="D1403" s="247" t="s">
        <v>400</v>
      </c>
      <c r="E1403" s="248" t="s">
        <v>2063</v>
      </c>
      <c r="F1403" s="249" t="s">
        <v>2064</v>
      </c>
      <c r="G1403" s="250" t="s">
        <v>1828</v>
      </c>
      <c r="H1403" s="251">
        <v>1</v>
      </c>
      <c r="I1403" s="252"/>
      <c r="J1403" s="253">
        <f>ROUND(I1403*H1403,2)</f>
        <v>0</v>
      </c>
      <c r="K1403" s="254"/>
      <c r="L1403" s="46"/>
      <c r="M1403" s="255" t="s">
        <v>1</v>
      </c>
      <c r="N1403" s="256" t="s">
        <v>48</v>
      </c>
      <c r="O1403" s="93"/>
      <c r="P1403" s="257">
        <f>O1403*H1403</f>
        <v>0</v>
      </c>
      <c r="Q1403" s="257">
        <v>0</v>
      </c>
      <c r="R1403" s="257">
        <f>Q1403*H1403</f>
        <v>0</v>
      </c>
      <c r="S1403" s="257">
        <v>0</v>
      </c>
      <c r="T1403" s="258">
        <f>S1403*H1403</f>
        <v>0</v>
      </c>
      <c r="U1403" s="40"/>
      <c r="V1403" s="40"/>
      <c r="W1403" s="40"/>
      <c r="X1403" s="40"/>
      <c r="Y1403" s="40"/>
      <c r="Z1403" s="40"/>
      <c r="AA1403" s="40"/>
      <c r="AB1403" s="40"/>
      <c r="AC1403" s="40"/>
      <c r="AD1403" s="40"/>
      <c r="AE1403" s="40"/>
      <c r="AR1403" s="259" t="s">
        <v>162</v>
      </c>
      <c r="AT1403" s="259" t="s">
        <v>400</v>
      </c>
      <c r="AU1403" s="259" t="s">
        <v>93</v>
      </c>
      <c r="AY1403" s="18" t="s">
        <v>397</v>
      </c>
      <c r="BE1403" s="260">
        <f>IF(N1403="základní",J1403,0)</f>
        <v>0</v>
      </c>
      <c r="BF1403" s="260">
        <f>IF(N1403="snížená",J1403,0)</f>
        <v>0</v>
      </c>
      <c r="BG1403" s="260">
        <f>IF(N1403="zákl. přenesená",J1403,0)</f>
        <v>0</v>
      </c>
      <c r="BH1403" s="260">
        <f>IF(N1403="sníž. přenesená",J1403,0)</f>
        <v>0</v>
      </c>
      <c r="BI1403" s="260">
        <f>IF(N1403="nulová",J1403,0)</f>
        <v>0</v>
      </c>
      <c r="BJ1403" s="18" t="s">
        <v>91</v>
      </c>
      <c r="BK1403" s="260">
        <f>ROUND(I1403*H1403,2)</f>
        <v>0</v>
      </c>
      <c r="BL1403" s="18" t="s">
        <v>162</v>
      </c>
      <c r="BM1403" s="259" t="s">
        <v>2065</v>
      </c>
    </row>
    <row r="1404" s="2" customFormat="1">
      <c r="A1404" s="40"/>
      <c r="B1404" s="41"/>
      <c r="C1404" s="42"/>
      <c r="D1404" s="261" t="s">
        <v>404</v>
      </c>
      <c r="E1404" s="42"/>
      <c r="F1404" s="262" t="s">
        <v>1830</v>
      </c>
      <c r="G1404" s="42"/>
      <c r="H1404" s="42"/>
      <c r="I1404" s="157"/>
      <c r="J1404" s="42"/>
      <c r="K1404" s="42"/>
      <c r="L1404" s="46"/>
      <c r="M1404" s="263"/>
      <c r="N1404" s="264"/>
      <c r="O1404" s="93"/>
      <c r="P1404" s="93"/>
      <c r="Q1404" s="93"/>
      <c r="R1404" s="93"/>
      <c r="S1404" s="93"/>
      <c r="T1404" s="94"/>
      <c r="U1404" s="40"/>
      <c r="V1404" s="40"/>
      <c r="W1404" s="40"/>
      <c r="X1404" s="40"/>
      <c r="Y1404" s="40"/>
      <c r="Z1404" s="40"/>
      <c r="AA1404" s="40"/>
      <c r="AB1404" s="40"/>
      <c r="AC1404" s="40"/>
      <c r="AD1404" s="40"/>
      <c r="AE1404" s="40"/>
      <c r="AT1404" s="18" t="s">
        <v>404</v>
      </c>
      <c r="AU1404" s="18" t="s">
        <v>93</v>
      </c>
    </row>
    <row r="1405" s="2" customFormat="1" ht="21.75" customHeight="1">
      <c r="A1405" s="40"/>
      <c r="B1405" s="41"/>
      <c r="C1405" s="247" t="s">
        <v>1494</v>
      </c>
      <c r="D1405" s="247" t="s">
        <v>400</v>
      </c>
      <c r="E1405" s="248" t="s">
        <v>2066</v>
      </c>
      <c r="F1405" s="249" t="s">
        <v>2067</v>
      </c>
      <c r="G1405" s="250" t="s">
        <v>1828</v>
      </c>
      <c r="H1405" s="251">
        <v>1</v>
      </c>
      <c r="I1405" s="252"/>
      <c r="J1405" s="253">
        <f>ROUND(I1405*H1405,2)</f>
        <v>0</v>
      </c>
      <c r="K1405" s="254"/>
      <c r="L1405" s="46"/>
      <c r="M1405" s="255" t="s">
        <v>1</v>
      </c>
      <c r="N1405" s="256" t="s">
        <v>48</v>
      </c>
      <c r="O1405" s="93"/>
      <c r="P1405" s="257">
        <f>O1405*H1405</f>
        <v>0</v>
      </c>
      <c r="Q1405" s="257">
        <v>0</v>
      </c>
      <c r="R1405" s="257">
        <f>Q1405*H1405</f>
        <v>0</v>
      </c>
      <c r="S1405" s="257">
        <v>0</v>
      </c>
      <c r="T1405" s="258">
        <f>S1405*H1405</f>
        <v>0</v>
      </c>
      <c r="U1405" s="40"/>
      <c r="V1405" s="40"/>
      <c r="W1405" s="40"/>
      <c r="X1405" s="40"/>
      <c r="Y1405" s="40"/>
      <c r="Z1405" s="40"/>
      <c r="AA1405" s="40"/>
      <c r="AB1405" s="40"/>
      <c r="AC1405" s="40"/>
      <c r="AD1405" s="40"/>
      <c r="AE1405" s="40"/>
      <c r="AR1405" s="259" t="s">
        <v>162</v>
      </c>
      <c r="AT1405" s="259" t="s">
        <v>400</v>
      </c>
      <c r="AU1405" s="259" t="s">
        <v>93</v>
      </c>
      <c r="AY1405" s="18" t="s">
        <v>397</v>
      </c>
      <c r="BE1405" s="260">
        <f>IF(N1405="základní",J1405,0)</f>
        <v>0</v>
      </c>
      <c r="BF1405" s="260">
        <f>IF(N1405="snížená",J1405,0)</f>
        <v>0</v>
      </c>
      <c r="BG1405" s="260">
        <f>IF(N1405="zákl. přenesená",J1405,0)</f>
        <v>0</v>
      </c>
      <c r="BH1405" s="260">
        <f>IF(N1405="sníž. přenesená",J1405,0)</f>
        <v>0</v>
      </c>
      <c r="BI1405" s="260">
        <f>IF(N1405="nulová",J1405,0)</f>
        <v>0</v>
      </c>
      <c r="BJ1405" s="18" t="s">
        <v>91</v>
      </c>
      <c r="BK1405" s="260">
        <f>ROUND(I1405*H1405,2)</f>
        <v>0</v>
      </c>
      <c r="BL1405" s="18" t="s">
        <v>162</v>
      </c>
      <c r="BM1405" s="259" t="s">
        <v>2068</v>
      </c>
    </row>
    <row r="1406" s="2" customFormat="1">
      <c r="A1406" s="40"/>
      <c r="B1406" s="41"/>
      <c r="C1406" s="42"/>
      <c r="D1406" s="261" t="s">
        <v>404</v>
      </c>
      <c r="E1406" s="42"/>
      <c r="F1406" s="262" t="s">
        <v>1830</v>
      </c>
      <c r="G1406" s="42"/>
      <c r="H1406" s="42"/>
      <c r="I1406" s="157"/>
      <c r="J1406" s="42"/>
      <c r="K1406" s="42"/>
      <c r="L1406" s="46"/>
      <c r="M1406" s="263"/>
      <c r="N1406" s="264"/>
      <c r="O1406" s="93"/>
      <c r="P1406" s="93"/>
      <c r="Q1406" s="93"/>
      <c r="R1406" s="93"/>
      <c r="S1406" s="93"/>
      <c r="T1406" s="94"/>
      <c r="U1406" s="40"/>
      <c r="V1406" s="40"/>
      <c r="W1406" s="40"/>
      <c r="X1406" s="40"/>
      <c r="Y1406" s="40"/>
      <c r="Z1406" s="40"/>
      <c r="AA1406" s="40"/>
      <c r="AB1406" s="40"/>
      <c r="AC1406" s="40"/>
      <c r="AD1406" s="40"/>
      <c r="AE1406" s="40"/>
      <c r="AT1406" s="18" t="s">
        <v>404</v>
      </c>
      <c r="AU1406" s="18" t="s">
        <v>93</v>
      </c>
    </row>
    <row r="1407" s="2" customFormat="1" ht="21.75" customHeight="1">
      <c r="A1407" s="40"/>
      <c r="B1407" s="41"/>
      <c r="C1407" s="247" t="s">
        <v>2069</v>
      </c>
      <c r="D1407" s="247" t="s">
        <v>400</v>
      </c>
      <c r="E1407" s="248" t="s">
        <v>2070</v>
      </c>
      <c r="F1407" s="249" t="s">
        <v>2071</v>
      </c>
      <c r="G1407" s="250" t="s">
        <v>1828</v>
      </c>
      <c r="H1407" s="251">
        <v>1</v>
      </c>
      <c r="I1407" s="252"/>
      <c r="J1407" s="253">
        <f>ROUND(I1407*H1407,2)</f>
        <v>0</v>
      </c>
      <c r="K1407" s="254"/>
      <c r="L1407" s="46"/>
      <c r="M1407" s="255" t="s">
        <v>1</v>
      </c>
      <c r="N1407" s="256" t="s">
        <v>48</v>
      </c>
      <c r="O1407" s="93"/>
      <c r="P1407" s="257">
        <f>O1407*H1407</f>
        <v>0</v>
      </c>
      <c r="Q1407" s="257">
        <v>0</v>
      </c>
      <c r="R1407" s="257">
        <f>Q1407*H1407</f>
        <v>0</v>
      </c>
      <c r="S1407" s="257">
        <v>0</v>
      </c>
      <c r="T1407" s="258">
        <f>S1407*H1407</f>
        <v>0</v>
      </c>
      <c r="U1407" s="40"/>
      <c r="V1407" s="40"/>
      <c r="W1407" s="40"/>
      <c r="X1407" s="40"/>
      <c r="Y1407" s="40"/>
      <c r="Z1407" s="40"/>
      <c r="AA1407" s="40"/>
      <c r="AB1407" s="40"/>
      <c r="AC1407" s="40"/>
      <c r="AD1407" s="40"/>
      <c r="AE1407" s="40"/>
      <c r="AR1407" s="259" t="s">
        <v>162</v>
      </c>
      <c r="AT1407" s="259" t="s">
        <v>400</v>
      </c>
      <c r="AU1407" s="259" t="s">
        <v>93</v>
      </c>
      <c r="AY1407" s="18" t="s">
        <v>397</v>
      </c>
      <c r="BE1407" s="260">
        <f>IF(N1407="základní",J1407,0)</f>
        <v>0</v>
      </c>
      <c r="BF1407" s="260">
        <f>IF(N1407="snížená",J1407,0)</f>
        <v>0</v>
      </c>
      <c r="BG1407" s="260">
        <f>IF(N1407="zákl. přenesená",J1407,0)</f>
        <v>0</v>
      </c>
      <c r="BH1407" s="260">
        <f>IF(N1407="sníž. přenesená",J1407,0)</f>
        <v>0</v>
      </c>
      <c r="BI1407" s="260">
        <f>IF(N1407="nulová",J1407,0)</f>
        <v>0</v>
      </c>
      <c r="BJ1407" s="18" t="s">
        <v>91</v>
      </c>
      <c r="BK1407" s="260">
        <f>ROUND(I1407*H1407,2)</f>
        <v>0</v>
      </c>
      <c r="BL1407" s="18" t="s">
        <v>162</v>
      </c>
      <c r="BM1407" s="259" t="s">
        <v>2072</v>
      </c>
    </row>
    <row r="1408" s="2" customFormat="1">
      <c r="A1408" s="40"/>
      <c r="B1408" s="41"/>
      <c r="C1408" s="42"/>
      <c r="D1408" s="261" t="s">
        <v>404</v>
      </c>
      <c r="E1408" s="42"/>
      <c r="F1408" s="262" t="s">
        <v>1830</v>
      </c>
      <c r="G1408" s="42"/>
      <c r="H1408" s="42"/>
      <c r="I1408" s="157"/>
      <c r="J1408" s="42"/>
      <c r="K1408" s="42"/>
      <c r="L1408" s="46"/>
      <c r="M1408" s="263"/>
      <c r="N1408" s="264"/>
      <c r="O1408" s="93"/>
      <c r="P1408" s="93"/>
      <c r="Q1408" s="93"/>
      <c r="R1408" s="93"/>
      <c r="S1408" s="93"/>
      <c r="T1408" s="94"/>
      <c r="U1408" s="40"/>
      <c r="V1408" s="40"/>
      <c r="W1408" s="40"/>
      <c r="X1408" s="40"/>
      <c r="Y1408" s="40"/>
      <c r="Z1408" s="40"/>
      <c r="AA1408" s="40"/>
      <c r="AB1408" s="40"/>
      <c r="AC1408" s="40"/>
      <c r="AD1408" s="40"/>
      <c r="AE1408" s="40"/>
      <c r="AT1408" s="18" t="s">
        <v>404</v>
      </c>
      <c r="AU1408" s="18" t="s">
        <v>93</v>
      </c>
    </row>
    <row r="1409" s="2" customFormat="1" ht="21.75" customHeight="1">
      <c r="A1409" s="40"/>
      <c r="B1409" s="41"/>
      <c r="C1409" s="247" t="s">
        <v>1497</v>
      </c>
      <c r="D1409" s="247" t="s">
        <v>400</v>
      </c>
      <c r="E1409" s="248" t="s">
        <v>2073</v>
      </c>
      <c r="F1409" s="249" t="s">
        <v>2074</v>
      </c>
      <c r="G1409" s="250" t="s">
        <v>1828</v>
      </c>
      <c r="H1409" s="251">
        <v>1</v>
      </c>
      <c r="I1409" s="252"/>
      <c r="J1409" s="253">
        <f>ROUND(I1409*H1409,2)</f>
        <v>0</v>
      </c>
      <c r="K1409" s="254"/>
      <c r="L1409" s="46"/>
      <c r="M1409" s="255" t="s">
        <v>1</v>
      </c>
      <c r="N1409" s="256" t="s">
        <v>48</v>
      </c>
      <c r="O1409" s="93"/>
      <c r="P1409" s="257">
        <f>O1409*H1409</f>
        <v>0</v>
      </c>
      <c r="Q1409" s="257">
        <v>0</v>
      </c>
      <c r="R1409" s="257">
        <f>Q1409*H1409</f>
        <v>0</v>
      </c>
      <c r="S1409" s="257">
        <v>0</v>
      </c>
      <c r="T1409" s="258">
        <f>S1409*H1409</f>
        <v>0</v>
      </c>
      <c r="U1409" s="40"/>
      <c r="V1409" s="40"/>
      <c r="W1409" s="40"/>
      <c r="X1409" s="40"/>
      <c r="Y1409" s="40"/>
      <c r="Z1409" s="40"/>
      <c r="AA1409" s="40"/>
      <c r="AB1409" s="40"/>
      <c r="AC1409" s="40"/>
      <c r="AD1409" s="40"/>
      <c r="AE1409" s="40"/>
      <c r="AR1409" s="259" t="s">
        <v>162</v>
      </c>
      <c r="AT1409" s="259" t="s">
        <v>400</v>
      </c>
      <c r="AU1409" s="259" t="s">
        <v>93</v>
      </c>
      <c r="AY1409" s="18" t="s">
        <v>397</v>
      </c>
      <c r="BE1409" s="260">
        <f>IF(N1409="základní",J1409,0)</f>
        <v>0</v>
      </c>
      <c r="BF1409" s="260">
        <f>IF(N1409="snížená",J1409,0)</f>
        <v>0</v>
      </c>
      <c r="BG1409" s="260">
        <f>IF(N1409="zákl. přenesená",J1409,0)</f>
        <v>0</v>
      </c>
      <c r="BH1409" s="260">
        <f>IF(N1409="sníž. přenesená",J1409,0)</f>
        <v>0</v>
      </c>
      <c r="BI1409" s="260">
        <f>IF(N1409="nulová",J1409,0)</f>
        <v>0</v>
      </c>
      <c r="BJ1409" s="18" t="s">
        <v>91</v>
      </c>
      <c r="BK1409" s="260">
        <f>ROUND(I1409*H1409,2)</f>
        <v>0</v>
      </c>
      <c r="BL1409" s="18" t="s">
        <v>162</v>
      </c>
      <c r="BM1409" s="259" t="s">
        <v>2075</v>
      </c>
    </row>
    <row r="1410" s="2" customFormat="1">
      <c r="A1410" s="40"/>
      <c r="B1410" s="41"/>
      <c r="C1410" s="42"/>
      <c r="D1410" s="261" t="s">
        <v>404</v>
      </c>
      <c r="E1410" s="42"/>
      <c r="F1410" s="262" t="s">
        <v>1830</v>
      </c>
      <c r="G1410" s="42"/>
      <c r="H1410" s="42"/>
      <c r="I1410" s="157"/>
      <c r="J1410" s="42"/>
      <c r="K1410" s="42"/>
      <c r="L1410" s="46"/>
      <c r="M1410" s="263"/>
      <c r="N1410" s="264"/>
      <c r="O1410" s="93"/>
      <c r="P1410" s="93"/>
      <c r="Q1410" s="93"/>
      <c r="R1410" s="93"/>
      <c r="S1410" s="93"/>
      <c r="T1410" s="94"/>
      <c r="U1410" s="40"/>
      <c r="V1410" s="40"/>
      <c r="W1410" s="40"/>
      <c r="X1410" s="40"/>
      <c r="Y1410" s="40"/>
      <c r="Z1410" s="40"/>
      <c r="AA1410" s="40"/>
      <c r="AB1410" s="40"/>
      <c r="AC1410" s="40"/>
      <c r="AD1410" s="40"/>
      <c r="AE1410" s="40"/>
      <c r="AT1410" s="18" t="s">
        <v>404</v>
      </c>
      <c r="AU1410" s="18" t="s">
        <v>93</v>
      </c>
    </row>
    <row r="1411" s="2" customFormat="1" ht="21.75" customHeight="1">
      <c r="A1411" s="40"/>
      <c r="B1411" s="41"/>
      <c r="C1411" s="247" t="s">
        <v>2076</v>
      </c>
      <c r="D1411" s="247" t="s">
        <v>400</v>
      </c>
      <c r="E1411" s="248" t="s">
        <v>2077</v>
      </c>
      <c r="F1411" s="249" t="s">
        <v>2078</v>
      </c>
      <c r="G1411" s="250" t="s">
        <v>1828</v>
      </c>
      <c r="H1411" s="251">
        <v>1</v>
      </c>
      <c r="I1411" s="252"/>
      <c r="J1411" s="253">
        <f>ROUND(I1411*H1411,2)</f>
        <v>0</v>
      </c>
      <c r="K1411" s="254"/>
      <c r="L1411" s="46"/>
      <c r="M1411" s="255" t="s">
        <v>1</v>
      </c>
      <c r="N1411" s="256" t="s">
        <v>48</v>
      </c>
      <c r="O1411" s="93"/>
      <c r="P1411" s="257">
        <f>O1411*H1411</f>
        <v>0</v>
      </c>
      <c r="Q1411" s="257">
        <v>0</v>
      </c>
      <c r="R1411" s="257">
        <f>Q1411*H1411</f>
        <v>0</v>
      </c>
      <c r="S1411" s="257">
        <v>0</v>
      </c>
      <c r="T1411" s="258">
        <f>S1411*H1411</f>
        <v>0</v>
      </c>
      <c r="U1411" s="40"/>
      <c r="V1411" s="40"/>
      <c r="W1411" s="40"/>
      <c r="X1411" s="40"/>
      <c r="Y1411" s="40"/>
      <c r="Z1411" s="40"/>
      <c r="AA1411" s="40"/>
      <c r="AB1411" s="40"/>
      <c r="AC1411" s="40"/>
      <c r="AD1411" s="40"/>
      <c r="AE1411" s="40"/>
      <c r="AR1411" s="259" t="s">
        <v>162</v>
      </c>
      <c r="AT1411" s="259" t="s">
        <v>400</v>
      </c>
      <c r="AU1411" s="259" t="s">
        <v>93</v>
      </c>
      <c r="AY1411" s="18" t="s">
        <v>397</v>
      </c>
      <c r="BE1411" s="260">
        <f>IF(N1411="základní",J1411,0)</f>
        <v>0</v>
      </c>
      <c r="BF1411" s="260">
        <f>IF(N1411="snížená",J1411,0)</f>
        <v>0</v>
      </c>
      <c r="BG1411" s="260">
        <f>IF(N1411="zákl. přenesená",J1411,0)</f>
        <v>0</v>
      </c>
      <c r="BH1411" s="260">
        <f>IF(N1411="sníž. přenesená",J1411,0)</f>
        <v>0</v>
      </c>
      <c r="BI1411" s="260">
        <f>IF(N1411="nulová",J1411,0)</f>
        <v>0</v>
      </c>
      <c r="BJ1411" s="18" t="s">
        <v>91</v>
      </c>
      <c r="BK1411" s="260">
        <f>ROUND(I1411*H1411,2)</f>
        <v>0</v>
      </c>
      <c r="BL1411" s="18" t="s">
        <v>162</v>
      </c>
      <c r="BM1411" s="259" t="s">
        <v>2079</v>
      </c>
    </row>
    <row r="1412" s="2" customFormat="1">
      <c r="A1412" s="40"/>
      <c r="B1412" s="41"/>
      <c r="C1412" s="42"/>
      <c r="D1412" s="261" t="s">
        <v>404</v>
      </c>
      <c r="E1412" s="42"/>
      <c r="F1412" s="262" t="s">
        <v>1830</v>
      </c>
      <c r="G1412" s="42"/>
      <c r="H1412" s="42"/>
      <c r="I1412" s="157"/>
      <c r="J1412" s="42"/>
      <c r="K1412" s="42"/>
      <c r="L1412" s="46"/>
      <c r="M1412" s="263"/>
      <c r="N1412" s="264"/>
      <c r="O1412" s="93"/>
      <c r="P1412" s="93"/>
      <c r="Q1412" s="93"/>
      <c r="R1412" s="93"/>
      <c r="S1412" s="93"/>
      <c r="T1412" s="94"/>
      <c r="U1412" s="40"/>
      <c r="V1412" s="40"/>
      <c r="W1412" s="40"/>
      <c r="X1412" s="40"/>
      <c r="Y1412" s="40"/>
      <c r="Z1412" s="40"/>
      <c r="AA1412" s="40"/>
      <c r="AB1412" s="40"/>
      <c r="AC1412" s="40"/>
      <c r="AD1412" s="40"/>
      <c r="AE1412" s="40"/>
      <c r="AT1412" s="18" t="s">
        <v>404</v>
      </c>
      <c r="AU1412" s="18" t="s">
        <v>93</v>
      </c>
    </row>
    <row r="1413" s="2" customFormat="1" ht="21.75" customHeight="1">
      <c r="A1413" s="40"/>
      <c r="B1413" s="41"/>
      <c r="C1413" s="247" t="s">
        <v>1502</v>
      </c>
      <c r="D1413" s="247" t="s">
        <v>400</v>
      </c>
      <c r="E1413" s="248" t="s">
        <v>2080</v>
      </c>
      <c r="F1413" s="249" t="s">
        <v>2081</v>
      </c>
      <c r="G1413" s="250" t="s">
        <v>1828</v>
      </c>
      <c r="H1413" s="251">
        <v>1</v>
      </c>
      <c r="I1413" s="252"/>
      <c r="J1413" s="253">
        <f>ROUND(I1413*H1413,2)</f>
        <v>0</v>
      </c>
      <c r="K1413" s="254"/>
      <c r="L1413" s="46"/>
      <c r="M1413" s="255" t="s">
        <v>1</v>
      </c>
      <c r="N1413" s="256" t="s">
        <v>48</v>
      </c>
      <c r="O1413" s="93"/>
      <c r="P1413" s="257">
        <f>O1413*H1413</f>
        <v>0</v>
      </c>
      <c r="Q1413" s="257">
        <v>0</v>
      </c>
      <c r="R1413" s="257">
        <f>Q1413*H1413</f>
        <v>0</v>
      </c>
      <c r="S1413" s="257">
        <v>0</v>
      </c>
      <c r="T1413" s="258">
        <f>S1413*H1413</f>
        <v>0</v>
      </c>
      <c r="U1413" s="40"/>
      <c r="V1413" s="40"/>
      <c r="W1413" s="40"/>
      <c r="X1413" s="40"/>
      <c r="Y1413" s="40"/>
      <c r="Z1413" s="40"/>
      <c r="AA1413" s="40"/>
      <c r="AB1413" s="40"/>
      <c r="AC1413" s="40"/>
      <c r="AD1413" s="40"/>
      <c r="AE1413" s="40"/>
      <c r="AR1413" s="259" t="s">
        <v>162</v>
      </c>
      <c r="AT1413" s="259" t="s">
        <v>400</v>
      </c>
      <c r="AU1413" s="259" t="s">
        <v>93</v>
      </c>
      <c r="AY1413" s="18" t="s">
        <v>397</v>
      </c>
      <c r="BE1413" s="260">
        <f>IF(N1413="základní",J1413,0)</f>
        <v>0</v>
      </c>
      <c r="BF1413" s="260">
        <f>IF(N1413="snížená",J1413,0)</f>
        <v>0</v>
      </c>
      <c r="BG1413" s="260">
        <f>IF(N1413="zákl. přenesená",J1413,0)</f>
        <v>0</v>
      </c>
      <c r="BH1413" s="260">
        <f>IF(N1413="sníž. přenesená",J1413,0)</f>
        <v>0</v>
      </c>
      <c r="BI1413" s="260">
        <f>IF(N1413="nulová",J1413,0)</f>
        <v>0</v>
      </c>
      <c r="BJ1413" s="18" t="s">
        <v>91</v>
      </c>
      <c r="BK1413" s="260">
        <f>ROUND(I1413*H1413,2)</f>
        <v>0</v>
      </c>
      <c r="BL1413" s="18" t="s">
        <v>162</v>
      </c>
      <c r="BM1413" s="259" t="s">
        <v>2082</v>
      </c>
    </row>
    <row r="1414" s="2" customFormat="1">
      <c r="A1414" s="40"/>
      <c r="B1414" s="41"/>
      <c r="C1414" s="42"/>
      <c r="D1414" s="261" t="s">
        <v>404</v>
      </c>
      <c r="E1414" s="42"/>
      <c r="F1414" s="262" t="s">
        <v>1830</v>
      </c>
      <c r="G1414" s="42"/>
      <c r="H1414" s="42"/>
      <c r="I1414" s="157"/>
      <c r="J1414" s="42"/>
      <c r="K1414" s="42"/>
      <c r="L1414" s="46"/>
      <c r="M1414" s="263"/>
      <c r="N1414" s="264"/>
      <c r="O1414" s="93"/>
      <c r="P1414" s="93"/>
      <c r="Q1414" s="93"/>
      <c r="R1414" s="93"/>
      <c r="S1414" s="93"/>
      <c r="T1414" s="94"/>
      <c r="U1414" s="40"/>
      <c r="V1414" s="40"/>
      <c r="W1414" s="40"/>
      <c r="X1414" s="40"/>
      <c r="Y1414" s="40"/>
      <c r="Z1414" s="40"/>
      <c r="AA1414" s="40"/>
      <c r="AB1414" s="40"/>
      <c r="AC1414" s="40"/>
      <c r="AD1414" s="40"/>
      <c r="AE1414" s="40"/>
      <c r="AT1414" s="18" t="s">
        <v>404</v>
      </c>
      <c r="AU1414" s="18" t="s">
        <v>93</v>
      </c>
    </row>
    <row r="1415" s="2" customFormat="1" ht="21.75" customHeight="1">
      <c r="A1415" s="40"/>
      <c r="B1415" s="41"/>
      <c r="C1415" s="247" t="s">
        <v>2083</v>
      </c>
      <c r="D1415" s="247" t="s">
        <v>400</v>
      </c>
      <c r="E1415" s="248" t="s">
        <v>2084</v>
      </c>
      <c r="F1415" s="249" t="s">
        <v>2085</v>
      </c>
      <c r="G1415" s="250" t="s">
        <v>1828</v>
      </c>
      <c r="H1415" s="251">
        <v>1</v>
      </c>
      <c r="I1415" s="252"/>
      <c r="J1415" s="253">
        <f>ROUND(I1415*H1415,2)</f>
        <v>0</v>
      </c>
      <c r="K1415" s="254"/>
      <c r="L1415" s="46"/>
      <c r="M1415" s="255" t="s">
        <v>1</v>
      </c>
      <c r="N1415" s="256" t="s">
        <v>48</v>
      </c>
      <c r="O1415" s="93"/>
      <c r="P1415" s="257">
        <f>O1415*H1415</f>
        <v>0</v>
      </c>
      <c r="Q1415" s="257">
        <v>0</v>
      </c>
      <c r="R1415" s="257">
        <f>Q1415*H1415</f>
        <v>0</v>
      </c>
      <c r="S1415" s="257">
        <v>0</v>
      </c>
      <c r="T1415" s="258">
        <f>S1415*H1415</f>
        <v>0</v>
      </c>
      <c r="U1415" s="40"/>
      <c r="V1415" s="40"/>
      <c r="W1415" s="40"/>
      <c r="X1415" s="40"/>
      <c r="Y1415" s="40"/>
      <c r="Z1415" s="40"/>
      <c r="AA1415" s="40"/>
      <c r="AB1415" s="40"/>
      <c r="AC1415" s="40"/>
      <c r="AD1415" s="40"/>
      <c r="AE1415" s="40"/>
      <c r="AR1415" s="259" t="s">
        <v>162</v>
      </c>
      <c r="AT1415" s="259" t="s">
        <v>400</v>
      </c>
      <c r="AU1415" s="259" t="s">
        <v>93</v>
      </c>
      <c r="AY1415" s="18" t="s">
        <v>397</v>
      </c>
      <c r="BE1415" s="260">
        <f>IF(N1415="základní",J1415,0)</f>
        <v>0</v>
      </c>
      <c r="BF1415" s="260">
        <f>IF(N1415="snížená",J1415,0)</f>
        <v>0</v>
      </c>
      <c r="BG1415" s="260">
        <f>IF(N1415="zákl. přenesená",J1415,0)</f>
        <v>0</v>
      </c>
      <c r="BH1415" s="260">
        <f>IF(N1415="sníž. přenesená",J1415,0)</f>
        <v>0</v>
      </c>
      <c r="BI1415" s="260">
        <f>IF(N1415="nulová",J1415,0)</f>
        <v>0</v>
      </c>
      <c r="BJ1415" s="18" t="s">
        <v>91</v>
      </c>
      <c r="BK1415" s="260">
        <f>ROUND(I1415*H1415,2)</f>
        <v>0</v>
      </c>
      <c r="BL1415" s="18" t="s">
        <v>162</v>
      </c>
      <c r="BM1415" s="259" t="s">
        <v>2086</v>
      </c>
    </row>
    <row r="1416" s="2" customFormat="1">
      <c r="A1416" s="40"/>
      <c r="B1416" s="41"/>
      <c r="C1416" s="42"/>
      <c r="D1416" s="261" t="s">
        <v>404</v>
      </c>
      <c r="E1416" s="42"/>
      <c r="F1416" s="262" t="s">
        <v>1830</v>
      </c>
      <c r="G1416" s="42"/>
      <c r="H1416" s="42"/>
      <c r="I1416" s="157"/>
      <c r="J1416" s="42"/>
      <c r="K1416" s="42"/>
      <c r="L1416" s="46"/>
      <c r="M1416" s="263"/>
      <c r="N1416" s="264"/>
      <c r="O1416" s="93"/>
      <c r="P1416" s="93"/>
      <c r="Q1416" s="93"/>
      <c r="R1416" s="93"/>
      <c r="S1416" s="93"/>
      <c r="T1416" s="94"/>
      <c r="U1416" s="40"/>
      <c r="V1416" s="40"/>
      <c r="W1416" s="40"/>
      <c r="X1416" s="40"/>
      <c r="Y1416" s="40"/>
      <c r="Z1416" s="40"/>
      <c r="AA1416" s="40"/>
      <c r="AB1416" s="40"/>
      <c r="AC1416" s="40"/>
      <c r="AD1416" s="40"/>
      <c r="AE1416" s="40"/>
      <c r="AT1416" s="18" t="s">
        <v>404</v>
      </c>
      <c r="AU1416" s="18" t="s">
        <v>93</v>
      </c>
    </row>
    <row r="1417" s="2" customFormat="1" ht="21.75" customHeight="1">
      <c r="A1417" s="40"/>
      <c r="B1417" s="41"/>
      <c r="C1417" s="247" t="s">
        <v>1503</v>
      </c>
      <c r="D1417" s="247" t="s">
        <v>400</v>
      </c>
      <c r="E1417" s="248" t="s">
        <v>2087</v>
      </c>
      <c r="F1417" s="249" t="s">
        <v>2088</v>
      </c>
      <c r="G1417" s="250" t="s">
        <v>1828</v>
      </c>
      <c r="H1417" s="251">
        <v>1</v>
      </c>
      <c r="I1417" s="252"/>
      <c r="J1417" s="253">
        <f>ROUND(I1417*H1417,2)</f>
        <v>0</v>
      </c>
      <c r="K1417" s="254"/>
      <c r="L1417" s="46"/>
      <c r="M1417" s="255" t="s">
        <v>1</v>
      </c>
      <c r="N1417" s="256" t="s">
        <v>48</v>
      </c>
      <c r="O1417" s="93"/>
      <c r="P1417" s="257">
        <f>O1417*H1417</f>
        <v>0</v>
      </c>
      <c r="Q1417" s="257">
        <v>0</v>
      </c>
      <c r="R1417" s="257">
        <f>Q1417*H1417</f>
        <v>0</v>
      </c>
      <c r="S1417" s="257">
        <v>0</v>
      </c>
      <c r="T1417" s="258">
        <f>S1417*H1417</f>
        <v>0</v>
      </c>
      <c r="U1417" s="40"/>
      <c r="V1417" s="40"/>
      <c r="W1417" s="40"/>
      <c r="X1417" s="40"/>
      <c r="Y1417" s="40"/>
      <c r="Z1417" s="40"/>
      <c r="AA1417" s="40"/>
      <c r="AB1417" s="40"/>
      <c r="AC1417" s="40"/>
      <c r="AD1417" s="40"/>
      <c r="AE1417" s="40"/>
      <c r="AR1417" s="259" t="s">
        <v>162</v>
      </c>
      <c r="AT1417" s="259" t="s">
        <v>400</v>
      </c>
      <c r="AU1417" s="259" t="s">
        <v>93</v>
      </c>
      <c r="AY1417" s="18" t="s">
        <v>397</v>
      </c>
      <c r="BE1417" s="260">
        <f>IF(N1417="základní",J1417,0)</f>
        <v>0</v>
      </c>
      <c r="BF1417" s="260">
        <f>IF(N1417="snížená",J1417,0)</f>
        <v>0</v>
      </c>
      <c r="BG1417" s="260">
        <f>IF(N1417="zákl. přenesená",J1417,0)</f>
        <v>0</v>
      </c>
      <c r="BH1417" s="260">
        <f>IF(N1417="sníž. přenesená",J1417,0)</f>
        <v>0</v>
      </c>
      <c r="BI1417" s="260">
        <f>IF(N1417="nulová",J1417,0)</f>
        <v>0</v>
      </c>
      <c r="BJ1417" s="18" t="s">
        <v>91</v>
      </c>
      <c r="BK1417" s="260">
        <f>ROUND(I1417*H1417,2)</f>
        <v>0</v>
      </c>
      <c r="BL1417" s="18" t="s">
        <v>162</v>
      </c>
      <c r="BM1417" s="259" t="s">
        <v>2089</v>
      </c>
    </row>
    <row r="1418" s="2" customFormat="1">
      <c r="A1418" s="40"/>
      <c r="B1418" s="41"/>
      <c r="C1418" s="42"/>
      <c r="D1418" s="261" t="s">
        <v>404</v>
      </c>
      <c r="E1418" s="42"/>
      <c r="F1418" s="262" t="s">
        <v>1830</v>
      </c>
      <c r="G1418" s="42"/>
      <c r="H1418" s="42"/>
      <c r="I1418" s="157"/>
      <c r="J1418" s="42"/>
      <c r="K1418" s="42"/>
      <c r="L1418" s="46"/>
      <c r="M1418" s="263"/>
      <c r="N1418" s="264"/>
      <c r="O1418" s="93"/>
      <c r="P1418" s="93"/>
      <c r="Q1418" s="93"/>
      <c r="R1418" s="93"/>
      <c r="S1418" s="93"/>
      <c r="T1418" s="94"/>
      <c r="U1418" s="40"/>
      <c r="V1418" s="40"/>
      <c r="W1418" s="40"/>
      <c r="X1418" s="40"/>
      <c r="Y1418" s="40"/>
      <c r="Z1418" s="40"/>
      <c r="AA1418" s="40"/>
      <c r="AB1418" s="40"/>
      <c r="AC1418" s="40"/>
      <c r="AD1418" s="40"/>
      <c r="AE1418" s="40"/>
      <c r="AT1418" s="18" t="s">
        <v>404</v>
      </c>
      <c r="AU1418" s="18" t="s">
        <v>93</v>
      </c>
    </row>
    <row r="1419" s="2" customFormat="1" ht="21.75" customHeight="1">
      <c r="A1419" s="40"/>
      <c r="B1419" s="41"/>
      <c r="C1419" s="247" t="s">
        <v>2090</v>
      </c>
      <c r="D1419" s="247" t="s">
        <v>400</v>
      </c>
      <c r="E1419" s="248" t="s">
        <v>2091</v>
      </c>
      <c r="F1419" s="249" t="s">
        <v>2092</v>
      </c>
      <c r="G1419" s="250" t="s">
        <v>1828</v>
      </c>
      <c r="H1419" s="251">
        <v>1</v>
      </c>
      <c r="I1419" s="252"/>
      <c r="J1419" s="253">
        <f>ROUND(I1419*H1419,2)</f>
        <v>0</v>
      </c>
      <c r="K1419" s="254"/>
      <c r="L1419" s="46"/>
      <c r="M1419" s="255" t="s">
        <v>1</v>
      </c>
      <c r="N1419" s="256" t="s">
        <v>48</v>
      </c>
      <c r="O1419" s="93"/>
      <c r="P1419" s="257">
        <f>O1419*H1419</f>
        <v>0</v>
      </c>
      <c r="Q1419" s="257">
        <v>0</v>
      </c>
      <c r="R1419" s="257">
        <f>Q1419*H1419</f>
        <v>0</v>
      </c>
      <c r="S1419" s="257">
        <v>0</v>
      </c>
      <c r="T1419" s="258">
        <f>S1419*H1419</f>
        <v>0</v>
      </c>
      <c r="U1419" s="40"/>
      <c r="V1419" s="40"/>
      <c r="W1419" s="40"/>
      <c r="X1419" s="40"/>
      <c r="Y1419" s="40"/>
      <c r="Z1419" s="40"/>
      <c r="AA1419" s="40"/>
      <c r="AB1419" s="40"/>
      <c r="AC1419" s="40"/>
      <c r="AD1419" s="40"/>
      <c r="AE1419" s="40"/>
      <c r="AR1419" s="259" t="s">
        <v>162</v>
      </c>
      <c r="AT1419" s="259" t="s">
        <v>400</v>
      </c>
      <c r="AU1419" s="259" t="s">
        <v>93</v>
      </c>
      <c r="AY1419" s="18" t="s">
        <v>397</v>
      </c>
      <c r="BE1419" s="260">
        <f>IF(N1419="základní",J1419,0)</f>
        <v>0</v>
      </c>
      <c r="BF1419" s="260">
        <f>IF(N1419="snížená",J1419,0)</f>
        <v>0</v>
      </c>
      <c r="BG1419" s="260">
        <f>IF(N1419="zákl. přenesená",J1419,0)</f>
        <v>0</v>
      </c>
      <c r="BH1419" s="260">
        <f>IF(N1419="sníž. přenesená",J1419,0)</f>
        <v>0</v>
      </c>
      <c r="BI1419" s="260">
        <f>IF(N1419="nulová",J1419,0)</f>
        <v>0</v>
      </c>
      <c r="BJ1419" s="18" t="s">
        <v>91</v>
      </c>
      <c r="BK1419" s="260">
        <f>ROUND(I1419*H1419,2)</f>
        <v>0</v>
      </c>
      <c r="BL1419" s="18" t="s">
        <v>162</v>
      </c>
      <c r="BM1419" s="259" t="s">
        <v>2093</v>
      </c>
    </row>
    <row r="1420" s="2" customFormat="1">
      <c r="A1420" s="40"/>
      <c r="B1420" s="41"/>
      <c r="C1420" s="42"/>
      <c r="D1420" s="261" t="s">
        <v>404</v>
      </c>
      <c r="E1420" s="42"/>
      <c r="F1420" s="262" t="s">
        <v>1830</v>
      </c>
      <c r="G1420" s="42"/>
      <c r="H1420" s="42"/>
      <c r="I1420" s="157"/>
      <c r="J1420" s="42"/>
      <c r="K1420" s="42"/>
      <c r="L1420" s="46"/>
      <c r="M1420" s="263"/>
      <c r="N1420" s="264"/>
      <c r="O1420" s="93"/>
      <c r="P1420" s="93"/>
      <c r="Q1420" s="93"/>
      <c r="R1420" s="93"/>
      <c r="S1420" s="93"/>
      <c r="T1420" s="94"/>
      <c r="U1420" s="40"/>
      <c r="V1420" s="40"/>
      <c r="W1420" s="40"/>
      <c r="X1420" s="40"/>
      <c r="Y1420" s="40"/>
      <c r="Z1420" s="40"/>
      <c r="AA1420" s="40"/>
      <c r="AB1420" s="40"/>
      <c r="AC1420" s="40"/>
      <c r="AD1420" s="40"/>
      <c r="AE1420" s="40"/>
      <c r="AT1420" s="18" t="s">
        <v>404</v>
      </c>
      <c r="AU1420" s="18" t="s">
        <v>93</v>
      </c>
    </row>
    <row r="1421" s="2" customFormat="1" ht="21.75" customHeight="1">
      <c r="A1421" s="40"/>
      <c r="B1421" s="41"/>
      <c r="C1421" s="247" t="s">
        <v>1506</v>
      </c>
      <c r="D1421" s="247" t="s">
        <v>400</v>
      </c>
      <c r="E1421" s="248" t="s">
        <v>2094</v>
      </c>
      <c r="F1421" s="249" t="s">
        <v>2095</v>
      </c>
      <c r="G1421" s="250" t="s">
        <v>1828</v>
      </c>
      <c r="H1421" s="251">
        <v>1</v>
      </c>
      <c r="I1421" s="252"/>
      <c r="J1421" s="253">
        <f>ROUND(I1421*H1421,2)</f>
        <v>0</v>
      </c>
      <c r="K1421" s="254"/>
      <c r="L1421" s="46"/>
      <c r="M1421" s="255" t="s">
        <v>1</v>
      </c>
      <c r="N1421" s="256" t="s">
        <v>48</v>
      </c>
      <c r="O1421" s="93"/>
      <c r="P1421" s="257">
        <f>O1421*H1421</f>
        <v>0</v>
      </c>
      <c r="Q1421" s="257">
        <v>0</v>
      </c>
      <c r="R1421" s="257">
        <f>Q1421*H1421</f>
        <v>0</v>
      </c>
      <c r="S1421" s="257">
        <v>0</v>
      </c>
      <c r="T1421" s="258">
        <f>S1421*H1421</f>
        <v>0</v>
      </c>
      <c r="U1421" s="40"/>
      <c r="V1421" s="40"/>
      <c r="W1421" s="40"/>
      <c r="X1421" s="40"/>
      <c r="Y1421" s="40"/>
      <c r="Z1421" s="40"/>
      <c r="AA1421" s="40"/>
      <c r="AB1421" s="40"/>
      <c r="AC1421" s="40"/>
      <c r="AD1421" s="40"/>
      <c r="AE1421" s="40"/>
      <c r="AR1421" s="259" t="s">
        <v>162</v>
      </c>
      <c r="AT1421" s="259" t="s">
        <v>400</v>
      </c>
      <c r="AU1421" s="259" t="s">
        <v>93</v>
      </c>
      <c r="AY1421" s="18" t="s">
        <v>397</v>
      </c>
      <c r="BE1421" s="260">
        <f>IF(N1421="základní",J1421,0)</f>
        <v>0</v>
      </c>
      <c r="BF1421" s="260">
        <f>IF(N1421="snížená",J1421,0)</f>
        <v>0</v>
      </c>
      <c r="BG1421" s="260">
        <f>IF(N1421="zákl. přenesená",J1421,0)</f>
        <v>0</v>
      </c>
      <c r="BH1421" s="260">
        <f>IF(N1421="sníž. přenesená",J1421,0)</f>
        <v>0</v>
      </c>
      <c r="BI1421" s="260">
        <f>IF(N1421="nulová",J1421,0)</f>
        <v>0</v>
      </c>
      <c r="BJ1421" s="18" t="s">
        <v>91</v>
      </c>
      <c r="BK1421" s="260">
        <f>ROUND(I1421*H1421,2)</f>
        <v>0</v>
      </c>
      <c r="BL1421" s="18" t="s">
        <v>162</v>
      </c>
      <c r="BM1421" s="259" t="s">
        <v>2096</v>
      </c>
    </row>
    <row r="1422" s="2" customFormat="1">
      <c r="A1422" s="40"/>
      <c r="B1422" s="41"/>
      <c r="C1422" s="42"/>
      <c r="D1422" s="261" t="s">
        <v>404</v>
      </c>
      <c r="E1422" s="42"/>
      <c r="F1422" s="262" t="s">
        <v>1830</v>
      </c>
      <c r="G1422" s="42"/>
      <c r="H1422" s="42"/>
      <c r="I1422" s="157"/>
      <c r="J1422" s="42"/>
      <c r="K1422" s="42"/>
      <c r="L1422" s="46"/>
      <c r="M1422" s="263"/>
      <c r="N1422" s="264"/>
      <c r="O1422" s="93"/>
      <c r="P1422" s="93"/>
      <c r="Q1422" s="93"/>
      <c r="R1422" s="93"/>
      <c r="S1422" s="93"/>
      <c r="T1422" s="94"/>
      <c r="U1422" s="40"/>
      <c r="V1422" s="40"/>
      <c r="W1422" s="40"/>
      <c r="X1422" s="40"/>
      <c r="Y1422" s="40"/>
      <c r="Z1422" s="40"/>
      <c r="AA1422" s="40"/>
      <c r="AB1422" s="40"/>
      <c r="AC1422" s="40"/>
      <c r="AD1422" s="40"/>
      <c r="AE1422" s="40"/>
      <c r="AT1422" s="18" t="s">
        <v>404</v>
      </c>
      <c r="AU1422" s="18" t="s">
        <v>93</v>
      </c>
    </row>
    <row r="1423" s="2" customFormat="1" ht="21.75" customHeight="1">
      <c r="A1423" s="40"/>
      <c r="B1423" s="41"/>
      <c r="C1423" s="247" t="s">
        <v>2097</v>
      </c>
      <c r="D1423" s="247" t="s">
        <v>400</v>
      </c>
      <c r="E1423" s="248" t="s">
        <v>2098</v>
      </c>
      <c r="F1423" s="249" t="s">
        <v>2099</v>
      </c>
      <c r="G1423" s="250" t="s">
        <v>1828</v>
      </c>
      <c r="H1423" s="251">
        <v>1</v>
      </c>
      <c r="I1423" s="252"/>
      <c r="J1423" s="253">
        <f>ROUND(I1423*H1423,2)</f>
        <v>0</v>
      </c>
      <c r="K1423" s="254"/>
      <c r="L1423" s="46"/>
      <c r="M1423" s="255" t="s">
        <v>1</v>
      </c>
      <c r="N1423" s="256" t="s">
        <v>48</v>
      </c>
      <c r="O1423" s="93"/>
      <c r="P1423" s="257">
        <f>O1423*H1423</f>
        <v>0</v>
      </c>
      <c r="Q1423" s="257">
        <v>0</v>
      </c>
      <c r="R1423" s="257">
        <f>Q1423*H1423</f>
        <v>0</v>
      </c>
      <c r="S1423" s="257">
        <v>0</v>
      </c>
      <c r="T1423" s="258">
        <f>S1423*H1423</f>
        <v>0</v>
      </c>
      <c r="U1423" s="40"/>
      <c r="V1423" s="40"/>
      <c r="W1423" s="40"/>
      <c r="X1423" s="40"/>
      <c r="Y1423" s="40"/>
      <c r="Z1423" s="40"/>
      <c r="AA1423" s="40"/>
      <c r="AB1423" s="40"/>
      <c r="AC1423" s="40"/>
      <c r="AD1423" s="40"/>
      <c r="AE1423" s="40"/>
      <c r="AR1423" s="259" t="s">
        <v>162</v>
      </c>
      <c r="AT1423" s="259" t="s">
        <v>400</v>
      </c>
      <c r="AU1423" s="259" t="s">
        <v>93</v>
      </c>
      <c r="AY1423" s="18" t="s">
        <v>397</v>
      </c>
      <c r="BE1423" s="260">
        <f>IF(N1423="základní",J1423,0)</f>
        <v>0</v>
      </c>
      <c r="BF1423" s="260">
        <f>IF(N1423="snížená",J1423,0)</f>
        <v>0</v>
      </c>
      <c r="BG1423" s="260">
        <f>IF(N1423="zákl. přenesená",J1423,0)</f>
        <v>0</v>
      </c>
      <c r="BH1423" s="260">
        <f>IF(N1423="sníž. přenesená",J1423,0)</f>
        <v>0</v>
      </c>
      <c r="BI1423" s="260">
        <f>IF(N1423="nulová",J1423,0)</f>
        <v>0</v>
      </c>
      <c r="BJ1423" s="18" t="s">
        <v>91</v>
      </c>
      <c r="BK1423" s="260">
        <f>ROUND(I1423*H1423,2)</f>
        <v>0</v>
      </c>
      <c r="BL1423" s="18" t="s">
        <v>162</v>
      </c>
      <c r="BM1423" s="259" t="s">
        <v>2100</v>
      </c>
    </row>
    <row r="1424" s="2" customFormat="1">
      <c r="A1424" s="40"/>
      <c r="B1424" s="41"/>
      <c r="C1424" s="42"/>
      <c r="D1424" s="261" t="s">
        <v>404</v>
      </c>
      <c r="E1424" s="42"/>
      <c r="F1424" s="262" t="s">
        <v>1830</v>
      </c>
      <c r="G1424" s="42"/>
      <c r="H1424" s="42"/>
      <c r="I1424" s="157"/>
      <c r="J1424" s="42"/>
      <c r="K1424" s="42"/>
      <c r="L1424" s="46"/>
      <c r="M1424" s="263"/>
      <c r="N1424" s="264"/>
      <c r="O1424" s="93"/>
      <c r="P1424" s="93"/>
      <c r="Q1424" s="93"/>
      <c r="R1424" s="93"/>
      <c r="S1424" s="93"/>
      <c r="T1424" s="94"/>
      <c r="U1424" s="40"/>
      <c r="V1424" s="40"/>
      <c r="W1424" s="40"/>
      <c r="X1424" s="40"/>
      <c r="Y1424" s="40"/>
      <c r="Z1424" s="40"/>
      <c r="AA1424" s="40"/>
      <c r="AB1424" s="40"/>
      <c r="AC1424" s="40"/>
      <c r="AD1424" s="40"/>
      <c r="AE1424" s="40"/>
      <c r="AT1424" s="18" t="s">
        <v>404</v>
      </c>
      <c r="AU1424" s="18" t="s">
        <v>93</v>
      </c>
    </row>
    <row r="1425" s="2" customFormat="1" ht="21.75" customHeight="1">
      <c r="A1425" s="40"/>
      <c r="B1425" s="41"/>
      <c r="C1425" s="247" t="s">
        <v>1507</v>
      </c>
      <c r="D1425" s="247" t="s">
        <v>400</v>
      </c>
      <c r="E1425" s="248" t="s">
        <v>2101</v>
      </c>
      <c r="F1425" s="249" t="s">
        <v>2102</v>
      </c>
      <c r="G1425" s="250" t="s">
        <v>1828</v>
      </c>
      <c r="H1425" s="251">
        <v>1</v>
      </c>
      <c r="I1425" s="252"/>
      <c r="J1425" s="253">
        <f>ROUND(I1425*H1425,2)</f>
        <v>0</v>
      </c>
      <c r="K1425" s="254"/>
      <c r="L1425" s="46"/>
      <c r="M1425" s="255" t="s">
        <v>1</v>
      </c>
      <c r="N1425" s="256" t="s">
        <v>48</v>
      </c>
      <c r="O1425" s="93"/>
      <c r="P1425" s="257">
        <f>O1425*H1425</f>
        <v>0</v>
      </c>
      <c r="Q1425" s="257">
        <v>0</v>
      </c>
      <c r="R1425" s="257">
        <f>Q1425*H1425</f>
        <v>0</v>
      </c>
      <c r="S1425" s="257">
        <v>0</v>
      </c>
      <c r="T1425" s="258">
        <f>S1425*H1425</f>
        <v>0</v>
      </c>
      <c r="U1425" s="40"/>
      <c r="V1425" s="40"/>
      <c r="W1425" s="40"/>
      <c r="X1425" s="40"/>
      <c r="Y1425" s="40"/>
      <c r="Z1425" s="40"/>
      <c r="AA1425" s="40"/>
      <c r="AB1425" s="40"/>
      <c r="AC1425" s="40"/>
      <c r="AD1425" s="40"/>
      <c r="AE1425" s="40"/>
      <c r="AR1425" s="259" t="s">
        <v>162</v>
      </c>
      <c r="AT1425" s="259" t="s">
        <v>400</v>
      </c>
      <c r="AU1425" s="259" t="s">
        <v>93</v>
      </c>
      <c r="AY1425" s="18" t="s">
        <v>397</v>
      </c>
      <c r="BE1425" s="260">
        <f>IF(N1425="základní",J1425,0)</f>
        <v>0</v>
      </c>
      <c r="BF1425" s="260">
        <f>IF(N1425="snížená",J1425,0)</f>
        <v>0</v>
      </c>
      <c r="BG1425" s="260">
        <f>IF(N1425="zákl. přenesená",J1425,0)</f>
        <v>0</v>
      </c>
      <c r="BH1425" s="260">
        <f>IF(N1425="sníž. přenesená",J1425,0)</f>
        <v>0</v>
      </c>
      <c r="BI1425" s="260">
        <f>IF(N1425="nulová",J1425,0)</f>
        <v>0</v>
      </c>
      <c r="BJ1425" s="18" t="s">
        <v>91</v>
      </c>
      <c r="BK1425" s="260">
        <f>ROUND(I1425*H1425,2)</f>
        <v>0</v>
      </c>
      <c r="BL1425" s="18" t="s">
        <v>162</v>
      </c>
      <c r="BM1425" s="259" t="s">
        <v>2103</v>
      </c>
    </row>
    <row r="1426" s="2" customFormat="1">
      <c r="A1426" s="40"/>
      <c r="B1426" s="41"/>
      <c r="C1426" s="42"/>
      <c r="D1426" s="261" t="s">
        <v>404</v>
      </c>
      <c r="E1426" s="42"/>
      <c r="F1426" s="262" t="s">
        <v>1830</v>
      </c>
      <c r="G1426" s="42"/>
      <c r="H1426" s="42"/>
      <c r="I1426" s="157"/>
      <c r="J1426" s="42"/>
      <c r="K1426" s="42"/>
      <c r="L1426" s="46"/>
      <c r="M1426" s="263"/>
      <c r="N1426" s="264"/>
      <c r="O1426" s="93"/>
      <c r="P1426" s="93"/>
      <c r="Q1426" s="93"/>
      <c r="R1426" s="93"/>
      <c r="S1426" s="93"/>
      <c r="T1426" s="94"/>
      <c r="U1426" s="40"/>
      <c r="V1426" s="40"/>
      <c r="W1426" s="40"/>
      <c r="X1426" s="40"/>
      <c r="Y1426" s="40"/>
      <c r="Z1426" s="40"/>
      <c r="AA1426" s="40"/>
      <c r="AB1426" s="40"/>
      <c r="AC1426" s="40"/>
      <c r="AD1426" s="40"/>
      <c r="AE1426" s="40"/>
      <c r="AT1426" s="18" t="s">
        <v>404</v>
      </c>
      <c r="AU1426" s="18" t="s">
        <v>93</v>
      </c>
    </row>
    <row r="1427" s="2" customFormat="1" ht="21.75" customHeight="1">
      <c r="A1427" s="40"/>
      <c r="B1427" s="41"/>
      <c r="C1427" s="247" t="s">
        <v>2104</v>
      </c>
      <c r="D1427" s="247" t="s">
        <v>400</v>
      </c>
      <c r="E1427" s="248" t="s">
        <v>2105</v>
      </c>
      <c r="F1427" s="249" t="s">
        <v>2106</v>
      </c>
      <c r="G1427" s="250" t="s">
        <v>1828</v>
      </c>
      <c r="H1427" s="251">
        <v>1</v>
      </c>
      <c r="I1427" s="252"/>
      <c r="J1427" s="253">
        <f>ROUND(I1427*H1427,2)</f>
        <v>0</v>
      </c>
      <c r="K1427" s="254"/>
      <c r="L1427" s="46"/>
      <c r="M1427" s="255" t="s">
        <v>1</v>
      </c>
      <c r="N1427" s="256" t="s">
        <v>48</v>
      </c>
      <c r="O1427" s="93"/>
      <c r="P1427" s="257">
        <f>O1427*H1427</f>
        <v>0</v>
      </c>
      <c r="Q1427" s="257">
        <v>0</v>
      </c>
      <c r="R1427" s="257">
        <f>Q1427*H1427</f>
        <v>0</v>
      </c>
      <c r="S1427" s="257">
        <v>0</v>
      </c>
      <c r="T1427" s="258">
        <f>S1427*H1427</f>
        <v>0</v>
      </c>
      <c r="U1427" s="40"/>
      <c r="V1427" s="40"/>
      <c r="W1427" s="40"/>
      <c r="X1427" s="40"/>
      <c r="Y1427" s="40"/>
      <c r="Z1427" s="40"/>
      <c r="AA1427" s="40"/>
      <c r="AB1427" s="40"/>
      <c r="AC1427" s="40"/>
      <c r="AD1427" s="40"/>
      <c r="AE1427" s="40"/>
      <c r="AR1427" s="259" t="s">
        <v>162</v>
      </c>
      <c r="AT1427" s="259" t="s">
        <v>400</v>
      </c>
      <c r="AU1427" s="259" t="s">
        <v>93</v>
      </c>
      <c r="AY1427" s="18" t="s">
        <v>397</v>
      </c>
      <c r="BE1427" s="260">
        <f>IF(N1427="základní",J1427,0)</f>
        <v>0</v>
      </c>
      <c r="BF1427" s="260">
        <f>IF(N1427="snížená",J1427,0)</f>
        <v>0</v>
      </c>
      <c r="BG1427" s="260">
        <f>IF(N1427="zákl. přenesená",J1427,0)</f>
        <v>0</v>
      </c>
      <c r="BH1427" s="260">
        <f>IF(N1427="sníž. přenesená",J1427,0)</f>
        <v>0</v>
      </c>
      <c r="BI1427" s="260">
        <f>IF(N1427="nulová",J1427,0)</f>
        <v>0</v>
      </c>
      <c r="BJ1427" s="18" t="s">
        <v>91</v>
      </c>
      <c r="BK1427" s="260">
        <f>ROUND(I1427*H1427,2)</f>
        <v>0</v>
      </c>
      <c r="BL1427" s="18" t="s">
        <v>162</v>
      </c>
      <c r="BM1427" s="259" t="s">
        <v>2107</v>
      </c>
    </row>
    <row r="1428" s="2" customFormat="1">
      <c r="A1428" s="40"/>
      <c r="B1428" s="41"/>
      <c r="C1428" s="42"/>
      <c r="D1428" s="261" t="s">
        <v>404</v>
      </c>
      <c r="E1428" s="42"/>
      <c r="F1428" s="262" t="s">
        <v>1830</v>
      </c>
      <c r="G1428" s="42"/>
      <c r="H1428" s="42"/>
      <c r="I1428" s="157"/>
      <c r="J1428" s="42"/>
      <c r="K1428" s="42"/>
      <c r="L1428" s="46"/>
      <c r="M1428" s="263"/>
      <c r="N1428" s="264"/>
      <c r="O1428" s="93"/>
      <c r="P1428" s="93"/>
      <c r="Q1428" s="93"/>
      <c r="R1428" s="93"/>
      <c r="S1428" s="93"/>
      <c r="T1428" s="94"/>
      <c r="U1428" s="40"/>
      <c r="V1428" s="40"/>
      <c r="W1428" s="40"/>
      <c r="X1428" s="40"/>
      <c r="Y1428" s="40"/>
      <c r="Z1428" s="40"/>
      <c r="AA1428" s="40"/>
      <c r="AB1428" s="40"/>
      <c r="AC1428" s="40"/>
      <c r="AD1428" s="40"/>
      <c r="AE1428" s="40"/>
      <c r="AT1428" s="18" t="s">
        <v>404</v>
      </c>
      <c r="AU1428" s="18" t="s">
        <v>93</v>
      </c>
    </row>
    <row r="1429" s="2" customFormat="1" ht="21.75" customHeight="1">
      <c r="A1429" s="40"/>
      <c r="B1429" s="41"/>
      <c r="C1429" s="247" t="s">
        <v>1512</v>
      </c>
      <c r="D1429" s="247" t="s">
        <v>400</v>
      </c>
      <c r="E1429" s="248" t="s">
        <v>2108</v>
      </c>
      <c r="F1429" s="249" t="s">
        <v>2109</v>
      </c>
      <c r="G1429" s="250" t="s">
        <v>1828</v>
      </c>
      <c r="H1429" s="251">
        <v>1</v>
      </c>
      <c r="I1429" s="252"/>
      <c r="J1429" s="253">
        <f>ROUND(I1429*H1429,2)</f>
        <v>0</v>
      </c>
      <c r="K1429" s="254"/>
      <c r="L1429" s="46"/>
      <c r="M1429" s="255" t="s">
        <v>1</v>
      </c>
      <c r="N1429" s="256" t="s">
        <v>48</v>
      </c>
      <c r="O1429" s="93"/>
      <c r="P1429" s="257">
        <f>O1429*H1429</f>
        <v>0</v>
      </c>
      <c r="Q1429" s="257">
        <v>0</v>
      </c>
      <c r="R1429" s="257">
        <f>Q1429*H1429</f>
        <v>0</v>
      </c>
      <c r="S1429" s="257">
        <v>0</v>
      </c>
      <c r="T1429" s="258">
        <f>S1429*H1429</f>
        <v>0</v>
      </c>
      <c r="U1429" s="40"/>
      <c r="V1429" s="40"/>
      <c r="W1429" s="40"/>
      <c r="X1429" s="40"/>
      <c r="Y1429" s="40"/>
      <c r="Z1429" s="40"/>
      <c r="AA1429" s="40"/>
      <c r="AB1429" s="40"/>
      <c r="AC1429" s="40"/>
      <c r="AD1429" s="40"/>
      <c r="AE1429" s="40"/>
      <c r="AR1429" s="259" t="s">
        <v>162</v>
      </c>
      <c r="AT1429" s="259" t="s">
        <v>400</v>
      </c>
      <c r="AU1429" s="259" t="s">
        <v>93</v>
      </c>
      <c r="AY1429" s="18" t="s">
        <v>397</v>
      </c>
      <c r="BE1429" s="260">
        <f>IF(N1429="základní",J1429,0)</f>
        <v>0</v>
      </c>
      <c r="BF1429" s="260">
        <f>IF(N1429="snížená",J1429,0)</f>
        <v>0</v>
      </c>
      <c r="BG1429" s="260">
        <f>IF(N1429="zákl. přenesená",J1429,0)</f>
        <v>0</v>
      </c>
      <c r="BH1429" s="260">
        <f>IF(N1429="sníž. přenesená",J1429,0)</f>
        <v>0</v>
      </c>
      <c r="BI1429" s="260">
        <f>IF(N1429="nulová",J1429,0)</f>
        <v>0</v>
      </c>
      <c r="BJ1429" s="18" t="s">
        <v>91</v>
      </c>
      <c r="BK1429" s="260">
        <f>ROUND(I1429*H1429,2)</f>
        <v>0</v>
      </c>
      <c r="BL1429" s="18" t="s">
        <v>162</v>
      </c>
      <c r="BM1429" s="259" t="s">
        <v>2110</v>
      </c>
    </row>
    <row r="1430" s="2" customFormat="1">
      <c r="A1430" s="40"/>
      <c r="B1430" s="41"/>
      <c r="C1430" s="42"/>
      <c r="D1430" s="261" t="s">
        <v>404</v>
      </c>
      <c r="E1430" s="42"/>
      <c r="F1430" s="262" t="s">
        <v>1830</v>
      </c>
      <c r="G1430" s="42"/>
      <c r="H1430" s="42"/>
      <c r="I1430" s="157"/>
      <c r="J1430" s="42"/>
      <c r="K1430" s="42"/>
      <c r="L1430" s="46"/>
      <c r="M1430" s="263"/>
      <c r="N1430" s="264"/>
      <c r="O1430" s="93"/>
      <c r="P1430" s="93"/>
      <c r="Q1430" s="93"/>
      <c r="R1430" s="93"/>
      <c r="S1430" s="93"/>
      <c r="T1430" s="94"/>
      <c r="U1430" s="40"/>
      <c r="V1430" s="40"/>
      <c r="W1430" s="40"/>
      <c r="X1430" s="40"/>
      <c r="Y1430" s="40"/>
      <c r="Z1430" s="40"/>
      <c r="AA1430" s="40"/>
      <c r="AB1430" s="40"/>
      <c r="AC1430" s="40"/>
      <c r="AD1430" s="40"/>
      <c r="AE1430" s="40"/>
      <c r="AT1430" s="18" t="s">
        <v>404</v>
      </c>
      <c r="AU1430" s="18" t="s">
        <v>93</v>
      </c>
    </row>
    <row r="1431" s="2" customFormat="1" ht="21.75" customHeight="1">
      <c r="A1431" s="40"/>
      <c r="B1431" s="41"/>
      <c r="C1431" s="247" t="s">
        <v>2111</v>
      </c>
      <c r="D1431" s="247" t="s">
        <v>400</v>
      </c>
      <c r="E1431" s="248" t="s">
        <v>2112</v>
      </c>
      <c r="F1431" s="249" t="s">
        <v>2113</v>
      </c>
      <c r="G1431" s="250" t="s">
        <v>1828</v>
      </c>
      <c r="H1431" s="251">
        <v>1</v>
      </c>
      <c r="I1431" s="252"/>
      <c r="J1431" s="253">
        <f>ROUND(I1431*H1431,2)</f>
        <v>0</v>
      </c>
      <c r="K1431" s="254"/>
      <c r="L1431" s="46"/>
      <c r="M1431" s="255" t="s">
        <v>1</v>
      </c>
      <c r="N1431" s="256" t="s">
        <v>48</v>
      </c>
      <c r="O1431" s="93"/>
      <c r="P1431" s="257">
        <f>O1431*H1431</f>
        <v>0</v>
      </c>
      <c r="Q1431" s="257">
        <v>0</v>
      </c>
      <c r="R1431" s="257">
        <f>Q1431*H1431</f>
        <v>0</v>
      </c>
      <c r="S1431" s="257">
        <v>0</v>
      </c>
      <c r="T1431" s="258">
        <f>S1431*H1431</f>
        <v>0</v>
      </c>
      <c r="U1431" s="40"/>
      <c r="V1431" s="40"/>
      <c r="W1431" s="40"/>
      <c r="X1431" s="40"/>
      <c r="Y1431" s="40"/>
      <c r="Z1431" s="40"/>
      <c r="AA1431" s="40"/>
      <c r="AB1431" s="40"/>
      <c r="AC1431" s="40"/>
      <c r="AD1431" s="40"/>
      <c r="AE1431" s="40"/>
      <c r="AR1431" s="259" t="s">
        <v>162</v>
      </c>
      <c r="AT1431" s="259" t="s">
        <v>400</v>
      </c>
      <c r="AU1431" s="259" t="s">
        <v>93</v>
      </c>
      <c r="AY1431" s="18" t="s">
        <v>397</v>
      </c>
      <c r="BE1431" s="260">
        <f>IF(N1431="základní",J1431,0)</f>
        <v>0</v>
      </c>
      <c r="BF1431" s="260">
        <f>IF(N1431="snížená",J1431,0)</f>
        <v>0</v>
      </c>
      <c r="BG1431" s="260">
        <f>IF(N1431="zákl. přenesená",J1431,0)</f>
        <v>0</v>
      </c>
      <c r="BH1431" s="260">
        <f>IF(N1431="sníž. přenesená",J1431,0)</f>
        <v>0</v>
      </c>
      <c r="BI1431" s="260">
        <f>IF(N1431="nulová",J1431,0)</f>
        <v>0</v>
      </c>
      <c r="BJ1431" s="18" t="s">
        <v>91</v>
      </c>
      <c r="BK1431" s="260">
        <f>ROUND(I1431*H1431,2)</f>
        <v>0</v>
      </c>
      <c r="BL1431" s="18" t="s">
        <v>162</v>
      </c>
      <c r="BM1431" s="259" t="s">
        <v>2114</v>
      </c>
    </row>
    <row r="1432" s="2" customFormat="1">
      <c r="A1432" s="40"/>
      <c r="B1432" s="41"/>
      <c r="C1432" s="42"/>
      <c r="D1432" s="261" t="s">
        <v>404</v>
      </c>
      <c r="E1432" s="42"/>
      <c r="F1432" s="262" t="s">
        <v>1830</v>
      </c>
      <c r="G1432" s="42"/>
      <c r="H1432" s="42"/>
      <c r="I1432" s="157"/>
      <c r="J1432" s="42"/>
      <c r="K1432" s="42"/>
      <c r="L1432" s="46"/>
      <c r="M1432" s="263"/>
      <c r="N1432" s="264"/>
      <c r="O1432" s="93"/>
      <c r="P1432" s="93"/>
      <c r="Q1432" s="93"/>
      <c r="R1432" s="93"/>
      <c r="S1432" s="93"/>
      <c r="T1432" s="94"/>
      <c r="U1432" s="40"/>
      <c r="V1432" s="40"/>
      <c r="W1432" s="40"/>
      <c r="X1432" s="40"/>
      <c r="Y1432" s="40"/>
      <c r="Z1432" s="40"/>
      <c r="AA1432" s="40"/>
      <c r="AB1432" s="40"/>
      <c r="AC1432" s="40"/>
      <c r="AD1432" s="40"/>
      <c r="AE1432" s="40"/>
      <c r="AT1432" s="18" t="s">
        <v>404</v>
      </c>
      <c r="AU1432" s="18" t="s">
        <v>93</v>
      </c>
    </row>
    <row r="1433" s="2" customFormat="1" ht="21.75" customHeight="1">
      <c r="A1433" s="40"/>
      <c r="B1433" s="41"/>
      <c r="C1433" s="247" t="s">
        <v>1517</v>
      </c>
      <c r="D1433" s="247" t="s">
        <v>400</v>
      </c>
      <c r="E1433" s="248" t="s">
        <v>2115</v>
      </c>
      <c r="F1433" s="249" t="s">
        <v>2116</v>
      </c>
      <c r="G1433" s="250" t="s">
        <v>1828</v>
      </c>
      <c r="H1433" s="251">
        <v>1</v>
      </c>
      <c r="I1433" s="252"/>
      <c r="J1433" s="253">
        <f>ROUND(I1433*H1433,2)</f>
        <v>0</v>
      </c>
      <c r="K1433" s="254"/>
      <c r="L1433" s="46"/>
      <c r="M1433" s="255" t="s">
        <v>1</v>
      </c>
      <c r="N1433" s="256" t="s">
        <v>48</v>
      </c>
      <c r="O1433" s="93"/>
      <c r="P1433" s="257">
        <f>O1433*H1433</f>
        <v>0</v>
      </c>
      <c r="Q1433" s="257">
        <v>0</v>
      </c>
      <c r="R1433" s="257">
        <f>Q1433*H1433</f>
        <v>0</v>
      </c>
      <c r="S1433" s="257">
        <v>0</v>
      </c>
      <c r="T1433" s="258">
        <f>S1433*H1433</f>
        <v>0</v>
      </c>
      <c r="U1433" s="40"/>
      <c r="V1433" s="40"/>
      <c r="W1433" s="40"/>
      <c r="X1433" s="40"/>
      <c r="Y1433" s="40"/>
      <c r="Z1433" s="40"/>
      <c r="AA1433" s="40"/>
      <c r="AB1433" s="40"/>
      <c r="AC1433" s="40"/>
      <c r="AD1433" s="40"/>
      <c r="AE1433" s="40"/>
      <c r="AR1433" s="259" t="s">
        <v>162</v>
      </c>
      <c r="AT1433" s="259" t="s">
        <v>400</v>
      </c>
      <c r="AU1433" s="259" t="s">
        <v>93</v>
      </c>
      <c r="AY1433" s="18" t="s">
        <v>397</v>
      </c>
      <c r="BE1433" s="260">
        <f>IF(N1433="základní",J1433,0)</f>
        <v>0</v>
      </c>
      <c r="BF1433" s="260">
        <f>IF(N1433="snížená",J1433,0)</f>
        <v>0</v>
      </c>
      <c r="BG1433" s="260">
        <f>IF(N1433="zákl. přenesená",J1433,0)</f>
        <v>0</v>
      </c>
      <c r="BH1433" s="260">
        <f>IF(N1433="sníž. přenesená",J1433,0)</f>
        <v>0</v>
      </c>
      <c r="BI1433" s="260">
        <f>IF(N1433="nulová",J1433,0)</f>
        <v>0</v>
      </c>
      <c r="BJ1433" s="18" t="s">
        <v>91</v>
      </c>
      <c r="BK1433" s="260">
        <f>ROUND(I1433*H1433,2)</f>
        <v>0</v>
      </c>
      <c r="BL1433" s="18" t="s">
        <v>162</v>
      </c>
      <c r="BM1433" s="259" t="s">
        <v>2117</v>
      </c>
    </row>
    <row r="1434" s="2" customFormat="1">
      <c r="A1434" s="40"/>
      <c r="B1434" s="41"/>
      <c r="C1434" s="42"/>
      <c r="D1434" s="261" t="s">
        <v>404</v>
      </c>
      <c r="E1434" s="42"/>
      <c r="F1434" s="262" t="s">
        <v>1830</v>
      </c>
      <c r="G1434" s="42"/>
      <c r="H1434" s="42"/>
      <c r="I1434" s="157"/>
      <c r="J1434" s="42"/>
      <c r="K1434" s="42"/>
      <c r="L1434" s="46"/>
      <c r="M1434" s="263"/>
      <c r="N1434" s="264"/>
      <c r="O1434" s="93"/>
      <c r="P1434" s="93"/>
      <c r="Q1434" s="93"/>
      <c r="R1434" s="93"/>
      <c r="S1434" s="93"/>
      <c r="T1434" s="94"/>
      <c r="U1434" s="40"/>
      <c r="V1434" s="40"/>
      <c r="W1434" s="40"/>
      <c r="X1434" s="40"/>
      <c r="Y1434" s="40"/>
      <c r="Z1434" s="40"/>
      <c r="AA1434" s="40"/>
      <c r="AB1434" s="40"/>
      <c r="AC1434" s="40"/>
      <c r="AD1434" s="40"/>
      <c r="AE1434" s="40"/>
      <c r="AT1434" s="18" t="s">
        <v>404</v>
      </c>
      <c r="AU1434" s="18" t="s">
        <v>93</v>
      </c>
    </row>
    <row r="1435" s="2" customFormat="1" ht="21.75" customHeight="1">
      <c r="A1435" s="40"/>
      <c r="B1435" s="41"/>
      <c r="C1435" s="247" t="s">
        <v>2118</v>
      </c>
      <c r="D1435" s="247" t="s">
        <v>400</v>
      </c>
      <c r="E1435" s="248" t="s">
        <v>2119</v>
      </c>
      <c r="F1435" s="249" t="s">
        <v>2120</v>
      </c>
      <c r="G1435" s="250" t="s">
        <v>1828</v>
      </c>
      <c r="H1435" s="251">
        <v>1</v>
      </c>
      <c r="I1435" s="252"/>
      <c r="J1435" s="253">
        <f>ROUND(I1435*H1435,2)</f>
        <v>0</v>
      </c>
      <c r="K1435" s="254"/>
      <c r="L1435" s="46"/>
      <c r="M1435" s="255" t="s">
        <v>1</v>
      </c>
      <c r="N1435" s="256" t="s">
        <v>48</v>
      </c>
      <c r="O1435" s="93"/>
      <c r="P1435" s="257">
        <f>O1435*H1435</f>
        <v>0</v>
      </c>
      <c r="Q1435" s="257">
        <v>0</v>
      </c>
      <c r="R1435" s="257">
        <f>Q1435*H1435</f>
        <v>0</v>
      </c>
      <c r="S1435" s="257">
        <v>0</v>
      </c>
      <c r="T1435" s="258">
        <f>S1435*H1435</f>
        <v>0</v>
      </c>
      <c r="U1435" s="40"/>
      <c r="V1435" s="40"/>
      <c r="W1435" s="40"/>
      <c r="X1435" s="40"/>
      <c r="Y1435" s="40"/>
      <c r="Z1435" s="40"/>
      <c r="AA1435" s="40"/>
      <c r="AB1435" s="40"/>
      <c r="AC1435" s="40"/>
      <c r="AD1435" s="40"/>
      <c r="AE1435" s="40"/>
      <c r="AR1435" s="259" t="s">
        <v>162</v>
      </c>
      <c r="AT1435" s="259" t="s">
        <v>400</v>
      </c>
      <c r="AU1435" s="259" t="s">
        <v>93</v>
      </c>
      <c r="AY1435" s="18" t="s">
        <v>397</v>
      </c>
      <c r="BE1435" s="260">
        <f>IF(N1435="základní",J1435,0)</f>
        <v>0</v>
      </c>
      <c r="BF1435" s="260">
        <f>IF(N1435="snížená",J1435,0)</f>
        <v>0</v>
      </c>
      <c r="BG1435" s="260">
        <f>IF(N1435="zákl. přenesená",J1435,0)</f>
        <v>0</v>
      </c>
      <c r="BH1435" s="260">
        <f>IF(N1435="sníž. přenesená",J1435,0)</f>
        <v>0</v>
      </c>
      <c r="BI1435" s="260">
        <f>IF(N1435="nulová",J1435,0)</f>
        <v>0</v>
      </c>
      <c r="BJ1435" s="18" t="s">
        <v>91</v>
      </c>
      <c r="BK1435" s="260">
        <f>ROUND(I1435*H1435,2)</f>
        <v>0</v>
      </c>
      <c r="BL1435" s="18" t="s">
        <v>162</v>
      </c>
      <c r="BM1435" s="259" t="s">
        <v>2121</v>
      </c>
    </row>
    <row r="1436" s="2" customFormat="1">
      <c r="A1436" s="40"/>
      <c r="B1436" s="41"/>
      <c r="C1436" s="42"/>
      <c r="D1436" s="261" t="s">
        <v>404</v>
      </c>
      <c r="E1436" s="42"/>
      <c r="F1436" s="262" t="s">
        <v>1830</v>
      </c>
      <c r="G1436" s="42"/>
      <c r="H1436" s="42"/>
      <c r="I1436" s="157"/>
      <c r="J1436" s="42"/>
      <c r="K1436" s="42"/>
      <c r="L1436" s="46"/>
      <c r="M1436" s="263"/>
      <c r="N1436" s="264"/>
      <c r="O1436" s="93"/>
      <c r="P1436" s="93"/>
      <c r="Q1436" s="93"/>
      <c r="R1436" s="93"/>
      <c r="S1436" s="93"/>
      <c r="T1436" s="94"/>
      <c r="U1436" s="40"/>
      <c r="V1436" s="40"/>
      <c r="W1436" s="40"/>
      <c r="X1436" s="40"/>
      <c r="Y1436" s="40"/>
      <c r="Z1436" s="40"/>
      <c r="AA1436" s="40"/>
      <c r="AB1436" s="40"/>
      <c r="AC1436" s="40"/>
      <c r="AD1436" s="40"/>
      <c r="AE1436" s="40"/>
      <c r="AT1436" s="18" t="s">
        <v>404</v>
      </c>
      <c r="AU1436" s="18" t="s">
        <v>93</v>
      </c>
    </row>
    <row r="1437" s="2" customFormat="1" ht="21.75" customHeight="1">
      <c r="A1437" s="40"/>
      <c r="B1437" s="41"/>
      <c r="C1437" s="247" t="s">
        <v>1522</v>
      </c>
      <c r="D1437" s="247" t="s">
        <v>400</v>
      </c>
      <c r="E1437" s="248" t="s">
        <v>2122</v>
      </c>
      <c r="F1437" s="249" t="s">
        <v>2123</v>
      </c>
      <c r="G1437" s="250" t="s">
        <v>1828</v>
      </c>
      <c r="H1437" s="251">
        <v>1</v>
      </c>
      <c r="I1437" s="252"/>
      <c r="J1437" s="253">
        <f>ROUND(I1437*H1437,2)</f>
        <v>0</v>
      </c>
      <c r="K1437" s="254"/>
      <c r="L1437" s="46"/>
      <c r="M1437" s="255" t="s">
        <v>1</v>
      </c>
      <c r="N1437" s="256" t="s">
        <v>48</v>
      </c>
      <c r="O1437" s="93"/>
      <c r="P1437" s="257">
        <f>O1437*H1437</f>
        <v>0</v>
      </c>
      <c r="Q1437" s="257">
        <v>0</v>
      </c>
      <c r="R1437" s="257">
        <f>Q1437*H1437</f>
        <v>0</v>
      </c>
      <c r="S1437" s="257">
        <v>0</v>
      </c>
      <c r="T1437" s="258">
        <f>S1437*H1437</f>
        <v>0</v>
      </c>
      <c r="U1437" s="40"/>
      <c r="V1437" s="40"/>
      <c r="W1437" s="40"/>
      <c r="X1437" s="40"/>
      <c r="Y1437" s="40"/>
      <c r="Z1437" s="40"/>
      <c r="AA1437" s="40"/>
      <c r="AB1437" s="40"/>
      <c r="AC1437" s="40"/>
      <c r="AD1437" s="40"/>
      <c r="AE1437" s="40"/>
      <c r="AR1437" s="259" t="s">
        <v>162</v>
      </c>
      <c r="AT1437" s="259" t="s">
        <v>400</v>
      </c>
      <c r="AU1437" s="259" t="s">
        <v>93</v>
      </c>
      <c r="AY1437" s="18" t="s">
        <v>397</v>
      </c>
      <c r="BE1437" s="260">
        <f>IF(N1437="základní",J1437,0)</f>
        <v>0</v>
      </c>
      <c r="BF1437" s="260">
        <f>IF(N1437="snížená",J1437,0)</f>
        <v>0</v>
      </c>
      <c r="BG1437" s="260">
        <f>IF(N1437="zákl. přenesená",J1437,0)</f>
        <v>0</v>
      </c>
      <c r="BH1437" s="260">
        <f>IF(N1437="sníž. přenesená",J1437,0)</f>
        <v>0</v>
      </c>
      <c r="BI1437" s="260">
        <f>IF(N1437="nulová",J1437,0)</f>
        <v>0</v>
      </c>
      <c r="BJ1437" s="18" t="s">
        <v>91</v>
      </c>
      <c r="BK1437" s="260">
        <f>ROUND(I1437*H1437,2)</f>
        <v>0</v>
      </c>
      <c r="BL1437" s="18" t="s">
        <v>162</v>
      </c>
      <c r="BM1437" s="259" t="s">
        <v>2124</v>
      </c>
    </row>
    <row r="1438" s="2" customFormat="1">
      <c r="A1438" s="40"/>
      <c r="B1438" s="41"/>
      <c r="C1438" s="42"/>
      <c r="D1438" s="261" t="s">
        <v>404</v>
      </c>
      <c r="E1438" s="42"/>
      <c r="F1438" s="262" t="s">
        <v>1830</v>
      </c>
      <c r="G1438" s="42"/>
      <c r="H1438" s="42"/>
      <c r="I1438" s="157"/>
      <c r="J1438" s="42"/>
      <c r="K1438" s="42"/>
      <c r="L1438" s="46"/>
      <c r="M1438" s="263"/>
      <c r="N1438" s="264"/>
      <c r="O1438" s="93"/>
      <c r="P1438" s="93"/>
      <c r="Q1438" s="93"/>
      <c r="R1438" s="93"/>
      <c r="S1438" s="93"/>
      <c r="T1438" s="94"/>
      <c r="U1438" s="40"/>
      <c r="V1438" s="40"/>
      <c r="W1438" s="40"/>
      <c r="X1438" s="40"/>
      <c r="Y1438" s="40"/>
      <c r="Z1438" s="40"/>
      <c r="AA1438" s="40"/>
      <c r="AB1438" s="40"/>
      <c r="AC1438" s="40"/>
      <c r="AD1438" s="40"/>
      <c r="AE1438" s="40"/>
      <c r="AT1438" s="18" t="s">
        <v>404</v>
      </c>
      <c r="AU1438" s="18" t="s">
        <v>93</v>
      </c>
    </row>
    <row r="1439" s="2" customFormat="1" ht="21.75" customHeight="1">
      <c r="A1439" s="40"/>
      <c r="B1439" s="41"/>
      <c r="C1439" s="247" t="s">
        <v>2125</v>
      </c>
      <c r="D1439" s="247" t="s">
        <v>400</v>
      </c>
      <c r="E1439" s="248" t="s">
        <v>2126</v>
      </c>
      <c r="F1439" s="249" t="s">
        <v>2127</v>
      </c>
      <c r="G1439" s="250" t="s">
        <v>1828</v>
      </c>
      <c r="H1439" s="251">
        <v>1</v>
      </c>
      <c r="I1439" s="252"/>
      <c r="J1439" s="253">
        <f>ROUND(I1439*H1439,2)</f>
        <v>0</v>
      </c>
      <c r="K1439" s="254"/>
      <c r="L1439" s="46"/>
      <c r="M1439" s="255" t="s">
        <v>1</v>
      </c>
      <c r="N1439" s="256" t="s">
        <v>48</v>
      </c>
      <c r="O1439" s="93"/>
      <c r="P1439" s="257">
        <f>O1439*H1439</f>
        <v>0</v>
      </c>
      <c r="Q1439" s="257">
        <v>0</v>
      </c>
      <c r="R1439" s="257">
        <f>Q1439*H1439</f>
        <v>0</v>
      </c>
      <c r="S1439" s="257">
        <v>0</v>
      </c>
      <c r="T1439" s="258">
        <f>S1439*H1439</f>
        <v>0</v>
      </c>
      <c r="U1439" s="40"/>
      <c r="V1439" s="40"/>
      <c r="W1439" s="40"/>
      <c r="X1439" s="40"/>
      <c r="Y1439" s="40"/>
      <c r="Z1439" s="40"/>
      <c r="AA1439" s="40"/>
      <c r="AB1439" s="40"/>
      <c r="AC1439" s="40"/>
      <c r="AD1439" s="40"/>
      <c r="AE1439" s="40"/>
      <c r="AR1439" s="259" t="s">
        <v>162</v>
      </c>
      <c r="AT1439" s="259" t="s">
        <v>400</v>
      </c>
      <c r="AU1439" s="259" t="s">
        <v>93</v>
      </c>
      <c r="AY1439" s="18" t="s">
        <v>397</v>
      </c>
      <c r="BE1439" s="260">
        <f>IF(N1439="základní",J1439,0)</f>
        <v>0</v>
      </c>
      <c r="BF1439" s="260">
        <f>IF(N1439="snížená",J1439,0)</f>
        <v>0</v>
      </c>
      <c r="BG1439" s="260">
        <f>IF(N1439="zákl. přenesená",J1439,0)</f>
        <v>0</v>
      </c>
      <c r="BH1439" s="260">
        <f>IF(N1439="sníž. přenesená",J1439,0)</f>
        <v>0</v>
      </c>
      <c r="BI1439" s="260">
        <f>IF(N1439="nulová",J1439,0)</f>
        <v>0</v>
      </c>
      <c r="BJ1439" s="18" t="s">
        <v>91</v>
      </c>
      <c r="BK1439" s="260">
        <f>ROUND(I1439*H1439,2)</f>
        <v>0</v>
      </c>
      <c r="BL1439" s="18" t="s">
        <v>162</v>
      </c>
      <c r="BM1439" s="259" t="s">
        <v>2128</v>
      </c>
    </row>
    <row r="1440" s="2" customFormat="1">
      <c r="A1440" s="40"/>
      <c r="B1440" s="41"/>
      <c r="C1440" s="42"/>
      <c r="D1440" s="261" t="s">
        <v>404</v>
      </c>
      <c r="E1440" s="42"/>
      <c r="F1440" s="262" t="s">
        <v>1830</v>
      </c>
      <c r="G1440" s="42"/>
      <c r="H1440" s="42"/>
      <c r="I1440" s="157"/>
      <c r="J1440" s="42"/>
      <c r="K1440" s="42"/>
      <c r="L1440" s="46"/>
      <c r="M1440" s="263"/>
      <c r="N1440" s="264"/>
      <c r="O1440" s="93"/>
      <c r="P1440" s="93"/>
      <c r="Q1440" s="93"/>
      <c r="R1440" s="93"/>
      <c r="S1440" s="93"/>
      <c r="T1440" s="94"/>
      <c r="U1440" s="40"/>
      <c r="V1440" s="40"/>
      <c r="W1440" s="40"/>
      <c r="X1440" s="40"/>
      <c r="Y1440" s="40"/>
      <c r="Z1440" s="40"/>
      <c r="AA1440" s="40"/>
      <c r="AB1440" s="40"/>
      <c r="AC1440" s="40"/>
      <c r="AD1440" s="40"/>
      <c r="AE1440" s="40"/>
      <c r="AT1440" s="18" t="s">
        <v>404</v>
      </c>
      <c r="AU1440" s="18" t="s">
        <v>93</v>
      </c>
    </row>
    <row r="1441" s="2" customFormat="1" ht="21.75" customHeight="1">
      <c r="A1441" s="40"/>
      <c r="B1441" s="41"/>
      <c r="C1441" s="247" t="s">
        <v>1524</v>
      </c>
      <c r="D1441" s="247" t="s">
        <v>400</v>
      </c>
      <c r="E1441" s="248" t="s">
        <v>2129</v>
      </c>
      <c r="F1441" s="249" t="s">
        <v>2130</v>
      </c>
      <c r="G1441" s="250" t="s">
        <v>1828</v>
      </c>
      <c r="H1441" s="251">
        <v>1</v>
      </c>
      <c r="I1441" s="252"/>
      <c r="J1441" s="253">
        <f>ROUND(I1441*H1441,2)</f>
        <v>0</v>
      </c>
      <c r="K1441" s="254"/>
      <c r="L1441" s="46"/>
      <c r="M1441" s="255" t="s">
        <v>1</v>
      </c>
      <c r="N1441" s="256" t="s">
        <v>48</v>
      </c>
      <c r="O1441" s="93"/>
      <c r="P1441" s="257">
        <f>O1441*H1441</f>
        <v>0</v>
      </c>
      <c r="Q1441" s="257">
        <v>0</v>
      </c>
      <c r="R1441" s="257">
        <f>Q1441*H1441</f>
        <v>0</v>
      </c>
      <c r="S1441" s="257">
        <v>0</v>
      </c>
      <c r="T1441" s="258">
        <f>S1441*H1441</f>
        <v>0</v>
      </c>
      <c r="U1441" s="40"/>
      <c r="V1441" s="40"/>
      <c r="W1441" s="40"/>
      <c r="X1441" s="40"/>
      <c r="Y1441" s="40"/>
      <c r="Z1441" s="40"/>
      <c r="AA1441" s="40"/>
      <c r="AB1441" s="40"/>
      <c r="AC1441" s="40"/>
      <c r="AD1441" s="40"/>
      <c r="AE1441" s="40"/>
      <c r="AR1441" s="259" t="s">
        <v>162</v>
      </c>
      <c r="AT1441" s="259" t="s">
        <v>400</v>
      </c>
      <c r="AU1441" s="259" t="s">
        <v>93</v>
      </c>
      <c r="AY1441" s="18" t="s">
        <v>397</v>
      </c>
      <c r="BE1441" s="260">
        <f>IF(N1441="základní",J1441,0)</f>
        <v>0</v>
      </c>
      <c r="BF1441" s="260">
        <f>IF(N1441="snížená",J1441,0)</f>
        <v>0</v>
      </c>
      <c r="BG1441" s="260">
        <f>IF(N1441="zákl. přenesená",J1441,0)</f>
        <v>0</v>
      </c>
      <c r="BH1441" s="260">
        <f>IF(N1441="sníž. přenesená",J1441,0)</f>
        <v>0</v>
      </c>
      <c r="BI1441" s="260">
        <f>IF(N1441="nulová",J1441,0)</f>
        <v>0</v>
      </c>
      <c r="BJ1441" s="18" t="s">
        <v>91</v>
      </c>
      <c r="BK1441" s="260">
        <f>ROUND(I1441*H1441,2)</f>
        <v>0</v>
      </c>
      <c r="BL1441" s="18" t="s">
        <v>162</v>
      </c>
      <c r="BM1441" s="259" t="s">
        <v>2131</v>
      </c>
    </row>
    <row r="1442" s="2" customFormat="1">
      <c r="A1442" s="40"/>
      <c r="B1442" s="41"/>
      <c r="C1442" s="42"/>
      <c r="D1442" s="261" t="s">
        <v>404</v>
      </c>
      <c r="E1442" s="42"/>
      <c r="F1442" s="262" t="s">
        <v>1830</v>
      </c>
      <c r="G1442" s="42"/>
      <c r="H1442" s="42"/>
      <c r="I1442" s="157"/>
      <c r="J1442" s="42"/>
      <c r="K1442" s="42"/>
      <c r="L1442" s="46"/>
      <c r="M1442" s="263"/>
      <c r="N1442" s="264"/>
      <c r="O1442" s="93"/>
      <c r="P1442" s="93"/>
      <c r="Q1442" s="93"/>
      <c r="R1442" s="93"/>
      <c r="S1442" s="93"/>
      <c r="T1442" s="94"/>
      <c r="U1442" s="40"/>
      <c r="V1442" s="40"/>
      <c r="W1442" s="40"/>
      <c r="X1442" s="40"/>
      <c r="Y1442" s="40"/>
      <c r="Z1442" s="40"/>
      <c r="AA1442" s="40"/>
      <c r="AB1442" s="40"/>
      <c r="AC1442" s="40"/>
      <c r="AD1442" s="40"/>
      <c r="AE1442" s="40"/>
      <c r="AT1442" s="18" t="s">
        <v>404</v>
      </c>
      <c r="AU1442" s="18" t="s">
        <v>93</v>
      </c>
    </row>
    <row r="1443" s="2" customFormat="1" ht="21.75" customHeight="1">
      <c r="A1443" s="40"/>
      <c r="B1443" s="41"/>
      <c r="C1443" s="247" t="s">
        <v>2132</v>
      </c>
      <c r="D1443" s="247" t="s">
        <v>400</v>
      </c>
      <c r="E1443" s="248" t="s">
        <v>2133</v>
      </c>
      <c r="F1443" s="249" t="s">
        <v>2134</v>
      </c>
      <c r="G1443" s="250" t="s">
        <v>1828</v>
      </c>
      <c r="H1443" s="251">
        <v>1</v>
      </c>
      <c r="I1443" s="252"/>
      <c r="J1443" s="253">
        <f>ROUND(I1443*H1443,2)</f>
        <v>0</v>
      </c>
      <c r="K1443" s="254"/>
      <c r="L1443" s="46"/>
      <c r="M1443" s="255" t="s">
        <v>1</v>
      </c>
      <c r="N1443" s="256" t="s">
        <v>48</v>
      </c>
      <c r="O1443" s="93"/>
      <c r="P1443" s="257">
        <f>O1443*H1443</f>
        <v>0</v>
      </c>
      <c r="Q1443" s="257">
        <v>0</v>
      </c>
      <c r="R1443" s="257">
        <f>Q1443*H1443</f>
        <v>0</v>
      </c>
      <c r="S1443" s="257">
        <v>0</v>
      </c>
      <c r="T1443" s="258">
        <f>S1443*H1443</f>
        <v>0</v>
      </c>
      <c r="U1443" s="40"/>
      <c r="V1443" s="40"/>
      <c r="W1443" s="40"/>
      <c r="X1443" s="40"/>
      <c r="Y1443" s="40"/>
      <c r="Z1443" s="40"/>
      <c r="AA1443" s="40"/>
      <c r="AB1443" s="40"/>
      <c r="AC1443" s="40"/>
      <c r="AD1443" s="40"/>
      <c r="AE1443" s="40"/>
      <c r="AR1443" s="259" t="s">
        <v>162</v>
      </c>
      <c r="AT1443" s="259" t="s">
        <v>400</v>
      </c>
      <c r="AU1443" s="259" t="s">
        <v>93</v>
      </c>
      <c r="AY1443" s="18" t="s">
        <v>397</v>
      </c>
      <c r="BE1443" s="260">
        <f>IF(N1443="základní",J1443,0)</f>
        <v>0</v>
      </c>
      <c r="BF1443" s="260">
        <f>IF(N1443="snížená",J1443,0)</f>
        <v>0</v>
      </c>
      <c r="BG1443" s="260">
        <f>IF(N1443="zákl. přenesená",J1443,0)</f>
        <v>0</v>
      </c>
      <c r="BH1443" s="260">
        <f>IF(N1443="sníž. přenesená",J1443,0)</f>
        <v>0</v>
      </c>
      <c r="BI1443" s="260">
        <f>IF(N1443="nulová",J1443,0)</f>
        <v>0</v>
      </c>
      <c r="BJ1443" s="18" t="s">
        <v>91</v>
      </c>
      <c r="BK1443" s="260">
        <f>ROUND(I1443*H1443,2)</f>
        <v>0</v>
      </c>
      <c r="BL1443" s="18" t="s">
        <v>162</v>
      </c>
      <c r="BM1443" s="259" t="s">
        <v>2135</v>
      </c>
    </row>
    <row r="1444" s="2" customFormat="1">
      <c r="A1444" s="40"/>
      <c r="B1444" s="41"/>
      <c r="C1444" s="42"/>
      <c r="D1444" s="261" t="s">
        <v>404</v>
      </c>
      <c r="E1444" s="42"/>
      <c r="F1444" s="262" t="s">
        <v>1830</v>
      </c>
      <c r="G1444" s="42"/>
      <c r="H1444" s="42"/>
      <c r="I1444" s="157"/>
      <c r="J1444" s="42"/>
      <c r="K1444" s="42"/>
      <c r="L1444" s="46"/>
      <c r="M1444" s="263"/>
      <c r="N1444" s="264"/>
      <c r="O1444" s="93"/>
      <c r="P1444" s="93"/>
      <c r="Q1444" s="93"/>
      <c r="R1444" s="93"/>
      <c r="S1444" s="93"/>
      <c r="T1444" s="94"/>
      <c r="U1444" s="40"/>
      <c r="V1444" s="40"/>
      <c r="W1444" s="40"/>
      <c r="X1444" s="40"/>
      <c r="Y1444" s="40"/>
      <c r="Z1444" s="40"/>
      <c r="AA1444" s="40"/>
      <c r="AB1444" s="40"/>
      <c r="AC1444" s="40"/>
      <c r="AD1444" s="40"/>
      <c r="AE1444" s="40"/>
      <c r="AT1444" s="18" t="s">
        <v>404</v>
      </c>
      <c r="AU1444" s="18" t="s">
        <v>93</v>
      </c>
    </row>
    <row r="1445" s="2" customFormat="1" ht="21.75" customHeight="1">
      <c r="A1445" s="40"/>
      <c r="B1445" s="41"/>
      <c r="C1445" s="247" t="s">
        <v>1528</v>
      </c>
      <c r="D1445" s="247" t="s">
        <v>400</v>
      </c>
      <c r="E1445" s="248" t="s">
        <v>2136</v>
      </c>
      <c r="F1445" s="249" t="s">
        <v>2137</v>
      </c>
      <c r="G1445" s="250" t="s">
        <v>1828</v>
      </c>
      <c r="H1445" s="251">
        <v>1</v>
      </c>
      <c r="I1445" s="252"/>
      <c r="J1445" s="253">
        <f>ROUND(I1445*H1445,2)</f>
        <v>0</v>
      </c>
      <c r="K1445" s="254"/>
      <c r="L1445" s="46"/>
      <c r="M1445" s="255" t="s">
        <v>1</v>
      </c>
      <c r="N1445" s="256" t="s">
        <v>48</v>
      </c>
      <c r="O1445" s="93"/>
      <c r="P1445" s="257">
        <f>O1445*H1445</f>
        <v>0</v>
      </c>
      <c r="Q1445" s="257">
        <v>0</v>
      </c>
      <c r="R1445" s="257">
        <f>Q1445*H1445</f>
        <v>0</v>
      </c>
      <c r="S1445" s="257">
        <v>0</v>
      </c>
      <c r="T1445" s="258">
        <f>S1445*H1445</f>
        <v>0</v>
      </c>
      <c r="U1445" s="40"/>
      <c r="V1445" s="40"/>
      <c r="W1445" s="40"/>
      <c r="X1445" s="40"/>
      <c r="Y1445" s="40"/>
      <c r="Z1445" s="40"/>
      <c r="AA1445" s="40"/>
      <c r="AB1445" s="40"/>
      <c r="AC1445" s="40"/>
      <c r="AD1445" s="40"/>
      <c r="AE1445" s="40"/>
      <c r="AR1445" s="259" t="s">
        <v>162</v>
      </c>
      <c r="AT1445" s="259" t="s">
        <v>400</v>
      </c>
      <c r="AU1445" s="259" t="s">
        <v>93</v>
      </c>
      <c r="AY1445" s="18" t="s">
        <v>397</v>
      </c>
      <c r="BE1445" s="260">
        <f>IF(N1445="základní",J1445,0)</f>
        <v>0</v>
      </c>
      <c r="BF1445" s="260">
        <f>IF(N1445="snížená",J1445,0)</f>
        <v>0</v>
      </c>
      <c r="BG1445" s="260">
        <f>IF(N1445="zákl. přenesená",J1445,0)</f>
        <v>0</v>
      </c>
      <c r="BH1445" s="260">
        <f>IF(N1445="sníž. přenesená",J1445,0)</f>
        <v>0</v>
      </c>
      <c r="BI1445" s="260">
        <f>IF(N1445="nulová",J1445,0)</f>
        <v>0</v>
      </c>
      <c r="BJ1445" s="18" t="s">
        <v>91</v>
      </c>
      <c r="BK1445" s="260">
        <f>ROUND(I1445*H1445,2)</f>
        <v>0</v>
      </c>
      <c r="BL1445" s="18" t="s">
        <v>162</v>
      </c>
      <c r="BM1445" s="259" t="s">
        <v>2138</v>
      </c>
    </row>
    <row r="1446" s="2" customFormat="1">
      <c r="A1446" s="40"/>
      <c r="B1446" s="41"/>
      <c r="C1446" s="42"/>
      <c r="D1446" s="261" t="s">
        <v>404</v>
      </c>
      <c r="E1446" s="42"/>
      <c r="F1446" s="262" t="s">
        <v>1830</v>
      </c>
      <c r="G1446" s="42"/>
      <c r="H1446" s="42"/>
      <c r="I1446" s="157"/>
      <c r="J1446" s="42"/>
      <c r="K1446" s="42"/>
      <c r="L1446" s="46"/>
      <c r="M1446" s="263"/>
      <c r="N1446" s="264"/>
      <c r="O1446" s="93"/>
      <c r="P1446" s="93"/>
      <c r="Q1446" s="93"/>
      <c r="R1446" s="93"/>
      <c r="S1446" s="93"/>
      <c r="T1446" s="94"/>
      <c r="U1446" s="40"/>
      <c r="V1446" s="40"/>
      <c r="W1446" s="40"/>
      <c r="X1446" s="40"/>
      <c r="Y1446" s="40"/>
      <c r="Z1446" s="40"/>
      <c r="AA1446" s="40"/>
      <c r="AB1446" s="40"/>
      <c r="AC1446" s="40"/>
      <c r="AD1446" s="40"/>
      <c r="AE1446" s="40"/>
      <c r="AT1446" s="18" t="s">
        <v>404</v>
      </c>
      <c r="AU1446" s="18" t="s">
        <v>93</v>
      </c>
    </row>
    <row r="1447" s="2" customFormat="1" ht="21.75" customHeight="1">
      <c r="A1447" s="40"/>
      <c r="B1447" s="41"/>
      <c r="C1447" s="247" t="s">
        <v>2139</v>
      </c>
      <c r="D1447" s="247" t="s">
        <v>400</v>
      </c>
      <c r="E1447" s="248" t="s">
        <v>2140</v>
      </c>
      <c r="F1447" s="249" t="s">
        <v>2141</v>
      </c>
      <c r="G1447" s="250" t="s">
        <v>1828</v>
      </c>
      <c r="H1447" s="251">
        <v>1</v>
      </c>
      <c r="I1447" s="252"/>
      <c r="J1447" s="253">
        <f>ROUND(I1447*H1447,2)</f>
        <v>0</v>
      </c>
      <c r="K1447" s="254"/>
      <c r="L1447" s="46"/>
      <c r="M1447" s="255" t="s">
        <v>1</v>
      </c>
      <c r="N1447" s="256" t="s">
        <v>48</v>
      </c>
      <c r="O1447" s="93"/>
      <c r="P1447" s="257">
        <f>O1447*H1447</f>
        <v>0</v>
      </c>
      <c r="Q1447" s="257">
        <v>0</v>
      </c>
      <c r="R1447" s="257">
        <f>Q1447*H1447</f>
        <v>0</v>
      </c>
      <c r="S1447" s="257">
        <v>0</v>
      </c>
      <c r="T1447" s="258">
        <f>S1447*H1447</f>
        <v>0</v>
      </c>
      <c r="U1447" s="40"/>
      <c r="V1447" s="40"/>
      <c r="W1447" s="40"/>
      <c r="X1447" s="40"/>
      <c r="Y1447" s="40"/>
      <c r="Z1447" s="40"/>
      <c r="AA1447" s="40"/>
      <c r="AB1447" s="40"/>
      <c r="AC1447" s="40"/>
      <c r="AD1447" s="40"/>
      <c r="AE1447" s="40"/>
      <c r="AR1447" s="259" t="s">
        <v>162</v>
      </c>
      <c r="AT1447" s="259" t="s">
        <v>400</v>
      </c>
      <c r="AU1447" s="259" t="s">
        <v>93</v>
      </c>
      <c r="AY1447" s="18" t="s">
        <v>397</v>
      </c>
      <c r="BE1447" s="260">
        <f>IF(N1447="základní",J1447,0)</f>
        <v>0</v>
      </c>
      <c r="BF1447" s="260">
        <f>IF(N1447="snížená",J1447,0)</f>
        <v>0</v>
      </c>
      <c r="BG1447" s="260">
        <f>IF(N1447="zákl. přenesená",J1447,0)</f>
        <v>0</v>
      </c>
      <c r="BH1447" s="260">
        <f>IF(N1447="sníž. přenesená",J1447,0)</f>
        <v>0</v>
      </c>
      <c r="BI1447" s="260">
        <f>IF(N1447="nulová",J1447,0)</f>
        <v>0</v>
      </c>
      <c r="BJ1447" s="18" t="s">
        <v>91</v>
      </c>
      <c r="BK1447" s="260">
        <f>ROUND(I1447*H1447,2)</f>
        <v>0</v>
      </c>
      <c r="BL1447" s="18" t="s">
        <v>162</v>
      </c>
      <c r="BM1447" s="259" t="s">
        <v>2142</v>
      </c>
    </row>
    <row r="1448" s="2" customFormat="1">
      <c r="A1448" s="40"/>
      <c r="B1448" s="41"/>
      <c r="C1448" s="42"/>
      <c r="D1448" s="261" t="s">
        <v>404</v>
      </c>
      <c r="E1448" s="42"/>
      <c r="F1448" s="262" t="s">
        <v>1830</v>
      </c>
      <c r="G1448" s="42"/>
      <c r="H1448" s="42"/>
      <c r="I1448" s="157"/>
      <c r="J1448" s="42"/>
      <c r="K1448" s="42"/>
      <c r="L1448" s="46"/>
      <c r="M1448" s="263"/>
      <c r="N1448" s="264"/>
      <c r="O1448" s="93"/>
      <c r="P1448" s="93"/>
      <c r="Q1448" s="93"/>
      <c r="R1448" s="93"/>
      <c r="S1448" s="93"/>
      <c r="T1448" s="94"/>
      <c r="U1448" s="40"/>
      <c r="V1448" s="40"/>
      <c r="W1448" s="40"/>
      <c r="X1448" s="40"/>
      <c r="Y1448" s="40"/>
      <c r="Z1448" s="40"/>
      <c r="AA1448" s="40"/>
      <c r="AB1448" s="40"/>
      <c r="AC1448" s="40"/>
      <c r="AD1448" s="40"/>
      <c r="AE1448" s="40"/>
      <c r="AT1448" s="18" t="s">
        <v>404</v>
      </c>
      <c r="AU1448" s="18" t="s">
        <v>93</v>
      </c>
    </row>
    <row r="1449" s="2" customFormat="1" ht="21.75" customHeight="1">
      <c r="A1449" s="40"/>
      <c r="B1449" s="41"/>
      <c r="C1449" s="247" t="s">
        <v>1530</v>
      </c>
      <c r="D1449" s="247" t="s">
        <v>400</v>
      </c>
      <c r="E1449" s="248" t="s">
        <v>2143</v>
      </c>
      <c r="F1449" s="249" t="s">
        <v>2144</v>
      </c>
      <c r="G1449" s="250" t="s">
        <v>1828</v>
      </c>
      <c r="H1449" s="251">
        <v>1</v>
      </c>
      <c r="I1449" s="252"/>
      <c r="J1449" s="253">
        <f>ROUND(I1449*H1449,2)</f>
        <v>0</v>
      </c>
      <c r="K1449" s="254"/>
      <c r="L1449" s="46"/>
      <c r="M1449" s="255" t="s">
        <v>1</v>
      </c>
      <c r="N1449" s="256" t="s">
        <v>48</v>
      </c>
      <c r="O1449" s="93"/>
      <c r="P1449" s="257">
        <f>O1449*H1449</f>
        <v>0</v>
      </c>
      <c r="Q1449" s="257">
        <v>0</v>
      </c>
      <c r="R1449" s="257">
        <f>Q1449*H1449</f>
        <v>0</v>
      </c>
      <c r="S1449" s="257">
        <v>0</v>
      </c>
      <c r="T1449" s="258">
        <f>S1449*H1449</f>
        <v>0</v>
      </c>
      <c r="U1449" s="40"/>
      <c r="V1449" s="40"/>
      <c r="W1449" s="40"/>
      <c r="X1449" s="40"/>
      <c r="Y1449" s="40"/>
      <c r="Z1449" s="40"/>
      <c r="AA1449" s="40"/>
      <c r="AB1449" s="40"/>
      <c r="AC1449" s="40"/>
      <c r="AD1449" s="40"/>
      <c r="AE1449" s="40"/>
      <c r="AR1449" s="259" t="s">
        <v>162</v>
      </c>
      <c r="AT1449" s="259" t="s">
        <v>400</v>
      </c>
      <c r="AU1449" s="259" t="s">
        <v>93</v>
      </c>
      <c r="AY1449" s="18" t="s">
        <v>397</v>
      </c>
      <c r="BE1449" s="260">
        <f>IF(N1449="základní",J1449,0)</f>
        <v>0</v>
      </c>
      <c r="BF1449" s="260">
        <f>IF(N1449="snížená",J1449,0)</f>
        <v>0</v>
      </c>
      <c r="BG1449" s="260">
        <f>IF(N1449="zákl. přenesená",J1449,0)</f>
        <v>0</v>
      </c>
      <c r="BH1449" s="260">
        <f>IF(N1449="sníž. přenesená",J1449,0)</f>
        <v>0</v>
      </c>
      <c r="BI1449" s="260">
        <f>IF(N1449="nulová",J1449,0)</f>
        <v>0</v>
      </c>
      <c r="BJ1449" s="18" t="s">
        <v>91</v>
      </c>
      <c r="BK1449" s="260">
        <f>ROUND(I1449*H1449,2)</f>
        <v>0</v>
      </c>
      <c r="BL1449" s="18" t="s">
        <v>162</v>
      </c>
      <c r="BM1449" s="259" t="s">
        <v>2145</v>
      </c>
    </row>
    <row r="1450" s="2" customFormat="1">
      <c r="A1450" s="40"/>
      <c r="B1450" s="41"/>
      <c r="C1450" s="42"/>
      <c r="D1450" s="261" t="s">
        <v>404</v>
      </c>
      <c r="E1450" s="42"/>
      <c r="F1450" s="262" t="s">
        <v>1830</v>
      </c>
      <c r="G1450" s="42"/>
      <c r="H1450" s="42"/>
      <c r="I1450" s="157"/>
      <c r="J1450" s="42"/>
      <c r="K1450" s="42"/>
      <c r="L1450" s="46"/>
      <c r="M1450" s="263"/>
      <c r="N1450" s="264"/>
      <c r="O1450" s="93"/>
      <c r="P1450" s="93"/>
      <c r="Q1450" s="93"/>
      <c r="R1450" s="93"/>
      <c r="S1450" s="93"/>
      <c r="T1450" s="94"/>
      <c r="U1450" s="40"/>
      <c r="V1450" s="40"/>
      <c r="W1450" s="40"/>
      <c r="X1450" s="40"/>
      <c r="Y1450" s="40"/>
      <c r="Z1450" s="40"/>
      <c r="AA1450" s="40"/>
      <c r="AB1450" s="40"/>
      <c r="AC1450" s="40"/>
      <c r="AD1450" s="40"/>
      <c r="AE1450" s="40"/>
      <c r="AT1450" s="18" t="s">
        <v>404</v>
      </c>
      <c r="AU1450" s="18" t="s">
        <v>93</v>
      </c>
    </row>
    <row r="1451" s="2" customFormat="1" ht="21.75" customHeight="1">
      <c r="A1451" s="40"/>
      <c r="B1451" s="41"/>
      <c r="C1451" s="247" t="s">
        <v>2146</v>
      </c>
      <c r="D1451" s="247" t="s">
        <v>400</v>
      </c>
      <c r="E1451" s="248" t="s">
        <v>2147</v>
      </c>
      <c r="F1451" s="249" t="s">
        <v>2148</v>
      </c>
      <c r="G1451" s="250" t="s">
        <v>1828</v>
      </c>
      <c r="H1451" s="251">
        <v>1</v>
      </c>
      <c r="I1451" s="252"/>
      <c r="J1451" s="253">
        <f>ROUND(I1451*H1451,2)</f>
        <v>0</v>
      </c>
      <c r="K1451" s="254"/>
      <c r="L1451" s="46"/>
      <c r="M1451" s="255" t="s">
        <v>1</v>
      </c>
      <c r="N1451" s="256" t="s">
        <v>48</v>
      </c>
      <c r="O1451" s="93"/>
      <c r="P1451" s="257">
        <f>O1451*H1451</f>
        <v>0</v>
      </c>
      <c r="Q1451" s="257">
        <v>0</v>
      </c>
      <c r="R1451" s="257">
        <f>Q1451*H1451</f>
        <v>0</v>
      </c>
      <c r="S1451" s="257">
        <v>0</v>
      </c>
      <c r="T1451" s="258">
        <f>S1451*H1451</f>
        <v>0</v>
      </c>
      <c r="U1451" s="40"/>
      <c r="V1451" s="40"/>
      <c r="W1451" s="40"/>
      <c r="X1451" s="40"/>
      <c r="Y1451" s="40"/>
      <c r="Z1451" s="40"/>
      <c r="AA1451" s="40"/>
      <c r="AB1451" s="40"/>
      <c r="AC1451" s="40"/>
      <c r="AD1451" s="40"/>
      <c r="AE1451" s="40"/>
      <c r="AR1451" s="259" t="s">
        <v>162</v>
      </c>
      <c r="AT1451" s="259" t="s">
        <v>400</v>
      </c>
      <c r="AU1451" s="259" t="s">
        <v>93</v>
      </c>
      <c r="AY1451" s="18" t="s">
        <v>397</v>
      </c>
      <c r="BE1451" s="260">
        <f>IF(N1451="základní",J1451,0)</f>
        <v>0</v>
      </c>
      <c r="BF1451" s="260">
        <f>IF(N1451="snížená",J1451,0)</f>
        <v>0</v>
      </c>
      <c r="BG1451" s="260">
        <f>IF(N1451="zákl. přenesená",J1451,0)</f>
        <v>0</v>
      </c>
      <c r="BH1451" s="260">
        <f>IF(N1451="sníž. přenesená",J1451,0)</f>
        <v>0</v>
      </c>
      <c r="BI1451" s="260">
        <f>IF(N1451="nulová",J1451,0)</f>
        <v>0</v>
      </c>
      <c r="BJ1451" s="18" t="s">
        <v>91</v>
      </c>
      <c r="BK1451" s="260">
        <f>ROUND(I1451*H1451,2)</f>
        <v>0</v>
      </c>
      <c r="BL1451" s="18" t="s">
        <v>162</v>
      </c>
      <c r="BM1451" s="259" t="s">
        <v>2149</v>
      </c>
    </row>
    <row r="1452" s="2" customFormat="1">
      <c r="A1452" s="40"/>
      <c r="B1452" s="41"/>
      <c r="C1452" s="42"/>
      <c r="D1452" s="261" t="s">
        <v>404</v>
      </c>
      <c r="E1452" s="42"/>
      <c r="F1452" s="262" t="s">
        <v>1830</v>
      </c>
      <c r="G1452" s="42"/>
      <c r="H1452" s="42"/>
      <c r="I1452" s="157"/>
      <c r="J1452" s="42"/>
      <c r="K1452" s="42"/>
      <c r="L1452" s="46"/>
      <c r="M1452" s="263"/>
      <c r="N1452" s="264"/>
      <c r="O1452" s="93"/>
      <c r="P1452" s="93"/>
      <c r="Q1452" s="93"/>
      <c r="R1452" s="93"/>
      <c r="S1452" s="93"/>
      <c r="T1452" s="94"/>
      <c r="U1452" s="40"/>
      <c r="V1452" s="40"/>
      <c r="W1452" s="40"/>
      <c r="X1452" s="40"/>
      <c r="Y1452" s="40"/>
      <c r="Z1452" s="40"/>
      <c r="AA1452" s="40"/>
      <c r="AB1452" s="40"/>
      <c r="AC1452" s="40"/>
      <c r="AD1452" s="40"/>
      <c r="AE1452" s="40"/>
      <c r="AT1452" s="18" t="s">
        <v>404</v>
      </c>
      <c r="AU1452" s="18" t="s">
        <v>93</v>
      </c>
    </row>
    <row r="1453" s="2" customFormat="1" ht="21.75" customHeight="1">
      <c r="A1453" s="40"/>
      <c r="B1453" s="41"/>
      <c r="C1453" s="247" t="s">
        <v>1534</v>
      </c>
      <c r="D1453" s="247" t="s">
        <v>400</v>
      </c>
      <c r="E1453" s="248" t="s">
        <v>2150</v>
      </c>
      <c r="F1453" s="249" t="s">
        <v>2151</v>
      </c>
      <c r="G1453" s="250" t="s">
        <v>1828</v>
      </c>
      <c r="H1453" s="251">
        <v>1</v>
      </c>
      <c r="I1453" s="252"/>
      <c r="J1453" s="253">
        <f>ROUND(I1453*H1453,2)</f>
        <v>0</v>
      </c>
      <c r="K1453" s="254"/>
      <c r="L1453" s="46"/>
      <c r="M1453" s="255" t="s">
        <v>1</v>
      </c>
      <c r="N1453" s="256" t="s">
        <v>48</v>
      </c>
      <c r="O1453" s="93"/>
      <c r="P1453" s="257">
        <f>O1453*H1453</f>
        <v>0</v>
      </c>
      <c r="Q1453" s="257">
        <v>0</v>
      </c>
      <c r="R1453" s="257">
        <f>Q1453*H1453</f>
        <v>0</v>
      </c>
      <c r="S1453" s="257">
        <v>0</v>
      </c>
      <c r="T1453" s="258">
        <f>S1453*H1453</f>
        <v>0</v>
      </c>
      <c r="U1453" s="40"/>
      <c r="V1453" s="40"/>
      <c r="W1453" s="40"/>
      <c r="X1453" s="40"/>
      <c r="Y1453" s="40"/>
      <c r="Z1453" s="40"/>
      <c r="AA1453" s="40"/>
      <c r="AB1453" s="40"/>
      <c r="AC1453" s="40"/>
      <c r="AD1453" s="40"/>
      <c r="AE1453" s="40"/>
      <c r="AR1453" s="259" t="s">
        <v>162</v>
      </c>
      <c r="AT1453" s="259" t="s">
        <v>400</v>
      </c>
      <c r="AU1453" s="259" t="s">
        <v>93</v>
      </c>
      <c r="AY1453" s="18" t="s">
        <v>397</v>
      </c>
      <c r="BE1453" s="260">
        <f>IF(N1453="základní",J1453,0)</f>
        <v>0</v>
      </c>
      <c r="BF1453" s="260">
        <f>IF(N1453="snížená",J1453,0)</f>
        <v>0</v>
      </c>
      <c r="BG1453" s="260">
        <f>IF(N1453="zákl. přenesená",J1453,0)</f>
        <v>0</v>
      </c>
      <c r="BH1453" s="260">
        <f>IF(N1453="sníž. přenesená",J1453,0)</f>
        <v>0</v>
      </c>
      <c r="BI1453" s="260">
        <f>IF(N1453="nulová",J1453,0)</f>
        <v>0</v>
      </c>
      <c r="BJ1453" s="18" t="s">
        <v>91</v>
      </c>
      <c r="BK1453" s="260">
        <f>ROUND(I1453*H1453,2)</f>
        <v>0</v>
      </c>
      <c r="BL1453" s="18" t="s">
        <v>162</v>
      </c>
      <c r="BM1453" s="259" t="s">
        <v>2152</v>
      </c>
    </row>
    <row r="1454" s="2" customFormat="1">
      <c r="A1454" s="40"/>
      <c r="B1454" s="41"/>
      <c r="C1454" s="42"/>
      <c r="D1454" s="261" t="s">
        <v>404</v>
      </c>
      <c r="E1454" s="42"/>
      <c r="F1454" s="262" t="s">
        <v>1830</v>
      </c>
      <c r="G1454" s="42"/>
      <c r="H1454" s="42"/>
      <c r="I1454" s="157"/>
      <c r="J1454" s="42"/>
      <c r="K1454" s="42"/>
      <c r="L1454" s="46"/>
      <c r="M1454" s="263"/>
      <c r="N1454" s="264"/>
      <c r="O1454" s="93"/>
      <c r="P1454" s="93"/>
      <c r="Q1454" s="93"/>
      <c r="R1454" s="93"/>
      <c r="S1454" s="93"/>
      <c r="T1454" s="94"/>
      <c r="U1454" s="40"/>
      <c r="V1454" s="40"/>
      <c r="W1454" s="40"/>
      <c r="X1454" s="40"/>
      <c r="Y1454" s="40"/>
      <c r="Z1454" s="40"/>
      <c r="AA1454" s="40"/>
      <c r="AB1454" s="40"/>
      <c r="AC1454" s="40"/>
      <c r="AD1454" s="40"/>
      <c r="AE1454" s="40"/>
      <c r="AT1454" s="18" t="s">
        <v>404</v>
      </c>
      <c r="AU1454" s="18" t="s">
        <v>93</v>
      </c>
    </row>
    <row r="1455" s="2" customFormat="1" ht="21.75" customHeight="1">
      <c r="A1455" s="40"/>
      <c r="B1455" s="41"/>
      <c r="C1455" s="247" t="s">
        <v>2153</v>
      </c>
      <c r="D1455" s="247" t="s">
        <v>400</v>
      </c>
      <c r="E1455" s="248" t="s">
        <v>2154</v>
      </c>
      <c r="F1455" s="249" t="s">
        <v>2155</v>
      </c>
      <c r="G1455" s="250" t="s">
        <v>1828</v>
      </c>
      <c r="H1455" s="251">
        <v>1</v>
      </c>
      <c r="I1455" s="252"/>
      <c r="J1455" s="253">
        <f>ROUND(I1455*H1455,2)</f>
        <v>0</v>
      </c>
      <c r="K1455" s="254"/>
      <c r="L1455" s="46"/>
      <c r="M1455" s="255" t="s">
        <v>1</v>
      </c>
      <c r="N1455" s="256" t="s">
        <v>48</v>
      </c>
      <c r="O1455" s="93"/>
      <c r="P1455" s="257">
        <f>O1455*H1455</f>
        <v>0</v>
      </c>
      <c r="Q1455" s="257">
        <v>0</v>
      </c>
      <c r="R1455" s="257">
        <f>Q1455*H1455</f>
        <v>0</v>
      </c>
      <c r="S1455" s="257">
        <v>0</v>
      </c>
      <c r="T1455" s="258">
        <f>S1455*H1455</f>
        <v>0</v>
      </c>
      <c r="U1455" s="40"/>
      <c r="V1455" s="40"/>
      <c r="W1455" s="40"/>
      <c r="X1455" s="40"/>
      <c r="Y1455" s="40"/>
      <c r="Z1455" s="40"/>
      <c r="AA1455" s="40"/>
      <c r="AB1455" s="40"/>
      <c r="AC1455" s="40"/>
      <c r="AD1455" s="40"/>
      <c r="AE1455" s="40"/>
      <c r="AR1455" s="259" t="s">
        <v>162</v>
      </c>
      <c r="AT1455" s="259" t="s">
        <v>400</v>
      </c>
      <c r="AU1455" s="259" t="s">
        <v>93</v>
      </c>
      <c r="AY1455" s="18" t="s">
        <v>397</v>
      </c>
      <c r="BE1455" s="260">
        <f>IF(N1455="základní",J1455,0)</f>
        <v>0</v>
      </c>
      <c r="BF1455" s="260">
        <f>IF(N1455="snížená",J1455,0)</f>
        <v>0</v>
      </c>
      <c r="BG1455" s="260">
        <f>IF(N1455="zákl. přenesená",J1455,0)</f>
        <v>0</v>
      </c>
      <c r="BH1455" s="260">
        <f>IF(N1455="sníž. přenesená",J1455,0)</f>
        <v>0</v>
      </c>
      <c r="BI1455" s="260">
        <f>IF(N1455="nulová",J1455,0)</f>
        <v>0</v>
      </c>
      <c r="BJ1455" s="18" t="s">
        <v>91</v>
      </c>
      <c r="BK1455" s="260">
        <f>ROUND(I1455*H1455,2)</f>
        <v>0</v>
      </c>
      <c r="BL1455" s="18" t="s">
        <v>162</v>
      </c>
      <c r="BM1455" s="259" t="s">
        <v>2156</v>
      </c>
    </row>
    <row r="1456" s="2" customFormat="1">
      <c r="A1456" s="40"/>
      <c r="B1456" s="41"/>
      <c r="C1456" s="42"/>
      <c r="D1456" s="261" t="s">
        <v>404</v>
      </c>
      <c r="E1456" s="42"/>
      <c r="F1456" s="262" t="s">
        <v>1830</v>
      </c>
      <c r="G1456" s="42"/>
      <c r="H1456" s="42"/>
      <c r="I1456" s="157"/>
      <c r="J1456" s="42"/>
      <c r="K1456" s="42"/>
      <c r="L1456" s="46"/>
      <c r="M1456" s="263"/>
      <c r="N1456" s="264"/>
      <c r="O1456" s="93"/>
      <c r="P1456" s="93"/>
      <c r="Q1456" s="93"/>
      <c r="R1456" s="93"/>
      <c r="S1456" s="93"/>
      <c r="T1456" s="94"/>
      <c r="U1456" s="40"/>
      <c r="V1456" s="40"/>
      <c r="W1456" s="40"/>
      <c r="X1456" s="40"/>
      <c r="Y1456" s="40"/>
      <c r="Z1456" s="40"/>
      <c r="AA1456" s="40"/>
      <c r="AB1456" s="40"/>
      <c r="AC1456" s="40"/>
      <c r="AD1456" s="40"/>
      <c r="AE1456" s="40"/>
      <c r="AT1456" s="18" t="s">
        <v>404</v>
      </c>
      <c r="AU1456" s="18" t="s">
        <v>93</v>
      </c>
    </row>
    <row r="1457" s="2" customFormat="1" ht="21.75" customHeight="1">
      <c r="A1457" s="40"/>
      <c r="B1457" s="41"/>
      <c r="C1457" s="247" t="s">
        <v>1537</v>
      </c>
      <c r="D1457" s="247" t="s">
        <v>400</v>
      </c>
      <c r="E1457" s="248" t="s">
        <v>2157</v>
      </c>
      <c r="F1457" s="249" t="s">
        <v>2158</v>
      </c>
      <c r="G1457" s="250" t="s">
        <v>1828</v>
      </c>
      <c r="H1457" s="251">
        <v>1</v>
      </c>
      <c r="I1457" s="252"/>
      <c r="J1457" s="253">
        <f>ROUND(I1457*H1457,2)</f>
        <v>0</v>
      </c>
      <c r="K1457" s="254"/>
      <c r="L1457" s="46"/>
      <c r="M1457" s="255" t="s">
        <v>1</v>
      </c>
      <c r="N1457" s="256" t="s">
        <v>48</v>
      </c>
      <c r="O1457" s="93"/>
      <c r="P1457" s="257">
        <f>O1457*H1457</f>
        <v>0</v>
      </c>
      <c r="Q1457" s="257">
        <v>0</v>
      </c>
      <c r="R1457" s="257">
        <f>Q1457*H1457</f>
        <v>0</v>
      </c>
      <c r="S1457" s="257">
        <v>0</v>
      </c>
      <c r="T1457" s="258">
        <f>S1457*H1457</f>
        <v>0</v>
      </c>
      <c r="U1457" s="40"/>
      <c r="V1457" s="40"/>
      <c r="W1457" s="40"/>
      <c r="X1457" s="40"/>
      <c r="Y1457" s="40"/>
      <c r="Z1457" s="40"/>
      <c r="AA1457" s="40"/>
      <c r="AB1457" s="40"/>
      <c r="AC1457" s="40"/>
      <c r="AD1457" s="40"/>
      <c r="AE1457" s="40"/>
      <c r="AR1457" s="259" t="s">
        <v>162</v>
      </c>
      <c r="AT1457" s="259" t="s">
        <v>400</v>
      </c>
      <c r="AU1457" s="259" t="s">
        <v>93</v>
      </c>
      <c r="AY1457" s="18" t="s">
        <v>397</v>
      </c>
      <c r="BE1457" s="260">
        <f>IF(N1457="základní",J1457,0)</f>
        <v>0</v>
      </c>
      <c r="BF1457" s="260">
        <f>IF(N1457="snížená",J1457,0)</f>
        <v>0</v>
      </c>
      <c r="BG1457" s="260">
        <f>IF(N1457="zákl. přenesená",J1457,0)</f>
        <v>0</v>
      </c>
      <c r="BH1457" s="260">
        <f>IF(N1457="sníž. přenesená",J1457,0)</f>
        <v>0</v>
      </c>
      <c r="BI1457" s="260">
        <f>IF(N1457="nulová",J1457,0)</f>
        <v>0</v>
      </c>
      <c r="BJ1457" s="18" t="s">
        <v>91</v>
      </c>
      <c r="BK1457" s="260">
        <f>ROUND(I1457*H1457,2)</f>
        <v>0</v>
      </c>
      <c r="BL1457" s="18" t="s">
        <v>162</v>
      </c>
      <c r="BM1457" s="259" t="s">
        <v>2159</v>
      </c>
    </row>
    <row r="1458" s="2" customFormat="1">
      <c r="A1458" s="40"/>
      <c r="B1458" s="41"/>
      <c r="C1458" s="42"/>
      <c r="D1458" s="261" t="s">
        <v>404</v>
      </c>
      <c r="E1458" s="42"/>
      <c r="F1458" s="262" t="s">
        <v>1830</v>
      </c>
      <c r="G1458" s="42"/>
      <c r="H1458" s="42"/>
      <c r="I1458" s="157"/>
      <c r="J1458" s="42"/>
      <c r="K1458" s="42"/>
      <c r="L1458" s="46"/>
      <c r="M1458" s="263"/>
      <c r="N1458" s="264"/>
      <c r="O1458" s="93"/>
      <c r="P1458" s="93"/>
      <c r="Q1458" s="93"/>
      <c r="R1458" s="93"/>
      <c r="S1458" s="93"/>
      <c r="T1458" s="94"/>
      <c r="U1458" s="40"/>
      <c r="V1458" s="40"/>
      <c r="W1458" s="40"/>
      <c r="X1458" s="40"/>
      <c r="Y1458" s="40"/>
      <c r="Z1458" s="40"/>
      <c r="AA1458" s="40"/>
      <c r="AB1458" s="40"/>
      <c r="AC1458" s="40"/>
      <c r="AD1458" s="40"/>
      <c r="AE1458" s="40"/>
      <c r="AT1458" s="18" t="s">
        <v>404</v>
      </c>
      <c r="AU1458" s="18" t="s">
        <v>93</v>
      </c>
    </row>
    <row r="1459" s="2" customFormat="1" ht="21.75" customHeight="1">
      <c r="A1459" s="40"/>
      <c r="B1459" s="41"/>
      <c r="C1459" s="247" t="s">
        <v>2160</v>
      </c>
      <c r="D1459" s="247" t="s">
        <v>400</v>
      </c>
      <c r="E1459" s="248" t="s">
        <v>2161</v>
      </c>
      <c r="F1459" s="249" t="s">
        <v>2162</v>
      </c>
      <c r="G1459" s="250" t="s">
        <v>1828</v>
      </c>
      <c r="H1459" s="251">
        <v>1</v>
      </c>
      <c r="I1459" s="252"/>
      <c r="J1459" s="253">
        <f>ROUND(I1459*H1459,2)</f>
        <v>0</v>
      </c>
      <c r="K1459" s="254"/>
      <c r="L1459" s="46"/>
      <c r="M1459" s="255" t="s">
        <v>1</v>
      </c>
      <c r="N1459" s="256" t="s">
        <v>48</v>
      </c>
      <c r="O1459" s="93"/>
      <c r="P1459" s="257">
        <f>O1459*H1459</f>
        <v>0</v>
      </c>
      <c r="Q1459" s="257">
        <v>0</v>
      </c>
      <c r="R1459" s="257">
        <f>Q1459*H1459</f>
        <v>0</v>
      </c>
      <c r="S1459" s="257">
        <v>0</v>
      </c>
      <c r="T1459" s="258">
        <f>S1459*H1459</f>
        <v>0</v>
      </c>
      <c r="U1459" s="40"/>
      <c r="V1459" s="40"/>
      <c r="W1459" s="40"/>
      <c r="X1459" s="40"/>
      <c r="Y1459" s="40"/>
      <c r="Z1459" s="40"/>
      <c r="AA1459" s="40"/>
      <c r="AB1459" s="40"/>
      <c r="AC1459" s="40"/>
      <c r="AD1459" s="40"/>
      <c r="AE1459" s="40"/>
      <c r="AR1459" s="259" t="s">
        <v>162</v>
      </c>
      <c r="AT1459" s="259" t="s">
        <v>400</v>
      </c>
      <c r="AU1459" s="259" t="s">
        <v>93</v>
      </c>
      <c r="AY1459" s="18" t="s">
        <v>397</v>
      </c>
      <c r="BE1459" s="260">
        <f>IF(N1459="základní",J1459,0)</f>
        <v>0</v>
      </c>
      <c r="BF1459" s="260">
        <f>IF(N1459="snížená",J1459,0)</f>
        <v>0</v>
      </c>
      <c r="BG1459" s="260">
        <f>IF(N1459="zákl. přenesená",J1459,0)</f>
        <v>0</v>
      </c>
      <c r="BH1459" s="260">
        <f>IF(N1459="sníž. přenesená",J1459,0)</f>
        <v>0</v>
      </c>
      <c r="BI1459" s="260">
        <f>IF(N1459="nulová",J1459,0)</f>
        <v>0</v>
      </c>
      <c r="BJ1459" s="18" t="s">
        <v>91</v>
      </c>
      <c r="BK1459" s="260">
        <f>ROUND(I1459*H1459,2)</f>
        <v>0</v>
      </c>
      <c r="BL1459" s="18" t="s">
        <v>162</v>
      </c>
      <c r="BM1459" s="259" t="s">
        <v>2163</v>
      </c>
    </row>
    <row r="1460" s="2" customFormat="1">
      <c r="A1460" s="40"/>
      <c r="B1460" s="41"/>
      <c r="C1460" s="42"/>
      <c r="D1460" s="261" t="s">
        <v>404</v>
      </c>
      <c r="E1460" s="42"/>
      <c r="F1460" s="262" t="s">
        <v>1830</v>
      </c>
      <c r="G1460" s="42"/>
      <c r="H1460" s="42"/>
      <c r="I1460" s="157"/>
      <c r="J1460" s="42"/>
      <c r="K1460" s="42"/>
      <c r="L1460" s="46"/>
      <c r="M1460" s="263"/>
      <c r="N1460" s="264"/>
      <c r="O1460" s="93"/>
      <c r="P1460" s="93"/>
      <c r="Q1460" s="93"/>
      <c r="R1460" s="93"/>
      <c r="S1460" s="93"/>
      <c r="T1460" s="94"/>
      <c r="U1460" s="40"/>
      <c r="V1460" s="40"/>
      <c r="W1460" s="40"/>
      <c r="X1460" s="40"/>
      <c r="Y1460" s="40"/>
      <c r="Z1460" s="40"/>
      <c r="AA1460" s="40"/>
      <c r="AB1460" s="40"/>
      <c r="AC1460" s="40"/>
      <c r="AD1460" s="40"/>
      <c r="AE1460" s="40"/>
      <c r="AT1460" s="18" t="s">
        <v>404</v>
      </c>
      <c r="AU1460" s="18" t="s">
        <v>93</v>
      </c>
    </row>
    <row r="1461" s="2" customFormat="1" ht="21.75" customHeight="1">
      <c r="A1461" s="40"/>
      <c r="B1461" s="41"/>
      <c r="C1461" s="247" t="s">
        <v>1542</v>
      </c>
      <c r="D1461" s="247" t="s">
        <v>400</v>
      </c>
      <c r="E1461" s="248" t="s">
        <v>2164</v>
      </c>
      <c r="F1461" s="249" t="s">
        <v>2165</v>
      </c>
      <c r="G1461" s="250" t="s">
        <v>1828</v>
      </c>
      <c r="H1461" s="251">
        <v>1</v>
      </c>
      <c r="I1461" s="252"/>
      <c r="J1461" s="253">
        <f>ROUND(I1461*H1461,2)</f>
        <v>0</v>
      </c>
      <c r="K1461" s="254"/>
      <c r="L1461" s="46"/>
      <c r="M1461" s="255" t="s">
        <v>1</v>
      </c>
      <c r="N1461" s="256" t="s">
        <v>48</v>
      </c>
      <c r="O1461" s="93"/>
      <c r="P1461" s="257">
        <f>O1461*H1461</f>
        <v>0</v>
      </c>
      <c r="Q1461" s="257">
        <v>0</v>
      </c>
      <c r="R1461" s="257">
        <f>Q1461*H1461</f>
        <v>0</v>
      </c>
      <c r="S1461" s="257">
        <v>0</v>
      </c>
      <c r="T1461" s="258">
        <f>S1461*H1461</f>
        <v>0</v>
      </c>
      <c r="U1461" s="40"/>
      <c r="V1461" s="40"/>
      <c r="W1461" s="40"/>
      <c r="X1461" s="40"/>
      <c r="Y1461" s="40"/>
      <c r="Z1461" s="40"/>
      <c r="AA1461" s="40"/>
      <c r="AB1461" s="40"/>
      <c r="AC1461" s="40"/>
      <c r="AD1461" s="40"/>
      <c r="AE1461" s="40"/>
      <c r="AR1461" s="259" t="s">
        <v>162</v>
      </c>
      <c r="AT1461" s="259" t="s">
        <v>400</v>
      </c>
      <c r="AU1461" s="259" t="s">
        <v>93</v>
      </c>
      <c r="AY1461" s="18" t="s">
        <v>397</v>
      </c>
      <c r="BE1461" s="260">
        <f>IF(N1461="základní",J1461,0)</f>
        <v>0</v>
      </c>
      <c r="BF1461" s="260">
        <f>IF(N1461="snížená",J1461,0)</f>
        <v>0</v>
      </c>
      <c r="BG1461" s="260">
        <f>IF(N1461="zákl. přenesená",J1461,0)</f>
        <v>0</v>
      </c>
      <c r="BH1461" s="260">
        <f>IF(N1461="sníž. přenesená",J1461,0)</f>
        <v>0</v>
      </c>
      <c r="BI1461" s="260">
        <f>IF(N1461="nulová",J1461,0)</f>
        <v>0</v>
      </c>
      <c r="BJ1461" s="18" t="s">
        <v>91</v>
      </c>
      <c r="BK1461" s="260">
        <f>ROUND(I1461*H1461,2)</f>
        <v>0</v>
      </c>
      <c r="BL1461" s="18" t="s">
        <v>162</v>
      </c>
      <c r="BM1461" s="259" t="s">
        <v>2166</v>
      </c>
    </row>
    <row r="1462" s="2" customFormat="1">
      <c r="A1462" s="40"/>
      <c r="B1462" s="41"/>
      <c r="C1462" s="42"/>
      <c r="D1462" s="261" t="s">
        <v>404</v>
      </c>
      <c r="E1462" s="42"/>
      <c r="F1462" s="262" t="s">
        <v>1830</v>
      </c>
      <c r="G1462" s="42"/>
      <c r="H1462" s="42"/>
      <c r="I1462" s="157"/>
      <c r="J1462" s="42"/>
      <c r="K1462" s="42"/>
      <c r="L1462" s="46"/>
      <c r="M1462" s="263"/>
      <c r="N1462" s="264"/>
      <c r="O1462" s="93"/>
      <c r="P1462" s="93"/>
      <c r="Q1462" s="93"/>
      <c r="R1462" s="93"/>
      <c r="S1462" s="93"/>
      <c r="T1462" s="94"/>
      <c r="U1462" s="40"/>
      <c r="V1462" s="40"/>
      <c r="W1462" s="40"/>
      <c r="X1462" s="40"/>
      <c r="Y1462" s="40"/>
      <c r="Z1462" s="40"/>
      <c r="AA1462" s="40"/>
      <c r="AB1462" s="40"/>
      <c r="AC1462" s="40"/>
      <c r="AD1462" s="40"/>
      <c r="AE1462" s="40"/>
      <c r="AT1462" s="18" t="s">
        <v>404</v>
      </c>
      <c r="AU1462" s="18" t="s">
        <v>93</v>
      </c>
    </row>
    <row r="1463" s="2" customFormat="1" ht="21.75" customHeight="1">
      <c r="A1463" s="40"/>
      <c r="B1463" s="41"/>
      <c r="C1463" s="247" t="s">
        <v>2167</v>
      </c>
      <c r="D1463" s="247" t="s">
        <v>400</v>
      </c>
      <c r="E1463" s="248" t="s">
        <v>2168</v>
      </c>
      <c r="F1463" s="249" t="s">
        <v>2169</v>
      </c>
      <c r="G1463" s="250" t="s">
        <v>1828</v>
      </c>
      <c r="H1463" s="251">
        <v>1</v>
      </c>
      <c r="I1463" s="252"/>
      <c r="J1463" s="253">
        <f>ROUND(I1463*H1463,2)</f>
        <v>0</v>
      </c>
      <c r="K1463" s="254"/>
      <c r="L1463" s="46"/>
      <c r="M1463" s="255" t="s">
        <v>1</v>
      </c>
      <c r="N1463" s="256" t="s">
        <v>48</v>
      </c>
      <c r="O1463" s="93"/>
      <c r="P1463" s="257">
        <f>O1463*H1463</f>
        <v>0</v>
      </c>
      <c r="Q1463" s="257">
        <v>0</v>
      </c>
      <c r="R1463" s="257">
        <f>Q1463*H1463</f>
        <v>0</v>
      </c>
      <c r="S1463" s="257">
        <v>0</v>
      </c>
      <c r="T1463" s="258">
        <f>S1463*H1463</f>
        <v>0</v>
      </c>
      <c r="U1463" s="40"/>
      <c r="V1463" s="40"/>
      <c r="W1463" s="40"/>
      <c r="X1463" s="40"/>
      <c r="Y1463" s="40"/>
      <c r="Z1463" s="40"/>
      <c r="AA1463" s="40"/>
      <c r="AB1463" s="40"/>
      <c r="AC1463" s="40"/>
      <c r="AD1463" s="40"/>
      <c r="AE1463" s="40"/>
      <c r="AR1463" s="259" t="s">
        <v>162</v>
      </c>
      <c r="AT1463" s="259" t="s">
        <v>400</v>
      </c>
      <c r="AU1463" s="259" t="s">
        <v>93</v>
      </c>
      <c r="AY1463" s="18" t="s">
        <v>397</v>
      </c>
      <c r="BE1463" s="260">
        <f>IF(N1463="základní",J1463,0)</f>
        <v>0</v>
      </c>
      <c r="BF1463" s="260">
        <f>IF(N1463="snížená",J1463,0)</f>
        <v>0</v>
      </c>
      <c r="BG1463" s="260">
        <f>IF(N1463="zákl. přenesená",J1463,0)</f>
        <v>0</v>
      </c>
      <c r="BH1463" s="260">
        <f>IF(N1463="sníž. přenesená",J1463,0)</f>
        <v>0</v>
      </c>
      <c r="BI1463" s="260">
        <f>IF(N1463="nulová",J1463,0)</f>
        <v>0</v>
      </c>
      <c r="BJ1463" s="18" t="s">
        <v>91</v>
      </c>
      <c r="BK1463" s="260">
        <f>ROUND(I1463*H1463,2)</f>
        <v>0</v>
      </c>
      <c r="BL1463" s="18" t="s">
        <v>162</v>
      </c>
      <c r="BM1463" s="259" t="s">
        <v>2170</v>
      </c>
    </row>
    <row r="1464" s="2" customFormat="1">
      <c r="A1464" s="40"/>
      <c r="B1464" s="41"/>
      <c r="C1464" s="42"/>
      <c r="D1464" s="261" t="s">
        <v>404</v>
      </c>
      <c r="E1464" s="42"/>
      <c r="F1464" s="262" t="s">
        <v>1830</v>
      </c>
      <c r="G1464" s="42"/>
      <c r="H1464" s="42"/>
      <c r="I1464" s="157"/>
      <c r="J1464" s="42"/>
      <c r="K1464" s="42"/>
      <c r="L1464" s="46"/>
      <c r="M1464" s="263"/>
      <c r="N1464" s="264"/>
      <c r="O1464" s="93"/>
      <c r="P1464" s="93"/>
      <c r="Q1464" s="93"/>
      <c r="R1464" s="93"/>
      <c r="S1464" s="93"/>
      <c r="T1464" s="94"/>
      <c r="U1464" s="40"/>
      <c r="V1464" s="40"/>
      <c r="W1464" s="40"/>
      <c r="X1464" s="40"/>
      <c r="Y1464" s="40"/>
      <c r="Z1464" s="40"/>
      <c r="AA1464" s="40"/>
      <c r="AB1464" s="40"/>
      <c r="AC1464" s="40"/>
      <c r="AD1464" s="40"/>
      <c r="AE1464" s="40"/>
      <c r="AT1464" s="18" t="s">
        <v>404</v>
      </c>
      <c r="AU1464" s="18" t="s">
        <v>93</v>
      </c>
    </row>
    <row r="1465" s="2" customFormat="1" ht="21.75" customHeight="1">
      <c r="A1465" s="40"/>
      <c r="B1465" s="41"/>
      <c r="C1465" s="247" t="s">
        <v>1546</v>
      </c>
      <c r="D1465" s="247" t="s">
        <v>400</v>
      </c>
      <c r="E1465" s="248" t="s">
        <v>2171</v>
      </c>
      <c r="F1465" s="249" t="s">
        <v>2172</v>
      </c>
      <c r="G1465" s="250" t="s">
        <v>1828</v>
      </c>
      <c r="H1465" s="251">
        <v>1</v>
      </c>
      <c r="I1465" s="252"/>
      <c r="J1465" s="253">
        <f>ROUND(I1465*H1465,2)</f>
        <v>0</v>
      </c>
      <c r="K1465" s="254"/>
      <c r="L1465" s="46"/>
      <c r="M1465" s="255" t="s">
        <v>1</v>
      </c>
      <c r="N1465" s="256" t="s">
        <v>48</v>
      </c>
      <c r="O1465" s="93"/>
      <c r="P1465" s="257">
        <f>O1465*H1465</f>
        <v>0</v>
      </c>
      <c r="Q1465" s="257">
        <v>0</v>
      </c>
      <c r="R1465" s="257">
        <f>Q1465*H1465</f>
        <v>0</v>
      </c>
      <c r="S1465" s="257">
        <v>0</v>
      </c>
      <c r="T1465" s="258">
        <f>S1465*H1465</f>
        <v>0</v>
      </c>
      <c r="U1465" s="40"/>
      <c r="V1465" s="40"/>
      <c r="W1465" s="40"/>
      <c r="X1465" s="40"/>
      <c r="Y1465" s="40"/>
      <c r="Z1465" s="40"/>
      <c r="AA1465" s="40"/>
      <c r="AB1465" s="40"/>
      <c r="AC1465" s="40"/>
      <c r="AD1465" s="40"/>
      <c r="AE1465" s="40"/>
      <c r="AR1465" s="259" t="s">
        <v>162</v>
      </c>
      <c r="AT1465" s="259" t="s">
        <v>400</v>
      </c>
      <c r="AU1465" s="259" t="s">
        <v>93</v>
      </c>
      <c r="AY1465" s="18" t="s">
        <v>397</v>
      </c>
      <c r="BE1465" s="260">
        <f>IF(N1465="základní",J1465,0)</f>
        <v>0</v>
      </c>
      <c r="BF1465" s="260">
        <f>IF(N1465="snížená",J1465,0)</f>
        <v>0</v>
      </c>
      <c r="BG1465" s="260">
        <f>IF(N1465="zákl. přenesená",J1465,0)</f>
        <v>0</v>
      </c>
      <c r="BH1465" s="260">
        <f>IF(N1465="sníž. přenesená",J1465,0)</f>
        <v>0</v>
      </c>
      <c r="BI1465" s="260">
        <f>IF(N1465="nulová",J1465,0)</f>
        <v>0</v>
      </c>
      <c r="BJ1465" s="18" t="s">
        <v>91</v>
      </c>
      <c r="BK1465" s="260">
        <f>ROUND(I1465*H1465,2)</f>
        <v>0</v>
      </c>
      <c r="BL1465" s="18" t="s">
        <v>162</v>
      </c>
      <c r="BM1465" s="259" t="s">
        <v>2173</v>
      </c>
    </row>
    <row r="1466" s="2" customFormat="1">
      <c r="A1466" s="40"/>
      <c r="B1466" s="41"/>
      <c r="C1466" s="42"/>
      <c r="D1466" s="261" t="s">
        <v>404</v>
      </c>
      <c r="E1466" s="42"/>
      <c r="F1466" s="262" t="s">
        <v>1830</v>
      </c>
      <c r="G1466" s="42"/>
      <c r="H1466" s="42"/>
      <c r="I1466" s="157"/>
      <c r="J1466" s="42"/>
      <c r="K1466" s="42"/>
      <c r="L1466" s="46"/>
      <c r="M1466" s="263"/>
      <c r="N1466" s="264"/>
      <c r="O1466" s="93"/>
      <c r="P1466" s="93"/>
      <c r="Q1466" s="93"/>
      <c r="R1466" s="93"/>
      <c r="S1466" s="93"/>
      <c r="T1466" s="94"/>
      <c r="U1466" s="40"/>
      <c r="V1466" s="40"/>
      <c r="W1466" s="40"/>
      <c r="X1466" s="40"/>
      <c r="Y1466" s="40"/>
      <c r="Z1466" s="40"/>
      <c r="AA1466" s="40"/>
      <c r="AB1466" s="40"/>
      <c r="AC1466" s="40"/>
      <c r="AD1466" s="40"/>
      <c r="AE1466" s="40"/>
      <c r="AT1466" s="18" t="s">
        <v>404</v>
      </c>
      <c r="AU1466" s="18" t="s">
        <v>93</v>
      </c>
    </row>
    <row r="1467" s="2" customFormat="1" ht="21.75" customHeight="1">
      <c r="A1467" s="40"/>
      <c r="B1467" s="41"/>
      <c r="C1467" s="247" t="s">
        <v>2174</v>
      </c>
      <c r="D1467" s="247" t="s">
        <v>400</v>
      </c>
      <c r="E1467" s="248" t="s">
        <v>2175</v>
      </c>
      <c r="F1467" s="249" t="s">
        <v>2176</v>
      </c>
      <c r="G1467" s="250" t="s">
        <v>1828</v>
      </c>
      <c r="H1467" s="251">
        <v>1</v>
      </c>
      <c r="I1467" s="252"/>
      <c r="J1467" s="253">
        <f>ROUND(I1467*H1467,2)</f>
        <v>0</v>
      </c>
      <c r="K1467" s="254"/>
      <c r="L1467" s="46"/>
      <c r="M1467" s="255" t="s">
        <v>1</v>
      </c>
      <c r="N1467" s="256" t="s">
        <v>48</v>
      </c>
      <c r="O1467" s="93"/>
      <c r="P1467" s="257">
        <f>O1467*H1467</f>
        <v>0</v>
      </c>
      <c r="Q1467" s="257">
        <v>0</v>
      </c>
      <c r="R1467" s="257">
        <f>Q1467*H1467</f>
        <v>0</v>
      </c>
      <c r="S1467" s="257">
        <v>0</v>
      </c>
      <c r="T1467" s="258">
        <f>S1467*H1467</f>
        <v>0</v>
      </c>
      <c r="U1467" s="40"/>
      <c r="V1467" s="40"/>
      <c r="W1467" s="40"/>
      <c r="X1467" s="40"/>
      <c r="Y1467" s="40"/>
      <c r="Z1467" s="40"/>
      <c r="AA1467" s="40"/>
      <c r="AB1467" s="40"/>
      <c r="AC1467" s="40"/>
      <c r="AD1467" s="40"/>
      <c r="AE1467" s="40"/>
      <c r="AR1467" s="259" t="s">
        <v>162</v>
      </c>
      <c r="AT1467" s="259" t="s">
        <v>400</v>
      </c>
      <c r="AU1467" s="259" t="s">
        <v>93</v>
      </c>
      <c r="AY1467" s="18" t="s">
        <v>397</v>
      </c>
      <c r="BE1467" s="260">
        <f>IF(N1467="základní",J1467,0)</f>
        <v>0</v>
      </c>
      <c r="BF1467" s="260">
        <f>IF(N1467="snížená",J1467,0)</f>
        <v>0</v>
      </c>
      <c r="BG1467" s="260">
        <f>IF(N1467="zákl. přenesená",J1467,0)</f>
        <v>0</v>
      </c>
      <c r="BH1467" s="260">
        <f>IF(N1467="sníž. přenesená",J1467,0)</f>
        <v>0</v>
      </c>
      <c r="BI1467" s="260">
        <f>IF(N1467="nulová",J1467,0)</f>
        <v>0</v>
      </c>
      <c r="BJ1467" s="18" t="s">
        <v>91</v>
      </c>
      <c r="BK1467" s="260">
        <f>ROUND(I1467*H1467,2)</f>
        <v>0</v>
      </c>
      <c r="BL1467" s="18" t="s">
        <v>162</v>
      </c>
      <c r="BM1467" s="259" t="s">
        <v>2177</v>
      </c>
    </row>
    <row r="1468" s="2" customFormat="1">
      <c r="A1468" s="40"/>
      <c r="B1468" s="41"/>
      <c r="C1468" s="42"/>
      <c r="D1468" s="261" t="s">
        <v>404</v>
      </c>
      <c r="E1468" s="42"/>
      <c r="F1468" s="262" t="s">
        <v>1830</v>
      </c>
      <c r="G1468" s="42"/>
      <c r="H1468" s="42"/>
      <c r="I1468" s="157"/>
      <c r="J1468" s="42"/>
      <c r="K1468" s="42"/>
      <c r="L1468" s="46"/>
      <c r="M1468" s="263"/>
      <c r="N1468" s="264"/>
      <c r="O1468" s="93"/>
      <c r="P1468" s="93"/>
      <c r="Q1468" s="93"/>
      <c r="R1468" s="93"/>
      <c r="S1468" s="93"/>
      <c r="T1468" s="94"/>
      <c r="U1468" s="40"/>
      <c r="V1468" s="40"/>
      <c r="W1468" s="40"/>
      <c r="X1468" s="40"/>
      <c r="Y1468" s="40"/>
      <c r="Z1468" s="40"/>
      <c r="AA1468" s="40"/>
      <c r="AB1468" s="40"/>
      <c r="AC1468" s="40"/>
      <c r="AD1468" s="40"/>
      <c r="AE1468" s="40"/>
      <c r="AT1468" s="18" t="s">
        <v>404</v>
      </c>
      <c r="AU1468" s="18" t="s">
        <v>93</v>
      </c>
    </row>
    <row r="1469" s="2" customFormat="1" ht="21.75" customHeight="1">
      <c r="A1469" s="40"/>
      <c r="B1469" s="41"/>
      <c r="C1469" s="247" t="s">
        <v>1551</v>
      </c>
      <c r="D1469" s="247" t="s">
        <v>400</v>
      </c>
      <c r="E1469" s="248" t="s">
        <v>2178</v>
      </c>
      <c r="F1469" s="249" t="s">
        <v>2179</v>
      </c>
      <c r="G1469" s="250" t="s">
        <v>1828</v>
      </c>
      <c r="H1469" s="251">
        <v>1</v>
      </c>
      <c r="I1469" s="252"/>
      <c r="J1469" s="253">
        <f>ROUND(I1469*H1469,2)</f>
        <v>0</v>
      </c>
      <c r="K1469" s="254"/>
      <c r="L1469" s="46"/>
      <c r="M1469" s="255" t="s">
        <v>1</v>
      </c>
      <c r="N1469" s="256" t="s">
        <v>48</v>
      </c>
      <c r="O1469" s="93"/>
      <c r="P1469" s="257">
        <f>O1469*H1469</f>
        <v>0</v>
      </c>
      <c r="Q1469" s="257">
        <v>0</v>
      </c>
      <c r="R1469" s="257">
        <f>Q1469*H1469</f>
        <v>0</v>
      </c>
      <c r="S1469" s="257">
        <v>0</v>
      </c>
      <c r="T1469" s="258">
        <f>S1469*H1469</f>
        <v>0</v>
      </c>
      <c r="U1469" s="40"/>
      <c r="V1469" s="40"/>
      <c r="W1469" s="40"/>
      <c r="X1469" s="40"/>
      <c r="Y1469" s="40"/>
      <c r="Z1469" s="40"/>
      <c r="AA1469" s="40"/>
      <c r="AB1469" s="40"/>
      <c r="AC1469" s="40"/>
      <c r="AD1469" s="40"/>
      <c r="AE1469" s="40"/>
      <c r="AR1469" s="259" t="s">
        <v>162</v>
      </c>
      <c r="AT1469" s="259" t="s">
        <v>400</v>
      </c>
      <c r="AU1469" s="259" t="s">
        <v>93</v>
      </c>
      <c r="AY1469" s="18" t="s">
        <v>397</v>
      </c>
      <c r="BE1469" s="260">
        <f>IF(N1469="základní",J1469,0)</f>
        <v>0</v>
      </c>
      <c r="BF1469" s="260">
        <f>IF(N1469="snížená",J1469,0)</f>
        <v>0</v>
      </c>
      <c r="BG1469" s="260">
        <f>IF(N1469="zákl. přenesená",J1469,0)</f>
        <v>0</v>
      </c>
      <c r="BH1469" s="260">
        <f>IF(N1469="sníž. přenesená",J1469,0)</f>
        <v>0</v>
      </c>
      <c r="BI1469" s="260">
        <f>IF(N1469="nulová",J1469,0)</f>
        <v>0</v>
      </c>
      <c r="BJ1469" s="18" t="s">
        <v>91</v>
      </c>
      <c r="BK1469" s="260">
        <f>ROUND(I1469*H1469,2)</f>
        <v>0</v>
      </c>
      <c r="BL1469" s="18" t="s">
        <v>162</v>
      </c>
      <c r="BM1469" s="259" t="s">
        <v>2180</v>
      </c>
    </row>
    <row r="1470" s="2" customFormat="1">
      <c r="A1470" s="40"/>
      <c r="B1470" s="41"/>
      <c r="C1470" s="42"/>
      <c r="D1470" s="261" t="s">
        <v>404</v>
      </c>
      <c r="E1470" s="42"/>
      <c r="F1470" s="262" t="s">
        <v>1830</v>
      </c>
      <c r="G1470" s="42"/>
      <c r="H1470" s="42"/>
      <c r="I1470" s="157"/>
      <c r="J1470" s="42"/>
      <c r="K1470" s="42"/>
      <c r="L1470" s="46"/>
      <c r="M1470" s="263"/>
      <c r="N1470" s="264"/>
      <c r="O1470" s="93"/>
      <c r="P1470" s="93"/>
      <c r="Q1470" s="93"/>
      <c r="R1470" s="93"/>
      <c r="S1470" s="93"/>
      <c r="T1470" s="94"/>
      <c r="U1470" s="40"/>
      <c r="V1470" s="40"/>
      <c r="W1470" s="40"/>
      <c r="X1470" s="40"/>
      <c r="Y1470" s="40"/>
      <c r="Z1470" s="40"/>
      <c r="AA1470" s="40"/>
      <c r="AB1470" s="40"/>
      <c r="AC1470" s="40"/>
      <c r="AD1470" s="40"/>
      <c r="AE1470" s="40"/>
      <c r="AT1470" s="18" t="s">
        <v>404</v>
      </c>
      <c r="AU1470" s="18" t="s">
        <v>93</v>
      </c>
    </row>
    <row r="1471" s="2" customFormat="1" ht="21.75" customHeight="1">
      <c r="A1471" s="40"/>
      <c r="B1471" s="41"/>
      <c r="C1471" s="247" t="s">
        <v>2181</v>
      </c>
      <c r="D1471" s="247" t="s">
        <v>400</v>
      </c>
      <c r="E1471" s="248" t="s">
        <v>2182</v>
      </c>
      <c r="F1471" s="249" t="s">
        <v>2183</v>
      </c>
      <c r="G1471" s="250" t="s">
        <v>1828</v>
      </c>
      <c r="H1471" s="251">
        <v>1</v>
      </c>
      <c r="I1471" s="252"/>
      <c r="J1471" s="253">
        <f>ROUND(I1471*H1471,2)</f>
        <v>0</v>
      </c>
      <c r="K1471" s="254"/>
      <c r="L1471" s="46"/>
      <c r="M1471" s="255" t="s">
        <v>1</v>
      </c>
      <c r="N1471" s="256" t="s">
        <v>48</v>
      </c>
      <c r="O1471" s="93"/>
      <c r="P1471" s="257">
        <f>O1471*H1471</f>
        <v>0</v>
      </c>
      <c r="Q1471" s="257">
        <v>0</v>
      </c>
      <c r="R1471" s="257">
        <f>Q1471*H1471</f>
        <v>0</v>
      </c>
      <c r="S1471" s="257">
        <v>0</v>
      </c>
      <c r="T1471" s="258">
        <f>S1471*H1471</f>
        <v>0</v>
      </c>
      <c r="U1471" s="40"/>
      <c r="V1471" s="40"/>
      <c r="W1471" s="40"/>
      <c r="X1471" s="40"/>
      <c r="Y1471" s="40"/>
      <c r="Z1471" s="40"/>
      <c r="AA1471" s="40"/>
      <c r="AB1471" s="40"/>
      <c r="AC1471" s="40"/>
      <c r="AD1471" s="40"/>
      <c r="AE1471" s="40"/>
      <c r="AR1471" s="259" t="s">
        <v>162</v>
      </c>
      <c r="AT1471" s="259" t="s">
        <v>400</v>
      </c>
      <c r="AU1471" s="259" t="s">
        <v>93</v>
      </c>
      <c r="AY1471" s="18" t="s">
        <v>397</v>
      </c>
      <c r="BE1471" s="260">
        <f>IF(N1471="základní",J1471,0)</f>
        <v>0</v>
      </c>
      <c r="BF1471" s="260">
        <f>IF(N1471="snížená",J1471,0)</f>
        <v>0</v>
      </c>
      <c r="BG1471" s="260">
        <f>IF(N1471="zákl. přenesená",J1471,0)</f>
        <v>0</v>
      </c>
      <c r="BH1471" s="260">
        <f>IF(N1471="sníž. přenesená",J1471,0)</f>
        <v>0</v>
      </c>
      <c r="BI1471" s="260">
        <f>IF(N1471="nulová",J1471,0)</f>
        <v>0</v>
      </c>
      <c r="BJ1471" s="18" t="s">
        <v>91</v>
      </c>
      <c r="BK1471" s="260">
        <f>ROUND(I1471*H1471,2)</f>
        <v>0</v>
      </c>
      <c r="BL1471" s="18" t="s">
        <v>162</v>
      </c>
      <c r="BM1471" s="259" t="s">
        <v>2184</v>
      </c>
    </row>
    <row r="1472" s="2" customFormat="1">
      <c r="A1472" s="40"/>
      <c r="B1472" s="41"/>
      <c r="C1472" s="42"/>
      <c r="D1472" s="261" t="s">
        <v>404</v>
      </c>
      <c r="E1472" s="42"/>
      <c r="F1472" s="262" t="s">
        <v>1830</v>
      </c>
      <c r="G1472" s="42"/>
      <c r="H1472" s="42"/>
      <c r="I1472" s="157"/>
      <c r="J1472" s="42"/>
      <c r="K1472" s="42"/>
      <c r="L1472" s="46"/>
      <c r="M1472" s="263"/>
      <c r="N1472" s="264"/>
      <c r="O1472" s="93"/>
      <c r="P1472" s="93"/>
      <c r="Q1472" s="93"/>
      <c r="R1472" s="93"/>
      <c r="S1472" s="93"/>
      <c r="T1472" s="94"/>
      <c r="U1472" s="40"/>
      <c r="V1472" s="40"/>
      <c r="W1472" s="40"/>
      <c r="X1472" s="40"/>
      <c r="Y1472" s="40"/>
      <c r="Z1472" s="40"/>
      <c r="AA1472" s="40"/>
      <c r="AB1472" s="40"/>
      <c r="AC1472" s="40"/>
      <c r="AD1472" s="40"/>
      <c r="AE1472" s="40"/>
      <c r="AT1472" s="18" t="s">
        <v>404</v>
      </c>
      <c r="AU1472" s="18" t="s">
        <v>93</v>
      </c>
    </row>
    <row r="1473" s="2" customFormat="1" ht="21.75" customHeight="1">
      <c r="A1473" s="40"/>
      <c r="B1473" s="41"/>
      <c r="C1473" s="247" t="s">
        <v>1555</v>
      </c>
      <c r="D1473" s="247" t="s">
        <v>400</v>
      </c>
      <c r="E1473" s="248" t="s">
        <v>2185</v>
      </c>
      <c r="F1473" s="249" t="s">
        <v>2186</v>
      </c>
      <c r="G1473" s="250" t="s">
        <v>1828</v>
      </c>
      <c r="H1473" s="251">
        <v>1</v>
      </c>
      <c r="I1473" s="252"/>
      <c r="J1473" s="253">
        <f>ROUND(I1473*H1473,2)</f>
        <v>0</v>
      </c>
      <c r="K1473" s="254"/>
      <c r="L1473" s="46"/>
      <c r="M1473" s="255" t="s">
        <v>1</v>
      </c>
      <c r="N1473" s="256" t="s">
        <v>48</v>
      </c>
      <c r="O1473" s="93"/>
      <c r="P1473" s="257">
        <f>O1473*H1473</f>
        <v>0</v>
      </c>
      <c r="Q1473" s="257">
        <v>0</v>
      </c>
      <c r="R1473" s="257">
        <f>Q1473*H1473</f>
        <v>0</v>
      </c>
      <c r="S1473" s="257">
        <v>0</v>
      </c>
      <c r="T1473" s="258">
        <f>S1473*H1473</f>
        <v>0</v>
      </c>
      <c r="U1473" s="40"/>
      <c r="V1473" s="40"/>
      <c r="W1473" s="40"/>
      <c r="X1473" s="40"/>
      <c r="Y1473" s="40"/>
      <c r="Z1473" s="40"/>
      <c r="AA1473" s="40"/>
      <c r="AB1473" s="40"/>
      <c r="AC1473" s="40"/>
      <c r="AD1473" s="40"/>
      <c r="AE1473" s="40"/>
      <c r="AR1473" s="259" t="s">
        <v>162</v>
      </c>
      <c r="AT1473" s="259" t="s">
        <v>400</v>
      </c>
      <c r="AU1473" s="259" t="s">
        <v>93</v>
      </c>
      <c r="AY1473" s="18" t="s">
        <v>397</v>
      </c>
      <c r="BE1473" s="260">
        <f>IF(N1473="základní",J1473,0)</f>
        <v>0</v>
      </c>
      <c r="BF1473" s="260">
        <f>IF(N1473="snížená",J1473,0)</f>
        <v>0</v>
      </c>
      <c r="BG1473" s="260">
        <f>IF(N1473="zákl. přenesená",J1473,0)</f>
        <v>0</v>
      </c>
      <c r="BH1473" s="260">
        <f>IF(N1473="sníž. přenesená",J1473,0)</f>
        <v>0</v>
      </c>
      <c r="BI1473" s="260">
        <f>IF(N1473="nulová",J1473,0)</f>
        <v>0</v>
      </c>
      <c r="BJ1473" s="18" t="s">
        <v>91</v>
      </c>
      <c r="BK1473" s="260">
        <f>ROUND(I1473*H1473,2)</f>
        <v>0</v>
      </c>
      <c r="BL1473" s="18" t="s">
        <v>162</v>
      </c>
      <c r="BM1473" s="259" t="s">
        <v>2187</v>
      </c>
    </row>
    <row r="1474" s="2" customFormat="1">
      <c r="A1474" s="40"/>
      <c r="B1474" s="41"/>
      <c r="C1474" s="42"/>
      <c r="D1474" s="261" t="s">
        <v>404</v>
      </c>
      <c r="E1474" s="42"/>
      <c r="F1474" s="262" t="s">
        <v>1830</v>
      </c>
      <c r="G1474" s="42"/>
      <c r="H1474" s="42"/>
      <c r="I1474" s="157"/>
      <c r="J1474" s="42"/>
      <c r="K1474" s="42"/>
      <c r="L1474" s="46"/>
      <c r="M1474" s="263"/>
      <c r="N1474" s="264"/>
      <c r="O1474" s="93"/>
      <c r="P1474" s="93"/>
      <c r="Q1474" s="93"/>
      <c r="R1474" s="93"/>
      <c r="S1474" s="93"/>
      <c r="T1474" s="94"/>
      <c r="U1474" s="40"/>
      <c r="V1474" s="40"/>
      <c r="W1474" s="40"/>
      <c r="X1474" s="40"/>
      <c r="Y1474" s="40"/>
      <c r="Z1474" s="40"/>
      <c r="AA1474" s="40"/>
      <c r="AB1474" s="40"/>
      <c r="AC1474" s="40"/>
      <c r="AD1474" s="40"/>
      <c r="AE1474" s="40"/>
      <c r="AT1474" s="18" t="s">
        <v>404</v>
      </c>
      <c r="AU1474" s="18" t="s">
        <v>93</v>
      </c>
    </row>
    <row r="1475" s="2" customFormat="1" ht="21.75" customHeight="1">
      <c r="A1475" s="40"/>
      <c r="B1475" s="41"/>
      <c r="C1475" s="247" t="s">
        <v>2188</v>
      </c>
      <c r="D1475" s="247" t="s">
        <v>400</v>
      </c>
      <c r="E1475" s="248" t="s">
        <v>2189</v>
      </c>
      <c r="F1475" s="249" t="s">
        <v>2190</v>
      </c>
      <c r="G1475" s="250" t="s">
        <v>1828</v>
      </c>
      <c r="H1475" s="251">
        <v>1</v>
      </c>
      <c r="I1475" s="252"/>
      <c r="J1475" s="253">
        <f>ROUND(I1475*H1475,2)</f>
        <v>0</v>
      </c>
      <c r="K1475" s="254"/>
      <c r="L1475" s="46"/>
      <c r="M1475" s="255" t="s">
        <v>1</v>
      </c>
      <c r="N1475" s="256" t="s">
        <v>48</v>
      </c>
      <c r="O1475" s="93"/>
      <c r="P1475" s="257">
        <f>O1475*H1475</f>
        <v>0</v>
      </c>
      <c r="Q1475" s="257">
        <v>0</v>
      </c>
      <c r="R1475" s="257">
        <f>Q1475*H1475</f>
        <v>0</v>
      </c>
      <c r="S1475" s="257">
        <v>0</v>
      </c>
      <c r="T1475" s="258">
        <f>S1475*H1475</f>
        <v>0</v>
      </c>
      <c r="U1475" s="40"/>
      <c r="V1475" s="40"/>
      <c r="W1475" s="40"/>
      <c r="X1475" s="40"/>
      <c r="Y1475" s="40"/>
      <c r="Z1475" s="40"/>
      <c r="AA1475" s="40"/>
      <c r="AB1475" s="40"/>
      <c r="AC1475" s="40"/>
      <c r="AD1475" s="40"/>
      <c r="AE1475" s="40"/>
      <c r="AR1475" s="259" t="s">
        <v>162</v>
      </c>
      <c r="AT1475" s="259" t="s">
        <v>400</v>
      </c>
      <c r="AU1475" s="259" t="s">
        <v>93</v>
      </c>
      <c r="AY1475" s="18" t="s">
        <v>397</v>
      </c>
      <c r="BE1475" s="260">
        <f>IF(N1475="základní",J1475,0)</f>
        <v>0</v>
      </c>
      <c r="BF1475" s="260">
        <f>IF(N1475="snížená",J1475,0)</f>
        <v>0</v>
      </c>
      <c r="BG1475" s="260">
        <f>IF(N1475="zákl. přenesená",J1475,0)</f>
        <v>0</v>
      </c>
      <c r="BH1475" s="260">
        <f>IF(N1475="sníž. přenesená",J1475,0)</f>
        <v>0</v>
      </c>
      <c r="BI1475" s="260">
        <f>IF(N1475="nulová",J1475,0)</f>
        <v>0</v>
      </c>
      <c r="BJ1475" s="18" t="s">
        <v>91</v>
      </c>
      <c r="BK1475" s="260">
        <f>ROUND(I1475*H1475,2)</f>
        <v>0</v>
      </c>
      <c r="BL1475" s="18" t="s">
        <v>162</v>
      </c>
      <c r="BM1475" s="259" t="s">
        <v>2191</v>
      </c>
    </row>
    <row r="1476" s="2" customFormat="1">
      <c r="A1476" s="40"/>
      <c r="B1476" s="41"/>
      <c r="C1476" s="42"/>
      <c r="D1476" s="261" t="s">
        <v>404</v>
      </c>
      <c r="E1476" s="42"/>
      <c r="F1476" s="262" t="s">
        <v>1830</v>
      </c>
      <c r="G1476" s="42"/>
      <c r="H1476" s="42"/>
      <c r="I1476" s="157"/>
      <c r="J1476" s="42"/>
      <c r="K1476" s="42"/>
      <c r="L1476" s="46"/>
      <c r="M1476" s="263"/>
      <c r="N1476" s="264"/>
      <c r="O1476" s="93"/>
      <c r="P1476" s="93"/>
      <c r="Q1476" s="93"/>
      <c r="R1476" s="93"/>
      <c r="S1476" s="93"/>
      <c r="T1476" s="94"/>
      <c r="U1476" s="40"/>
      <c r="V1476" s="40"/>
      <c r="W1476" s="40"/>
      <c r="X1476" s="40"/>
      <c r="Y1476" s="40"/>
      <c r="Z1476" s="40"/>
      <c r="AA1476" s="40"/>
      <c r="AB1476" s="40"/>
      <c r="AC1476" s="40"/>
      <c r="AD1476" s="40"/>
      <c r="AE1476" s="40"/>
      <c r="AT1476" s="18" t="s">
        <v>404</v>
      </c>
      <c r="AU1476" s="18" t="s">
        <v>93</v>
      </c>
    </row>
    <row r="1477" s="2" customFormat="1" ht="21.75" customHeight="1">
      <c r="A1477" s="40"/>
      <c r="B1477" s="41"/>
      <c r="C1477" s="247" t="s">
        <v>1559</v>
      </c>
      <c r="D1477" s="247" t="s">
        <v>400</v>
      </c>
      <c r="E1477" s="248" t="s">
        <v>2192</v>
      </c>
      <c r="F1477" s="249" t="s">
        <v>2193</v>
      </c>
      <c r="G1477" s="250" t="s">
        <v>1828</v>
      </c>
      <c r="H1477" s="251">
        <v>1</v>
      </c>
      <c r="I1477" s="252"/>
      <c r="J1477" s="253">
        <f>ROUND(I1477*H1477,2)</f>
        <v>0</v>
      </c>
      <c r="K1477" s="254"/>
      <c r="L1477" s="46"/>
      <c r="M1477" s="255" t="s">
        <v>1</v>
      </c>
      <c r="N1477" s="256" t="s">
        <v>48</v>
      </c>
      <c r="O1477" s="93"/>
      <c r="P1477" s="257">
        <f>O1477*H1477</f>
        <v>0</v>
      </c>
      <c r="Q1477" s="257">
        <v>0</v>
      </c>
      <c r="R1477" s="257">
        <f>Q1477*H1477</f>
        <v>0</v>
      </c>
      <c r="S1477" s="257">
        <v>0</v>
      </c>
      <c r="T1477" s="258">
        <f>S1477*H1477</f>
        <v>0</v>
      </c>
      <c r="U1477" s="40"/>
      <c r="V1477" s="40"/>
      <c r="W1477" s="40"/>
      <c r="X1477" s="40"/>
      <c r="Y1477" s="40"/>
      <c r="Z1477" s="40"/>
      <c r="AA1477" s="40"/>
      <c r="AB1477" s="40"/>
      <c r="AC1477" s="40"/>
      <c r="AD1477" s="40"/>
      <c r="AE1477" s="40"/>
      <c r="AR1477" s="259" t="s">
        <v>162</v>
      </c>
      <c r="AT1477" s="259" t="s">
        <v>400</v>
      </c>
      <c r="AU1477" s="259" t="s">
        <v>93</v>
      </c>
      <c r="AY1477" s="18" t="s">
        <v>397</v>
      </c>
      <c r="BE1477" s="260">
        <f>IF(N1477="základní",J1477,0)</f>
        <v>0</v>
      </c>
      <c r="BF1477" s="260">
        <f>IF(N1477="snížená",J1477,0)</f>
        <v>0</v>
      </c>
      <c r="BG1477" s="260">
        <f>IF(N1477="zákl. přenesená",J1477,0)</f>
        <v>0</v>
      </c>
      <c r="BH1477" s="260">
        <f>IF(N1477="sníž. přenesená",J1477,0)</f>
        <v>0</v>
      </c>
      <c r="BI1477" s="260">
        <f>IF(N1477="nulová",J1477,0)</f>
        <v>0</v>
      </c>
      <c r="BJ1477" s="18" t="s">
        <v>91</v>
      </c>
      <c r="BK1477" s="260">
        <f>ROUND(I1477*H1477,2)</f>
        <v>0</v>
      </c>
      <c r="BL1477" s="18" t="s">
        <v>162</v>
      </c>
      <c r="BM1477" s="259" t="s">
        <v>2194</v>
      </c>
    </row>
    <row r="1478" s="2" customFormat="1">
      <c r="A1478" s="40"/>
      <c r="B1478" s="41"/>
      <c r="C1478" s="42"/>
      <c r="D1478" s="261" t="s">
        <v>404</v>
      </c>
      <c r="E1478" s="42"/>
      <c r="F1478" s="262" t="s">
        <v>1830</v>
      </c>
      <c r="G1478" s="42"/>
      <c r="H1478" s="42"/>
      <c r="I1478" s="157"/>
      <c r="J1478" s="42"/>
      <c r="K1478" s="42"/>
      <c r="L1478" s="46"/>
      <c r="M1478" s="263"/>
      <c r="N1478" s="264"/>
      <c r="O1478" s="93"/>
      <c r="P1478" s="93"/>
      <c r="Q1478" s="93"/>
      <c r="R1478" s="93"/>
      <c r="S1478" s="93"/>
      <c r="T1478" s="94"/>
      <c r="U1478" s="40"/>
      <c r="V1478" s="40"/>
      <c r="W1478" s="40"/>
      <c r="X1478" s="40"/>
      <c r="Y1478" s="40"/>
      <c r="Z1478" s="40"/>
      <c r="AA1478" s="40"/>
      <c r="AB1478" s="40"/>
      <c r="AC1478" s="40"/>
      <c r="AD1478" s="40"/>
      <c r="AE1478" s="40"/>
      <c r="AT1478" s="18" t="s">
        <v>404</v>
      </c>
      <c r="AU1478" s="18" t="s">
        <v>93</v>
      </c>
    </row>
    <row r="1479" s="2" customFormat="1" ht="21.75" customHeight="1">
      <c r="A1479" s="40"/>
      <c r="B1479" s="41"/>
      <c r="C1479" s="247" t="s">
        <v>2195</v>
      </c>
      <c r="D1479" s="247" t="s">
        <v>400</v>
      </c>
      <c r="E1479" s="248" t="s">
        <v>2196</v>
      </c>
      <c r="F1479" s="249" t="s">
        <v>2197</v>
      </c>
      <c r="G1479" s="250" t="s">
        <v>1828</v>
      </c>
      <c r="H1479" s="251">
        <v>1</v>
      </c>
      <c r="I1479" s="252"/>
      <c r="J1479" s="253">
        <f>ROUND(I1479*H1479,2)</f>
        <v>0</v>
      </c>
      <c r="K1479" s="254"/>
      <c r="L1479" s="46"/>
      <c r="M1479" s="255" t="s">
        <v>1</v>
      </c>
      <c r="N1479" s="256" t="s">
        <v>48</v>
      </c>
      <c r="O1479" s="93"/>
      <c r="P1479" s="257">
        <f>O1479*H1479</f>
        <v>0</v>
      </c>
      <c r="Q1479" s="257">
        <v>0</v>
      </c>
      <c r="R1479" s="257">
        <f>Q1479*H1479</f>
        <v>0</v>
      </c>
      <c r="S1479" s="257">
        <v>0</v>
      </c>
      <c r="T1479" s="258">
        <f>S1479*H1479</f>
        <v>0</v>
      </c>
      <c r="U1479" s="40"/>
      <c r="V1479" s="40"/>
      <c r="W1479" s="40"/>
      <c r="X1479" s="40"/>
      <c r="Y1479" s="40"/>
      <c r="Z1479" s="40"/>
      <c r="AA1479" s="40"/>
      <c r="AB1479" s="40"/>
      <c r="AC1479" s="40"/>
      <c r="AD1479" s="40"/>
      <c r="AE1479" s="40"/>
      <c r="AR1479" s="259" t="s">
        <v>162</v>
      </c>
      <c r="AT1479" s="259" t="s">
        <v>400</v>
      </c>
      <c r="AU1479" s="259" t="s">
        <v>93</v>
      </c>
      <c r="AY1479" s="18" t="s">
        <v>397</v>
      </c>
      <c r="BE1479" s="260">
        <f>IF(N1479="základní",J1479,0)</f>
        <v>0</v>
      </c>
      <c r="BF1479" s="260">
        <f>IF(N1479="snížená",J1479,0)</f>
        <v>0</v>
      </c>
      <c r="BG1479" s="260">
        <f>IF(N1479="zákl. přenesená",J1479,0)</f>
        <v>0</v>
      </c>
      <c r="BH1479" s="260">
        <f>IF(N1479="sníž. přenesená",J1479,0)</f>
        <v>0</v>
      </c>
      <c r="BI1479" s="260">
        <f>IF(N1479="nulová",J1479,0)</f>
        <v>0</v>
      </c>
      <c r="BJ1479" s="18" t="s">
        <v>91</v>
      </c>
      <c r="BK1479" s="260">
        <f>ROUND(I1479*H1479,2)</f>
        <v>0</v>
      </c>
      <c r="BL1479" s="18" t="s">
        <v>162</v>
      </c>
      <c r="BM1479" s="259" t="s">
        <v>2198</v>
      </c>
    </row>
    <row r="1480" s="2" customFormat="1">
      <c r="A1480" s="40"/>
      <c r="B1480" s="41"/>
      <c r="C1480" s="42"/>
      <c r="D1480" s="261" t="s">
        <v>404</v>
      </c>
      <c r="E1480" s="42"/>
      <c r="F1480" s="262" t="s">
        <v>1830</v>
      </c>
      <c r="G1480" s="42"/>
      <c r="H1480" s="42"/>
      <c r="I1480" s="157"/>
      <c r="J1480" s="42"/>
      <c r="K1480" s="42"/>
      <c r="L1480" s="46"/>
      <c r="M1480" s="263"/>
      <c r="N1480" s="264"/>
      <c r="O1480" s="93"/>
      <c r="P1480" s="93"/>
      <c r="Q1480" s="93"/>
      <c r="R1480" s="93"/>
      <c r="S1480" s="93"/>
      <c r="T1480" s="94"/>
      <c r="U1480" s="40"/>
      <c r="V1480" s="40"/>
      <c r="W1480" s="40"/>
      <c r="X1480" s="40"/>
      <c r="Y1480" s="40"/>
      <c r="Z1480" s="40"/>
      <c r="AA1480" s="40"/>
      <c r="AB1480" s="40"/>
      <c r="AC1480" s="40"/>
      <c r="AD1480" s="40"/>
      <c r="AE1480" s="40"/>
      <c r="AT1480" s="18" t="s">
        <v>404</v>
      </c>
      <c r="AU1480" s="18" t="s">
        <v>93</v>
      </c>
    </row>
    <row r="1481" s="2" customFormat="1" ht="21.75" customHeight="1">
      <c r="A1481" s="40"/>
      <c r="B1481" s="41"/>
      <c r="C1481" s="247" t="s">
        <v>1563</v>
      </c>
      <c r="D1481" s="247" t="s">
        <v>400</v>
      </c>
      <c r="E1481" s="248" t="s">
        <v>2199</v>
      </c>
      <c r="F1481" s="249" t="s">
        <v>2200</v>
      </c>
      <c r="G1481" s="250" t="s">
        <v>1828</v>
      </c>
      <c r="H1481" s="251">
        <v>1</v>
      </c>
      <c r="I1481" s="252"/>
      <c r="J1481" s="253">
        <f>ROUND(I1481*H1481,2)</f>
        <v>0</v>
      </c>
      <c r="K1481" s="254"/>
      <c r="L1481" s="46"/>
      <c r="M1481" s="255" t="s">
        <v>1</v>
      </c>
      <c r="N1481" s="256" t="s">
        <v>48</v>
      </c>
      <c r="O1481" s="93"/>
      <c r="P1481" s="257">
        <f>O1481*H1481</f>
        <v>0</v>
      </c>
      <c r="Q1481" s="257">
        <v>0</v>
      </c>
      <c r="R1481" s="257">
        <f>Q1481*H1481</f>
        <v>0</v>
      </c>
      <c r="S1481" s="257">
        <v>0</v>
      </c>
      <c r="T1481" s="258">
        <f>S1481*H1481</f>
        <v>0</v>
      </c>
      <c r="U1481" s="40"/>
      <c r="V1481" s="40"/>
      <c r="W1481" s="40"/>
      <c r="X1481" s="40"/>
      <c r="Y1481" s="40"/>
      <c r="Z1481" s="40"/>
      <c r="AA1481" s="40"/>
      <c r="AB1481" s="40"/>
      <c r="AC1481" s="40"/>
      <c r="AD1481" s="40"/>
      <c r="AE1481" s="40"/>
      <c r="AR1481" s="259" t="s">
        <v>162</v>
      </c>
      <c r="AT1481" s="259" t="s">
        <v>400</v>
      </c>
      <c r="AU1481" s="259" t="s">
        <v>93</v>
      </c>
      <c r="AY1481" s="18" t="s">
        <v>397</v>
      </c>
      <c r="BE1481" s="260">
        <f>IF(N1481="základní",J1481,0)</f>
        <v>0</v>
      </c>
      <c r="BF1481" s="260">
        <f>IF(N1481="snížená",J1481,0)</f>
        <v>0</v>
      </c>
      <c r="BG1481" s="260">
        <f>IF(N1481="zákl. přenesená",J1481,0)</f>
        <v>0</v>
      </c>
      <c r="BH1481" s="260">
        <f>IF(N1481="sníž. přenesená",J1481,0)</f>
        <v>0</v>
      </c>
      <c r="BI1481" s="260">
        <f>IF(N1481="nulová",J1481,0)</f>
        <v>0</v>
      </c>
      <c r="BJ1481" s="18" t="s">
        <v>91</v>
      </c>
      <c r="BK1481" s="260">
        <f>ROUND(I1481*H1481,2)</f>
        <v>0</v>
      </c>
      <c r="BL1481" s="18" t="s">
        <v>162</v>
      </c>
      <c r="BM1481" s="259" t="s">
        <v>2201</v>
      </c>
    </row>
    <row r="1482" s="2" customFormat="1">
      <c r="A1482" s="40"/>
      <c r="B1482" s="41"/>
      <c r="C1482" s="42"/>
      <c r="D1482" s="261" t="s">
        <v>404</v>
      </c>
      <c r="E1482" s="42"/>
      <c r="F1482" s="262" t="s">
        <v>1830</v>
      </c>
      <c r="G1482" s="42"/>
      <c r="H1482" s="42"/>
      <c r="I1482" s="157"/>
      <c r="J1482" s="42"/>
      <c r="K1482" s="42"/>
      <c r="L1482" s="46"/>
      <c r="M1482" s="263"/>
      <c r="N1482" s="264"/>
      <c r="O1482" s="93"/>
      <c r="P1482" s="93"/>
      <c r="Q1482" s="93"/>
      <c r="R1482" s="93"/>
      <c r="S1482" s="93"/>
      <c r="T1482" s="94"/>
      <c r="U1482" s="40"/>
      <c r="V1482" s="40"/>
      <c r="W1482" s="40"/>
      <c r="X1482" s="40"/>
      <c r="Y1482" s="40"/>
      <c r="Z1482" s="40"/>
      <c r="AA1482" s="40"/>
      <c r="AB1482" s="40"/>
      <c r="AC1482" s="40"/>
      <c r="AD1482" s="40"/>
      <c r="AE1482" s="40"/>
      <c r="AT1482" s="18" t="s">
        <v>404</v>
      </c>
      <c r="AU1482" s="18" t="s">
        <v>93</v>
      </c>
    </row>
    <row r="1483" s="2" customFormat="1" ht="21.75" customHeight="1">
      <c r="A1483" s="40"/>
      <c r="B1483" s="41"/>
      <c r="C1483" s="247" t="s">
        <v>2202</v>
      </c>
      <c r="D1483" s="247" t="s">
        <v>400</v>
      </c>
      <c r="E1483" s="248" t="s">
        <v>2203</v>
      </c>
      <c r="F1483" s="249" t="s">
        <v>2204</v>
      </c>
      <c r="G1483" s="250" t="s">
        <v>1828</v>
      </c>
      <c r="H1483" s="251">
        <v>1</v>
      </c>
      <c r="I1483" s="252"/>
      <c r="J1483" s="253">
        <f>ROUND(I1483*H1483,2)</f>
        <v>0</v>
      </c>
      <c r="K1483" s="254"/>
      <c r="L1483" s="46"/>
      <c r="M1483" s="255" t="s">
        <v>1</v>
      </c>
      <c r="N1483" s="256" t="s">
        <v>48</v>
      </c>
      <c r="O1483" s="93"/>
      <c r="P1483" s="257">
        <f>O1483*H1483</f>
        <v>0</v>
      </c>
      <c r="Q1483" s="257">
        <v>0</v>
      </c>
      <c r="R1483" s="257">
        <f>Q1483*H1483</f>
        <v>0</v>
      </c>
      <c r="S1483" s="257">
        <v>0</v>
      </c>
      <c r="T1483" s="258">
        <f>S1483*H1483</f>
        <v>0</v>
      </c>
      <c r="U1483" s="40"/>
      <c r="V1483" s="40"/>
      <c r="W1483" s="40"/>
      <c r="X1483" s="40"/>
      <c r="Y1483" s="40"/>
      <c r="Z1483" s="40"/>
      <c r="AA1483" s="40"/>
      <c r="AB1483" s="40"/>
      <c r="AC1483" s="40"/>
      <c r="AD1483" s="40"/>
      <c r="AE1483" s="40"/>
      <c r="AR1483" s="259" t="s">
        <v>162</v>
      </c>
      <c r="AT1483" s="259" t="s">
        <v>400</v>
      </c>
      <c r="AU1483" s="259" t="s">
        <v>93</v>
      </c>
      <c r="AY1483" s="18" t="s">
        <v>397</v>
      </c>
      <c r="BE1483" s="260">
        <f>IF(N1483="základní",J1483,0)</f>
        <v>0</v>
      </c>
      <c r="BF1483" s="260">
        <f>IF(N1483="snížená",J1483,0)</f>
        <v>0</v>
      </c>
      <c r="BG1483" s="260">
        <f>IF(N1483="zákl. přenesená",J1483,0)</f>
        <v>0</v>
      </c>
      <c r="BH1483" s="260">
        <f>IF(N1483="sníž. přenesená",J1483,0)</f>
        <v>0</v>
      </c>
      <c r="BI1483" s="260">
        <f>IF(N1483="nulová",J1483,0)</f>
        <v>0</v>
      </c>
      <c r="BJ1483" s="18" t="s">
        <v>91</v>
      </c>
      <c r="BK1483" s="260">
        <f>ROUND(I1483*H1483,2)</f>
        <v>0</v>
      </c>
      <c r="BL1483" s="18" t="s">
        <v>162</v>
      </c>
      <c r="BM1483" s="259" t="s">
        <v>2205</v>
      </c>
    </row>
    <row r="1484" s="2" customFormat="1">
      <c r="A1484" s="40"/>
      <c r="B1484" s="41"/>
      <c r="C1484" s="42"/>
      <c r="D1484" s="261" t="s">
        <v>404</v>
      </c>
      <c r="E1484" s="42"/>
      <c r="F1484" s="262" t="s">
        <v>1830</v>
      </c>
      <c r="G1484" s="42"/>
      <c r="H1484" s="42"/>
      <c r="I1484" s="157"/>
      <c r="J1484" s="42"/>
      <c r="K1484" s="42"/>
      <c r="L1484" s="46"/>
      <c r="M1484" s="263"/>
      <c r="N1484" s="264"/>
      <c r="O1484" s="93"/>
      <c r="P1484" s="93"/>
      <c r="Q1484" s="93"/>
      <c r="R1484" s="93"/>
      <c r="S1484" s="93"/>
      <c r="T1484" s="94"/>
      <c r="U1484" s="40"/>
      <c r="V1484" s="40"/>
      <c r="W1484" s="40"/>
      <c r="X1484" s="40"/>
      <c r="Y1484" s="40"/>
      <c r="Z1484" s="40"/>
      <c r="AA1484" s="40"/>
      <c r="AB1484" s="40"/>
      <c r="AC1484" s="40"/>
      <c r="AD1484" s="40"/>
      <c r="AE1484" s="40"/>
      <c r="AT1484" s="18" t="s">
        <v>404</v>
      </c>
      <c r="AU1484" s="18" t="s">
        <v>93</v>
      </c>
    </row>
    <row r="1485" s="2" customFormat="1" ht="21.75" customHeight="1">
      <c r="A1485" s="40"/>
      <c r="B1485" s="41"/>
      <c r="C1485" s="247" t="s">
        <v>1567</v>
      </c>
      <c r="D1485" s="247" t="s">
        <v>400</v>
      </c>
      <c r="E1485" s="248" t="s">
        <v>2206</v>
      </c>
      <c r="F1485" s="249" t="s">
        <v>2207</v>
      </c>
      <c r="G1485" s="250" t="s">
        <v>1828</v>
      </c>
      <c r="H1485" s="251">
        <v>1</v>
      </c>
      <c r="I1485" s="252"/>
      <c r="J1485" s="253">
        <f>ROUND(I1485*H1485,2)</f>
        <v>0</v>
      </c>
      <c r="K1485" s="254"/>
      <c r="L1485" s="46"/>
      <c r="M1485" s="255" t="s">
        <v>1</v>
      </c>
      <c r="N1485" s="256" t="s">
        <v>48</v>
      </c>
      <c r="O1485" s="93"/>
      <c r="P1485" s="257">
        <f>O1485*H1485</f>
        <v>0</v>
      </c>
      <c r="Q1485" s="257">
        <v>0</v>
      </c>
      <c r="R1485" s="257">
        <f>Q1485*H1485</f>
        <v>0</v>
      </c>
      <c r="S1485" s="257">
        <v>0</v>
      </c>
      <c r="T1485" s="258">
        <f>S1485*H1485</f>
        <v>0</v>
      </c>
      <c r="U1485" s="40"/>
      <c r="V1485" s="40"/>
      <c r="W1485" s="40"/>
      <c r="X1485" s="40"/>
      <c r="Y1485" s="40"/>
      <c r="Z1485" s="40"/>
      <c r="AA1485" s="40"/>
      <c r="AB1485" s="40"/>
      <c r="AC1485" s="40"/>
      <c r="AD1485" s="40"/>
      <c r="AE1485" s="40"/>
      <c r="AR1485" s="259" t="s">
        <v>162</v>
      </c>
      <c r="AT1485" s="259" t="s">
        <v>400</v>
      </c>
      <c r="AU1485" s="259" t="s">
        <v>93</v>
      </c>
      <c r="AY1485" s="18" t="s">
        <v>397</v>
      </c>
      <c r="BE1485" s="260">
        <f>IF(N1485="základní",J1485,0)</f>
        <v>0</v>
      </c>
      <c r="BF1485" s="260">
        <f>IF(N1485="snížená",J1485,0)</f>
        <v>0</v>
      </c>
      <c r="BG1485" s="260">
        <f>IF(N1485="zákl. přenesená",J1485,0)</f>
        <v>0</v>
      </c>
      <c r="BH1485" s="260">
        <f>IF(N1485="sníž. přenesená",J1485,0)</f>
        <v>0</v>
      </c>
      <c r="BI1485" s="260">
        <f>IF(N1485="nulová",J1485,0)</f>
        <v>0</v>
      </c>
      <c r="BJ1485" s="18" t="s">
        <v>91</v>
      </c>
      <c r="BK1485" s="260">
        <f>ROUND(I1485*H1485,2)</f>
        <v>0</v>
      </c>
      <c r="BL1485" s="18" t="s">
        <v>162</v>
      </c>
      <c r="BM1485" s="259" t="s">
        <v>2208</v>
      </c>
    </row>
    <row r="1486" s="2" customFormat="1">
      <c r="A1486" s="40"/>
      <c r="B1486" s="41"/>
      <c r="C1486" s="42"/>
      <c r="D1486" s="261" t="s">
        <v>404</v>
      </c>
      <c r="E1486" s="42"/>
      <c r="F1486" s="262" t="s">
        <v>1830</v>
      </c>
      <c r="G1486" s="42"/>
      <c r="H1486" s="42"/>
      <c r="I1486" s="157"/>
      <c r="J1486" s="42"/>
      <c r="K1486" s="42"/>
      <c r="L1486" s="46"/>
      <c r="M1486" s="263"/>
      <c r="N1486" s="264"/>
      <c r="O1486" s="93"/>
      <c r="P1486" s="93"/>
      <c r="Q1486" s="93"/>
      <c r="R1486" s="93"/>
      <c r="S1486" s="93"/>
      <c r="T1486" s="94"/>
      <c r="U1486" s="40"/>
      <c r="V1486" s="40"/>
      <c r="W1486" s="40"/>
      <c r="X1486" s="40"/>
      <c r="Y1486" s="40"/>
      <c r="Z1486" s="40"/>
      <c r="AA1486" s="40"/>
      <c r="AB1486" s="40"/>
      <c r="AC1486" s="40"/>
      <c r="AD1486" s="40"/>
      <c r="AE1486" s="40"/>
      <c r="AT1486" s="18" t="s">
        <v>404</v>
      </c>
      <c r="AU1486" s="18" t="s">
        <v>93</v>
      </c>
    </row>
    <row r="1487" s="2" customFormat="1" ht="21.75" customHeight="1">
      <c r="A1487" s="40"/>
      <c r="B1487" s="41"/>
      <c r="C1487" s="247" t="s">
        <v>2209</v>
      </c>
      <c r="D1487" s="247" t="s">
        <v>400</v>
      </c>
      <c r="E1487" s="248" t="s">
        <v>2210</v>
      </c>
      <c r="F1487" s="249" t="s">
        <v>2211</v>
      </c>
      <c r="G1487" s="250" t="s">
        <v>1828</v>
      </c>
      <c r="H1487" s="251">
        <v>1</v>
      </c>
      <c r="I1487" s="252"/>
      <c r="J1487" s="253">
        <f>ROUND(I1487*H1487,2)</f>
        <v>0</v>
      </c>
      <c r="K1487" s="254"/>
      <c r="L1487" s="46"/>
      <c r="M1487" s="255" t="s">
        <v>1</v>
      </c>
      <c r="N1487" s="256" t="s">
        <v>48</v>
      </c>
      <c r="O1487" s="93"/>
      <c r="P1487" s="257">
        <f>O1487*H1487</f>
        <v>0</v>
      </c>
      <c r="Q1487" s="257">
        <v>0</v>
      </c>
      <c r="R1487" s="257">
        <f>Q1487*H1487</f>
        <v>0</v>
      </c>
      <c r="S1487" s="257">
        <v>0</v>
      </c>
      <c r="T1487" s="258">
        <f>S1487*H1487</f>
        <v>0</v>
      </c>
      <c r="U1487" s="40"/>
      <c r="V1487" s="40"/>
      <c r="W1487" s="40"/>
      <c r="X1487" s="40"/>
      <c r="Y1487" s="40"/>
      <c r="Z1487" s="40"/>
      <c r="AA1487" s="40"/>
      <c r="AB1487" s="40"/>
      <c r="AC1487" s="40"/>
      <c r="AD1487" s="40"/>
      <c r="AE1487" s="40"/>
      <c r="AR1487" s="259" t="s">
        <v>162</v>
      </c>
      <c r="AT1487" s="259" t="s">
        <v>400</v>
      </c>
      <c r="AU1487" s="259" t="s">
        <v>93</v>
      </c>
      <c r="AY1487" s="18" t="s">
        <v>397</v>
      </c>
      <c r="BE1487" s="260">
        <f>IF(N1487="základní",J1487,0)</f>
        <v>0</v>
      </c>
      <c r="BF1487" s="260">
        <f>IF(N1487="snížená",J1487,0)</f>
        <v>0</v>
      </c>
      <c r="BG1487" s="260">
        <f>IF(N1487="zákl. přenesená",J1487,0)</f>
        <v>0</v>
      </c>
      <c r="BH1487" s="260">
        <f>IF(N1487="sníž. přenesená",J1487,0)</f>
        <v>0</v>
      </c>
      <c r="BI1487" s="260">
        <f>IF(N1487="nulová",J1487,0)</f>
        <v>0</v>
      </c>
      <c r="BJ1487" s="18" t="s">
        <v>91</v>
      </c>
      <c r="BK1487" s="260">
        <f>ROUND(I1487*H1487,2)</f>
        <v>0</v>
      </c>
      <c r="BL1487" s="18" t="s">
        <v>162</v>
      </c>
      <c r="BM1487" s="259" t="s">
        <v>2212</v>
      </c>
    </row>
    <row r="1488" s="2" customFormat="1">
      <c r="A1488" s="40"/>
      <c r="B1488" s="41"/>
      <c r="C1488" s="42"/>
      <c r="D1488" s="261" t="s">
        <v>404</v>
      </c>
      <c r="E1488" s="42"/>
      <c r="F1488" s="262" t="s">
        <v>1830</v>
      </c>
      <c r="G1488" s="42"/>
      <c r="H1488" s="42"/>
      <c r="I1488" s="157"/>
      <c r="J1488" s="42"/>
      <c r="K1488" s="42"/>
      <c r="L1488" s="46"/>
      <c r="M1488" s="263"/>
      <c r="N1488" s="264"/>
      <c r="O1488" s="93"/>
      <c r="P1488" s="93"/>
      <c r="Q1488" s="93"/>
      <c r="R1488" s="93"/>
      <c r="S1488" s="93"/>
      <c r="T1488" s="94"/>
      <c r="U1488" s="40"/>
      <c r="V1488" s="40"/>
      <c r="W1488" s="40"/>
      <c r="X1488" s="40"/>
      <c r="Y1488" s="40"/>
      <c r="Z1488" s="40"/>
      <c r="AA1488" s="40"/>
      <c r="AB1488" s="40"/>
      <c r="AC1488" s="40"/>
      <c r="AD1488" s="40"/>
      <c r="AE1488" s="40"/>
      <c r="AT1488" s="18" t="s">
        <v>404</v>
      </c>
      <c r="AU1488" s="18" t="s">
        <v>93</v>
      </c>
    </row>
    <row r="1489" s="2" customFormat="1" ht="21.75" customHeight="1">
      <c r="A1489" s="40"/>
      <c r="B1489" s="41"/>
      <c r="C1489" s="247" t="s">
        <v>1569</v>
      </c>
      <c r="D1489" s="247" t="s">
        <v>400</v>
      </c>
      <c r="E1489" s="248" t="s">
        <v>2213</v>
      </c>
      <c r="F1489" s="249" t="s">
        <v>2214</v>
      </c>
      <c r="G1489" s="250" t="s">
        <v>1828</v>
      </c>
      <c r="H1489" s="251">
        <v>1</v>
      </c>
      <c r="I1489" s="252"/>
      <c r="J1489" s="253">
        <f>ROUND(I1489*H1489,2)</f>
        <v>0</v>
      </c>
      <c r="K1489" s="254"/>
      <c r="L1489" s="46"/>
      <c r="M1489" s="255" t="s">
        <v>1</v>
      </c>
      <c r="N1489" s="256" t="s">
        <v>48</v>
      </c>
      <c r="O1489" s="93"/>
      <c r="P1489" s="257">
        <f>O1489*H1489</f>
        <v>0</v>
      </c>
      <c r="Q1489" s="257">
        <v>0</v>
      </c>
      <c r="R1489" s="257">
        <f>Q1489*H1489</f>
        <v>0</v>
      </c>
      <c r="S1489" s="257">
        <v>0</v>
      </c>
      <c r="T1489" s="258">
        <f>S1489*H1489</f>
        <v>0</v>
      </c>
      <c r="U1489" s="40"/>
      <c r="V1489" s="40"/>
      <c r="W1489" s="40"/>
      <c r="X1489" s="40"/>
      <c r="Y1489" s="40"/>
      <c r="Z1489" s="40"/>
      <c r="AA1489" s="40"/>
      <c r="AB1489" s="40"/>
      <c r="AC1489" s="40"/>
      <c r="AD1489" s="40"/>
      <c r="AE1489" s="40"/>
      <c r="AR1489" s="259" t="s">
        <v>162</v>
      </c>
      <c r="AT1489" s="259" t="s">
        <v>400</v>
      </c>
      <c r="AU1489" s="259" t="s">
        <v>93</v>
      </c>
      <c r="AY1489" s="18" t="s">
        <v>397</v>
      </c>
      <c r="BE1489" s="260">
        <f>IF(N1489="základní",J1489,0)</f>
        <v>0</v>
      </c>
      <c r="BF1489" s="260">
        <f>IF(N1489="snížená",J1489,0)</f>
        <v>0</v>
      </c>
      <c r="BG1489" s="260">
        <f>IF(N1489="zákl. přenesená",J1489,0)</f>
        <v>0</v>
      </c>
      <c r="BH1489" s="260">
        <f>IF(N1489="sníž. přenesená",J1489,0)</f>
        <v>0</v>
      </c>
      <c r="BI1489" s="260">
        <f>IF(N1489="nulová",J1489,0)</f>
        <v>0</v>
      </c>
      <c r="BJ1489" s="18" t="s">
        <v>91</v>
      </c>
      <c r="BK1489" s="260">
        <f>ROUND(I1489*H1489,2)</f>
        <v>0</v>
      </c>
      <c r="BL1489" s="18" t="s">
        <v>162</v>
      </c>
      <c r="BM1489" s="259" t="s">
        <v>2215</v>
      </c>
    </row>
    <row r="1490" s="2" customFormat="1">
      <c r="A1490" s="40"/>
      <c r="B1490" s="41"/>
      <c r="C1490" s="42"/>
      <c r="D1490" s="261" t="s">
        <v>404</v>
      </c>
      <c r="E1490" s="42"/>
      <c r="F1490" s="262" t="s">
        <v>1830</v>
      </c>
      <c r="G1490" s="42"/>
      <c r="H1490" s="42"/>
      <c r="I1490" s="157"/>
      <c r="J1490" s="42"/>
      <c r="K1490" s="42"/>
      <c r="L1490" s="46"/>
      <c r="M1490" s="263"/>
      <c r="N1490" s="264"/>
      <c r="O1490" s="93"/>
      <c r="P1490" s="93"/>
      <c r="Q1490" s="93"/>
      <c r="R1490" s="93"/>
      <c r="S1490" s="93"/>
      <c r="T1490" s="94"/>
      <c r="U1490" s="40"/>
      <c r="V1490" s="40"/>
      <c r="W1490" s="40"/>
      <c r="X1490" s="40"/>
      <c r="Y1490" s="40"/>
      <c r="Z1490" s="40"/>
      <c r="AA1490" s="40"/>
      <c r="AB1490" s="40"/>
      <c r="AC1490" s="40"/>
      <c r="AD1490" s="40"/>
      <c r="AE1490" s="40"/>
      <c r="AT1490" s="18" t="s">
        <v>404</v>
      </c>
      <c r="AU1490" s="18" t="s">
        <v>93</v>
      </c>
    </row>
    <row r="1491" s="2" customFormat="1" ht="21.75" customHeight="1">
      <c r="A1491" s="40"/>
      <c r="B1491" s="41"/>
      <c r="C1491" s="247" t="s">
        <v>2216</v>
      </c>
      <c r="D1491" s="247" t="s">
        <v>400</v>
      </c>
      <c r="E1491" s="248" t="s">
        <v>2217</v>
      </c>
      <c r="F1491" s="249" t="s">
        <v>2218</v>
      </c>
      <c r="G1491" s="250" t="s">
        <v>1828</v>
      </c>
      <c r="H1491" s="251">
        <v>1</v>
      </c>
      <c r="I1491" s="252"/>
      <c r="J1491" s="253">
        <f>ROUND(I1491*H1491,2)</f>
        <v>0</v>
      </c>
      <c r="K1491" s="254"/>
      <c r="L1491" s="46"/>
      <c r="M1491" s="255" t="s">
        <v>1</v>
      </c>
      <c r="N1491" s="256" t="s">
        <v>48</v>
      </c>
      <c r="O1491" s="93"/>
      <c r="P1491" s="257">
        <f>O1491*H1491</f>
        <v>0</v>
      </c>
      <c r="Q1491" s="257">
        <v>0</v>
      </c>
      <c r="R1491" s="257">
        <f>Q1491*H1491</f>
        <v>0</v>
      </c>
      <c r="S1491" s="257">
        <v>0</v>
      </c>
      <c r="T1491" s="258">
        <f>S1491*H1491</f>
        <v>0</v>
      </c>
      <c r="U1491" s="40"/>
      <c r="V1491" s="40"/>
      <c r="W1491" s="40"/>
      <c r="X1491" s="40"/>
      <c r="Y1491" s="40"/>
      <c r="Z1491" s="40"/>
      <c r="AA1491" s="40"/>
      <c r="AB1491" s="40"/>
      <c r="AC1491" s="40"/>
      <c r="AD1491" s="40"/>
      <c r="AE1491" s="40"/>
      <c r="AR1491" s="259" t="s">
        <v>162</v>
      </c>
      <c r="AT1491" s="259" t="s">
        <v>400</v>
      </c>
      <c r="AU1491" s="259" t="s">
        <v>93</v>
      </c>
      <c r="AY1491" s="18" t="s">
        <v>397</v>
      </c>
      <c r="BE1491" s="260">
        <f>IF(N1491="základní",J1491,0)</f>
        <v>0</v>
      </c>
      <c r="BF1491" s="260">
        <f>IF(N1491="snížená",J1491,0)</f>
        <v>0</v>
      </c>
      <c r="BG1491" s="260">
        <f>IF(N1491="zákl. přenesená",J1491,0)</f>
        <v>0</v>
      </c>
      <c r="BH1491" s="260">
        <f>IF(N1491="sníž. přenesená",J1491,0)</f>
        <v>0</v>
      </c>
      <c r="BI1491" s="260">
        <f>IF(N1491="nulová",J1491,0)</f>
        <v>0</v>
      </c>
      <c r="BJ1491" s="18" t="s">
        <v>91</v>
      </c>
      <c r="BK1491" s="260">
        <f>ROUND(I1491*H1491,2)</f>
        <v>0</v>
      </c>
      <c r="BL1491" s="18" t="s">
        <v>162</v>
      </c>
      <c r="BM1491" s="259" t="s">
        <v>2219</v>
      </c>
    </row>
    <row r="1492" s="2" customFormat="1">
      <c r="A1492" s="40"/>
      <c r="B1492" s="41"/>
      <c r="C1492" s="42"/>
      <c r="D1492" s="261" t="s">
        <v>404</v>
      </c>
      <c r="E1492" s="42"/>
      <c r="F1492" s="262" t="s">
        <v>1830</v>
      </c>
      <c r="G1492" s="42"/>
      <c r="H1492" s="42"/>
      <c r="I1492" s="157"/>
      <c r="J1492" s="42"/>
      <c r="K1492" s="42"/>
      <c r="L1492" s="46"/>
      <c r="M1492" s="263"/>
      <c r="N1492" s="264"/>
      <c r="O1492" s="93"/>
      <c r="P1492" s="93"/>
      <c r="Q1492" s="93"/>
      <c r="R1492" s="93"/>
      <c r="S1492" s="93"/>
      <c r="T1492" s="94"/>
      <c r="U1492" s="40"/>
      <c r="V1492" s="40"/>
      <c r="W1492" s="40"/>
      <c r="X1492" s="40"/>
      <c r="Y1492" s="40"/>
      <c r="Z1492" s="40"/>
      <c r="AA1492" s="40"/>
      <c r="AB1492" s="40"/>
      <c r="AC1492" s="40"/>
      <c r="AD1492" s="40"/>
      <c r="AE1492" s="40"/>
      <c r="AT1492" s="18" t="s">
        <v>404</v>
      </c>
      <c r="AU1492" s="18" t="s">
        <v>93</v>
      </c>
    </row>
    <row r="1493" s="2" customFormat="1" ht="21.75" customHeight="1">
      <c r="A1493" s="40"/>
      <c r="B1493" s="41"/>
      <c r="C1493" s="247" t="s">
        <v>1574</v>
      </c>
      <c r="D1493" s="247" t="s">
        <v>400</v>
      </c>
      <c r="E1493" s="248" t="s">
        <v>2220</v>
      </c>
      <c r="F1493" s="249" t="s">
        <v>2221</v>
      </c>
      <c r="G1493" s="250" t="s">
        <v>1828</v>
      </c>
      <c r="H1493" s="251">
        <v>1</v>
      </c>
      <c r="I1493" s="252"/>
      <c r="J1493" s="253">
        <f>ROUND(I1493*H1493,2)</f>
        <v>0</v>
      </c>
      <c r="K1493" s="254"/>
      <c r="L1493" s="46"/>
      <c r="M1493" s="255" t="s">
        <v>1</v>
      </c>
      <c r="N1493" s="256" t="s">
        <v>48</v>
      </c>
      <c r="O1493" s="93"/>
      <c r="P1493" s="257">
        <f>O1493*H1493</f>
        <v>0</v>
      </c>
      <c r="Q1493" s="257">
        <v>0</v>
      </c>
      <c r="R1493" s="257">
        <f>Q1493*H1493</f>
        <v>0</v>
      </c>
      <c r="S1493" s="257">
        <v>0</v>
      </c>
      <c r="T1493" s="258">
        <f>S1493*H1493</f>
        <v>0</v>
      </c>
      <c r="U1493" s="40"/>
      <c r="V1493" s="40"/>
      <c r="W1493" s="40"/>
      <c r="X1493" s="40"/>
      <c r="Y1493" s="40"/>
      <c r="Z1493" s="40"/>
      <c r="AA1493" s="40"/>
      <c r="AB1493" s="40"/>
      <c r="AC1493" s="40"/>
      <c r="AD1493" s="40"/>
      <c r="AE1493" s="40"/>
      <c r="AR1493" s="259" t="s">
        <v>162</v>
      </c>
      <c r="AT1493" s="259" t="s">
        <v>400</v>
      </c>
      <c r="AU1493" s="259" t="s">
        <v>93</v>
      </c>
      <c r="AY1493" s="18" t="s">
        <v>397</v>
      </c>
      <c r="BE1493" s="260">
        <f>IF(N1493="základní",J1493,0)</f>
        <v>0</v>
      </c>
      <c r="BF1493" s="260">
        <f>IF(N1493="snížená",J1493,0)</f>
        <v>0</v>
      </c>
      <c r="BG1493" s="260">
        <f>IF(N1493="zákl. přenesená",J1493,0)</f>
        <v>0</v>
      </c>
      <c r="BH1493" s="260">
        <f>IF(N1493="sníž. přenesená",J1493,0)</f>
        <v>0</v>
      </c>
      <c r="BI1493" s="260">
        <f>IF(N1493="nulová",J1493,0)</f>
        <v>0</v>
      </c>
      <c r="BJ1493" s="18" t="s">
        <v>91</v>
      </c>
      <c r="BK1493" s="260">
        <f>ROUND(I1493*H1493,2)</f>
        <v>0</v>
      </c>
      <c r="BL1493" s="18" t="s">
        <v>162</v>
      </c>
      <c r="BM1493" s="259" t="s">
        <v>2222</v>
      </c>
    </row>
    <row r="1494" s="2" customFormat="1">
      <c r="A1494" s="40"/>
      <c r="B1494" s="41"/>
      <c r="C1494" s="42"/>
      <c r="D1494" s="261" t="s">
        <v>404</v>
      </c>
      <c r="E1494" s="42"/>
      <c r="F1494" s="262" t="s">
        <v>1830</v>
      </c>
      <c r="G1494" s="42"/>
      <c r="H1494" s="42"/>
      <c r="I1494" s="157"/>
      <c r="J1494" s="42"/>
      <c r="K1494" s="42"/>
      <c r="L1494" s="46"/>
      <c r="M1494" s="263"/>
      <c r="N1494" s="264"/>
      <c r="O1494" s="93"/>
      <c r="P1494" s="93"/>
      <c r="Q1494" s="93"/>
      <c r="R1494" s="93"/>
      <c r="S1494" s="93"/>
      <c r="T1494" s="94"/>
      <c r="U1494" s="40"/>
      <c r="V1494" s="40"/>
      <c r="W1494" s="40"/>
      <c r="X1494" s="40"/>
      <c r="Y1494" s="40"/>
      <c r="Z1494" s="40"/>
      <c r="AA1494" s="40"/>
      <c r="AB1494" s="40"/>
      <c r="AC1494" s="40"/>
      <c r="AD1494" s="40"/>
      <c r="AE1494" s="40"/>
      <c r="AT1494" s="18" t="s">
        <v>404</v>
      </c>
      <c r="AU1494" s="18" t="s">
        <v>93</v>
      </c>
    </row>
    <row r="1495" s="2" customFormat="1" ht="21.75" customHeight="1">
      <c r="A1495" s="40"/>
      <c r="B1495" s="41"/>
      <c r="C1495" s="247" t="s">
        <v>2223</v>
      </c>
      <c r="D1495" s="247" t="s">
        <v>400</v>
      </c>
      <c r="E1495" s="248" t="s">
        <v>2224</v>
      </c>
      <c r="F1495" s="249" t="s">
        <v>2225</v>
      </c>
      <c r="G1495" s="250" t="s">
        <v>1828</v>
      </c>
      <c r="H1495" s="251">
        <v>1</v>
      </c>
      <c r="I1495" s="252"/>
      <c r="J1495" s="253">
        <f>ROUND(I1495*H1495,2)</f>
        <v>0</v>
      </c>
      <c r="K1495" s="254"/>
      <c r="L1495" s="46"/>
      <c r="M1495" s="255" t="s">
        <v>1</v>
      </c>
      <c r="N1495" s="256" t="s">
        <v>48</v>
      </c>
      <c r="O1495" s="93"/>
      <c r="P1495" s="257">
        <f>O1495*H1495</f>
        <v>0</v>
      </c>
      <c r="Q1495" s="257">
        <v>0</v>
      </c>
      <c r="R1495" s="257">
        <f>Q1495*H1495</f>
        <v>0</v>
      </c>
      <c r="S1495" s="257">
        <v>0</v>
      </c>
      <c r="T1495" s="258">
        <f>S1495*H1495</f>
        <v>0</v>
      </c>
      <c r="U1495" s="40"/>
      <c r="V1495" s="40"/>
      <c r="W1495" s="40"/>
      <c r="X1495" s="40"/>
      <c r="Y1495" s="40"/>
      <c r="Z1495" s="40"/>
      <c r="AA1495" s="40"/>
      <c r="AB1495" s="40"/>
      <c r="AC1495" s="40"/>
      <c r="AD1495" s="40"/>
      <c r="AE1495" s="40"/>
      <c r="AR1495" s="259" t="s">
        <v>162</v>
      </c>
      <c r="AT1495" s="259" t="s">
        <v>400</v>
      </c>
      <c r="AU1495" s="259" t="s">
        <v>93</v>
      </c>
      <c r="AY1495" s="18" t="s">
        <v>397</v>
      </c>
      <c r="BE1495" s="260">
        <f>IF(N1495="základní",J1495,0)</f>
        <v>0</v>
      </c>
      <c r="BF1495" s="260">
        <f>IF(N1495="snížená",J1495,0)</f>
        <v>0</v>
      </c>
      <c r="BG1495" s="260">
        <f>IF(N1495="zákl. přenesená",J1495,0)</f>
        <v>0</v>
      </c>
      <c r="BH1495" s="260">
        <f>IF(N1495="sníž. přenesená",J1495,0)</f>
        <v>0</v>
      </c>
      <c r="BI1495" s="260">
        <f>IF(N1495="nulová",J1495,0)</f>
        <v>0</v>
      </c>
      <c r="BJ1495" s="18" t="s">
        <v>91</v>
      </c>
      <c r="BK1495" s="260">
        <f>ROUND(I1495*H1495,2)</f>
        <v>0</v>
      </c>
      <c r="BL1495" s="18" t="s">
        <v>162</v>
      </c>
      <c r="BM1495" s="259" t="s">
        <v>2226</v>
      </c>
    </row>
    <row r="1496" s="2" customFormat="1">
      <c r="A1496" s="40"/>
      <c r="B1496" s="41"/>
      <c r="C1496" s="42"/>
      <c r="D1496" s="261" t="s">
        <v>404</v>
      </c>
      <c r="E1496" s="42"/>
      <c r="F1496" s="262" t="s">
        <v>1830</v>
      </c>
      <c r="G1496" s="42"/>
      <c r="H1496" s="42"/>
      <c r="I1496" s="157"/>
      <c r="J1496" s="42"/>
      <c r="K1496" s="42"/>
      <c r="L1496" s="46"/>
      <c r="M1496" s="263"/>
      <c r="N1496" s="264"/>
      <c r="O1496" s="93"/>
      <c r="P1496" s="93"/>
      <c r="Q1496" s="93"/>
      <c r="R1496" s="93"/>
      <c r="S1496" s="93"/>
      <c r="T1496" s="94"/>
      <c r="U1496" s="40"/>
      <c r="V1496" s="40"/>
      <c r="W1496" s="40"/>
      <c r="X1496" s="40"/>
      <c r="Y1496" s="40"/>
      <c r="Z1496" s="40"/>
      <c r="AA1496" s="40"/>
      <c r="AB1496" s="40"/>
      <c r="AC1496" s="40"/>
      <c r="AD1496" s="40"/>
      <c r="AE1496" s="40"/>
      <c r="AT1496" s="18" t="s">
        <v>404</v>
      </c>
      <c r="AU1496" s="18" t="s">
        <v>93</v>
      </c>
    </row>
    <row r="1497" s="2" customFormat="1" ht="21.75" customHeight="1">
      <c r="A1497" s="40"/>
      <c r="B1497" s="41"/>
      <c r="C1497" s="247" t="s">
        <v>1578</v>
      </c>
      <c r="D1497" s="247" t="s">
        <v>400</v>
      </c>
      <c r="E1497" s="248" t="s">
        <v>2227</v>
      </c>
      <c r="F1497" s="249" t="s">
        <v>2228</v>
      </c>
      <c r="G1497" s="250" t="s">
        <v>1828</v>
      </c>
      <c r="H1497" s="251">
        <v>1</v>
      </c>
      <c r="I1497" s="252"/>
      <c r="J1497" s="253">
        <f>ROUND(I1497*H1497,2)</f>
        <v>0</v>
      </c>
      <c r="K1497" s="254"/>
      <c r="L1497" s="46"/>
      <c r="M1497" s="255" t="s">
        <v>1</v>
      </c>
      <c r="N1497" s="256" t="s">
        <v>48</v>
      </c>
      <c r="O1497" s="93"/>
      <c r="P1497" s="257">
        <f>O1497*H1497</f>
        <v>0</v>
      </c>
      <c r="Q1497" s="257">
        <v>0</v>
      </c>
      <c r="R1497" s="257">
        <f>Q1497*H1497</f>
        <v>0</v>
      </c>
      <c r="S1497" s="257">
        <v>0</v>
      </c>
      <c r="T1497" s="258">
        <f>S1497*H1497</f>
        <v>0</v>
      </c>
      <c r="U1497" s="40"/>
      <c r="V1497" s="40"/>
      <c r="W1497" s="40"/>
      <c r="X1497" s="40"/>
      <c r="Y1497" s="40"/>
      <c r="Z1497" s="40"/>
      <c r="AA1497" s="40"/>
      <c r="AB1497" s="40"/>
      <c r="AC1497" s="40"/>
      <c r="AD1497" s="40"/>
      <c r="AE1497" s="40"/>
      <c r="AR1497" s="259" t="s">
        <v>162</v>
      </c>
      <c r="AT1497" s="259" t="s">
        <v>400</v>
      </c>
      <c r="AU1497" s="259" t="s">
        <v>93</v>
      </c>
      <c r="AY1497" s="18" t="s">
        <v>397</v>
      </c>
      <c r="BE1497" s="260">
        <f>IF(N1497="základní",J1497,0)</f>
        <v>0</v>
      </c>
      <c r="BF1497" s="260">
        <f>IF(N1497="snížená",J1497,0)</f>
        <v>0</v>
      </c>
      <c r="BG1497" s="260">
        <f>IF(N1497="zákl. přenesená",J1497,0)</f>
        <v>0</v>
      </c>
      <c r="BH1497" s="260">
        <f>IF(N1497="sníž. přenesená",J1497,0)</f>
        <v>0</v>
      </c>
      <c r="BI1497" s="260">
        <f>IF(N1497="nulová",J1497,0)</f>
        <v>0</v>
      </c>
      <c r="BJ1497" s="18" t="s">
        <v>91</v>
      </c>
      <c r="BK1497" s="260">
        <f>ROUND(I1497*H1497,2)</f>
        <v>0</v>
      </c>
      <c r="BL1497" s="18" t="s">
        <v>162</v>
      </c>
      <c r="BM1497" s="259" t="s">
        <v>2229</v>
      </c>
    </row>
    <row r="1498" s="2" customFormat="1">
      <c r="A1498" s="40"/>
      <c r="B1498" s="41"/>
      <c r="C1498" s="42"/>
      <c r="D1498" s="261" t="s">
        <v>404</v>
      </c>
      <c r="E1498" s="42"/>
      <c r="F1498" s="262" t="s">
        <v>1830</v>
      </c>
      <c r="G1498" s="42"/>
      <c r="H1498" s="42"/>
      <c r="I1498" s="157"/>
      <c r="J1498" s="42"/>
      <c r="K1498" s="42"/>
      <c r="L1498" s="46"/>
      <c r="M1498" s="263"/>
      <c r="N1498" s="264"/>
      <c r="O1498" s="93"/>
      <c r="P1498" s="93"/>
      <c r="Q1498" s="93"/>
      <c r="R1498" s="93"/>
      <c r="S1498" s="93"/>
      <c r="T1498" s="94"/>
      <c r="U1498" s="40"/>
      <c r="V1498" s="40"/>
      <c r="W1498" s="40"/>
      <c r="X1498" s="40"/>
      <c r="Y1498" s="40"/>
      <c r="Z1498" s="40"/>
      <c r="AA1498" s="40"/>
      <c r="AB1498" s="40"/>
      <c r="AC1498" s="40"/>
      <c r="AD1498" s="40"/>
      <c r="AE1498" s="40"/>
      <c r="AT1498" s="18" t="s">
        <v>404</v>
      </c>
      <c r="AU1498" s="18" t="s">
        <v>93</v>
      </c>
    </row>
    <row r="1499" s="2" customFormat="1" ht="21.75" customHeight="1">
      <c r="A1499" s="40"/>
      <c r="B1499" s="41"/>
      <c r="C1499" s="247" t="s">
        <v>2230</v>
      </c>
      <c r="D1499" s="247" t="s">
        <v>400</v>
      </c>
      <c r="E1499" s="248" t="s">
        <v>2231</v>
      </c>
      <c r="F1499" s="249" t="s">
        <v>2232</v>
      </c>
      <c r="G1499" s="250" t="s">
        <v>1828</v>
      </c>
      <c r="H1499" s="251">
        <v>1</v>
      </c>
      <c r="I1499" s="252"/>
      <c r="J1499" s="253">
        <f>ROUND(I1499*H1499,2)</f>
        <v>0</v>
      </c>
      <c r="K1499" s="254"/>
      <c r="L1499" s="46"/>
      <c r="M1499" s="255" t="s">
        <v>1</v>
      </c>
      <c r="N1499" s="256" t="s">
        <v>48</v>
      </c>
      <c r="O1499" s="93"/>
      <c r="P1499" s="257">
        <f>O1499*H1499</f>
        <v>0</v>
      </c>
      <c r="Q1499" s="257">
        <v>0</v>
      </c>
      <c r="R1499" s="257">
        <f>Q1499*H1499</f>
        <v>0</v>
      </c>
      <c r="S1499" s="257">
        <v>0</v>
      </c>
      <c r="T1499" s="258">
        <f>S1499*H1499</f>
        <v>0</v>
      </c>
      <c r="U1499" s="40"/>
      <c r="V1499" s="40"/>
      <c r="W1499" s="40"/>
      <c r="X1499" s="40"/>
      <c r="Y1499" s="40"/>
      <c r="Z1499" s="40"/>
      <c r="AA1499" s="40"/>
      <c r="AB1499" s="40"/>
      <c r="AC1499" s="40"/>
      <c r="AD1499" s="40"/>
      <c r="AE1499" s="40"/>
      <c r="AR1499" s="259" t="s">
        <v>162</v>
      </c>
      <c r="AT1499" s="259" t="s">
        <v>400</v>
      </c>
      <c r="AU1499" s="259" t="s">
        <v>93</v>
      </c>
      <c r="AY1499" s="18" t="s">
        <v>397</v>
      </c>
      <c r="BE1499" s="260">
        <f>IF(N1499="základní",J1499,0)</f>
        <v>0</v>
      </c>
      <c r="BF1499" s="260">
        <f>IF(N1499="snížená",J1499,0)</f>
        <v>0</v>
      </c>
      <c r="BG1499" s="260">
        <f>IF(N1499="zákl. přenesená",J1499,0)</f>
        <v>0</v>
      </c>
      <c r="BH1499" s="260">
        <f>IF(N1499="sníž. přenesená",J1499,0)</f>
        <v>0</v>
      </c>
      <c r="BI1499" s="260">
        <f>IF(N1499="nulová",J1499,0)</f>
        <v>0</v>
      </c>
      <c r="BJ1499" s="18" t="s">
        <v>91</v>
      </c>
      <c r="BK1499" s="260">
        <f>ROUND(I1499*H1499,2)</f>
        <v>0</v>
      </c>
      <c r="BL1499" s="18" t="s">
        <v>162</v>
      </c>
      <c r="BM1499" s="259" t="s">
        <v>2233</v>
      </c>
    </row>
    <row r="1500" s="2" customFormat="1">
      <c r="A1500" s="40"/>
      <c r="B1500" s="41"/>
      <c r="C1500" s="42"/>
      <c r="D1500" s="261" t="s">
        <v>404</v>
      </c>
      <c r="E1500" s="42"/>
      <c r="F1500" s="262" t="s">
        <v>1830</v>
      </c>
      <c r="G1500" s="42"/>
      <c r="H1500" s="42"/>
      <c r="I1500" s="157"/>
      <c r="J1500" s="42"/>
      <c r="K1500" s="42"/>
      <c r="L1500" s="46"/>
      <c r="M1500" s="263"/>
      <c r="N1500" s="264"/>
      <c r="O1500" s="93"/>
      <c r="P1500" s="93"/>
      <c r="Q1500" s="93"/>
      <c r="R1500" s="93"/>
      <c r="S1500" s="93"/>
      <c r="T1500" s="94"/>
      <c r="U1500" s="40"/>
      <c r="V1500" s="40"/>
      <c r="W1500" s="40"/>
      <c r="X1500" s="40"/>
      <c r="Y1500" s="40"/>
      <c r="Z1500" s="40"/>
      <c r="AA1500" s="40"/>
      <c r="AB1500" s="40"/>
      <c r="AC1500" s="40"/>
      <c r="AD1500" s="40"/>
      <c r="AE1500" s="40"/>
      <c r="AT1500" s="18" t="s">
        <v>404</v>
      </c>
      <c r="AU1500" s="18" t="s">
        <v>93</v>
      </c>
    </row>
    <row r="1501" s="2" customFormat="1" ht="21.75" customHeight="1">
      <c r="A1501" s="40"/>
      <c r="B1501" s="41"/>
      <c r="C1501" s="247" t="s">
        <v>1583</v>
      </c>
      <c r="D1501" s="247" t="s">
        <v>400</v>
      </c>
      <c r="E1501" s="248" t="s">
        <v>2234</v>
      </c>
      <c r="F1501" s="249" t="s">
        <v>2235</v>
      </c>
      <c r="G1501" s="250" t="s">
        <v>1828</v>
      </c>
      <c r="H1501" s="251">
        <v>1</v>
      </c>
      <c r="I1501" s="252"/>
      <c r="J1501" s="253">
        <f>ROUND(I1501*H1501,2)</f>
        <v>0</v>
      </c>
      <c r="K1501" s="254"/>
      <c r="L1501" s="46"/>
      <c r="M1501" s="255" t="s">
        <v>1</v>
      </c>
      <c r="N1501" s="256" t="s">
        <v>48</v>
      </c>
      <c r="O1501" s="93"/>
      <c r="P1501" s="257">
        <f>O1501*H1501</f>
        <v>0</v>
      </c>
      <c r="Q1501" s="257">
        <v>0</v>
      </c>
      <c r="R1501" s="257">
        <f>Q1501*H1501</f>
        <v>0</v>
      </c>
      <c r="S1501" s="257">
        <v>0</v>
      </c>
      <c r="T1501" s="258">
        <f>S1501*H1501</f>
        <v>0</v>
      </c>
      <c r="U1501" s="40"/>
      <c r="V1501" s="40"/>
      <c r="W1501" s="40"/>
      <c r="X1501" s="40"/>
      <c r="Y1501" s="40"/>
      <c r="Z1501" s="40"/>
      <c r="AA1501" s="40"/>
      <c r="AB1501" s="40"/>
      <c r="AC1501" s="40"/>
      <c r="AD1501" s="40"/>
      <c r="AE1501" s="40"/>
      <c r="AR1501" s="259" t="s">
        <v>162</v>
      </c>
      <c r="AT1501" s="259" t="s">
        <v>400</v>
      </c>
      <c r="AU1501" s="259" t="s">
        <v>93</v>
      </c>
      <c r="AY1501" s="18" t="s">
        <v>397</v>
      </c>
      <c r="BE1501" s="260">
        <f>IF(N1501="základní",J1501,0)</f>
        <v>0</v>
      </c>
      <c r="BF1501" s="260">
        <f>IF(N1501="snížená",J1501,0)</f>
        <v>0</v>
      </c>
      <c r="BG1501" s="260">
        <f>IF(N1501="zákl. přenesená",J1501,0)</f>
        <v>0</v>
      </c>
      <c r="BH1501" s="260">
        <f>IF(N1501="sníž. přenesená",J1501,0)</f>
        <v>0</v>
      </c>
      <c r="BI1501" s="260">
        <f>IF(N1501="nulová",J1501,0)</f>
        <v>0</v>
      </c>
      <c r="BJ1501" s="18" t="s">
        <v>91</v>
      </c>
      <c r="BK1501" s="260">
        <f>ROUND(I1501*H1501,2)</f>
        <v>0</v>
      </c>
      <c r="BL1501" s="18" t="s">
        <v>162</v>
      </c>
      <c r="BM1501" s="259" t="s">
        <v>2236</v>
      </c>
    </row>
    <row r="1502" s="2" customFormat="1">
      <c r="A1502" s="40"/>
      <c r="B1502" s="41"/>
      <c r="C1502" s="42"/>
      <c r="D1502" s="261" t="s">
        <v>404</v>
      </c>
      <c r="E1502" s="42"/>
      <c r="F1502" s="262" t="s">
        <v>1830</v>
      </c>
      <c r="G1502" s="42"/>
      <c r="H1502" s="42"/>
      <c r="I1502" s="157"/>
      <c r="J1502" s="42"/>
      <c r="K1502" s="42"/>
      <c r="L1502" s="46"/>
      <c r="M1502" s="263"/>
      <c r="N1502" s="264"/>
      <c r="O1502" s="93"/>
      <c r="P1502" s="93"/>
      <c r="Q1502" s="93"/>
      <c r="R1502" s="93"/>
      <c r="S1502" s="93"/>
      <c r="T1502" s="94"/>
      <c r="U1502" s="40"/>
      <c r="V1502" s="40"/>
      <c r="W1502" s="40"/>
      <c r="X1502" s="40"/>
      <c r="Y1502" s="40"/>
      <c r="Z1502" s="40"/>
      <c r="AA1502" s="40"/>
      <c r="AB1502" s="40"/>
      <c r="AC1502" s="40"/>
      <c r="AD1502" s="40"/>
      <c r="AE1502" s="40"/>
      <c r="AT1502" s="18" t="s">
        <v>404</v>
      </c>
      <c r="AU1502" s="18" t="s">
        <v>93</v>
      </c>
    </row>
    <row r="1503" s="2" customFormat="1" ht="21.75" customHeight="1">
      <c r="A1503" s="40"/>
      <c r="B1503" s="41"/>
      <c r="C1503" s="247" t="s">
        <v>2237</v>
      </c>
      <c r="D1503" s="247" t="s">
        <v>400</v>
      </c>
      <c r="E1503" s="248" t="s">
        <v>2238</v>
      </c>
      <c r="F1503" s="249" t="s">
        <v>2239</v>
      </c>
      <c r="G1503" s="250" t="s">
        <v>1828</v>
      </c>
      <c r="H1503" s="251">
        <v>1</v>
      </c>
      <c r="I1503" s="252"/>
      <c r="J1503" s="253">
        <f>ROUND(I1503*H1503,2)</f>
        <v>0</v>
      </c>
      <c r="K1503" s="254"/>
      <c r="L1503" s="46"/>
      <c r="M1503" s="255" t="s">
        <v>1</v>
      </c>
      <c r="N1503" s="256" t="s">
        <v>48</v>
      </c>
      <c r="O1503" s="93"/>
      <c r="P1503" s="257">
        <f>O1503*H1503</f>
        <v>0</v>
      </c>
      <c r="Q1503" s="257">
        <v>0</v>
      </c>
      <c r="R1503" s="257">
        <f>Q1503*H1503</f>
        <v>0</v>
      </c>
      <c r="S1503" s="257">
        <v>0</v>
      </c>
      <c r="T1503" s="258">
        <f>S1503*H1503</f>
        <v>0</v>
      </c>
      <c r="U1503" s="40"/>
      <c r="V1503" s="40"/>
      <c r="W1503" s="40"/>
      <c r="X1503" s="40"/>
      <c r="Y1503" s="40"/>
      <c r="Z1503" s="40"/>
      <c r="AA1503" s="40"/>
      <c r="AB1503" s="40"/>
      <c r="AC1503" s="40"/>
      <c r="AD1503" s="40"/>
      <c r="AE1503" s="40"/>
      <c r="AR1503" s="259" t="s">
        <v>162</v>
      </c>
      <c r="AT1503" s="259" t="s">
        <v>400</v>
      </c>
      <c r="AU1503" s="259" t="s">
        <v>93</v>
      </c>
      <c r="AY1503" s="18" t="s">
        <v>397</v>
      </c>
      <c r="BE1503" s="260">
        <f>IF(N1503="základní",J1503,0)</f>
        <v>0</v>
      </c>
      <c r="BF1503" s="260">
        <f>IF(N1503="snížená",J1503,0)</f>
        <v>0</v>
      </c>
      <c r="BG1503" s="260">
        <f>IF(N1503="zákl. přenesená",J1503,0)</f>
        <v>0</v>
      </c>
      <c r="BH1503" s="260">
        <f>IF(N1503="sníž. přenesená",J1503,0)</f>
        <v>0</v>
      </c>
      <c r="BI1503" s="260">
        <f>IF(N1503="nulová",J1503,0)</f>
        <v>0</v>
      </c>
      <c r="BJ1503" s="18" t="s">
        <v>91</v>
      </c>
      <c r="BK1503" s="260">
        <f>ROUND(I1503*H1503,2)</f>
        <v>0</v>
      </c>
      <c r="BL1503" s="18" t="s">
        <v>162</v>
      </c>
      <c r="BM1503" s="259" t="s">
        <v>2240</v>
      </c>
    </row>
    <row r="1504" s="2" customFormat="1">
      <c r="A1504" s="40"/>
      <c r="B1504" s="41"/>
      <c r="C1504" s="42"/>
      <c r="D1504" s="261" t="s">
        <v>404</v>
      </c>
      <c r="E1504" s="42"/>
      <c r="F1504" s="262" t="s">
        <v>1830</v>
      </c>
      <c r="G1504" s="42"/>
      <c r="H1504" s="42"/>
      <c r="I1504" s="157"/>
      <c r="J1504" s="42"/>
      <c r="K1504" s="42"/>
      <c r="L1504" s="46"/>
      <c r="M1504" s="263"/>
      <c r="N1504" s="264"/>
      <c r="O1504" s="93"/>
      <c r="P1504" s="93"/>
      <c r="Q1504" s="93"/>
      <c r="R1504" s="93"/>
      <c r="S1504" s="93"/>
      <c r="T1504" s="94"/>
      <c r="U1504" s="40"/>
      <c r="V1504" s="40"/>
      <c r="W1504" s="40"/>
      <c r="X1504" s="40"/>
      <c r="Y1504" s="40"/>
      <c r="Z1504" s="40"/>
      <c r="AA1504" s="40"/>
      <c r="AB1504" s="40"/>
      <c r="AC1504" s="40"/>
      <c r="AD1504" s="40"/>
      <c r="AE1504" s="40"/>
      <c r="AT1504" s="18" t="s">
        <v>404</v>
      </c>
      <c r="AU1504" s="18" t="s">
        <v>93</v>
      </c>
    </row>
    <row r="1505" s="2" customFormat="1" ht="21.75" customHeight="1">
      <c r="A1505" s="40"/>
      <c r="B1505" s="41"/>
      <c r="C1505" s="247" t="s">
        <v>1587</v>
      </c>
      <c r="D1505" s="247" t="s">
        <v>400</v>
      </c>
      <c r="E1505" s="248" t="s">
        <v>2241</v>
      </c>
      <c r="F1505" s="249" t="s">
        <v>2242</v>
      </c>
      <c r="G1505" s="250" t="s">
        <v>1828</v>
      </c>
      <c r="H1505" s="251">
        <v>1</v>
      </c>
      <c r="I1505" s="252"/>
      <c r="J1505" s="253">
        <f>ROUND(I1505*H1505,2)</f>
        <v>0</v>
      </c>
      <c r="K1505" s="254"/>
      <c r="L1505" s="46"/>
      <c r="M1505" s="255" t="s">
        <v>1</v>
      </c>
      <c r="N1505" s="256" t="s">
        <v>48</v>
      </c>
      <c r="O1505" s="93"/>
      <c r="P1505" s="257">
        <f>O1505*H1505</f>
        <v>0</v>
      </c>
      <c r="Q1505" s="257">
        <v>0</v>
      </c>
      <c r="R1505" s="257">
        <f>Q1505*H1505</f>
        <v>0</v>
      </c>
      <c r="S1505" s="257">
        <v>0</v>
      </c>
      <c r="T1505" s="258">
        <f>S1505*H1505</f>
        <v>0</v>
      </c>
      <c r="U1505" s="40"/>
      <c r="V1505" s="40"/>
      <c r="W1505" s="40"/>
      <c r="X1505" s="40"/>
      <c r="Y1505" s="40"/>
      <c r="Z1505" s="40"/>
      <c r="AA1505" s="40"/>
      <c r="AB1505" s="40"/>
      <c r="AC1505" s="40"/>
      <c r="AD1505" s="40"/>
      <c r="AE1505" s="40"/>
      <c r="AR1505" s="259" t="s">
        <v>162</v>
      </c>
      <c r="AT1505" s="259" t="s">
        <v>400</v>
      </c>
      <c r="AU1505" s="259" t="s">
        <v>93</v>
      </c>
      <c r="AY1505" s="18" t="s">
        <v>397</v>
      </c>
      <c r="BE1505" s="260">
        <f>IF(N1505="základní",J1505,0)</f>
        <v>0</v>
      </c>
      <c r="BF1505" s="260">
        <f>IF(N1505="snížená",J1505,0)</f>
        <v>0</v>
      </c>
      <c r="BG1505" s="260">
        <f>IF(N1505="zákl. přenesená",J1505,0)</f>
        <v>0</v>
      </c>
      <c r="BH1505" s="260">
        <f>IF(N1505="sníž. přenesená",J1505,0)</f>
        <v>0</v>
      </c>
      <c r="BI1505" s="260">
        <f>IF(N1505="nulová",J1505,0)</f>
        <v>0</v>
      </c>
      <c r="BJ1505" s="18" t="s">
        <v>91</v>
      </c>
      <c r="BK1505" s="260">
        <f>ROUND(I1505*H1505,2)</f>
        <v>0</v>
      </c>
      <c r="BL1505" s="18" t="s">
        <v>162</v>
      </c>
      <c r="BM1505" s="259" t="s">
        <v>2243</v>
      </c>
    </row>
    <row r="1506" s="2" customFormat="1">
      <c r="A1506" s="40"/>
      <c r="B1506" s="41"/>
      <c r="C1506" s="42"/>
      <c r="D1506" s="261" t="s">
        <v>404</v>
      </c>
      <c r="E1506" s="42"/>
      <c r="F1506" s="262" t="s">
        <v>1830</v>
      </c>
      <c r="G1506" s="42"/>
      <c r="H1506" s="42"/>
      <c r="I1506" s="157"/>
      <c r="J1506" s="42"/>
      <c r="K1506" s="42"/>
      <c r="L1506" s="46"/>
      <c r="M1506" s="263"/>
      <c r="N1506" s="264"/>
      <c r="O1506" s="93"/>
      <c r="P1506" s="93"/>
      <c r="Q1506" s="93"/>
      <c r="R1506" s="93"/>
      <c r="S1506" s="93"/>
      <c r="T1506" s="94"/>
      <c r="U1506" s="40"/>
      <c r="V1506" s="40"/>
      <c r="W1506" s="40"/>
      <c r="X1506" s="40"/>
      <c r="Y1506" s="40"/>
      <c r="Z1506" s="40"/>
      <c r="AA1506" s="40"/>
      <c r="AB1506" s="40"/>
      <c r="AC1506" s="40"/>
      <c r="AD1506" s="40"/>
      <c r="AE1506" s="40"/>
      <c r="AT1506" s="18" t="s">
        <v>404</v>
      </c>
      <c r="AU1506" s="18" t="s">
        <v>93</v>
      </c>
    </row>
    <row r="1507" s="2" customFormat="1" ht="21.75" customHeight="1">
      <c r="A1507" s="40"/>
      <c r="B1507" s="41"/>
      <c r="C1507" s="247" t="s">
        <v>2244</v>
      </c>
      <c r="D1507" s="247" t="s">
        <v>400</v>
      </c>
      <c r="E1507" s="248" t="s">
        <v>2245</v>
      </c>
      <c r="F1507" s="249" t="s">
        <v>2246</v>
      </c>
      <c r="G1507" s="250" t="s">
        <v>1828</v>
      </c>
      <c r="H1507" s="251">
        <v>1</v>
      </c>
      <c r="I1507" s="252"/>
      <c r="J1507" s="253">
        <f>ROUND(I1507*H1507,2)</f>
        <v>0</v>
      </c>
      <c r="K1507" s="254"/>
      <c r="L1507" s="46"/>
      <c r="M1507" s="255" t="s">
        <v>1</v>
      </c>
      <c r="N1507" s="256" t="s">
        <v>48</v>
      </c>
      <c r="O1507" s="93"/>
      <c r="P1507" s="257">
        <f>O1507*H1507</f>
        <v>0</v>
      </c>
      <c r="Q1507" s="257">
        <v>0</v>
      </c>
      <c r="R1507" s="257">
        <f>Q1507*H1507</f>
        <v>0</v>
      </c>
      <c r="S1507" s="257">
        <v>0</v>
      </c>
      <c r="T1507" s="258">
        <f>S1507*H1507</f>
        <v>0</v>
      </c>
      <c r="U1507" s="40"/>
      <c r="V1507" s="40"/>
      <c r="W1507" s="40"/>
      <c r="X1507" s="40"/>
      <c r="Y1507" s="40"/>
      <c r="Z1507" s="40"/>
      <c r="AA1507" s="40"/>
      <c r="AB1507" s="40"/>
      <c r="AC1507" s="40"/>
      <c r="AD1507" s="40"/>
      <c r="AE1507" s="40"/>
      <c r="AR1507" s="259" t="s">
        <v>162</v>
      </c>
      <c r="AT1507" s="259" t="s">
        <v>400</v>
      </c>
      <c r="AU1507" s="259" t="s">
        <v>93</v>
      </c>
      <c r="AY1507" s="18" t="s">
        <v>397</v>
      </c>
      <c r="BE1507" s="260">
        <f>IF(N1507="základní",J1507,0)</f>
        <v>0</v>
      </c>
      <c r="BF1507" s="260">
        <f>IF(N1507="snížená",J1507,0)</f>
        <v>0</v>
      </c>
      <c r="BG1507" s="260">
        <f>IF(N1507="zákl. přenesená",J1507,0)</f>
        <v>0</v>
      </c>
      <c r="BH1507" s="260">
        <f>IF(N1507="sníž. přenesená",J1507,0)</f>
        <v>0</v>
      </c>
      <c r="BI1507" s="260">
        <f>IF(N1507="nulová",J1507,0)</f>
        <v>0</v>
      </c>
      <c r="BJ1507" s="18" t="s">
        <v>91</v>
      </c>
      <c r="BK1507" s="260">
        <f>ROUND(I1507*H1507,2)</f>
        <v>0</v>
      </c>
      <c r="BL1507" s="18" t="s">
        <v>162</v>
      </c>
      <c r="BM1507" s="259" t="s">
        <v>2247</v>
      </c>
    </row>
    <row r="1508" s="2" customFormat="1">
      <c r="A1508" s="40"/>
      <c r="B1508" s="41"/>
      <c r="C1508" s="42"/>
      <c r="D1508" s="261" t="s">
        <v>404</v>
      </c>
      <c r="E1508" s="42"/>
      <c r="F1508" s="262" t="s">
        <v>1830</v>
      </c>
      <c r="G1508" s="42"/>
      <c r="H1508" s="42"/>
      <c r="I1508" s="157"/>
      <c r="J1508" s="42"/>
      <c r="K1508" s="42"/>
      <c r="L1508" s="46"/>
      <c r="M1508" s="263"/>
      <c r="N1508" s="264"/>
      <c r="O1508" s="93"/>
      <c r="P1508" s="93"/>
      <c r="Q1508" s="93"/>
      <c r="R1508" s="93"/>
      <c r="S1508" s="93"/>
      <c r="T1508" s="94"/>
      <c r="U1508" s="40"/>
      <c r="V1508" s="40"/>
      <c r="W1508" s="40"/>
      <c r="X1508" s="40"/>
      <c r="Y1508" s="40"/>
      <c r="Z1508" s="40"/>
      <c r="AA1508" s="40"/>
      <c r="AB1508" s="40"/>
      <c r="AC1508" s="40"/>
      <c r="AD1508" s="40"/>
      <c r="AE1508" s="40"/>
      <c r="AT1508" s="18" t="s">
        <v>404</v>
      </c>
      <c r="AU1508" s="18" t="s">
        <v>93</v>
      </c>
    </row>
    <row r="1509" s="2" customFormat="1" ht="21.75" customHeight="1">
      <c r="A1509" s="40"/>
      <c r="B1509" s="41"/>
      <c r="C1509" s="247" t="s">
        <v>1591</v>
      </c>
      <c r="D1509" s="247" t="s">
        <v>400</v>
      </c>
      <c r="E1509" s="248" t="s">
        <v>2248</v>
      </c>
      <c r="F1509" s="249" t="s">
        <v>2249</v>
      </c>
      <c r="G1509" s="250" t="s">
        <v>1828</v>
      </c>
      <c r="H1509" s="251">
        <v>1</v>
      </c>
      <c r="I1509" s="252"/>
      <c r="J1509" s="253">
        <f>ROUND(I1509*H1509,2)</f>
        <v>0</v>
      </c>
      <c r="K1509" s="254"/>
      <c r="L1509" s="46"/>
      <c r="M1509" s="255" t="s">
        <v>1</v>
      </c>
      <c r="N1509" s="256" t="s">
        <v>48</v>
      </c>
      <c r="O1509" s="93"/>
      <c r="P1509" s="257">
        <f>O1509*H1509</f>
        <v>0</v>
      </c>
      <c r="Q1509" s="257">
        <v>0</v>
      </c>
      <c r="R1509" s="257">
        <f>Q1509*H1509</f>
        <v>0</v>
      </c>
      <c r="S1509" s="257">
        <v>0</v>
      </c>
      <c r="T1509" s="258">
        <f>S1509*H1509</f>
        <v>0</v>
      </c>
      <c r="U1509" s="40"/>
      <c r="V1509" s="40"/>
      <c r="W1509" s="40"/>
      <c r="X1509" s="40"/>
      <c r="Y1509" s="40"/>
      <c r="Z1509" s="40"/>
      <c r="AA1509" s="40"/>
      <c r="AB1509" s="40"/>
      <c r="AC1509" s="40"/>
      <c r="AD1509" s="40"/>
      <c r="AE1509" s="40"/>
      <c r="AR1509" s="259" t="s">
        <v>162</v>
      </c>
      <c r="AT1509" s="259" t="s">
        <v>400</v>
      </c>
      <c r="AU1509" s="259" t="s">
        <v>93</v>
      </c>
      <c r="AY1509" s="18" t="s">
        <v>397</v>
      </c>
      <c r="BE1509" s="260">
        <f>IF(N1509="základní",J1509,0)</f>
        <v>0</v>
      </c>
      <c r="BF1509" s="260">
        <f>IF(N1509="snížená",J1509,0)</f>
        <v>0</v>
      </c>
      <c r="BG1509" s="260">
        <f>IF(N1509="zákl. přenesená",J1509,0)</f>
        <v>0</v>
      </c>
      <c r="BH1509" s="260">
        <f>IF(N1509="sníž. přenesená",J1509,0)</f>
        <v>0</v>
      </c>
      <c r="BI1509" s="260">
        <f>IF(N1509="nulová",J1509,0)</f>
        <v>0</v>
      </c>
      <c r="BJ1509" s="18" t="s">
        <v>91</v>
      </c>
      <c r="BK1509" s="260">
        <f>ROUND(I1509*H1509,2)</f>
        <v>0</v>
      </c>
      <c r="BL1509" s="18" t="s">
        <v>162</v>
      </c>
      <c r="BM1509" s="259" t="s">
        <v>2250</v>
      </c>
    </row>
    <row r="1510" s="2" customFormat="1">
      <c r="A1510" s="40"/>
      <c r="B1510" s="41"/>
      <c r="C1510" s="42"/>
      <c r="D1510" s="261" t="s">
        <v>404</v>
      </c>
      <c r="E1510" s="42"/>
      <c r="F1510" s="262" t="s">
        <v>1830</v>
      </c>
      <c r="G1510" s="42"/>
      <c r="H1510" s="42"/>
      <c r="I1510" s="157"/>
      <c r="J1510" s="42"/>
      <c r="K1510" s="42"/>
      <c r="L1510" s="46"/>
      <c r="M1510" s="263"/>
      <c r="N1510" s="264"/>
      <c r="O1510" s="93"/>
      <c r="P1510" s="93"/>
      <c r="Q1510" s="93"/>
      <c r="R1510" s="93"/>
      <c r="S1510" s="93"/>
      <c r="T1510" s="94"/>
      <c r="U1510" s="40"/>
      <c r="V1510" s="40"/>
      <c r="W1510" s="40"/>
      <c r="X1510" s="40"/>
      <c r="Y1510" s="40"/>
      <c r="Z1510" s="40"/>
      <c r="AA1510" s="40"/>
      <c r="AB1510" s="40"/>
      <c r="AC1510" s="40"/>
      <c r="AD1510" s="40"/>
      <c r="AE1510" s="40"/>
      <c r="AT1510" s="18" t="s">
        <v>404</v>
      </c>
      <c r="AU1510" s="18" t="s">
        <v>93</v>
      </c>
    </row>
    <row r="1511" s="2" customFormat="1" ht="21.75" customHeight="1">
      <c r="A1511" s="40"/>
      <c r="B1511" s="41"/>
      <c r="C1511" s="247" t="s">
        <v>2251</v>
      </c>
      <c r="D1511" s="247" t="s">
        <v>400</v>
      </c>
      <c r="E1511" s="248" t="s">
        <v>2252</v>
      </c>
      <c r="F1511" s="249" t="s">
        <v>2253</v>
      </c>
      <c r="G1511" s="250" t="s">
        <v>1828</v>
      </c>
      <c r="H1511" s="251">
        <v>1</v>
      </c>
      <c r="I1511" s="252"/>
      <c r="J1511" s="253">
        <f>ROUND(I1511*H1511,2)</f>
        <v>0</v>
      </c>
      <c r="K1511" s="254"/>
      <c r="L1511" s="46"/>
      <c r="M1511" s="255" t="s">
        <v>1</v>
      </c>
      <c r="N1511" s="256" t="s">
        <v>48</v>
      </c>
      <c r="O1511" s="93"/>
      <c r="P1511" s="257">
        <f>O1511*H1511</f>
        <v>0</v>
      </c>
      <c r="Q1511" s="257">
        <v>0</v>
      </c>
      <c r="R1511" s="257">
        <f>Q1511*H1511</f>
        <v>0</v>
      </c>
      <c r="S1511" s="257">
        <v>0</v>
      </c>
      <c r="T1511" s="258">
        <f>S1511*H1511</f>
        <v>0</v>
      </c>
      <c r="U1511" s="40"/>
      <c r="V1511" s="40"/>
      <c r="W1511" s="40"/>
      <c r="X1511" s="40"/>
      <c r="Y1511" s="40"/>
      <c r="Z1511" s="40"/>
      <c r="AA1511" s="40"/>
      <c r="AB1511" s="40"/>
      <c r="AC1511" s="40"/>
      <c r="AD1511" s="40"/>
      <c r="AE1511" s="40"/>
      <c r="AR1511" s="259" t="s">
        <v>162</v>
      </c>
      <c r="AT1511" s="259" t="s">
        <v>400</v>
      </c>
      <c r="AU1511" s="259" t="s">
        <v>93</v>
      </c>
      <c r="AY1511" s="18" t="s">
        <v>397</v>
      </c>
      <c r="BE1511" s="260">
        <f>IF(N1511="základní",J1511,0)</f>
        <v>0</v>
      </c>
      <c r="BF1511" s="260">
        <f>IF(N1511="snížená",J1511,0)</f>
        <v>0</v>
      </c>
      <c r="BG1511" s="260">
        <f>IF(N1511="zákl. přenesená",J1511,0)</f>
        <v>0</v>
      </c>
      <c r="BH1511" s="260">
        <f>IF(N1511="sníž. přenesená",J1511,0)</f>
        <v>0</v>
      </c>
      <c r="BI1511" s="260">
        <f>IF(N1511="nulová",J1511,0)</f>
        <v>0</v>
      </c>
      <c r="BJ1511" s="18" t="s">
        <v>91</v>
      </c>
      <c r="BK1511" s="260">
        <f>ROUND(I1511*H1511,2)</f>
        <v>0</v>
      </c>
      <c r="BL1511" s="18" t="s">
        <v>162</v>
      </c>
      <c r="BM1511" s="259" t="s">
        <v>2254</v>
      </c>
    </row>
    <row r="1512" s="2" customFormat="1">
      <c r="A1512" s="40"/>
      <c r="B1512" s="41"/>
      <c r="C1512" s="42"/>
      <c r="D1512" s="261" t="s">
        <v>404</v>
      </c>
      <c r="E1512" s="42"/>
      <c r="F1512" s="262" t="s">
        <v>1830</v>
      </c>
      <c r="G1512" s="42"/>
      <c r="H1512" s="42"/>
      <c r="I1512" s="157"/>
      <c r="J1512" s="42"/>
      <c r="K1512" s="42"/>
      <c r="L1512" s="46"/>
      <c r="M1512" s="263"/>
      <c r="N1512" s="264"/>
      <c r="O1512" s="93"/>
      <c r="P1512" s="93"/>
      <c r="Q1512" s="93"/>
      <c r="R1512" s="93"/>
      <c r="S1512" s="93"/>
      <c r="T1512" s="94"/>
      <c r="U1512" s="40"/>
      <c r="V1512" s="40"/>
      <c r="W1512" s="40"/>
      <c r="X1512" s="40"/>
      <c r="Y1512" s="40"/>
      <c r="Z1512" s="40"/>
      <c r="AA1512" s="40"/>
      <c r="AB1512" s="40"/>
      <c r="AC1512" s="40"/>
      <c r="AD1512" s="40"/>
      <c r="AE1512" s="40"/>
      <c r="AT1512" s="18" t="s">
        <v>404</v>
      </c>
      <c r="AU1512" s="18" t="s">
        <v>93</v>
      </c>
    </row>
    <row r="1513" s="2" customFormat="1" ht="21.75" customHeight="1">
      <c r="A1513" s="40"/>
      <c r="B1513" s="41"/>
      <c r="C1513" s="247" t="s">
        <v>1595</v>
      </c>
      <c r="D1513" s="247" t="s">
        <v>400</v>
      </c>
      <c r="E1513" s="248" t="s">
        <v>2255</v>
      </c>
      <c r="F1513" s="249" t="s">
        <v>2256</v>
      </c>
      <c r="G1513" s="250" t="s">
        <v>1828</v>
      </c>
      <c r="H1513" s="251">
        <v>1</v>
      </c>
      <c r="I1513" s="252"/>
      <c r="J1513" s="253">
        <f>ROUND(I1513*H1513,2)</f>
        <v>0</v>
      </c>
      <c r="K1513" s="254"/>
      <c r="L1513" s="46"/>
      <c r="M1513" s="255" t="s">
        <v>1</v>
      </c>
      <c r="N1513" s="256" t="s">
        <v>48</v>
      </c>
      <c r="O1513" s="93"/>
      <c r="P1513" s="257">
        <f>O1513*H1513</f>
        <v>0</v>
      </c>
      <c r="Q1513" s="257">
        <v>0</v>
      </c>
      <c r="R1513" s="257">
        <f>Q1513*H1513</f>
        <v>0</v>
      </c>
      <c r="S1513" s="257">
        <v>0</v>
      </c>
      <c r="T1513" s="258">
        <f>S1513*H1513</f>
        <v>0</v>
      </c>
      <c r="U1513" s="40"/>
      <c r="V1513" s="40"/>
      <c r="W1513" s="40"/>
      <c r="X1513" s="40"/>
      <c r="Y1513" s="40"/>
      <c r="Z1513" s="40"/>
      <c r="AA1513" s="40"/>
      <c r="AB1513" s="40"/>
      <c r="AC1513" s="40"/>
      <c r="AD1513" s="40"/>
      <c r="AE1513" s="40"/>
      <c r="AR1513" s="259" t="s">
        <v>162</v>
      </c>
      <c r="AT1513" s="259" t="s">
        <v>400</v>
      </c>
      <c r="AU1513" s="259" t="s">
        <v>93</v>
      </c>
      <c r="AY1513" s="18" t="s">
        <v>397</v>
      </c>
      <c r="BE1513" s="260">
        <f>IF(N1513="základní",J1513,0)</f>
        <v>0</v>
      </c>
      <c r="BF1513" s="260">
        <f>IF(N1513="snížená",J1513,0)</f>
        <v>0</v>
      </c>
      <c r="BG1513" s="260">
        <f>IF(N1513="zákl. přenesená",J1513,0)</f>
        <v>0</v>
      </c>
      <c r="BH1513" s="260">
        <f>IF(N1513="sníž. přenesená",J1513,0)</f>
        <v>0</v>
      </c>
      <c r="BI1513" s="260">
        <f>IF(N1513="nulová",J1513,0)</f>
        <v>0</v>
      </c>
      <c r="BJ1513" s="18" t="s">
        <v>91</v>
      </c>
      <c r="BK1513" s="260">
        <f>ROUND(I1513*H1513,2)</f>
        <v>0</v>
      </c>
      <c r="BL1513" s="18" t="s">
        <v>162</v>
      </c>
      <c r="BM1513" s="259" t="s">
        <v>2257</v>
      </c>
    </row>
    <row r="1514" s="2" customFormat="1">
      <c r="A1514" s="40"/>
      <c r="B1514" s="41"/>
      <c r="C1514" s="42"/>
      <c r="D1514" s="261" t="s">
        <v>404</v>
      </c>
      <c r="E1514" s="42"/>
      <c r="F1514" s="262" t="s">
        <v>1830</v>
      </c>
      <c r="G1514" s="42"/>
      <c r="H1514" s="42"/>
      <c r="I1514" s="157"/>
      <c r="J1514" s="42"/>
      <c r="K1514" s="42"/>
      <c r="L1514" s="46"/>
      <c r="M1514" s="263"/>
      <c r="N1514" s="264"/>
      <c r="O1514" s="93"/>
      <c r="P1514" s="93"/>
      <c r="Q1514" s="93"/>
      <c r="R1514" s="93"/>
      <c r="S1514" s="93"/>
      <c r="T1514" s="94"/>
      <c r="U1514" s="40"/>
      <c r="V1514" s="40"/>
      <c r="W1514" s="40"/>
      <c r="X1514" s="40"/>
      <c r="Y1514" s="40"/>
      <c r="Z1514" s="40"/>
      <c r="AA1514" s="40"/>
      <c r="AB1514" s="40"/>
      <c r="AC1514" s="40"/>
      <c r="AD1514" s="40"/>
      <c r="AE1514" s="40"/>
      <c r="AT1514" s="18" t="s">
        <v>404</v>
      </c>
      <c r="AU1514" s="18" t="s">
        <v>93</v>
      </c>
    </row>
    <row r="1515" s="2" customFormat="1" ht="21.75" customHeight="1">
      <c r="A1515" s="40"/>
      <c r="B1515" s="41"/>
      <c r="C1515" s="247" t="s">
        <v>2258</v>
      </c>
      <c r="D1515" s="247" t="s">
        <v>400</v>
      </c>
      <c r="E1515" s="248" t="s">
        <v>2259</v>
      </c>
      <c r="F1515" s="249" t="s">
        <v>2260</v>
      </c>
      <c r="G1515" s="250" t="s">
        <v>1828</v>
      </c>
      <c r="H1515" s="251">
        <v>1</v>
      </c>
      <c r="I1515" s="252"/>
      <c r="J1515" s="253">
        <f>ROUND(I1515*H1515,2)</f>
        <v>0</v>
      </c>
      <c r="K1515" s="254"/>
      <c r="L1515" s="46"/>
      <c r="M1515" s="255" t="s">
        <v>1</v>
      </c>
      <c r="N1515" s="256" t="s">
        <v>48</v>
      </c>
      <c r="O1515" s="93"/>
      <c r="P1515" s="257">
        <f>O1515*H1515</f>
        <v>0</v>
      </c>
      <c r="Q1515" s="257">
        <v>0</v>
      </c>
      <c r="R1515" s="257">
        <f>Q1515*H1515</f>
        <v>0</v>
      </c>
      <c r="S1515" s="257">
        <v>0</v>
      </c>
      <c r="T1515" s="258">
        <f>S1515*H1515</f>
        <v>0</v>
      </c>
      <c r="U1515" s="40"/>
      <c r="V1515" s="40"/>
      <c r="W1515" s="40"/>
      <c r="X1515" s="40"/>
      <c r="Y1515" s="40"/>
      <c r="Z1515" s="40"/>
      <c r="AA1515" s="40"/>
      <c r="AB1515" s="40"/>
      <c r="AC1515" s="40"/>
      <c r="AD1515" s="40"/>
      <c r="AE1515" s="40"/>
      <c r="AR1515" s="259" t="s">
        <v>162</v>
      </c>
      <c r="AT1515" s="259" t="s">
        <v>400</v>
      </c>
      <c r="AU1515" s="259" t="s">
        <v>93</v>
      </c>
      <c r="AY1515" s="18" t="s">
        <v>397</v>
      </c>
      <c r="BE1515" s="260">
        <f>IF(N1515="základní",J1515,0)</f>
        <v>0</v>
      </c>
      <c r="BF1515" s="260">
        <f>IF(N1515="snížená",J1515,0)</f>
        <v>0</v>
      </c>
      <c r="BG1515" s="260">
        <f>IF(N1515="zákl. přenesená",J1515,0)</f>
        <v>0</v>
      </c>
      <c r="BH1515" s="260">
        <f>IF(N1515="sníž. přenesená",J1515,0)</f>
        <v>0</v>
      </c>
      <c r="BI1515" s="260">
        <f>IF(N1515="nulová",J1515,0)</f>
        <v>0</v>
      </c>
      <c r="BJ1515" s="18" t="s">
        <v>91</v>
      </c>
      <c r="BK1515" s="260">
        <f>ROUND(I1515*H1515,2)</f>
        <v>0</v>
      </c>
      <c r="BL1515" s="18" t="s">
        <v>162</v>
      </c>
      <c r="BM1515" s="259" t="s">
        <v>2261</v>
      </c>
    </row>
    <row r="1516" s="2" customFormat="1">
      <c r="A1516" s="40"/>
      <c r="B1516" s="41"/>
      <c r="C1516" s="42"/>
      <c r="D1516" s="261" t="s">
        <v>404</v>
      </c>
      <c r="E1516" s="42"/>
      <c r="F1516" s="262" t="s">
        <v>1830</v>
      </c>
      <c r="G1516" s="42"/>
      <c r="H1516" s="42"/>
      <c r="I1516" s="157"/>
      <c r="J1516" s="42"/>
      <c r="K1516" s="42"/>
      <c r="L1516" s="46"/>
      <c r="M1516" s="263"/>
      <c r="N1516" s="264"/>
      <c r="O1516" s="93"/>
      <c r="P1516" s="93"/>
      <c r="Q1516" s="93"/>
      <c r="R1516" s="93"/>
      <c r="S1516" s="93"/>
      <c r="T1516" s="94"/>
      <c r="U1516" s="40"/>
      <c r="V1516" s="40"/>
      <c r="W1516" s="40"/>
      <c r="X1516" s="40"/>
      <c r="Y1516" s="40"/>
      <c r="Z1516" s="40"/>
      <c r="AA1516" s="40"/>
      <c r="AB1516" s="40"/>
      <c r="AC1516" s="40"/>
      <c r="AD1516" s="40"/>
      <c r="AE1516" s="40"/>
      <c r="AT1516" s="18" t="s">
        <v>404</v>
      </c>
      <c r="AU1516" s="18" t="s">
        <v>93</v>
      </c>
    </row>
    <row r="1517" s="2" customFormat="1" ht="21.75" customHeight="1">
      <c r="A1517" s="40"/>
      <c r="B1517" s="41"/>
      <c r="C1517" s="247" t="s">
        <v>1611</v>
      </c>
      <c r="D1517" s="247" t="s">
        <v>400</v>
      </c>
      <c r="E1517" s="248" t="s">
        <v>2262</v>
      </c>
      <c r="F1517" s="249" t="s">
        <v>2263</v>
      </c>
      <c r="G1517" s="250" t="s">
        <v>1828</v>
      </c>
      <c r="H1517" s="251">
        <v>1</v>
      </c>
      <c r="I1517" s="252"/>
      <c r="J1517" s="253">
        <f>ROUND(I1517*H1517,2)</f>
        <v>0</v>
      </c>
      <c r="K1517" s="254"/>
      <c r="L1517" s="46"/>
      <c r="M1517" s="255" t="s">
        <v>1</v>
      </c>
      <c r="N1517" s="256" t="s">
        <v>48</v>
      </c>
      <c r="O1517" s="93"/>
      <c r="P1517" s="257">
        <f>O1517*H1517</f>
        <v>0</v>
      </c>
      <c r="Q1517" s="257">
        <v>0</v>
      </c>
      <c r="R1517" s="257">
        <f>Q1517*H1517</f>
        <v>0</v>
      </c>
      <c r="S1517" s="257">
        <v>0</v>
      </c>
      <c r="T1517" s="258">
        <f>S1517*H1517</f>
        <v>0</v>
      </c>
      <c r="U1517" s="40"/>
      <c r="V1517" s="40"/>
      <c r="W1517" s="40"/>
      <c r="X1517" s="40"/>
      <c r="Y1517" s="40"/>
      <c r="Z1517" s="40"/>
      <c r="AA1517" s="40"/>
      <c r="AB1517" s="40"/>
      <c r="AC1517" s="40"/>
      <c r="AD1517" s="40"/>
      <c r="AE1517" s="40"/>
      <c r="AR1517" s="259" t="s">
        <v>162</v>
      </c>
      <c r="AT1517" s="259" t="s">
        <v>400</v>
      </c>
      <c r="AU1517" s="259" t="s">
        <v>93</v>
      </c>
      <c r="AY1517" s="18" t="s">
        <v>397</v>
      </c>
      <c r="BE1517" s="260">
        <f>IF(N1517="základní",J1517,0)</f>
        <v>0</v>
      </c>
      <c r="BF1517" s="260">
        <f>IF(N1517="snížená",J1517,0)</f>
        <v>0</v>
      </c>
      <c r="BG1517" s="260">
        <f>IF(N1517="zákl. přenesená",J1517,0)</f>
        <v>0</v>
      </c>
      <c r="BH1517" s="260">
        <f>IF(N1517="sníž. přenesená",J1517,0)</f>
        <v>0</v>
      </c>
      <c r="BI1517" s="260">
        <f>IF(N1517="nulová",J1517,0)</f>
        <v>0</v>
      </c>
      <c r="BJ1517" s="18" t="s">
        <v>91</v>
      </c>
      <c r="BK1517" s="260">
        <f>ROUND(I1517*H1517,2)</f>
        <v>0</v>
      </c>
      <c r="BL1517" s="18" t="s">
        <v>162</v>
      </c>
      <c r="BM1517" s="259" t="s">
        <v>2264</v>
      </c>
    </row>
    <row r="1518" s="2" customFormat="1">
      <c r="A1518" s="40"/>
      <c r="B1518" s="41"/>
      <c r="C1518" s="42"/>
      <c r="D1518" s="261" t="s">
        <v>404</v>
      </c>
      <c r="E1518" s="42"/>
      <c r="F1518" s="262" t="s">
        <v>1830</v>
      </c>
      <c r="G1518" s="42"/>
      <c r="H1518" s="42"/>
      <c r="I1518" s="157"/>
      <c r="J1518" s="42"/>
      <c r="K1518" s="42"/>
      <c r="L1518" s="46"/>
      <c r="M1518" s="263"/>
      <c r="N1518" s="264"/>
      <c r="O1518" s="93"/>
      <c r="P1518" s="93"/>
      <c r="Q1518" s="93"/>
      <c r="R1518" s="93"/>
      <c r="S1518" s="93"/>
      <c r="T1518" s="94"/>
      <c r="U1518" s="40"/>
      <c r="V1518" s="40"/>
      <c r="W1518" s="40"/>
      <c r="X1518" s="40"/>
      <c r="Y1518" s="40"/>
      <c r="Z1518" s="40"/>
      <c r="AA1518" s="40"/>
      <c r="AB1518" s="40"/>
      <c r="AC1518" s="40"/>
      <c r="AD1518" s="40"/>
      <c r="AE1518" s="40"/>
      <c r="AT1518" s="18" t="s">
        <v>404</v>
      </c>
      <c r="AU1518" s="18" t="s">
        <v>93</v>
      </c>
    </row>
    <row r="1519" s="2" customFormat="1" ht="21.75" customHeight="1">
      <c r="A1519" s="40"/>
      <c r="B1519" s="41"/>
      <c r="C1519" s="247" t="s">
        <v>2265</v>
      </c>
      <c r="D1519" s="247" t="s">
        <v>400</v>
      </c>
      <c r="E1519" s="248" t="s">
        <v>2266</v>
      </c>
      <c r="F1519" s="249" t="s">
        <v>2267</v>
      </c>
      <c r="G1519" s="250" t="s">
        <v>1828</v>
      </c>
      <c r="H1519" s="251">
        <v>1</v>
      </c>
      <c r="I1519" s="252"/>
      <c r="J1519" s="253">
        <f>ROUND(I1519*H1519,2)</f>
        <v>0</v>
      </c>
      <c r="K1519" s="254"/>
      <c r="L1519" s="46"/>
      <c r="M1519" s="255" t="s">
        <v>1</v>
      </c>
      <c r="N1519" s="256" t="s">
        <v>48</v>
      </c>
      <c r="O1519" s="93"/>
      <c r="P1519" s="257">
        <f>O1519*H1519</f>
        <v>0</v>
      </c>
      <c r="Q1519" s="257">
        <v>0</v>
      </c>
      <c r="R1519" s="257">
        <f>Q1519*H1519</f>
        <v>0</v>
      </c>
      <c r="S1519" s="257">
        <v>0</v>
      </c>
      <c r="T1519" s="258">
        <f>S1519*H1519</f>
        <v>0</v>
      </c>
      <c r="U1519" s="40"/>
      <c r="V1519" s="40"/>
      <c r="W1519" s="40"/>
      <c r="X1519" s="40"/>
      <c r="Y1519" s="40"/>
      <c r="Z1519" s="40"/>
      <c r="AA1519" s="40"/>
      <c r="AB1519" s="40"/>
      <c r="AC1519" s="40"/>
      <c r="AD1519" s="40"/>
      <c r="AE1519" s="40"/>
      <c r="AR1519" s="259" t="s">
        <v>162</v>
      </c>
      <c r="AT1519" s="259" t="s">
        <v>400</v>
      </c>
      <c r="AU1519" s="259" t="s">
        <v>93</v>
      </c>
      <c r="AY1519" s="18" t="s">
        <v>397</v>
      </c>
      <c r="BE1519" s="260">
        <f>IF(N1519="základní",J1519,0)</f>
        <v>0</v>
      </c>
      <c r="BF1519" s="260">
        <f>IF(N1519="snížená",J1519,0)</f>
        <v>0</v>
      </c>
      <c r="BG1519" s="260">
        <f>IF(N1519="zákl. přenesená",J1519,0)</f>
        <v>0</v>
      </c>
      <c r="BH1519" s="260">
        <f>IF(N1519="sníž. přenesená",J1519,0)</f>
        <v>0</v>
      </c>
      <c r="BI1519" s="260">
        <f>IF(N1519="nulová",J1519,0)</f>
        <v>0</v>
      </c>
      <c r="BJ1519" s="18" t="s">
        <v>91</v>
      </c>
      <c r="BK1519" s="260">
        <f>ROUND(I1519*H1519,2)</f>
        <v>0</v>
      </c>
      <c r="BL1519" s="18" t="s">
        <v>162</v>
      </c>
      <c r="BM1519" s="259" t="s">
        <v>2268</v>
      </c>
    </row>
    <row r="1520" s="2" customFormat="1">
      <c r="A1520" s="40"/>
      <c r="B1520" s="41"/>
      <c r="C1520" s="42"/>
      <c r="D1520" s="261" t="s">
        <v>404</v>
      </c>
      <c r="E1520" s="42"/>
      <c r="F1520" s="262" t="s">
        <v>1830</v>
      </c>
      <c r="G1520" s="42"/>
      <c r="H1520" s="42"/>
      <c r="I1520" s="157"/>
      <c r="J1520" s="42"/>
      <c r="K1520" s="42"/>
      <c r="L1520" s="46"/>
      <c r="M1520" s="263"/>
      <c r="N1520" s="264"/>
      <c r="O1520" s="93"/>
      <c r="P1520" s="93"/>
      <c r="Q1520" s="93"/>
      <c r="R1520" s="93"/>
      <c r="S1520" s="93"/>
      <c r="T1520" s="94"/>
      <c r="U1520" s="40"/>
      <c r="V1520" s="40"/>
      <c r="W1520" s="40"/>
      <c r="X1520" s="40"/>
      <c r="Y1520" s="40"/>
      <c r="Z1520" s="40"/>
      <c r="AA1520" s="40"/>
      <c r="AB1520" s="40"/>
      <c r="AC1520" s="40"/>
      <c r="AD1520" s="40"/>
      <c r="AE1520" s="40"/>
      <c r="AT1520" s="18" t="s">
        <v>404</v>
      </c>
      <c r="AU1520" s="18" t="s">
        <v>93</v>
      </c>
    </row>
    <row r="1521" s="2" customFormat="1" ht="21.75" customHeight="1">
      <c r="A1521" s="40"/>
      <c r="B1521" s="41"/>
      <c r="C1521" s="247" t="s">
        <v>1616</v>
      </c>
      <c r="D1521" s="247" t="s">
        <v>400</v>
      </c>
      <c r="E1521" s="248" t="s">
        <v>2269</v>
      </c>
      <c r="F1521" s="249" t="s">
        <v>2270</v>
      </c>
      <c r="G1521" s="250" t="s">
        <v>1828</v>
      </c>
      <c r="H1521" s="251">
        <v>1</v>
      </c>
      <c r="I1521" s="252"/>
      <c r="J1521" s="253">
        <f>ROUND(I1521*H1521,2)</f>
        <v>0</v>
      </c>
      <c r="K1521" s="254"/>
      <c r="L1521" s="46"/>
      <c r="M1521" s="255" t="s">
        <v>1</v>
      </c>
      <c r="N1521" s="256" t="s">
        <v>48</v>
      </c>
      <c r="O1521" s="93"/>
      <c r="P1521" s="257">
        <f>O1521*H1521</f>
        <v>0</v>
      </c>
      <c r="Q1521" s="257">
        <v>0</v>
      </c>
      <c r="R1521" s="257">
        <f>Q1521*H1521</f>
        <v>0</v>
      </c>
      <c r="S1521" s="257">
        <v>0</v>
      </c>
      <c r="T1521" s="258">
        <f>S1521*H1521</f>
        <v>0</v>
      </c>
      <c r="U1521" s="40"/>
      <c r="V1521" s="40"/>
      <c r="W1521" s="40"/>
      <c r="X1521" s="40"/>
      <c r="Y1521" s="40"/>
      <c r="Z1521" s="40"/>
      <c r="AA1521" s="40"/>
      <c r="AB1521" s="40"/>
      <c r="AC1521" s="40"/>
      <c r="AD1521" s="40"/>
      <c r="AE1521" s="40"/>
      <c r="AR1521" s="259" t="s">
        <v>162</v>
      </c>
      <c r="AT1521" s="259" t="s">
        <v>400</v>
      </c>
      <c r="AU1521" s="259" t="s">
        <v>93</v>
      </c>
      <c r="AY1521" s="18" t="s">
        <v>397</v>
      </c>
      <c r="BE1521" s="260">
        <f>IF(N1521="základní",J1521,0)</f>
        <v>0</v>
      </c>
      <c r="BF1521" s="260">
        <f>IF(N1521="snížená",J1521,0)</f>
        <v>0</v>
      </c>
      <c r="BG1521" s="260">
        <f>IF(N1521="zákl. přenesená",J1521,0)</f>
        <v>0</v>
      </c>
      <c r="BH1521" s="260">
        <f>IF(N1521="sníž. přenesená",J1521,0)</f>
        <v>0</v>
      </c>
      <c r="BI1521" s="260">
        <f>IF(N1521="nulová",J1521,0)</f>
        <v>0</v>
      </c>
      <c r="BJ1521" s="18" t="s">
        <v>91</v>
      </c>
      <c r="BK1521" s="260">
        <f>ROUND(I1521*H1521,2)</f>
        <v>0</v>
      </c>
      <c r="BL1521" s="18" t="s">
        <v>162</v>
      </c>
      <c r="BM1521" s="259" t="s">
        <v>2271</v>
      </c>
    </row>
    <row r="1522" s="2" customFormat="1">
      <c r="A1522" s="40"/>
      <c r="B1522" s="41"/>
      <c r="C1522" s="42"/>
      <c r="D1522" s="261" t="s">
        <v>404</v>
      </c>
      <c r="E1522" s="42"/>
      <c r="F1522" s="262" t="s">
        <v>1830</v>
      </c>
      <c r="G1522" s="42"/>
      <c r="H1522" s="42"/>
      <c r="I1522" s="157"/>
      <c r="J1522" s="42"/>
      <c r="K1522" s="42"/>
      <c r="L1522" s="46"/>
      <c r="M1522" s="263"/>
      <c r="N1522" s="264"/>
      <c r="O1522" s="93"/>
      <c r="P1522" s="93"/>
      <c r="Q1522" s="93"/>
      <c r="R1522" s="93"/>
      <c r="S1522" s="93"/>
      <c r="T1522" s="94"/>
      <c r="U1522" s="40"/>
      <c r="V1522" s="40"/>
      <c r="W1522" s="40"/>
      <c r="X1522" s="40"/>
      <c r="Y1522" s="40"/>
      <c r="Z1522" s="40"/>
      <c r="AA1522" s="40"/>
      <c r="AB1522" s="40"/>
      <c r="AC1522" s="40"/>
      <c r="AD1522" s="40"/>
      <c r="AE1522" s="40"/>
      <c r="AT1522" s="18" t="s">
        <v>404</v>
      </c>
      <c r="AU1522" s="18" t="s">
        <v>93</v>
      </c>
    </row>
    <row r="1523" s="2" customFormat="1" ht="21.75" customHeight="1">
      <c r="A1523" s="40"/>
      <c r="B1523" s="41"/>
      <c r="C1523" s="247" t="s">
        <v>2272</v>
      </c>
      <c r="D1523" s="247" t="s">
        <v>400</v>
      </c>
      <c r="E1523" s="248" t="s">
        <v>2273</v>
      </c>
      <c r="F1523" s="249" t="s">
        <v>2274</v>
      </c>
      <c r="G1523" s="250" t="s">
        <v>1828</v>
      </c>
      <c r="H1523" s="251">
        <v>1</v>
      </c>
      <c r="I1523" s="252"/>
      <c r="J1523" s="253">
        <f>ROUND(I1523*H1523,2)</f>
        <v>0</v>
      </c>
      <c r="K1523" s="254"/>
      <c r="L1523" s="46"/>
      <c r="M1523" s="255" t="s">
        <v>1</v>
      </c>
      <c r="N1523" s="256" t="s">
        <v>48</v>
      </c>
      <c r="O1523" s="93"/>
      <c r="P1523" s="257">
        <f>O1523*H1523</f>
        <v>0</v>
      </c>
      <c r="Q1523" s="257">
        <v>0</v>
      </c>
      <c r="R1523" s="257">
        <f>Q1523*H1523</f>
        <v>0</v>
      </c>
      <c r="S1523" s="257">
        <v>0</v>
      </c>
      <c r="T1523" s="258">
        <f>S1523*H1523</f>
        <v>0</v>
      </c>
      <c r="U1523" s="40"/>
      <c r="V1523" s="40"/>
      <c r="W1523" s="40"/>
      <c r="X1523" s="40"/>
      <c r="Y1523" s="40"/>
      <c r="Z1523" s="40"/>
      <c r="AA1523" s="40"/>
      <c r="AB1523" s="40"/>
      <c r="AC1523" s="40"/>
      <c r="AD1523" s="40"/>
      <c r="AE1523" s="40"/>
      <c r="AR1523" s="259" t="s">
        <v>162</v>
      </c>
      <c r="AT1523" s="259" t="s">
        <v>400</v>
      </c>
      <c r="AU1523" s="259" t="s">
        <v>93</v>
      </c>
      <c r="AY1523" s="18" t="s">
        <v>397</v>
      </c>
      <c r="BE1523" s="260">
        <f>IF(N1523="základní",J1523,0)</f>
        <v>0</v>
      </c>
      <c r="BF1523" s="260">
        <f>IF(N1523="snížená",J1523,0)</f>
        <v>0</v>
      </c>
      <c r="BG1523" s="260">
        <f>IF(N1523="zákl. přenesená",J1523,0)</f>
        <v>0</v>
      </c>
      <c r="BH1523" s="260">
        <f>IF(N1523="sníž. přenesená",J1523,0)</f>
        <v>0</v>
      </c>
      <c r="BI1523" s="260">
        <f>IF(N1523="nulová",J1523,0)</f>
        <v>0</v>
      </c>
      <c r="BJ1523" s="18" t="s">
        <v>91</v>
      </c>
      <c r="BK1523" s="260">
        <f>ROUND(I1523*H1523,2)</f>
        <v>0</v>
      </c>
      <c r="BL1523" s="18" t="s">
        <v>162</v>
      </c>
      <c r="BM1523" s="259" t="s">
        <v>2275</v>
      </c>
    </row>
    <row r="1524" s="2" customFormat="1">
      <c r="A1524" s="40"/>
      <c r="B1524" s="41"/>
      <c r="C1524" s="42"/>
      <c r="D1524" s="261" t="s">
        <v>404</v>
      </c>
      <c r="E1524" s="42"/>
      <c r="F1524" s="262" t="s">
        <v>1830</v>
      </c>
      <c r="G1524" s="42"/>
      <c r="H1524" s="42"/>
      <c r="I1524" s="157"/>
      <c r="J1524" s="42"/>
      <c r="K1524" s="42"/>
      <c r="L1524" s="46"/>
      <c r="M1524" s="263"/>
      <c r="N1524" s="264"/>
      <c r="O1524" s="93"/>
      <c r="P1524" s="93"/>
      <c r="Q1524" s="93"/>
      <c r="R1524" s="93"/>
      <c r="S1524" s="93"/>
      <c r="T1524" s="94"/>
      <c r="U1524" s="40"/>
      <c r="V1524" s="40"/>
      <c r="W1524" s="40"/>
      <c r="X1524" s="40"/>
      <c r="Y1524" s="40"/>
      <c r="Z1524" s="40"/>
      <c r="AA1524" s="40"/>
      <c r="AB1524" s="40"/>
      <c r="AC1524" s="40"/>
      <c r="AD1524" s="40"/>
      <c r="AE1524" s="40"/>
      <c r="AT1524" s="18" t="s">
        <v>404</v>
      </c>
      <c r="AU1524" s="18" t="s">
        <v>93</v>
      </c>
    </row>
    <row r="1525" s="2" customFormat="1" ht="21.75" customHeight="1">
      <c r="A1525" s="40"/>
      <c r="B1525" s="41"/>
      <c r="C1525" s="247" t="s">
        <v>1621</v>
      </c>
      <c r="D1525" s="247" t="s">
        <v>400</v>
      </c>
      <c r="E1525" s="248" t="s">
        <v>2276</v>
      </c>
      <c r="F1525" s="249" t="s">
        <v>2277</v>
      </c>
      <c r="G1525" s="250" t="s">
        <v>1828</v>
      </c>
      <c r="H1525" s="251">
        <v>1</v>
      </c>
      <c r="I1525" s="252"/>
      <c r="J1525" s="253">
        <f>ROUND(I1525*H1525,2)</f>
        <v>0</v>
      </c>
      <c r="K1525" s="254"/>
      <c r="L1525" s="46"/>
      <c r="M1525" s="255" t="s">
        <v>1</v>
      </c>
      <c r="N1525" s="256" t="s">
        <v>48</v>
      </c>
      <c r="O1525" s="93"/>
      <c r="P1525" s="257">
        <f>O1525*H1525</f>
        <v>0</v>
      </c>
      <c r="Q1525" s="257">
        <v>0</v>
      </c>
      <c r="R1525" s="257">
        <f>Q1525*H1525</f>
        <v>0</v>
      </c>
      <c r="S1525" s="257">
        <v>0</v>
      </c>
      <c r="T1525" s="258">
        <f>S1525*H1525</f>
        <v>0</v>
      </c>
      <c r="U1525" s="40"/>
      <c r="V1525" s="40"/>
      <c r="W1525" s="40"/>
      <c r="X1525" s="40"/>
      <c r="Y1525" s="40"/>
      <c r="Z1525" s="40"/>
      <c r="AA1525" s="40"/>
      <c r="AB1525" s="40"/>
      <c r="AC1525" s="40"/>
      <c r="AD1525" s="40"/>
      <c r="AE1525" s="40"/>
      <c r="AR1525" s="259" t="s">
        <v>162</v>
      </c>
      <c r="AT1525" s="259" t="s">
        <v>400</v>
      </c>
      <c r="AU1525" s="259" t="s">
        <v>93</v>
      </c>
      <c r="AY1525" s="18" t="s">
        <v>397</v>
      </c>
      <c r="BE1525" s="260">
        <f>IF(N1525="základní",J1525,0)</f>
        <v>0</v>
      </c>
      <c r="BF1525" s="260">
        <f>IF(N1525="snížená",J1525,0)</f>
        <v>0</v>
      </c>
      <c r="BG1525" s="260">
        <f>IF(N1525="zákl. přenesená",J1525,0)</f>
        <v>0</v>
      </c>
      <c r="BH1525" s="260">
        <f>IF(N1525="sníž. přenesená",J1525,0)</f>
        <v>0</v>
      </c>
      <c r="BI1525" s="260">
        <f>IF(N1525="nulová",J1525,0)</f>
        <v>0</v>
      </c>
      <c r="BJ1525" s="18" t="s">
        <v>91</v>
      </c>
      <c r="BK1525" s="260">
        <f>ROUND(I1525*H1525,2)</f>
        <v>0</v>
      </c>
      <c r="BL1525" s="18" t="s">
        <v>162</v>
      </c>
      <c r="BM1525" s="259" t="s">
        <v>2278</v>
      </c>
    </row>
    <row r="1526" s="2" customFormat="1">
      <c r="A1526" s="40"/>
      <c r="B1526" s="41"/>
      <c r="C1526" s="42"/>
      <c r="D1526" s="261" t="s">
        <v>404</v>
      </c>
      <c r="E1526" s="42"/>
      <c r="F1526" s="262" t="s">
        <v>1830</v>
      </c>
      <c r="G1526" s="42"/>
      <c r="H1526" s="42"/>
      <c r="I1526" s="157"/>
      <c r="J1526" s="42"/>
      <c r="K1526" s="42"/>
      <c r="L1526" s="46"/>
      <c r="M1526" s="263"/>
      <c r="N1526" s="264"/>
      <c r="O1526" s="93"/>
      <c r="P1526" s="93"/>
      <c r="Q1526" s="93"/>
      <c r="R1526" s="93"/>
      <c r="S1526" s="93"/>
      <c r="T1526" s="94"/>
      <c r="U1526" s="40"/>
      <c r="V1526" s="40"/>
      <c r="W1526" s="40"/>
      <c r="X1526" s="40"/>
      <c r="Y1526" s="40"/>
      <c r="Z1526" s="40"/>
      <c r="AA1526" s="40"/>
      <c r="AB1526" s="40"/>
      <c r="AC1526" s="40"/>
      <c r="AD1526" s="40"/>
      <c r="AE1526" s="40"/>
      <c r="AT1526" s="18" t="s">
        <v>404</v>
      </c>
      <c r="AU1526" s="18" t="s">
        <v>93</v>
      </c>
    </row>
    <row r="1527" s="2" customFormat="1" ht="21.75" customHeight="1">
      <c r="A1527" s="40"/>
      <c r="B1527" s="41"/>
      <c r="C1527" s="247" t="s">
        <v>2279</v>
      </c>
      <c r="D1527" s="247" t="s">
        <v>400</v>
      </c>
      <c r="E1527" s="248" t="s">
        <v>2280</v>
      </c>
      <c r="F1527" s="249" t="s">
        <v>2281</v>
      </c>
      <c r="G1527" s="250" t="s">
        <v>1828</v>
      </c>
      <c r="H1527" s="251">
        <v>1</v>
      </c>
      <c r="I1527" s="252"/>
      <c r="J1527" s="253">
        <f>ROUND(I1527*H1527,2)</f>
        <v>0</v>
      </c>
      <c r="K1527" s="254"/>
      <c r="L1527" s="46"/>
      <c r="M1527" s="255" t="s">
        <v>1</v>
      </c>
      <c r="N1527" s="256" t="s">
        <v>48</v>
      </c>
      <c r="O1527" s="93"/>
      <c r="P1527" s="257">
        <f>O1527*H1527</f>
        <v>0</v>
      </c>
      <c r="Q1527" s="257">
        <v>0</v>
      </c>
      <c r="R1527" s="257">
        <f>Q1527*H1527</f>
        <v>0</v>
      </c>
      <c r="S1527" s="257">
        <v>0</v>
      </c>
      <c r="T1527" s="258">
        <f>S1527*H1527</f>
        <v>0</v>
      </c>
      <c r="U1527" s="40"/>
      <c r="V1527" s="40"/>
      <c r="W1527" s="40"/>
      <c r="X1527" s="40"/>
      <c r="Y1527" s="40"/>
      <c r="Z1527" s="40"/>
      <c r="AA1527" s="40"/>
      <c r="AB1527" s="40"/>
      <c r="AC1527" s="40"/>
      <c r="AD1527" s="40"/>
      <c r="AE1527" s="40"/>
      <c r="AR1527" s="259" t="s">
        <v>162</v>
      </c>
      <c r="AT1527" s="259" t="s">
        <v>400</v>
      </c>
      <c r="AU1527" s="259" t="s">
        <v>93</v>
      </c>
      <c r="AY1527" s="18" t="s">
        <v>397</v>
      </c>
      <c r="BE1527" s="260">
        <f>IF(N1527="základní",J1527,0)</f>
        <v>0</v>
      </c>
      <c r="BF1527" s="260">
        <f>IF(N1527="snížená",J1527,0)</f>
        <v>0</v>
      </c>
      <c r="BG1527" s="260">
        <f>IF(N1527="zákl. přenesená",J1527,0)</f>
        <v>0</v>
      </c>
      <c r="BH1527" s="260">
        <f>IF(N1527="sníž. přenesená",J1527,0)</f>
        <v>0</v>
      </c>
      <c r="BI1527" s="260">
        <f>IF(N1527="nulová",J1527,0)</f>
        <v>0</v>
      </c>
      <c r="BJ1527" s="18" t="s">
        <v>91</v>
      </c>
      <c r="BK1527" s="260">
        <f>ROUND(I1527*H1527,2)</f>
        <v>0</v>
      </c>
      <c r="BL1527" s="18" t="s">
        <v>162</v>
      </c>
      <c r="BM1527" s="259" t="s">
        <v>2282</v>
      </c>
    </row>
    <row r="1528" s="2" customFormat="1">
      <c r="A1528" s="40"/>
      <c r="B1528" s="41"/>
      <c r="C1528" s="42"/>
      <c r="D1528" s="261" t="s">
        <v>404</v>
      </c>
      <c r="E1528" s="42"/>
      <c r="F1528" s="262" t="s">
        <v>1830</v>
      </c>
      <c r="G1528" s="42"/>
      <c r="H1528" s="42"/>
      <c r="I1528" s="157"/>
      <c r="J1528" s="42"/>
      <c r="K1528" s="42"/>
      <c r="L1528" s="46"/>
      <c r="M1528" s="263"/>
      <c r="N1528" s="264"/>
      <c r="O1528" s="93"/>
      <c r="P1528" s="93"/>
      <c r="Q1528" s="93"/>
      <c r="R1528" s="93"/>
      <c r="S1528" s="93"/>
      <c r="T1528" s="94"/>
      <c r="U1528" s="40"/>
      <c r="V1528" s="40"/>
      <c r="W1528" s="40"/>
      <c r="X1528" s="40"/>
      <c r="Y1528" s="40"/>
      <c r="Z1528" s="40"/>
      <c r="AA1528" s="40"/>
      <c r="AB1528" s="40"/>
      <c r="AC1528" s="40"/>
      <c r="AD1528" s="40"/>
      <c r="AE1528" s="40"/>
      <c r="AT1528" s="18" t="s">
        <v>404</v>
      </c>
      <c r="AU1528" s="18" t="s">
        <v>93</v>
      </c>
    </row>
    <row r="1529" s="2" customFormat="1" ht="21.75" customHeight="1">
      <c r="A1529" s="40"/>
      <c r="B1529" s="41"/>
      <c r="C1529" s="247" t="s">
        <v>1624</v>
      </c>
      <c r="D1529" s="247" t="s">
        <v>400</v>
      </c>
      <c r="E1529" s="248" t="s">
        <v>2283</v>
      </c>
      <c r="F1529" s="249" t="s">
        <v>2284</v>
      </c>
      <c r="G1529" s="250" t="s">
        <v>1828</v>
      </c>
      <c r="H1529" s="251">
        <v>1</v>
      </c>
      <c r="I1529" s="252"/>
      <c r="J1529" s="253">
        <f>ROUND(I1529*H1529,2)</f>
        <v>0</v>
      </c>
      <c r="K1529" s="254"/>
      <c r="L1529" s="46"/>
      <c r="M1529" s="255" t="s">
        <v>1</v>
      </c>
      <c r="N1529" s="256" t="s">
        <v>48</v>
      </c>
      <c r="O1529" s="93"/>
      <c r="P1529" s="257">
        <f>O1529*H1529</f>
        <v>0</v>
      </c>
      <c r="Q1529" s="257">
        <v>0</v>
      </c>
      <c r="R1529" s="257">
        <f>Q1529*H1529</f>
        <v>0</v>
      </c>
      <c r="S1529" s="257">
        <v>0</v>
      </c>
      <c r="T1529" s="258">
        <f>S1529*H1529</f>
        <v>0</v>
      </c>
      <c r="U1529" s="40"/>
      <c r="V1529" s="40"/>
      <c r="W1529" s="40"/>
      <c r="X1529" s="40"/>
      <c r="Y1529" s="40"/>
      <c r="Z1529" s="40"/>
      <c r="AA1529" s="40"/>
      <c r="AB1529" s="40"/>
      <c r="AC1529" s="40"/>
      <c r="AD1529" s="40"/>
      <c r="AE1529" s="40"/>
      <c r="AR1529" s="259" t="s">
        <v>162</v>
      </c>
      <c r="AT1529" s="259" t="s">
        <v>400</v>
      </c>
      <c r="AU1529" s="259" t="s">
        <v>93</v>
      </c>
      <c r="AY1529" s="18" t="s">
        <v>397</v>
      </c>
      <c r="BE1529" s="260">
        <f>IF(N1529="základní",J1529,0)</f>
        <v>0</v>
      </c>
      <c r="BF1529" s="260">
        <f>IF(N1529="snížená",J1529,0)</f>
        <v>0</v>
      </c>
      <c r="BG1529" s="260">
        <f>IF(N1529="zákl. přenesená",J1529,0)</f>
        <v>0</v>
      </c>
      <c r="BH1529" s="260">
        <f>IF(N1529="sníž. přenesená",J1529,0)</f>
        <v>0</v>
      </c>
      <c r="BI1529" s="260">
        <f>IF(N1529="nulová",J1529,0)</f>
        <v>0</v>
      </c>
      <c r="BJ1529" s="18" t="s">
        <v>91</v>
      </c>
      <c r="BK1529" s="260">
        <f>ROUND(I1529*H1529,2)</f>
        <v>0</v>
      </c>
      <c r="BL1529" s="18" t="s">
        <v>162</v>
      </c>
      <c r="BM1529" s="259" t="s">
        <v>2285</v>
      </c>
    </row>
    <row r="1530" s="2" customFormat="1">
      <c r="A1530" s="40"/>
      <c r="B1530" s="41"/>
      <c r="C1530" s="42"/>
      <c r="D1530" s="261" t="s">
        <v>404</v>
      </c>
      <c r="E1530" s="42"/>
      <c r="F1530" s="262" t="s">
        <v>1830</v>
      </c>
      <c r="G1530" s="42"/>
      <c r="H1530" s="42"/>
      <c r="I1530" s="157"/>
      <c r="J1530" s="42"/>
      <c r="K1530" s="42"/>
      <c r="L1530" s="46"/>
      <c r="M1530" s="263"/>
      <c r="N1530" s="264"/>
      <c r="O1530" s="93"/>
      <c r="P1530" s="93"/>
      <c r="Q1530" s="93"/>
      <c r="R1530" s="93"/>
      <c r="S1530" s="93"/>
      <c r="T1530" s="94"/>
      <c r="U1530" s="40"/>
      <c r="V1530" s="40"/>
      <c r="W1530" s="40"/>
      <c r="X1530" s="40"/>
      <c r="Y1530" s="40"/>
      <c r="Z1530" s="40"/>
      <c r="AA1530" s="40"/>
      <c r="AB1530" s="40"/>
      <c r="AC1530" s="40"/>
      <c r="AD1530" s="40"/>
      <c r="AE1530" s="40"/>
      <c r="AT1530" s="18" t="s">
        <v>404</v>
      </c>
      <c r="AU1530" s="18" t="s">
        <v>93</v>
      </c>
    </row>
    <row r="1531" s="2" customFormat="1" ht="21.75" customHeight="1">
      <c r="A1531" s="40"/>
      <c r="B1531" s="41"/>
      <c r="C1531" s="247" t="s">
        <v>2286</v>
      </c>
      <c r="D1531" s="247" t="s">
        <v>400</v>
      </c>
      <c r="E1531" s="248" t="s">
        <v>2287</v>
      </c>
      <c r="F1531" s="249" t="s">
        <v>2288</v>
      </c>
      <c r="G1531" s="250" t="s">
        <v>1828</v>
      </c>
      <c r="H1531" s="251">
        <v>1</v>
      </c>
      <c r="I1531" s="252"/>
      <c r="J1531" s="253">
        <f>ROUND(I1531*H1531,2)</f>
        <v>0</v>
      </c>
      <c r="K1531" s="254"/>
      <c r="L1531" s="46"/>
      <c r="M1531" s="255" t="s">
        <v>1</v>
      </c>
      <c r="N1531" s="256" t="s">
        <v>48</v>
      </c>
      <c r="O1531" s="93"/>
      <c r="P1531" s="257">
        <f>O1531*H1531</f>
        <v>0</v>
      </c>
      <c r="Q1531" s="257">
        <v>0</v>
      </c>
      <c r="R1531" s="257">
        <f>Q1531*H1531</f>
        <v>0</v>
      </c>
      <c r="S1531" s="257">
        <v>0</v>
      </c>
      <c r="T1531" s="258">
        <f>S1531*H1531</f>
        <v>0</v>
      </c>
      <c r="U1531" s="40"/>
      <c r="V1531" s="40"/>
      <c r="W1531" s="40"/>
      <c r="X1531" s="40"/>
      <c r="Y1531" s="40"/>
      <c r="Z1531" s="40"/>
      <c r="AA1531" s="40"/>
      <c r="AB1531" s="40"/>
      <c r="AC1531" s="40"/>
      <c r="AD1531" s="40"/>
      <c r="AE1531" s="40"/>
      <c r="AR1531" s="259" t="s">
        <v>162</v>
      </c>
      <c r="AT1531" s="259" t="s">
        <v>400</v>
      </c>
      <c r="AU1531" s="259" t="s">
        <v>93</v>
      </c>
      <c r="AY1531" s="18" t="s">
        <v>397</v>
      </c>
      <c r="BE1531" s="260">
        <f>IF(N1531="základní",J1531,0)</f>
        <v>0</v>
      </c>
      <c r="BF1531" s="260">
        <f>IF(N1531="snížená",J1531,0)</f>
        <v>0</v>
      </c>
      <c r="BG1531" s="260">
        <f>IF(N1531="zákl. přenesená",J1531,0)</f>
        <v>0</v>
      </c>
      <c r="BH1531" s="260">
        <f>IF(N1531="sníž. přenesená",J1531,0)</f>
        <v>0</v>
      </c>
      <c r="BI1531" s="260">
        <f>IF(N1531="nulová",J1531,0)</f>
        <v>0</v>
      </c>
      <c r="BJ1531" s="18" t="s">
        <v>91</v>
      </c>
      <c r="BK1531" s="260">
        <f>ROUND(I1531*H1531,2)</f>
        <v>0</v>
      </c>
      <c r="BL1531" s="18" t="s">
        <v>162</v>
      </c>
      <c r="BM1531" s="259" t="s">
        <v>2289</v>
      </c>
    </row>
    <row r="1532" s="2" customFormat="1">
      <c r="A1532" s="40"/>
      <c r="B1532" s="41"/>
      <c r="C1532" s="42"/>
      <c r="D1532" s="261" t="s">
        <v>404</v>
      </c>
      <c r="E1532" s="42"/>
      <c r="F1532" s="262" t="s">
        <v>1830</v>
      </c>
      <c r="G1532" s="42"/>
      <c r="H1532" s="42"/>
      <c r="I1532" s="157"/>
      <c r="J1532" s="42"/>
      <c r="K1532" s="42"/>
      <c r="L1532" s="46"/>
      <c r="M1532" s="263"/>
      <c r="N1532" s="264"/>
      <c r="O1532" s="93"/>
      <c r="P1532" s="93"/>
      <c r="Q1532" s="93"/>
      <c r="R1532" s="93"/>
      <c r="S1532" s="93"/>
      <c r="T1532" s="94"/>
      <c r="U1532" s="40"/>
      <c r="V1532" s="40"/>
      <c r="W1532" s="40"/>
      <c r="X1532" s="40"/>
      <c r="Y1532" s="40"/>
      <c r="Z1532" s="40"/>
      <c r="AA1532" s="40"/>
      <c r="AB1532" s="40"/>
      <c r="AC1532" s="40"/>
      <c r="AD1532" s="40"/>
      <c r="AE1532" s="40"/>
      <c r="AT1532" s="18" t="s">
        <v>404</v>
      </c>
      <c r="AU1532" s="18" t="s">
        <v>93</v>
      </c>
    </row>
    <row r="1533" s="2" customFormat="1" ht="21.75" customHeight="1">
      <c r="A1533" s="40"/>
      <c r="B1533" s="41"/>
      <c r="C1533" s="247" t="s">
        <v>1628</v>
      </c>
      <c r="D1533" s="247" t="s">
        <v>400</v>
      </c>
      <c r="E1533" s="248" t="s">
        <v>2290</v>
      </c>
      <c r="F1533" s="249" t="s">
        <v>2291</v>
      </c>
      <c r="G1533" s="250" t="s">
        <v>1828</v>
      </c>
      <c r="H1533" s="251">
        <v>1</v>
      </c>
      <c r="I1533" s="252"/>
      <c r="J1533" s="253">
        <f>ROUND(I1533*H1533,2)</f>
        <v>0</v>
      </c>
      <c r="K1533" s="254"/>
      <c r="L1533" s="46"/>
      <c r="M1533" s="255" t="s">
        <v>1</v>
      </c>
      <c r="N1533" s="256" t="s">
        <v>48</v>
      </c>
      <c r="O1533" s="93"/>
      <c r="P1533" s="257">
        <f>O1533*H1533</f>
        <v>0</v>
      </c>
      <c r="Q1533" s="257">
        <v>0</v>
      </c>
      <c r="R1533" s="257">
        <f>Q1533*H1533</f>
        <v>0</v>
      </c>
      <c r="S1533" s="257">
        <v>0</v>
      </c>
      <c r="T1533" s="258">
        <f>S1533*H1533</f>
        <v>0</v>
      </c>
      <c r="U1533" s="40"/>
      <c r="V1533" s="40"/>
      <c r="W1533" s="40"/>
      <c r="X1533" s="40"/>
      <c r="Y1533" s="40"/>
      <c r="Z1533" s="40"/>
      <c r="AA1533" s="40"/>
      <c r="AB1533" s="40"/>
      <c r="AC1533" s="40"/>
      <c r="AD1533" s="40"/>
      <c r="AE1533" s="40"/>
      <c r="AR1533" s="259" t="s">
        <v>162</v>
      </c>
      <c r="AT1533" s="259" t="s">
        <v>400</v>
      </c>
      <c r="AU1533" s="259" t="s">
        <v>93</v>
      </c>
      <c r="AY1533" s="18" t="s">
        <v>397</v>
      </c>
      <c r="BE1533" s="260">
        <f>IF(N1533="základní",J1533,0)</f>
        <v>0</v>
      </c>
      <c r="BF1533" s="260">
        <f>IF(N1533="snížená",J1533,0)</f>
        <v>0</v>
      </c>
      <c r="BG1533" s="260">
        <f>IF(N1533="zákl. přenesená",J1533,0)</f>
        <v>0</v>
      </c>
      <c r="BH1533" s="260">
        <f>IF(N1533="sníž. přenesená",J1533,0)</f>
        <v>0</v>
      </c>
      <c r="BI1533" s="260">
        <f>IF(N1533="nulová",J1533,0)</f>
        <v>0</v>
      </c>
      <c r="BJ1533" s="18" t="s">
        <v>91</v>
      </c>
      <c r="BK1533" s="260">
        <f>ROUND(I1533*H1533,2)</f>
        <v>0</v>
      </c>
      <c r="BL1533" s="18" t="s">
        <v>162</v>
      </c>
      <c r="BM1533" s="259" t="s">
        <v>2292</v>
      </c>
    </row>
    <row r="1534" s="2" customFormat="1">
      <c r="A1534" s="40"/>
      <c r="B1534" s="41"/>
      <c r="C1534" s="42"/>
      <c r="D1534" s="261" t="s">
        <v>404</v>
      </c>
      <c r="E1534" s="42"/>
      <c r="F1534" s="262" t="s">
        <v>1830</v>
      </c>
      <c r="G1534" s="42"/>
      <c r="H1534" s="42"/>
      <c r="I1534" s="157"/>
      <c r="J1534" s="42"/>
      <c r="K1534" s="42"/>
      <c r="L1534" s="46"/>
      <c r="M1534" s="263"/>
      <c r="N1534" s="264"/>
      <c r="O1534" s="93"/>
      <c r="P1534" s="93"/>
      <c r="Q1534" s="93"/>
      <c r="R1534" s="93"/>
      <c r="S1534" s="93"/>
      <c r="T1534" s="94"/>
      <c r="U1534" s="40"/>
      <c r="V1534" s="40"/>
      <c r="W1534" s="40"/>
      <c r="X1534" s="40"/>
      <c r="Y1534" s="40"/>
      <c r="Z1534" s="40"/>
      <c r="AA1534" s="40"/>
      <c r="AB1534" s="40"/>
      <c r="AC1534" s="40"/>
      <c r="AD1534" s="40"/>
      <c r="AE1534" s="40"/>
      <c r="AT1534" s="18" t="s">
        <v>404</v>
      </c>
      <c r="AU1534" s="18" t="s">
        <v>93</v>
      </c>
    </row>
    <row r="1535" s="2" customFormat="1" ht="21.75" customHeight="1">
      <c r="A1535" s="40"/>
      <c r="B1535" s="41"/>
      <c r="C1535" s="247" t="s">
        <v>2293</v>
      </c>
      <c r="D1535" s="247" t="s">
        <v>400</v>
      </c>
      <c r="E1535" s="248" t="s">
        <v>2294</v>
      </c>
      <c r="F1535" s="249" t="s">
        <v>2295</v>
      </c>
      <c r="G1535" s="250" t="s">
        <v>1828</v>
      </c>
      <c r="H1535" s="251">
        <v>1</v>
      </c>
      <c r="I1535" s="252"/>
      <c r="J1535" s="253">
        <f>ROUND(I1535*H1535,2)</f>
        <v>0</v>
      </c>
      <c r="K1535" s="254"/>
      <c r="L1535" s="46"/>
      <c r="M1535" s="255" t="s">
        <v>1</v>
      </c>
      <c r="N1535" s="256" t="s">
        <v>48</v>
      </c>
      <c r="O1535" s="93"/>
      <c r="P1535" s="257">
        <f>O1535*H1535</f>
        <v>0</v>
      </c>
      <c r="Q1535" s="257">
        <v>0</v>
      </c>
      <c r="R1535" s="257">
        <f>Q1535*H1535</f>
        <v>0</v>
      </c>
      <c r="S1535" s="257">
        <v>0</v>
      </c>
      <c r="T1535" s="258">
        <f>S1535*H1535</f>
        <v>0</v>
      </c>
      <c r="U1535" s="40"/>
      <c r="V1535" s="40"/>
      <c r="W1535" s="40"/>
      <c r="X1535" s="40"/>
      <c r="Y1535" s="40"/>
      <c r="Z1535" s="40"/>
      <c r="AA1535" s="40"/>
      <c r="AB1535" s="40"/>
      <c r="AC1535" s="40"/>
      <c r="AD1535" s="40"/>
      <c r="AE1535" s="40"/>
      <c r="AR1535" s="259" t="s">
        <v>162</v>
      </c>
      <c r="AT1535" s="259" t="s">
        <v>400</v>
      </c>
      <c r="AU1535" s="259" t="s">
        <v>93</v>
      </c>
      <c r="AY1535" s="18" t="s">
        <v>397</v>
      </c>
      <c r="BE1535" s="260">
        <f>IF(N1535="základní",J1535,0)</f>
        <v>0</v>
      </c>
      <c r="BF1535" s="260">
        <f>IF(N1535="snížená",J1535,0)</f>
        <v>0</v>
      </c>
      <c r="BG1535" s="260">
        <f>IF(N1535="zákl. přenesená",J1535,0)</f>
        <v>0</v>
      </c>
      <c r="BH1535" s="260">
        <f>IF(N1535="sníž. přenesená",J1535,0)</f>
        <v>0</v>
      </c>
      <c r="BI1535" s="260">
        <f>IF(N1535="nulová",J1535,0)</f>
        <v>0</v>
      </c>
      <c r="BJ1535" s="18" t="s">
        <v>91</v>
      </c>
      <c r="BK1535" s="260">
        <f>ROUND(I1535*H1535,2)</f>
        <v>0</v>
      </c>
      <c r="BL1535" s="18" t="s">
        <v>162</v>
      </c>
      <c r="BM1535" s="259" t="s">
        <v>2296</v>
      </c>
    </row>
    <row r="1536" s="2" customFormat="1">
      <c r="A1536" s="40"/>
      <c r="B1536" s="41"/>
      <c r="C1536" s="42"/>
      <c r="D1536" s="261" t="s">
        <v>404</v>
      </c>
      <c r="E1536" s="42"/>
      <c r="F1536" s="262" t="s">
        <v>1830</v>
      </c>
      <c r="G1536" s="42"/>
      <c r="H1536" s="42"/>
      <c r="I1536" s="157"/>
      <c r="J1536" s="42"/>
      <c r="K1536" s="42"/>
      <c r="L1536" s="46"/>
      <c r="M1536" s="263"/>
      <c r="N1536" s="264"/>
      <c r="O1536" s="93"/>
      <c r="P1536" s="93"/>
      <c r="Q1536" s="93"/>
      <c r="R1536" s="93"/>
      <c r="S1536" s="93"/>
      <c r="T1536" s="94"/>
      <c r="U1536" s="40"/>
      <c r="V1536" s="40"/>
      <c r="W1536" s="40"/>
      <c r="X1536" s="40"/>
      <c r="Y1536" s="40"/>
      <c r="Z1536" s="40"/>
      <c r="AA1536" s="40"/>
      <c r="AB1536" s="40"/>
      <c r="AC1536" s="40"/>
      <c r="AD1536" s="40"/>
      <c r="AE1536" s="40"/>
      <c r="AT1536" s="18" t="s">
        <v>404</v>
      </c>
      <c r="AU1536" s="18" t="s">
        <v>93</v>
      </c>
    </row>
    <row r="1537" s="2" customFormat="1" ht="21.75" customHeight="1">
      <c r="A1537" s="40"/>
      <c r="B1537" s="41"/>
      <c r="C1537" s="247" t="s">
        <v>1633</v>
      </c>
      <c r="D1537" s="247" t="s">
        <v>400</v>
      </c>
      <c r="E1537" s="248" t="s">
        <v>2297</v>
      </c>
      <c r="F1537" s="249" t="s">
        <v>2298</v>
      </c>
      <c r="G1537" s="250" t="s">
        <v>1828</v>
      </c>
      <c r="H1537" s="251">
        <v>1</v>
      </c>
      <c r="I1537" s="252"/>
      <c r="J1537" s="253">
        <f>ROUND(I1537*H1537,2)</f>
        <v>0</v>
      </c>
      <c r="K1537" s="254"/>
      <c r="L1537" s="46"/>
      <c r="M1537" s="255" t="s">
        <v>1</v>
      </c>
      <c r="N1537" s="256" t="s">
        <v>48</v>
      </c>
      <c r="O1537" s="93"/>
      <c r="P1537" s="257">
        <f>O1537*H1537</f>
        <v>0</v>
      </c>
      <c r="Q1537" s="257">
        <v>0</v>
      </c>
      <c r="R1537" s="257">
        <f>Q1537*H1537</f>
        <v>0</v>
      </c>
      <c r="S1537" s="257">
        <v>0</v>
      </c>
      <c r="T1537" s="258">
        <f>S1537*H1537</f>
        <v>0</v>
      </c>
      <c r="U1537" s="40"/>
      <c r="V1537" s="40"/>
      <c r="W1537" s="40"/>
      <c r="X1537" s="40"/>
      <c r="Y1537" s="40"/>
      <c r="Z1537" s="40"/>
      <c r="AA1537" s="40"/>
      <c r="AB1537" s="40"/>
      <c r="AC1537" s="40"/>
      <c r="AD1537" s="40"/>
      <c r="AE1537" s="40"/>
      <c r="AR1537" s="259" t="s">
        <v>162</v>
      </c>
      <c r="AT1537" s="259" t="s">
        <v>400</v>
      </c>
      <c r="AU1537" s="259" t="s">
        <v>93</v>
      </c>
      <c r="AY1537" s="18" t="s">
        <v>397</v>
      </c>
      <c r="BE1537" s="260">
        <f>IF(N1537="základní",J1537,0)</f>
        <v>0</v>
      </c>
      <c r="BF1537" s="260">
        <f>IF(N1537="snížená",J1537,0)</f>
        <v>0</v>
      </c>
      <c r="BG1537" s="260">
        <f>IF(N1537="zákl. přenesená",J1537,0)</f>
        <v>0</v>
      </c>
      <c r="BH1537" s="260">
        <f>IF(N1537="sníž. přenesená",J1537,0)</f>
        <v>0</v>
      </c>
      <c r="BI1537" s="260">
        <f>IF(N1537="nulová",J1537,0)</f>
        <v>0</v>
      </c>
      <c r="BJ1537" s="18" t="s">
        <v>91</v>
      </c>
      <c r="BK1537" s="260">
        <f>ROUND(I1537*H1537,2)</f>
        <v>0</v>
      </c>
      <c r="BL1537" s="18" t="s">
        <v>162</v>
      </c>
      <c r="BM1537" s="259" t="s">
        <v>2299</v>
      </c>
    </row>
    <row r="1538" s="2" customFormat="1">
      <c r="A1538" s="40"/>
      <c r="B1538" s="41"/>
      <c r="C1538" s="42"/>
      <c r="D1538" s="261" t="s">
        <v>404</v>
      </c>
      <c r="E1538" s="42"/>
      <c r="F1538" s="262" t="s">
        <v>1830</v>
      </c>
      <c r="G1538" s="42"/>
      <c r="H1538" s="42"/>
      <c r="I1538" s="157"/>
      <c r="J1538" s="42"/>
      <c r="K1538" s="42"/>
      <c r="L1538" s="46"/>
      <c r="M1538" s="263"/>
      <c r="N1538" s="264"/>
      <c r="O1538" s="93"/>
      <c r="P1538" s="93"/>
      <c r="Q1538" s="93"/>
      <c r="R1538" s="93"/>
      <c r="S1538" s="93"/>
      <c r="T1538" s="94"/>
      <c r="U1538" s="40"/>
      <c r="V1538" s="40"/>
      <c r="W1538" s="40"/>
      <c r="X1538" s="40"/>
      <c r="Y1538" s="40"/>
      <c r="Z1538" s="40"/>
      <c r="AA1538" s="40"/>
      <c r="AB1538" s="40"/>
      <c r="AC1538" s="40"/>
      <c r="AD1538" s="40"/>
      <c r="AE1538" s="40"/>
      <c r="AT1538" s="18" t="s">
        <v>404</v>
      </c>
      <c r="AU1538" s="18" t="s">
        <v>93</v>
      </c>
    </row>
    <row r="1539" s="2" customFormat="1" ht="21.75" customHeight="1">
      <c r="A1539" s="40"/>
      <c r="B1539" s="41"/>
      <c r="C1539" s="247" t="s">
        <v>2300</v>
      </c>
      <c r="D1539" s="247" t="s">
        <v>400</v>
      </c>
      <c r="E1539" s="248" t="s">
        <v>2301</v>
      </c>
      <c r="F1539" s="249" t="s">
        <v>2302</v>
      </c>
      <c r="G1539" s="250" t="s">
        <v>1828</v>
      </c>
      <c r="H1539" s="251">
        <v>1</v>
      </c>
      <c r="I1539" s="252"/>
      <c r="J1539" s="253">
        <f>ROUND(I1539*H1539,2)</f>
        <v>0</v>
      </c>
      <c r="K1539" s="254"/>
      <c r="L1539" s="46"/>
      <c r="M1539" s="255" t="s">
        <v>1</v>
      </c>
      <c r="N1539" s="256" t="s">
        <v>48</v>
      </c>
      <c r="O1539" s="93"/>
      <c r="P1539" s="257">
        <f>O1539*H1539</f>
        <v>0</v>
      </c>
      <c r="Q1539" s="257">
        <v>0</v>
      </c>
      <c r="R1539" s="257">
        <f>Q1539*H1539</f>
        <v>0</v>
      </c>
      <c r="S1539" s="257">
        <v>0</v>
      </c>
      <c r="T1539" s="258">
        <f>S1539*H1539</f>
        <v>0</v>
      </c>
      <c r="U1539" s="40"/>
      <c r="V1539" s="40"/>
      <c r="W1539" s="40"/>
      <c r="X1539" s="40"/>
      <c r="Y1539" s="40"/>
      <c r="Z1539" s="40"/>
      <c r="AA1539" s="40"/>
      <c r="AB1539" s="40"/>
      <c r="AC1539" s="40"/>
      <c r="AD1539" s="40"/>
      <c r="AE1539" s="40"/>
      <c r="AR1539" s="259" t="s">
        <v>162</v>
      </c>
      <c r="AT1539" s="259" t="s">
        <v>400</v>
      </c>
      <c r="AU1539" s="259" t="s">
        <v>93</v>
      </c>
      <c r="AY1539" s="18" t="s">
        <v>397</v>
      </c>
      <c r="BE1539" s="260">
        <f>IF(N1539="základní",J1539,0)</f>
        <v>0</v>
      </c>
      <c r="BF1539" s="260">
        <f>IF(N1539="snížená",J1539,0)</f>
        <v>0</v>
      </c>
      <c r="BG1539" s="260">
        <f>IF(N1539="zákl. přenesená",J1539,0)</f>
        <v>0</v>
      </c>
      <c r="BH1539" s="260">
        <f>IF(N1539="sníž. přenesená",J1539,0)</f>
        <v>0</v>
      </c>
      <c r="BI1539" s="260">
        <f>IF(N1539="nulová",J1539,0)</f>
        <v>0</v>
      </c>
      <c r="BJ1539" s="18" t="s">
        <v>91</v>
      </c>
      <c r="BK1539" s="260">
        <f>ROUND(I1539*H1539,2)</f>
        <v>0</v>
      </c>
      <c r="BL1539" s="18" t="s">
        <v>162</v>
      </c>
      <c r="BM1539" s="259" t="s">
        <v>2303</v>
      </c>
    </row>
    <row r="1540" s="2" customFormat="1">
      <c r="A1540" s="40"/>
      <c r="B1540" s="41"/>
      <c r="C1540" s="42"/>
      <c r="D1540" s="261" t="s">
        <v>404</v>
      </c>
      <c r="E1540" s="42"/>
      <c r="F1540" s="262" t="s">
        <v>1830</v>
      </c>
      <c r="G1540" s="42"/>
      <c r="H1540" s="42"/>
      <c r="I1540" s="157"/>
      <c r="J1540" s="42"/>
      <c r="K1540" s="42"/>
      <c r="L1540" s="46"/>
      <c r="M1540" s="263"/>
      <c r="N1540" s="264"/>
      <c r="O1540" s="93"/>
      <c r="P1540" s="93"/>
      <c r="Q1540" s="93"/>
      <c r="R1540" s="93"/>
      <c r="S1540" s="93"/>
      <c r="T1540" s="94"/>
      <c r="U1540" s="40"/>
      <c r="V1540" s="40"/>
      <c r="W1540" s="40"/>
      <c r="X1540" s="40"/>
      <c r="Y1540" s="40"/>
      <c r="Z1540" s="40"/>
      <c r="AA1540" s="40"/>
      <c r="AB1540" s="40"/>
      <c r="AC1540" s="40"/>
      <c r="AD1540" s="40"/>
      <c r="AE1540" s="40"/>
      <c r="AT1540" s="18" t="s">
        <v>404</v>
      </c>
      <c r="AU1540" s="18" t="s">
        <v>93</v>
      </c>
    </row>
    <row r="1541" s="2" customFormat="1" ht="21.75" customHeight="1">
      <c r="A1541" s="40"/>
      <c r="B1541" s="41"/>
      <c r="C1541" s="247" t="s">
        <v>1638</v>
      </c>
      <c r="D1541" s="247" t="s">
        <v>400</v>
      </c>
      <c r="E1541" s="248" t="s">
        <v>2304</v>
      </c>
      <c r="F1541" s="249" t="s">
        <v>2305</v>
      </c>
      <c r="G1541" s="250" t="s">
        <v>1828</v>
      </c>
      <c r="H1541" s="251">
        <v>1</v>
      </c>
      <c r="I1541" s="252"/>
      <c r="J1541" s="253">
        <f>ROUND(I1541*H1541,2)</f>
        <v>0</v>
      </c>
      <c r="K1541" s="254"/>
      <c r="L1541" s="46"/>
      <c r="M1541" s="255" t="s">
        <v>1</v>
      </c>
      <c r="N1541" s="256" t="s">
        <v>48</v>
      </c>
      <c r="O1541" s="93"/>
      <c r="P1541" s="257">
        <f>O1541*H1541</f>
        <v>0</v>
      </c>
      <c r="Q1541" s="257">
        <v>0</v>
      </c>
      <c r="R1541" s="257">
        <f>Q1541*H1541</f>
        <v>0</v>
      </c>
      <c r="S1541" s="257">
        <v>0</v>
      </c>
      <c r="T1541" s="258">
        <f>S1541*H1541</f>
        <v>0</v>
      </c>
      <c r="U1541" s="40"/>
      <c r="V1541" s="40"/>
      <c r="W1541" s="40"/>
      <c r="X1541" s="40"/>
      <c r="Y1541" s="40"/>
      <c r="Z1541" s="40"/>
      <c r="AA1541" s="40"/>
      <c r="AB1541" s="40"/>
      <c r="AC1541" s="40"/>
      <c r="AD1541" s="40"/>
      <c r="AE1541" s="40"/>
      <c r="AR1541" s="259" t="s">
        <v>162</v>
      </c>
      <c r="AT1541" s="259" t="s">
        <v>400</v>
      </c>
      <c r="AU1541" s="259" t="s">
        <v>93</v>
      </c>
      <c r="AY1541" s="18" t="s">
        <v>397</v>
      </c>
      <c r="BE1541" s="260">
        <f>IF(N1541="základní",J1541,0)</f>
        <v>0</v>
      </c>
      <c r="BF1541" s="260">
        <f>IF(N1541="snížená",J1541,0)</f>
        <v>0</v>
      </c>
      <c r="BG1541" s="260">
        <f>IF(N1541="zákl. přenesená",J1541,0)</f>
        <v>0</v>
      </c>
      <c r="BH1541" s="260">
        <f>IF(N1541="sníž. přenesená",J1541,0)</f>
        <v>0</v>
      </c>
      <c r="BI1541" s="260">
        <f>IF(N1541="nulová",J1541,0)</f>
        <v>0</v>
      </c>
      <c r="BJ1541" s="18" t="s">
        <v>91</v>
      </c>
      <c r="BK1541" s="260">
        <f>ROUND(I1541*H1541,2)</f>
        <v>0</v>
      </c>
      <c r="BL1541" s="18" t="s">
        <v>162</v>
      </c>
      <c r="BM1541" s="259" t="s">
        <v>2306</v>
      </c>
    </row>
    <row r="1542" s="2" customFormat="1">
      <c r="A1542" s="40"/>
      <c r="B1542" s="41"/>
      <c r="C1542" s="42"/>
      <c r="D1542" s="261" t="s">
        <v>404</v>
      </c>
      <c r="E1542" s="42"/>
      <c r="F1542" s="262" t="s">
        <v>1830</v>
      </c>
      <c r="G1542" s="42"/>
      <c r="H1542" s="42"/>
      <c r="I1542" s="157"/>
      <c r="J1542" s="42"/>
      <c r="K1542" s="42"/>
      <c r="L1542" s="46"/>
      <c r="M1542" s="263"/>
      <c r="N1542" s="264"/>
      <c r="O1542" s="93"/>
      <c r="P1542" s="93"/>
      <c r="Q1542" s="93"/>
      <c r="R1542" s="93"/>
      <c r="S1542" s="93"/>
      <c r="T1542" s="94"/>
      <c r="U1542" s="40"/>
      <c r="V1542" s="40"/>
      <c r="W1542" s="40"/>
      <c r="X1542" s="40"/>
      <c r="Y1542" s="40"/>
      <c r="Z1542" s="40"/>
      <c r="AA1542" s="40"/>
      <c r="AB1542" s="40"/>
      <c r="AC1542" s="40"/>
      <c r="AD1542" s="40"/>
      <c r="AE1542" s="40"/>
      <c r="AT1542" s="18" t="s">
        <v>404</v>
      </c>
      <c r="AU1542" s="18" t="s">
        <v>93</v>
      </c>
    </row>
    <row r="1543" s="2" customFormat="1" ht="21.75" customHeight="1">
      <c r="A1543" s="40"/>
      <c r="B1543" s="41"/>
      <c r="C1543" s="247" t="s">
        <v>2307</v>
      </c>
      <c r="D1543" s="247" t="s">
        <v>400</v>
      </c>
      <c r="E1543" s="248" t="s">
        <v>2308</v>
      </c>
      <c r="F1543" s="249" t="s">
        <v>2309</v>
      </c>
      <c r="G1543" s="250" t="s">
        <v>1828</v>
      </c>
      <c r="H1543" s="251">
        <v>1</v>
      </c>
      <c r="I1543" s="252"/>
      <c r="J1543" s="253">
        <f>ROUND(I1543*H1543,2)</f>
        <v>0</v>
      </c>
      <c r="K1543" s="254"/>
      <c r="L1543" s="46"/>
      <c r="M1543" s="255" t="s">
        <v>1</v>
      </c>
      <c r="N1543" s="256" t="s">
        <v>48</v>
      </c>
      <c r="O1543" s="93"/>
      <c r="P1543" s="257">
        <f>O1543*H1543</f>
        <v>0</v>
      </c>
      <c r="Q1543" s="257">
        <v>0</v>
      </c>
      <c r="R1543" s="257">
        <f>Q1543*H1543</f>
        <v>0</v>
      </c>
      <c r="S1543" s="257">
        <v>0</v>
      </c>
      <c r="T1543" s="258">
        <f>S1543*H1543</f>
        <v>0</v>
      </c>
      <c r="U1543" s="40"/>
      <c r="V1543" s="40"/>
      <c r="W1543" s="40"/>
      <c r="X1543" s="40"/>
      <c r="Y1543" s="40"/>
      <c r="Z1543" s="40"/>
      <c r="AA1543" s="40"/>
      <c r="AB1543" s="40"/>
      <c r="AC1543" s="40"/>
      <c r="AD1543" s="40"/>
      <c r="AE1543" s="40"/>
      <c r="AR1543" s="259" t="s">
        <v>162</v>
      </c>
      <c r="AT1543" s="259" t="s">
        <v>400</v>
      </c>
      <c r="AU1543" s="259" t="s">
        <v>93</v>
      </c>
      <c r="AY1543" s="18" t="s">
        <v>397</v>
      </c>
      <c r="BE1543" s="260">
        <f>IF(N1543="základní",J1543,0)</f>
        <v>0</v>
      </c>
      <c r="BF1543" s="260">
        <f>IF(N1543="snížená",J1543,0)</f>
        <v>0</v>
      </c>
      <c r="BG1543" s="260">
        <f>IF(N1543="zákl. přenesená",J1543,0)</f>
        <v>0</v>
      </c>
      <c r="BH1543" s="260">
        <f>IF(N1543="sníž. přenesená",J1543,0)</f>
        <v>0</v>
      </c>
      <c r="BI1543" s="260">
        <f>IF(N1543="nulová",J1543,0)</f>
        <v>0</v>
      </c>
      <c r="BJ1543" s="18" t="s">
        <v>91</v>
      </c>
      <c r="BK1543" s="260">
        <f>ROUND(I1543*H1543,2)</f>
        <v>0</v>
      </c>
      <c r="BL1543" s="18" t="s">
        <v>162</v>
      </c>
      <c r="BM1543" s="259" t="s">
        <v>2310</v>
      </c>
    </row>
    <row r="1544" s="2" customFormat="1">
      <c r="A1544" s="40"/>
      <c r="B1544" s="41"/>
      <c r="C1544" s="42"/>
      <c r="D1544" s="261" t="s">
        <v>404</v>
      </c>
      <c r="E1544" s="42"/>
      <c r="F1544" s="262" t="s">
        <v>1830</v>
      </c>
      <c r="G1544" s="42"/>
      <c r="H1544" s="42"/>
      <c r="I1544" s="157"/>
      <c r="J1544" s="42"/>
      <c r="K1544" s="42"/>
      <c r="L1544" s="46"/>
      <c r="M1544" s="263"/>
      <c r="N1544" s="264"/>
      <c r="O1544" s="93"/>
      <c r="P1544" s="93"/>
      <c r="Q1544" s="93"/>
      <c r="R1544" s="93"/>
      <c r="S1544" s="93"/>
      <c r="T1544" s="94"/>
      <c r="U1544" s="40"/>
      <c r="V1544" s="40"/>
      <c r="W1544" s="40"/>
      <c r="X1544" s="40"/>
      <c r="Y1544" s="40"/>
      <c r="Z1544" s="40"/>
      <c r="AA1544" s="40"/>
      <c r="AB1544" s="40"/>
      <c r="AC1544" s="40"/>
      <c r="AD1544" s="40"/>
      <c r="AE1544" s="40"/>
      <c r="AT1544" s="18" t="s">
        <v>404</v>
      </c>
      <c r="AU1544" s="18" t="s">
        <v>93</v>
      </c>
    </row>
    <row r="1545" s="2" customFormat="1" ht="21.75" customHeight="1">
      <c r="A1545" s="40"/>
      <c r="B1545" s="41"/>
      <c r="C1545" s="247" t="s">
        <v>1642</v>
      </c>
      <c r="D1545" s="247" t="s">
        <v>400</v>
      </c>
      <c r="E1545" s="248" t="s">
        <v>2311</v>
      </c>
      <c r="F1545" s="249" t="s">
        <v>2312</v>
      </c>
      <c r="G1545" s="250" t="s">
        <v>1828</v>
      </c>
      <c r="H1545" s="251">
        <v>1</v>
      </c>
      <c r="I1545" s="252"/>
      <c r="J1545" s="253">
        <f>ROUND(I1545*H1545,2)</f>
        <v>0</v>
      </c>
      <c r="K1545" s="254"/>
      <c r="L1545" s="46"/>
      <c r="M1545" s="255" t="s">
        <v>1</v>
      </c>
      <c r="N1545" s="256" t="s">
        <v>48</v>
      </c>
      <c r="O1545" s="93"/>
      <c r="P1545" s="257">
        <f>O1545*H1545</f>
        <v>0</v>
      </c>
      <c r="Q1545" s="257">
        <v>0</v>
      </c>
      <c r="R1545" s="257">
        <f>Q1545*H1545</f>
        <v>0</v>
      </c>
      <c r="S1545" s="257">
        <v>0</v>
      </c>
      <c r="T1545" s="258">
        <f>S1545*H1545</f>
        <v>0</v>
      </c>
      <c r="U1545" s="40"/>
      <c r="V1545" s="40"/>
      <c r="W1545" s="40"/>
      <c r="X1545" s="40"/>
      <c r="Y1545" s="40"/>
      <c r="Z1545" s="40"/>
      <c r="AA1545" s="40"/>
      <c r="AB1545" s="40"/>
      <c r="AC1545" s="40"/>
      <c r="AD1545" s="40"/>
      <c r="AE1545" s="40"/>
      <c r="AR1545" s="259" t="s">
        <v>162</v>
      </c>
      <c r="AT1545" s="259" t="s">
        <v>400</v>
      </c>
      <c r="AU1545" s="259" t="s">
        <v>93</v>
      </c>
      <c r="AY1545" s="18" t="s">
        <v>397</v>
      </c>
      <c r="BE1545" s="260">
        <f>IF(N1545="základní",J1545,0)</f>
        <v>0</v>
      </c>
      <c r="BF1545" s="260">
        <f>IF(N1545="snížená",J1545,0)</f>
        <v>0</v>
      </c>
      <c r="BG1545" s="260">
        <f>IF(N1545="zákl. přenesená",J1545,0)</f>
        <v>0</v>
      </c>
      <c r="BH1545" s="260">
        <f>IF(N1545="sníž. přenesená",J1545,0)</f>
        <v>0</v>
      </c>
      <c r="BI1545" s="260">
        <f>IF(N1545="nulová",J1545,0)</f>
        <v>0</v>
      </c>
      <c r="BJ1545" s="18" t="s">
        <v>91</v>
      </c>
      <c r="BK1545" s="260">
        <f>ROUND(I1545*H1545,2)</f>
        <v>0</v>
      </c>
      <c r="BL1545" s="18" t="s">
        <v>162</v>
      </c>
      <c r="BM1545" s="259" t="s">
        <v>1433</v>
      </c>
    </row>
    <row r="1546" s="2" customFormat="1">
      <c r="A1546" s="40"/>
      <c r="B1546" s="41"/>
      <c r="C1546" s="42"/>
      <c r="D1546" s="261" t="s">
        <v>404</v>
      </c>
      <c r="E1546" s="42"/>
      <c r="F1546" s="262" t="s">
        <v>1830</v>
      </c>
      <c r="G1546" s="42"/>
      <c r="H1546" s="42"/>
      <c r="I1546" s="157"/>
      <c r="J1546" s="42"/>
      <c r="K1546" s="42"/>
      <c r="L1546" s="46"/>
      <c r="M1546" s="263"/>
      <c r="N1546" s="264"/>
      <c r="O1546" s="93"/>
      <c r="P1546" s="93"/>
      <c r="Q1546" s="93"/>
      <c r="R1546" s="93"/>
      <c r="S1546" s="93"/>
      <c r="T1546" s="94"/>
      <c r="U1546" s="40"/>
      <c r="V1546" s="40"/>
      <c r="W1546" s="40"/>
      <c r="X1546" s="40"/>
      <c r="Y1546" s="40"/>
      <c r="Z1546" s="40"/>
      <c r="AA1546" s="40"/>
      <c r="AB1546" s="40"/>
      <c r="AC1546" s="40"/>
      <c r="AD1546" s="40"/>
      <c r="AE1546" s="40"/>
      <c r="AT1546" s="18" t="s">
        <v>404</v>
      </c>
      <c r="AU1546" s="18" t="s">
        <v>93</v>
      </c>
    </row>
    <row r="1547" s="2" customFormat="1" ht="21.75" customHeight="1">
      <c r="A1547" s="40"/>
      <c r="B1547" s="41"/>
      <c r="C1547" s="247" t="s">
        <v>2313</v>
      </c>
      <c r="D1547" s="247" t="s">
        <v>400</v>
      </c>
      <c r="E1547" s="248" t="s">
        <v>2314</v>
      </c>
      <c r="F1547" s="249" t="s">
        <v>2315</v>
      </c>
      <c r="G1547" s="250" t="s">
        <v>1828</v>
      </c>
      <c r="H1547" s="251">
        <v>1</v>
      </c>
      <c r="I1547" s="252"/>
      <c r="J1547" s="253">
        <f>ROUND(I1547*H1547,2)</f>
        <v>0</v>
      </c>
      <c r="K1547" s="254"/>
      <c r="L1547" s="46"/>
      <c r="M1547" s="255" t="s">
        <v>1</v>
      </c>
      <c r="N1547" s="256" t="s">
        <v>48</v>
      </c>
      <c r="O1547" s="93"/>
      <c r="P1547" s="257">
        <f>O1547*H1547</f>
        <v>0</v>
      </c>
      <c r="Q1547" s="257">
        <v>0</v>
      </c>
      <c r="R1547" s="257">
        <f>Q1547*H1547</f>
        <v>0</v>
      </c>
      <c r="S1547" s="257">
        <v>0</v>
      </c>
      <c r="T1547" s="258">
        <f>S1547*H1547</f>
        <v>0</v>
      </c>
      <c r="U1547" s="40"/>
      <c r="V1547" s="40"/>
      <c r="W1547" s="40"/>
      <c r="X1547" s="40"/>
      <c r="Y1547" s="40"/>
      <c r="Z1547" s="40"/>
      <c r="AA1547" s="40"/>
      <c r="AB1547" s="40"/>
      <c r="AC1547" s="40"/>
      <c r="AD1547" s="40"/>
      <c r="AE1547" s="40"/>
      <c r="AR1547" s="259" t="s">
        <v>162</v>
      </c>
      <c r="AT1547" s="259" t="s">
        <v>400</v>
      </c>
      <c r="AU1547" s="259" t="s">
        <v>93</v>
      </c>
      <c r="AY1547" s="18" t="s">
        <v>397</v>
      </c>
      <c r="BE1547" s="260">
        <f>IF(N1547="základní",J1547,0)</f>
        <v>0</v>
      </c>
      <c r="BF1547" s="260">
        <f>IF(N1547="snížená",J1547,0)</f>
        <v>0</v>
      </c>
      <c r="BG1547" s="260">
        <f>IF(N1547="zákl. přenesená",J1547,0)</f>
        <v>0</v>
      </c>
      <c r="BH1547" s="260">
        <f>IF(N1547="sníž. přenesená",J1547,0)</f>
        <v>0</v>
      </c>
      <c r="BI1547" s="260">
        <f>IF(N1547="nulová",J1547,0)</f>
        <v>0</v>
      </c>
      <c r="BJ1547" s="18" t="s">
        <v>91</v>
      </c>
      <c r="BK1547" s="260">
        <f>ROUND(I1547*H1547,2)</f>
        <v>0</v>
      </c>
      <c r="BL1547" s="18" t="s">
        <v>162</v>
      </c>
      <c r="BM1547" s="259" t="s">
        <v>2316</v>
      </c>
    </row>
    <row r="1548" s="2" customFormat="1">
      <c r="A1548" s="40"/>
      <c r="B1548" s="41"/>
      <c r="C1548" s="42"/>
      <c r="D1548" s="261" t="s">
        <v>404</v>
      </c>
      <c r="E1548" s="42"/>
      <c r="F1548" s="262" t="s">
        <v>1830</v>
      </c>
      <c r="G1548" s="42"/>
      <c r="H1548" s="42"/>
      <c r="I1548" s="157"/>
      <c r="J1548" s="42"/>
      <c r="K1548" s="42"/>
      <c r="L1548" s="46"/>
      <c r="M1548" s="263"/>
      <c r="N1548" s="264"/>
      <c r="O1548" s="93"/>
      <c r="P1548" s="93"/>
      <c r="Q1548" s="93"/>
      <c r="R1548" s="93"/>
      <c r="S1548" s="93"/>
      <c r="T1548" s="94"/>
      <c r="U1548" s="40"/>
      <c r="V1548" s="40"/>
      <c r="W1548" s="40"/>
      <c r="X1548" s="40"/>
      <c r="Y1548" s="40"/>
      <c r="Z1548" s="40"/>
      <c r="AA1548" s="40"/>
      <c r="AB1548" s="40"/>
      <c r="AC1548" s="40"/>
      <c r="AD1548" s="40"/>
      <c r="AE1548" s="40"/>
      <c r="AT1548" s="18" t="s">
        <v>404</v>
      </c>
      <c r="AU1548" s="18" t="s">
        <v>93</v>
      </c>
    </row>
    <row r="1549" s="2" customFormat="1" ht="21.75" customHeight="1">
      <c r="A1549" s="40"/>
      <c r="B1549" s="41"/>
      <c r="C1549" s="247" t="s">
        <v>1647</v>
      </c>
      <c r="D1549" s="247" t="s">
        <v>400</v>
      </c>
      <c r="E1549" s="248" t="s">
        <v>2317</v>
      </c>
      <c r="F1549" s="249" t="s">
        <v>2318</v>
      </c>
      <c r="G1549" s="250" t="s">
        <v>1828</v>
      </c>
      <c r="H1549" s="251">
        <v>1</v>
      </c>
      <c r="I1549" s="252"/>
      <c r="J1549" s="253">
        <f>ROUND(I1549*H1549,2)</f>
        <v>0</v>
      </c>
      <c r="K1549" s="254"/>
      <c r="L1549" s="46"/>
      <c r="M1549" s="255" t="s">
        <v>1</v>
      </c>
      <c r="N1549" s="256" t="s">
        <v>48</v>
      </c>
      <c r="O1549" s="93"/>
      <c r="P1549" s="257">
        <f>O1549*H1549</f>
        <v>0</v>
      </c>
      <c r="Q1549" s="257">
        <v>0</v>
      </c>
      <c r="R1549" s="257">
        <f>Q1549*H1549</f>
        <v>0</v>
      </c>
      <c r="S1549" s="257">
        <v>0</v>
      </c>
      <c r="T1549" s="258">
        <f>S1549*H1549</f>
        <v>0</v>
      </c>
      <c r="U1549" s="40"/>
      <c r="V1549" s="40"/>
      <c r="W1549" s="40"/>
      <c r="X1549" s="40"/>
      <c r="Y1549" s="40"/>
      <c r="Z1549" s="40"/>
      <c r="AA1549" s="40"/>
      <c r="AB1549" s="40"/>
      <c r="AC1549" s="40"/>
      <c r="AD1549" s="40"/>
      <c r="AE1549" s="40"/>
      <c r="AR1549" s="259" t="s">
        <v>162</v>
      </c>
      <c r="AT1549" s="259" t="s">
        <v>400</v>
      </c>
      <c r="AU1549" s="259" t="s">
        <v>93</v>
      </c>
      <c r="AY1549" s="18" t="s">
        <v>397</v>
      </c>
      <c r="BE1549" s="260">
        <f>IF(N1549="základní",J1549,0)</f>
        <v>0</v>
      </c>
      <c r="BF1549" s="260">
        <f>IF(N1549="snížená",J1549,0)</f>
        <v>0</v>
      </c>
      <c r="BG1549" s="260">
        <f>IF(N1549="zákl. přenesená",J1549,0)</f>
        <v>0</v>
      </c>
      <c r="BH1549" s="260">
        <f>IF(N1549="sníž. přenesená",J1549,0)</f>
        <v>0</v>
      </c>
      <c r="BI1549" s="260">
        <f>IF(N1549="nulová",J1549,0)</f>
        <v>0</v>
      </c>
      <c r="BJ1549" s="18" t="s">
        <v>91</v>
      </c>
      <c r="BK1549" s="260">
        <f>ROUND(I1549*H1549,2)</f>
        <v>0</v>
      </c>
      <c r="BL1549" s="18" t="s">
        <v>162</v>
      </c>
      <c r="BM1549" s="259" t="s">
        <v>2319</v>
      </c>
    </row>
    <row r="1550" s="2" customFormat="1">
      <c r="A1550" s="40"/>
      <c r="B1550" s="41"/>
      <c r="C1550" s="42"/>
      <c r="D1550" s="261" t="s">
        <v>404</v>
      </c>
      <c r="E1550" s="42"/>
      <c r="F1550" s="262" t="s">
        <v>1830</v>
      </c>
      <c r="G1550" s="42"/>
      <c r="H1550" s="42"/>
      <c r="I1550" s="157"/>
      <c r="J1550" s="42"/>
      <c r="K1550" s="42"/>
      <c r="L1550" s="46"/>
      <c r="M1550" s="263"/>
      <c r="N1550" s="264"/>
      <c r="O1550" s="93"/>
      <c r="P1550" s="93"/>
      <c r="Q1550" s="93"/>
      <c r="R1550" s="93"/>
      <c r="S1550" s="93"/>
      <c r="T1550" s="94"/>
      <c r="U1550" s="40"/>
      <c r="V1550" s="40"/>
      <c r="W1550" s="40"/>
      <c r="X1550" s="40"/>
      <c r="Y1550" s="40"/>
      <c r="Z1550" s="40"/>
      <c r="AA1550" s="40"/>
      <c r="AB1550" s="40"/>
      <c r="AC1550" s="40"/>
      <c r="AD1550" s="40"/>
      <c r="AE1550" s="40"/>
      <c r="AT1550" s="18" t="s">
        <v>404</v>
      </c>
      <c r="AU1550" s="18" t="s">
        <v>93</v>
      </c>
    </row>
    <row r="1551" s="2" customFormat="1" ht="21.75" customHeight="1">
      <c r="A1551" s="40"/>
      <c r="B1551" s="41"/>
      <c r="C1551" s="247" t="s">
        <v>2320</v>
      </c>
      <c r="D1551" s="247" t="s">
        <v>400</v>
      </c>
      <c r="E1551" s="248" t="s">
        <v>2321</v>
      </c>
      <c r="F1551" s="249" t="s">
        <v>2322</v>
      </c>
      <c r="G1551" s="250" t="s">
        <v>1828</v>
      </c>
      <c r="H1551" s="251">
        <v>1</v>
      </c>
      <c r="I1551" s="252"/>
      <c r="J1551" s="253">
        <f>ROUND(I1551*H1551,2)</f>
        <v>0</v>
      </c>
      <c r="K1551" s="254"/>
      <c r="L1551" s="46"/>
      <c r="M1551" s="255" t="s">
        <v>1</v>
      </c>
      <c r="N1551" s="256" t="s">
        <v>48</v>
      </c>
      <c r="O1551" s="93"/>
      <c r="P1551" s="257">
        <f>O1551*H1551</f>
        <v>0</v>
      </c>
      <c r="Q1551" s="257">
        <v>0</v>
      </c>
      <c r="R1551" s="257">
        <f>Q1551*H1551</f>
        <v>0</v>
      </c>
      <c r="S1551" s="257">
        <v>0</v>
      </c>
      <c r="T1551" s="258">
        <f>S1551*H1551</f>
        <v>0</v>
      </c>
      <c r="U1551" s="40"/>
      <c r="V1551" s="40"/>
      <c r="W1551" s="40"/>
      <c r="X1551" s="40"/>
      <c r="Y1551" s="40"/>
      <c r="Z1551" s="40"/>
      <c r="AA1551" s="40"/>
      <c r="AB1551" s="40"/>
      <c r="AC1551" s="40"/>
      <c r="AD1551" s="40"/>
      <c r="AE1551" s="40"/>
      <c r="AR1551" s="259" t="s">
        <v>162</v>
      </c>
      <c r="AT1551" s="259" t="s">
        <v>400</v>
      </c>
      <c r="AU1551" s="259" t="s">
        <v>93</v>
      </c>
      <c r="AY1551" s="18" t="s">
        <v>397</v>
      </c>
      <c r="BE1551" s="260">
        <f>IF(N1551="základní",J1551,0)</f>
        <v>0</v>
      </c>
      <c r="BF1551" s="260">
        <f>IF(N1551="snížená",J1551,0)</f>
        <v>0</v>
      </c>
      <c r="BG1551" s="260">
        <f>IF(N1551="zákl. přenesená",J1551,0)</f>
        <v>0</v>
      </c>
      <c r="BH1551" s="260">
        <f>IF(N1551="sníž. přenesená",J1551,0)</f>
        <v>0</v>
      </c>
      <c r="BI1551" s="260">
        <f>IF(N1551="nulová",J1551,0)</f>
        <v>0</v>
      </c>
      <c r="BJ1551" s="18" t="s">
        <v>91</v>
      </c>
      <c r="BK1551" s="260">
        <f>ROUND(I1551*H1551,2)</f>
        <v>0</v>
      </c>
      <c r="BL1551" s="18" t="s">
        <v>162</v>
      </c>
      <c r="BM1551" s="259" t="s">
        <v>2323</v>
      </c>
    </row>
    <row r="1552" s="2" customFormat="1">
      <c r="A1552" s="40"/>
      <c r="B1552" s="41"/>
      <c r="C1552" s="42"/>
      <c r="D1552" s="261" t="s">
        <v>404</v>
      </c>
      <c r="E1552" s="42"/>
      <c r="F1552" s="262" t="s">
        <v>1830</v>
      </c>
      <c r="G1552" s="42"/>
      <c r="H1552" s="42"/>
      <c r="I1552" s="157"/>
      <c r="J1552" s="42"/>
      <c r="K1552" s="42"/>
      <c r="L1552" s="46"/>
      <c r="M1552" s="263"/>
      <c r="N1552" s="264"/>
      <c r="O1552" s="93"/>
      <c r="P1552" s="93"/>
      <c r="Q1552" s="93"/>
      <c r="R1552" s="93"/>
      <c r="S1552" s="93"/>
      <c r="T1552" s="94"/>
      <c r="U1552" s="40"/>
      <c r="V1552" s="40"/>
      <c r="W1552" s="40"/>
      <c r="X1552" s="40"/>
      <c r="Y1552" s="40"/>
      <c r="Z1552" s="40"/>
      <c r="AA1552" s="40"/>
      <c r="AB1552" s="40"/>
      <c r="AC1552" s="40"/>
      <c r="AD1552" s="40"/>
      <c r="AE1552" s="40"/>
      <c r="AT1552" s="18" t="s">
        <v>404</v>
      </c>
      <c r="AU1552" s="18" t="s">
        <v>93</v>
      </c>
    </row>
    <row r="1553" s="2" customFormat="1" ht="21.75" customHeight="1">
      <c r="A1553" s="40"/>
      <c r="B1553" s="41"/>
      <c r="C1553" s="247" t="s">
        <v>1651</v>
      </c>
      <c r="D1553" s="247" t="s">
        <v>400</v>
      </c>
      <c r="E1553" s="248" t="s">
        <v>2324</v>
      </c>
      <c r="F1553" s="249" t="s">
        <v>2325</v>
      </c>
      <c r="G1553" s="250" t="s">
        <v>1828</v>
      </c>
      <c r="H1553" s="251">
        <v>1</v>
      </c>
      <c r="I1553" s="252"/>
      <c r="J1553" s="253">
        <f>ROUND(I1553*H1553,2)</f>
        <v>0</v>
      </c>
      <c r="K1553" s="254"/>
      <c r="L1553" s="46"/>
      <c r="M1553" s="255" t="s">
        <v>1</v>
      </c>
      <c r="N1553" s="256" t="s">
        <v>48</v>
      </c>
      <c r="O1553" s="93"/>
      <c r="P1553" s="257">
        <f>O1553*H1553</f>
        <v>0</v>
      </c>
      <c r="Q1553" s="257">
        <v>0</v>
      </c>
      <c r="R1553" s="257">
        <f>Q1553*H1553</f>
        <v>0</v>
      </c>
      <c r="S1553" s="257">
        <v>0</v>
      </c>
      <c r="T1553" s="258">
        <f>S1553*H1553</f>
        <v>0</v>
      </c>
      <c r="U1553" s="40"/>
      <c r="V1553" s="40"/>
      <c r="W1553" s="40"/>
      <c r="X1553" s="40"/>
      <c r="Y1553" s="40"/>
      <c r="Z1553" s="40"/>
      <c r="AA1553" s="40"/>
      <c r="AB1553" s="40"/>
      <c r="AC1553" s="40"/>
      <c r="AD1553" s="40"/>
      <c r="AE1553" s="40"/>
      <c r="AR1553" s="259" t="s">
        <v>162</v>
      </c>
      <c r="AT1553" s="259" t="s">
        <v>400</v>
      </c>
      <c r="AU1553" s="259" t="s">
        <v>93</v>
      </c>
      <c r="AY1553" s="18" t="s">
        <v>397</v>
      </c>
      <c r="BE1553" s="260">
        <f>IF(N1553="základní",J1553,0)</f>
        <v>0</v>
      </c>
      <c r="BF1553" s="260">
        <f>IF(N1553="snížená",J1553,0)</f>
        <v>0</v>
      </c>
      <c r="BG1553" s="260">
        <f>IF(N1553="zákl. přenesená",J1553,0)</f>
        <v>0</v>
      </c>
      <c r="BH1553" s="260">
        <f>IF(N1553="sníž. přenesená",J1553,0)</f>
        <v>0</v>
      </c>
      <c r="BI1553" s="260">
        <f>IF(N1553="nulová",J1553,0)</f>
        <v>0</v>
      </c>
      <c r="BJ1553" s="18" t="s">
        <v>91</v>
      </c>
      <c r="BK1553" s="260">
        <f>ROUND(I1553*H1553,2)</f>
        <v>0</v>
      </c>
      <c r="BL1553" s="18" t="s">
        <v>162</v>
      </c>
      <c r="BM1553" s="259" t="s">
        <v>2326</v>
      </c>
    </row>
    <row r="1554" s="2" customFormat="1">
      <c r="A1554" s="40"/>
      <c r="B1554" s="41"/>
      <c r="C1554" s="42"/>
      <c r="D1554" s="261" t="s">
        <v>404</v>
      </c>
      <c r="E1554" s="42"/>
      <c r="F1554" s="262" t="s">
        <v>1830</v>
      </c>
      <c r="G1554" s="42"/>
      <c r="H1554" s="42"/>
      <c r="I1554" s="157"/>
      <c r="J1554" s="42"/>
      <c r="K1554" s="42"/>
      <c r="L1554" s="46"/>
      <c r="M1554" s="263"/>
      <c r="N1554" s="264"/>
      <c r="O1554" s="93"/>
      <c r="P1554" s="93"/>
      <c r="Q1554" s="93"/>
      <c r="R1554" s="93"/>
      <c r="S1554" s="93"/>
      <c r="T1554" s="94"/>
      <c r="U1554" s="40"/>
      <c r="V1554" s="40"/>
      <c r="W1554" s="40"/>
      <c r="X1554" s="40"/>
      <c r="Y1554" s="40"/>
      <c r="Z1554" s="40"/>
      <c r="AA1554" s="40"/>
      <c r="AB1554" s="40"/>
      <c r="AC1554" s="40"/>
      <c r="AD1554" s="40"/>
      <c r="AE1554" s="40"/>
      <c r="AT1554" s="18" t="s">
        <v>404</v>
      </c>
      <c r="AU1554" s="18" t="s">
        <v>93</v>
      </c>
    </row>
    <row r="1555" s="2" customFormat="1" ht="21.75" customHeight="1">
      <c r="A1555" s="40"/>
      <c r="B1555" s="41"/>
      <c r="C1555" s="247" t="s">
        <v>2327</v>
      </c>
      <c r="D1555" s="247" t="s">
        <v>400</v>
      </c>
      <c r="E1555" s="248" t="s">
        <v>2328</v>
      </c>
      <c r="F1555" s="249" t="s">
        <v>2329</v>
      </c>
      <c r="G1555" s="250" t="s">
        <v>1828</v>
      </c>
      <c r="H1555" s="251">
        <v>1</v>
      </c>
      <c r="I1555" s="252"/>
      <c r="J1555" s="253">
        <f>ROUND(I1555*H1555,2)</f>
        <v>0</v>
      </c>
      <c r="K1555" s="254"/>
      <c r="L1555" s="46"/>
      <c r="M1555" s="255" t="s">
        <v>1</v>
      </c>
      <c r="N1555" s="256" t="s">
        <v>48</v>
      </c>
      <c r="O1555" s="93"/>
      <c r="P1555" s="257">
        <f>O1555*H1555</f>
        <v>0</v>
      </c>
      <c r="Q1555" s="257">
        <v>0</v>
      </c>
      <c r="R1555" s="257">
        <f>Q1555*H1555</f>
        <v>0</v>
      </c>
      <c r="S1555" s="257">
        <v>0</v>
      </c>
      <c r="T1555" s="258">
        <f>S1555*H1555</f>
        <v>0</v>
      </c>
      <c r="U1555" s="40"/>
      <c r="V1555" s="40"/>
      <c r="W1555" s="40"/>
      <c r="X1555" s="40"/>
      <c r="Y1555" s="40"/>
      <c r="Z1555" s="40"/>
      <c r="AA1555" s="40"/>
      <c r="AB1555" s="40"/>
      <c r="AC1555" s="40"/>
      <c r="AD1555" s="40"/>
      <c r="AE1555" s="40"/>
      <c r="AR1555" s="259" t="s">
        <v>162</v>
      </c>
      <c r="AT1555" s="259" t="s">
        <v>400</v>
      </c>
      <c r="AU1555" s="259" t="s">
        <v>93</v>
      </c>
      <c r="AY1555" s="18" t="s">
        <v>397</v>
      </c>
      <c r="BE1555" s="260">
        <f>IF(N1555="základní",J1555,0)</f>
        <v>0</v>
      </c>
      <c r="BF1555" s="260">
        <f>IF(N1555="snížená",J1555,0)</f>
        <v>0</v>
      </c>
      <c r="BG1555" s="260">
        <f>IF(N1555="zákl. přenesená",J1555,0)</f>
        <v>0</v>
      </c>
      <c r="BH1555" s="260">
        <f>IF(N1555="sníž. přenesená",J1555,0)</f>
        <v>0</v>
      </c>
      <c r="BI1555" s="260">
        <f>IF(N1555="nulová",J1555,0)</f>
        <v>0</v>
      </c>
      <c r="BJ1555" s="18" t="s">
        <v>91</v>
      </c>
      <c r="BK1555" s="260">
        <f>ROUND(I1555*H1555,2)</f>
        <v>0</v>
      </c>
      <c r="BL1555" s="18" t="s">
        <v>162</v>
      </c>
      <c r="BM1555" s="259" t="s">
        <v>2330</v>
      </c>
    </row>
    <row r="1556" s="2" customFormat="1">
      <c r="A1556" s="40"/>
      <c r="B1556" s="41"/>
      <c r="C1556" s="42"/>
      <c r="D1556" s="261" t="s">
        <v>404</v>
      </c>
      <c r="E1556" s="42"/>
      <c r="F1556" s="262" t="s">
        <v>1830</v>
      </c>
      <c r="G1556" s="42"/>
      <c r="H1556" s="42"/>
      <c r="I1556" s="157"/>
      <c r="J1556" s="42"/>
      <c r="K1556" s="42"/>
      <c r="L1556" s="46"/>
      <c r="M1556" s="263"/>
      <c r="N1556" s="264"/>
      <c r="O1556" s="93"/>
      <c r="P1556" s="93"/>
      <c r="Q1556" s="93"/>
      <c r="R1556" s="93"/>
      <c r="S1556" s="93"/>
      <c r="T1556" s="94"/>
      <c r="U1556" s="40"/>
      <c r="V1556" s="40"/>
      <c r="W1556" s="40"/>
      <c r="X1556" s="40"/>
      <c r="Y1556" s="40"/>
      <c r="Z1556" s="40"/>
      <c r="AA1556" s="40"/>
      <c r="AB1556" s="40"/>
      <c r="AC1556" s="40"/>
      <c r="AD1556" s="40"/>
      <c r="AE1556" s="40"/>
      <c r="AT1556" s="18" t="s">
        <v>404</v>
      </c>
      <c r="AU1556" s="18" t="s">
        <v>93</v>
      </c>
    </row>
    <row r="1557" s="2" customFormat="1" ht="21.75" customHeight="1">
      <c r="A1557" s="40"/>
      <c r="B1557" s="41"/>
      <c r="C1557" s="247" t="s">
        <v>1655</v>
      </c>
      <c r="D1557" s="247" t="s">
        <v>400</v>
      </c>
      <c r="E1557" s="248" t="s">
        <v>2331</v>
      </c>
      <c r="F1557" s="249" t="s">
        <v>2332</v>
      </c>
      <c r="G1557" s="250" t="s">
        <v>1828</v>
      </c>
      <c r="H1557" s="251">
        <v>1</v>
      </c>
      <c r="I1557" s="252"/>
      <c r="J1557" s="253">
        <f>ROUND(I1557*H1557,2)</f>
        <v>0</v>
      </c>
      <c r="K1557" s="254"/>
      <c r="L1557" s="46"/>
      <c r="M1557" s="255" t="s">
        <v>1</v>
      </c>
      <c r="N1557" s="256" t="s">
        <v>48</v>
      </c>
      <c r="O1557" s="93"/>
      <c r="P1557" s="257">
        <f>O1557*H1557</f>
        <v>0</v>
      </c>
      <c r="Q1557" s="257">
        <v>0</v>
      </c>
      <c r="R1557" s="257">
        <f>Q1557*H1557</f>
        <v>0</v>
      </c>
      <c r="S1557" s="257">
        <v>0</v>
      </c>
      <c r="T1557" s="258">
        <f>S1557*H1557</f>
        <v>0</v>
      </c>
      <c r="U1557" s="40"/>
      <c r="V1557" s="40"/>
      <c r="W1557" s="40"/>
      <c r="X1557" s="40"/>
      <c r="Y1557" s="40"/>
      <c r="Z1557" s="40"/>
      <c r="AA1557" s="40"/>
      <c r="AB1557" s="40"/>
      <c r="AC1557" s="40"/>
      <c r="AD1557" s="40"/>
      <c r="AE1557" s="40"/>
      <c r="AR1557" s="259" t="s">
        <v>162</v>
      </c>
      <c r="AT1557" s="259" t="s">
        <v>400</v>
      </c>
      <c r="AU1557" s="259" t="s">
        <v>93</v>
      </c>
      <c r="AY1557" s="18" t="s">
        <v>397</v>
      </c>
      <c r="BE1557" s="260">
        <f>IF(N1557="základní",J1557,0)</f>
        <v>0</v>
      </c>
      <c r="BF1557" s="260">
        <f>IF(N1557="snížená",J1557,0)</f>
        <v>0</v>
      </c>
      <c r="BG1557" s="260">
        <f>IF(N1557="zákl. přenesená",J1557,0)</f>
        <v>0</v>
      </c>
      <c r="BH1557" s="260">
        <f>IF(N1557="sníž. přenesená",J1557,0)</f>
        <v>0</v>
      </c>
      <c r="BI1557" s="260">
        <f>IF(N1557="nulová",J1557,0)</f>
        <v>0</v>
      </c>
      <c r="BJ1557" s="18" t="s">
        <v>91</v>
      </c>
      <c r="BK1557" s="260">
        <f>ROUND(I1557*H1557,2)</f>
        <v>0</v>
      </c>
      <c r="BL1557" s="18" t="s">
        <v>162</v>
      </c>
      <c r="BM1557" s="259" t="s">
        <v>2333</v>
      </c>
    </row>
    <row r="1558" s="2" customFormat="1">
      <c r="A1558" s="40"/>
      <c r="B1558" s="41"/>
      <c r="C1558" s="42"/>
      <c r="D1558" s="261" t="s">
        <v>404</v>
      </c>
      <c r="E1558" s="42"/>
      <c r="F1558" s="262" t="s">
        <v>1830</v>
      </c>
      <c r="G1558" s="42"/>
      <c r="H1558" s="42"/>
      <c r="I1558" s="157"/>
      <c r="J1558" s="42"/>
      <c r="K1558" s="42"/>
      <c r="L1558" s="46"/>
      <c r="M1558" s="263"/>
      <c r="N1558" s="264"/>
      <c r="O1558" s="93"/>
      <c r="P1558" s="93"/>
      <c r="Q1558" s="93"/>
      <c r="R1558" s="93"/>
      <c r="S1558" s="93"/>
      <c r="T1558" s="94"/>
      <c r="U1558" s="40"/>
      <c r="V1558" s="40"/>
      <c r="W1558" s="40"/>
      <c r="X1558" s="40"/>
      <c r="Y1558" s="40"/>
      <c r="Z1558" s="40"/>
      <c r="AA1558" s="40"/>
      <c r="AB1558" s="40"/>
      <c r="AC1558" s="40"/>
      <c r="AD1558" s="40"/>
      <c r="AE1558" s="40"/>
      <c r="AT1558" s="18" t="s">
        <v>404</v>
      </c>
      <c r="AU1558" s="18" t="s">
        <v>93</v>
      </c>
    </row>
    <row r="1559" s="2" customFormat="1" ht="21.75" customHeight="1">
      <c r="A1559" s="40"/>
      <c r="B1559" s="41"/>
      <c r="C1559" s="247" t="s">
        <v>2334</v>
      </c>
      <c r="D1559" s="247" t="s">
        <v>400</v>
      </c>
      <c r="E1559" s="248" t="s">
        <v>2335</v>
      </c>
      <c r="F1559" s="249" t="s">
        <v>2336</v>
      </c>
      <c r="G1559" s="250" t="s">
        <v>1828</v>
      </c>
      <c r="H1559" s="251">
        <v>1</v>
      </c>
      <c r="I1559" s="252"/>
      <c r="J1559" s="253">
        <f>ROUND(I1559*H1559,2)</f>
        <v>0</v>
      </c>
      <c r="K1559" s="254"/>
      <c r="L1559" s="46"/>
      <c r="M1559" s="255" t="s">
        <v>1</v>
      </c>
      <c r="N1559" s="256" t="s">
        <v>48</v>
      </c>
      <c r="O1559" s="93"/>
      <c r="P1559" s="257">
        <f>O1559*H1559</f>
        <v>0</v>
      </c>
      <c r="Q1559" s="257">
        <v>0</v>
      </c>
      <c r="R1559" s="257">
        <f>Q1559*H1559</f>
        <v>0</v>
      </c>
      <c r="S1559" s="257">
        <v>0</v>
      </c>
      <c r="T1559" s="258">
        <f>S1559*H1559</f>
        <v>0</v>
      </c>
      <c r="U1559" s="40"/>
      <c r="V1559" s="40"/>
      <c r="W1559" s="40"/>
      <c r="X1559" s="40"/>
      <c r="Y1559" s="40"/>
      <c r="Z1559" s="40"/>
      <c r="AA1559" s="40"/>
      <c r="AB1559" s="40"/>
      <c r="AC1559" s="40"/>
      <c r="AD1559" s="40"/>
      <c r="AE1559" s="40"/>
      <c r="AR1559" s="259" t="s">
        <v>162</v>
      </c>
      <c r="AT1559" s="259" t="s">
        <v>400</v>
      </c>
      <c r="AU1559" s="259" t="s">
        <v>93</v>
      </c>
      <c r="AY1559" s="18" t="s">
        <v>397</v>
      </c>
      <c r="BE1559" s="260">
        <f>IF(N1559="základní",J1559,0)</f>
        <v>0</v>
      </c>
      <c r="BF1559" s="260">
        <f>IF(N1559="snížená",J1559,0)</f>
        <v>0</v>
      </c>
      <c r="BG1559" s="260">
        <f>IF(N1559="zákl. přenesená",J1559,0)</f>
        <v>0</v>
      </c>
      <c r="BH1559" s="260">
        <f>IF(N1559="sníž. přenesená",J1559,0)</f>
        <v>0</v>
      </c>
      <c r="BI1559" s="260">
        <f>IF(N1559="nulová",J1559,0)</f>
        <v>0</v>
      </c>
      <c r="BJ1559" s="18" t="s">
        <v>91</v>
      </c>
      <c r="BK1559" s="260">
        <f>ROUND(I1559*H1559,2)</f>
        <v>0</v>
      </c>
      <c r="BL1559" s="18" t="s">
        <v>162</v>
      </c>
      <c r="BM1559" s="259" t="s">
        <v>2337</v>
      </c>
    </row>
    <row r="1560" s="2" customFormat="1">
      <c r="A1560" s="40"/>
      <c r="B1560" s="41"/>
      <c r="C1560" s="42"/>
      <c r="D1560" s="261" t="s">
        <v>404</v>
      </c>
      <c r="E1560" s="42"/>
      <c r="F1560" s="262" t="s">
        <v>1830</v>
      </c>
      <c r="G1560" s="42"/>
      <c r="H1560" s="42"/>
      <c r="I1560" s="157"/>
      <c r="J1560" s="42"/>
      <c r="K1560" s="42"/>
      <c r="L1560" s="46"/>
      <c r="M1560" s="263"/>
      <c r="N1560" s="264"/>
      <c r="O1560" s="93"/>
      <c r="P1560" s="93"/>
      <c r="Q1560" s="93"/>
      <c r="R1560" s="93"/>
      <c r="S1560" s="93"/>
      <c r="T1560" s="94"/>
      <c r="U1560" s="40"/>
      <c r="V1560" s="40"/>
      <c r="W1560" s="40"/>
      <c r="X1560" s="40"/>
      <c r="Y1560" s="40"/>
      <c r="Z1560" s="40"/>
      <c r="AA1560" s="40"/>
      <c r="AB1560" s="40"/>
      <c r="AC1560" s="40"/>
      <c r="AD1560" s="40"/>
      <c r="AE1560" s="40"/>
      <c r="AT1560" s="18" t="s">
        <v>404</v>
      </c>
      <c r="AU1560" s="18" t="s">
        <v>93</v>
      </c>
    </row>
    <row r="1561" s="2" customFormat="1" ht="21.75" customHeight="1">
      <c r="A1561" s="40"/>
      <c r="B1561" s="41"/>
      <c r="C1561" s="247" t="s">
        <v>1658</v>
      </c>
      <c r="D1561" s="247" t="s">
        <v>400</v>
      </c>
      <c r="E1561" s="248" t="s">
        <v>2338</v>
      </c>
      <c r="F1561" s="249" t="s">
        <v>2339</v>
      </c>
      <c r="G1561" s="250" t="s">
        <v>1828</v>
      </c>
      <c r="H1561" s="251">
        <v>1</v>
      </c>
      <c r="I1561" s="252"/>
      <c r="J1561" s="253">
        <f>ROUND(I1561*H1561,2)</f>
        <v>0</v>
      </c>
      <c r="K1561" s="254"/>
      <c r="L1561" s="46"/>
      <c r="M1561" s="255" t="s">
        <v>1</v>
      </c>
      <c r="N1561" s="256" t="s">
        <v>48</v>
      </c>
      <c r="O1561" s="93"/>
      <c r="P1561" s="257">
        <f>O1561*H1561</f>
        <v>0</v>
      </c>
      <c r="Q1561" s="257">
        <v>0</v>
      </c>
      <c r="R1561" s="257">
        <f>Q1561*H1561</f>
        <v>0</v>
      </c>
      <c r="S1561" s="257">
        <v>0</v>
      </c>
      <c r="T1561" s="258">
        <f>S1561*H1561</f>
        <v>0</v>
      </c>
      <c r="U1561" s="40"/>
      <c r="V1561" s="40"/>
      <c r="W1561" s="40"/>
      <c r="X1561" s="40"/>
      <c r="Y1561" s="40"/>
      <c r="Z1561" s="40"/>
      <c r="AA1561" s="40"/>
      <c r="AB1561" s="40"/>
      <c r="AC1561" s="40"/>
      <c r="AD1561" s="40"/>
      <c r="AE1561" s="40"/>
      <c r="AR1561" s="259" t="s">
        <v>162</v>
      </c>
      <c r="AT1561" s="259" t="s">
        <v>400</v>
      </c>
      <c r="AU1561" s="259" t="s">
        <v>93</v>
      </c>
      <c r="AY1561" s="18" t="s">
        <v>397</v>
      </c>
      <c r="BE1561" s="260">
        <f>IF(N1561="základní",J1561,0)</f>
        <v>0</v>
      </c>
      <c r="BF1561" s="260">
        <f>IF(N1561="snížená",J1561,0)</f>
        <v>0</v>
      </c>
      <c r="BG1561" s="260">
        <f>IF(N1561="zákl. přenesená",J1561,0)</f>
        <v>0</v>
      </c>
      <c r="BH1561" s="260">
        <f>IF(N1561="sníž. přenesená",J1561,0)</f>
        <v>0</v>
      </c>
      <c r="BI1561" s="260">
        <f>IF(N1561="nulová",J1561,0)</f>
        <v>0</v>
      </c>
      <c r="BJ1561" s="18" t="s">
        <v>91</v>
      </c>
      <c r="BK1561" s="260">
        <f>ROUND(I1561*H1561,2)</f>
        <v>0</v>
      </c>
      <c r="BL1561" s="18" t="s">
        <v>162</v>
      </c>
      <c r="BM1561" s="259" t="s">
        <v>2340</v>
      </c>
    </row>
    <row r="1562" s="2" customFormat="1">
      <c r="A1562" s="40"/>
      <c r="B1562" s="41"/>
      <c r="C1562" s="42"/>
      <c r="D1562" s="261" t="s">
        <v>404</v>
      </c>
      <c r="E1562" s="42"/>
      <c r="F1562" s="262" t="s">
        <v>1830</v>
      </c>
      <c r="G1562" s="42"/>
      <c r="H1562" s="42"/>
      <c r="I1562" s="157"/>
      <c r="J1562" s="42"/>
      <c r="K1562" s="42"/>
      <c r="L1562" s="46"/>
      <c r="M1562" s="263"/>
      <c r="N1562" s="264"/>
      <c r="O1562" s="93"/>
      <c r="P1562" s="93"/>
      <c r="Q1562" s="93"/>
      <c r="R1562" s="93"/>
      <c r="S1562" s="93"/>
      <c r="T1562" s="94"/>
      <c r="U1562" s="40"/>
      <c r="V1562" s="40"/>
      <c r="W1562" s="40"/>
      <c r="X1562" s="40"/>
      <c r="Y1562" s="40"/>
      <c r="Z1562" s="40"/>
      <c r="AA1562" s="40"/>
      <c r="AB1562" s="40"/>
      <c r="AC1562" s="40"/>
      <c r="AD1562" s="40"/>
      <c r="AE1562" s="40"/>
      <c r="AT1562" s="18" t="s">
        <v>404</v>
      </c>
      <c r="AU1562" s="18" t="s">
        <v>93</v>
      </c>
    </row>
    <row r="1563" s="2" customFormat="1" ht="21.75" customHeight="1">
      <c r="A1563" s="40"/>
      <c r="B1563" s="41"/>
      <c r="C1563" s="247" t="s">
        <v>2341</v>
      </c>
      <c r="D1563" s="247" t="s">
        <v>400</v>
      </c>
      <c r="E1563" s="248" t="s">
        <v>2342</v>
      </c>
      <c r="F1563" s="249" t="s">
        <v>2343</v>
      </c>
      <c r="G1563" s="250" t="s">
        <v>1828</v>
      </c>
      <c r="H1563" s="251">
        <v>1</v>
      </c>
      <c r="I1563" s="252"/>
      <c r="J1563" s="253">
        <f>ROUND(I1563*H1563,2)</f>
        <v>0</v>
      </c>
      <c r="K1563" s="254"/>
      <c r="L1563" s="46"/>
      <c r="M1563" s="255" t="s">
        <v>1</v>
      </c>
      <c r="N1563" s="256" t="s">
        <v>48</v>
      </c>
      <c r="O1563" s="93"/>
      <c r="P1563" s="257">
        <f>O1563*H1563</f>
        <v>0</v>
      </c>
      <c r="Q1563" s="257">
        <v>0</v>
      </c>
      <c r="R1563" s="257">
        <f>Q1563*H1563</f>
        <v>0</v>
      </c>
      <c r="S1563" s="257">
        <v>0</v>
      </c>
      <c r="T1563" s="258">
        <f>S1563*H1563</f>
        <v>0</v>
      </c>
      <c r="U1563" s="40"/>
      <c r="V1563" s="40"/>
      <c r="W1563" s="40"/>
      <c r="X1563" s="40"/>
      <c r="Y1563" s="40"/>
      <c r="Z1563" s="40"/>
      <c r="AA1563" s="40"/>
      <c r="AB1563" s="40"/>
      <c r="AC1563" s="40"/>
      <c r="AD1563" s="40"/>
      <c r="AE1563" s="40"/>
      <c r="AR1563" s="259" t="s">
        <v>162</v>
      </c>
      <c r="AT1563" s="259" t="s">
        <v>400</v>
      </c>
      <c r="AU1563" s="259" t="s">
        <v>93</v>
      </c>
      <c r="AY1563" s="18" t="s">
        <v>397</v>
      </c>
      <c r="BE1563" s="260">
        <f>IF(N1563="základní",J1563,0)</f>
        <v>0</v>
      </c>
      <c r="BF1563" s="260">
        <f>IF(N1563="snížená",J1563,0)</f>
        <v>0</v>
      </c>
      <c r="BG1563" s="260">
        <f>IF(N1563="zákl. přenesená",J1563,0)</f>
        <v>0</v>
      </c>
      <c r="BH1563" s="260">
        <f>IF(N1563="sníž. přenesená",J1563,0)</f>
        <v>0</v>
      </c>
      <c r="BI1563" s="260">
        <f>IF(N1563="nulová",J1563,0)</f>
        <v>0</v>
      </c>
      <c r="BJ1563" s="18" t="s">
        <v>91</v>
      </c>
      <c r="BK1563" s="260">
        <f>ROUND(I1563*H1563,2)</f>
        <v>0</v>
      </c>
      <c r="BL1563" s="18" t="s">
        <v>162</v>
      </c>
      <c r="BM1563" s="259" t="s">
        <v>2344</v>
      </c>
    </row>
    <row r="1564" s="2" customFormat="1">
      <c r="A1564" s="40"/>
      <c r="B1564" s="41"/>
      <c r="C1564" s="42"/>
      <c r="D1564" s="261" t="s">
        <v>404</v>
      </c>
      <c r="E1564" s="42"/>
      <c r="F1564" s="262" t="s">
        <v>2345</v>
      </c>
      <c r="G1564" s="42"/>
      <c r="H1564" s="42"/>
      <c r="I1564" s="157"/>
      <c r="J1564" s="42"/>
      <c r="K1564" s="42"/>
      <c r="L1564" s="46"/>
      <c r="M1564" s="263"/>
      <c r="N1564" s="264"/>
      <c r="O1564" s="93"/>
      <c r="P1564" s="93"/>
      <c r="Q1564" s="93"/>
      <c r="R1564" s="93"/>
      <c r="S1564" s="93"/>
      <c r="T1564" s="94"/>
      <c r="U1564" s="40"/>
      <c r="V1564" s="40"/>
      <c r="W1564" s="40"/>
      <c r="X1564" s="40"/>
      <c r="Y1564" s="40"/>
      <c r="Z1564" s="40"/>
      <c r="AA1564" s="40"/>
      <c r="AB1564" s="40"/>
      <c r="AC1564" s="40"/>
      <c r="AD1564" s="40"/>
      <c r="AE1564" s="40"/>
      <c r="AT1564" s="18" t="s">
        <v>404</v>
      </c>
      <c r="AU1564" s="18" t="s">
        <v>93</v>
      </c>
    </row>
    <row r="1565" s="2" customFormat="1" ht="21.75" customHeight="1">
      <c r="A1565" s="40"/>
      <c r="B1565" s="41"/>
      <c r="C1565" s="247" t="s">
        <v>1663</v>
      </c>
      <c r="D1565" s="247" t="s">
        <v>400</v>
      </c>
      <c r="E1565" s="248" t="s">
        <v>2346</v>
      </c>
      <c r="F1565" s="249" t="s">
        <v>2347</v>
      </c>
      <c r="G1565" s="250" t="s">
        <v>1828</v>
      </c>
      <c r="H1565" s="251">
        <v>3</v>
      </c>
      <c r="I1565" s="252"/>
      <c r="J1565" s="253">
        <f>ROUND(I1565*H1565,2)</f>
        <v>0</v>
      </c>
      <c r="K1565" s="254"/>
      <c r="L1565" s="46"/>
      <c r="M1565" s="255" t="s">
        <v>1</v>
      </c>
      <c r="N1565" s="256" t="s">
        <v>48</v>
      </c>
      <c r="O1565" s="93"/>
      <c r="P1565" s="257">
        <f>O1565*H1565</f>
        <v>0</v>
      </c>
      <c r="Q1565" s="257">
        <v>0</v>
      </c>
      <c r="R1565" s="257">
        <f>Q1565*H1565</f>
        <v>0</v>
      </c>
      <c r="S1565" s="257">
        <v>0</v>
      </c>
      <c r="T1565" s="258">
        <f>S1565*H1565</f>
        <v>0</v>
      </c>
      <c r="U1565" s="40"/>
      <c r="V1565" s="40"/>
      <c r="W1565" s="40"/>
      <c r="X1565" s="40"/>
      <c r="Y1565" s="40"/>
      <c r="Z1565" s="40"/>
      <c r="AA1565" s="40"/>
      <c r="AB1565" s="40"/>
      <c r="AC1565" s="40"/>
      <c r="AD1565" s="40"/>
      <c r="AE1565" s="40"/>
      <c r="AR1565" s="259" t="s">
        <v>162</v>
      </c>
      <c r="AT1565" s="259" t="s">
        <v>400</v>
      </c>
      <c r="AU1565" s="259" t="s">
        <v>93</v>
      </c>
      <c r="AY1565" s="18" t="s">
        <v>397</v>
      </c>
      <c r="BE1565" s="260">
        <f>IF(N1565="základní",J1565,0)</f>
        <v>0</v>
      </c>
      <c r="BF1565" s="260">
        <f>IF(N1565="snížená",J1565,0)</f>
        <v>0</v>
      </c>
      <c r="BG1565" s="260">
        <f>IF(N1565="zákl. přenesená",J1565,0)</f>
        <v>0</v>
      </c>
      <c r="BH1565" s="260">
        <f>IF(N1565="sníž. přenesená",J1565,0)</f>
        <v>0</v>
      </c>
      <c r="BI1565" s="260">
        <f>IF(N1565="nulová",J1565,0)</f>
        <v>0</v>
      </c>
      <c r="BJ1565" s="18" t="s">
        <v>91</v>
      </c>
      <c r="BK1565" s="260">
        <f>ROUND(I1565*H1565,2)</f>
        <v>0</v>
      </c>
      <c r="BL1565" s="18" t="s">
        <v>162</v>
      </c>
      <c r="BM1565" s="259" t="s">
        <v>2348</v>
      </c>
    </row>
    <row r="1566" s="2" customFormat="1">
      <c r="A1566" s="40"/>
      <c r="B1566" s="41"/>
      <c r="C1566" s="42"/>
      <c r="D1566" s="261" t="s">
        <v>404</v>
      </c>
      <c r="E1566" s="42"/>
      <c r="F1566" s="262" t="s">
        <v>2345</v>
      </c>
      <c r="G1566" s="42"/>
      <c r="H1566" s="42"/>
      <c r="I1566" s="157"/>
      <c r="J1566" s="42"/>
      <c r="K1566" s="42"/>
      <c r="L1566" s="46"/>
      <c r="M1566" s="263"/>
      <c r="N1566" s="264"/>
      <c r="O1566" s="93"/>
      <c r="P1566" s="93"/>
      <c r="Q1566" s="93"/>
      <c r="R1566" s="93"/>
      <c r="S1566" s="93"/>
      <c r="T1566" s="94"/>
      <c r="U1566" s="40"/>
      <c r="V1566" s="40"/>
      <c r="W1566" s="40"/>
      <c r="X1566" s="40"/>
      <c r="Y1566" s="40"/>
      <c r="Z1566" s="40"/>
      <c r="AA1566" s="40"/>
      <c r="AB1566" s="40"/>
      <c r="AC1566" s="40"/>
      <c r="AD1566" s="40"/>
      <c r="AE1566" s="40"/>
      <c r="AT1566" s="18" t="s">
        <v>404</v>
      </c>
      <c r="AU1566" s="18" t="s">
        <v>93</v>
      </c>
    </row>
    <row r="1567" s="2" customFormat="1" ht="21.75" customHeight="1">
      <c r="A1567" s="40"/>
      <c r="B1567" s="41"/>
      <c r="C1567" s="247" t="s">
        <v>2349</v>
      </c>
      <c r="D1567" s="247" t="s">
        <v>400</v>
      </c>
      <c r="E1567" s="248" t="s">
        <v>2350</v>
      </c>
      <c r="F1567" s="249" t="s">
        <v>2351</v>
      </c>
      <c r="G1567" s="250" t="s">
        <v>1828</v>
      </c>
      <c r="H1567" s="251">
        <v>3</v>
      </c>
      <c r="I1567" s="252"/>
      <c r="J1567" s="253">
        <f>ROUND(I1567*H1567,2)</f>
        <v>0</v>
      </c>
      <c r="K1567" s="254"/>
      <c r="L1567" s="46"/>
      <c r="M1567" s="255" t="s">
        <v>1</v>
      </c>
      <c r="N1567" s="256" t="s">
        <v>48</v>
      </c>
      <c r="O1567" s="93"/>
      <c r="P1567" s="257">
        <f>O1567*H1567</f>
        <v>0</v>
      </c>
      <c r="Q1567" s="257">
        <v>0</v>
      </c>
      <c r="R1567" s="257">
        <f>Q1567*H1567</f>
        <v>0</v>
      </c>
      <c r="S1567" s="257">
        <v>0</v>
      </c>
      <c r="T1567" s="258">
        <f>S1567*H1567</f>
        <v>0</v>
      </c>
      <c r="U1567" s="40"/>
      <c r="V1567" s="40"/>
      <c r="W1567" s="40"/>
      <c r="X1567" s="40"/>
      <c r="Y1567" s="40"/>
      <c r="Z1567" s="40"/>
      <c r="AA1567" s="40"/>
      <c r="AB1567" s="40"/>
      <c r="AC1567" s="40"/>
      <c r="AD1567" s="40"/>
      <c r="AE1567" s="40"/>
      <c r="AR1567" s="259" t="s">
        <v>162</v>
      </c>
      <c r="AT1567" s="259" t="s">
        <v>400</v>
      </c>
      <c r="AU1567" s="259" t="s">
        <v>93</v>
      </c>
      <c r="AY1567" s="18" t="s">
        <v>397</v>
      </c>
      <c r="BE1567" s="260">
        <f>IF(N1567="základní",J1567,0)</f>
        <v>0</v>
      </c>
      <c r="BF1567" s="260">
        <f>IF(N1567="snížená",J1567,0)</f>
        <v>0</v>
      </c>
      <c r="BG1567" s="260">
        <f>IF(N1567="zákl. přenesená",J1567,0)</f>
        <v>0</v>
      </c>
      <c r="BH1567" s="260">
        <f>IF(N1567="sníž. přenesená",J1567,0)</f>
        <v>0</v>
      </c>
      <c r="BI1567" s="260">
        <f>IF(N1567="nulová",J1567,0)</f>
        <v>0</v>
      </c>
      <c r="BJ1567" s="18" t="s">
        <v>91</v>
      </c>
      <c r="BK1567" s="260">
        <f>ROUND(I1567*H1567,2)</f>
        <v>0</v>
      </c>
      <c r="BL1567" s="18" t="s">
        <v>162</v>
      </c>
      <c r="BM1567" s="259" t="s">
        <v>2352</v>
      </c>
    </row>
    <row r="1568" s="2" customFormat="1">
      <c r="A1568" s="40"/>
      <c r="B1568" s="41"/>
      <c r="C1568" s="42"/>
      <c r="D1568" s="261" t="s">
        <v>404</v>
      </c>
      <c r="E1568" s="42"/>
      <c r="F1568" s="262" t="s">
        <v>2345</v>
      </c>
      <c r="G1568" s="42"/>
      <c r="H1568" s="42"/>
      <c r="I1568" s="157"/>
      <c r="J1568" s="42"/>
      <c r="K1568" s="42"/>
      <c r="L1568" s="46"/>
      <c r="M1568" s="263"/>
      <c r="N1568" s="264"/>
      <c r="O1568" s="93"/>
      <c r="P1568" s="93"/>
      <c r="Q1568" s="93"/>
      <c r="R1568" s="93"/>
      <c r="S1568" s="93"/>
      <c r="T1568" s="94"/>
      <c r="U1568" s="40"/>
      <c r="V1568" s="40"/>
      <c r="W1568" s="40"/>
      <c r="X1568" s="40"/>
      <c r="Y1568" s="40"/>
      <c r="Z1568" s="40"/>
      <c r="AA1568" s="40"/>
      <c r="AB1568" s="40"/>
      <c r="AC1568" s="40"/>
      <c r="AD1568" s="40"/>
      <c r="AE1568" s="40"/>
      <c r="AT1568" s="18" t="s">
        <v>404</v>
      </c>
      <c r="AU1568" s="18" t="s">
        <v>93</v>
      </c>
    </row>
    <row r="1569" s="2" customFormat="1" ht="21.75" customHeight="1">
      <c r="A1569" s="40"/>
      <c r="B1569" s="41"/>
      <c r="C1569" s="247" t="s">
        <v>1667</v>
      </c>
      <c r="D1569" s="247" t="s">
        <v>400</v>
      </c>
      <c r="E1569" s="248" t="s">
        <v>2353</v>
      </c>
      <c r="F1569" s="249" t="s">
        <v>2354</v>
      </c>
      <c r="G1569" s="250" t="s">
        <v>1828</v>
      </c>
      <c r="H1569" s="251">
        <v>1</v>
      </c>
      <c r="I1569" s="252"/>
      <c r="J1569" s="253">
        <f>ROUND(I1569*H1569,2)</f>
        <v>0</v>
      </c>
      <c r="K1569" s="254"/>
      <c r="L1569" s="46"/>
      <c r="M1569" s="255" t="s">
        <v>1</v>
      </c>
      <c r="N1569" s="256" t="s">
        <v>48</v>
      </c>
      <c r="O1569" s="93"/>
      <c r="P1569" s="257">
        <f>O1569*H1569</f>
        <v>0</v>
      </c>
      <c r="Q1569" s="257">
        <v>0</v>
      </c>
      <c r="R1569" s="257">
        <f>Q1569*H1569</f>
        <v>0</v>
      </c>
      <c r="S1569" s="257">
        <v>0</v>
      </c>
      <c r="T1569" s="258">
        <f>S1569*H1569</f>
        <v>0</v>
      </c>
      <c r="U1569" s="40"/>
      <c r="V1569" s="40"/>
      <c r="W1569" s="40"/>
      <c r="X1569" s="40"/>
      <c r="Y1569" s="40"/>
      <c r="Z1569" s="40"/>
      <c r="AA1569" s="40"/>
      <c r="AB1569" s="40"/>
      <c r="AC1569" s="40"/>
      <c r="AD1569" s="40"/>
      <c r="AE1569" s="40"/>
      <c r="AR1569" s="259" t="s">
        <v>162</v>
      </c>
      <c r="AT1569" s="259" t="s">
        <v>400</v>
      </c>
      <c r="AU1569" s="259" t="s">
        <v>93</v>
      </c>
      <c r="AY1569" s="18" t="s">
        <v>397</v>
      </c>
      <c r="BE1569" s="260">
        <f>IF(N1569="základní",J1569,0)</f>
        <v>0</v>
      </c>
      <c r="BF1569" s="260">
        <f>IF(N1569="snížená",J1569,0)</f>
        <v>0</v>
      </c>
      <c r="BG1569" s="260">
        <f>IF(N1569="zákl. přenesená",J1569,0)</f>
        <v>0</v>
      </c>
      <c r="BH1569" s="260">
        <f>IF(N1569="sníž. přenesená",J1569,0)</f>
        <v>0</v>
      </c>
      <c r="BI1569" s="260">
        <f>IF(N1569="nulová",J1569,0)</f>
        <v>0</v>
      </c>
      <c r="BJ1569" s="18" t="s">
        <v>91</v>
      </c>
      <c r="BK1569" s="260">
        <f>ROUND(I1569*H1569,2)</f>
        <v>0</v>
      </c>
      <c r="BL1569" s="18" t="s">
        <v>162</v>
      </c>
      <c r="BM1569" s="259" t="s">
        <v>2355</v>
      </c>
    </row>
    <row r="1570" s="2" customFormat="1">
      <c r="A1570" s="40"/>
      <c r="B1570" s="41"/>
      <c r="C1570" s="42"/>
      <c r="D1570" s="261" t="s">
        <v>404</v>
      </c>
      <c r="E1570" s="42"/>
      <c r="F1570" s="262" t="s">
        <v>2345</v>
      </c>
      <c r="G1570" s="42"/>
      <c r="H1570" s="42"/>
      <c r="I1570" s="157"/>
      <c r="J1570" s="42"/>
      <c r="K1570" s="42"/>
      <c r="L1570" s="46"/>
      <c r="M1570" s="263"/>
      <c r="N1570" s="264"/>
      <c r="O1570" s="93"/>
      <c r="P1570" s="93"/>
      <c r="Q1570" s="93"/>
      <c r="R1570" s="93"/>
      <c r="S1570" s="93"/>
      <c r="T1570" s="94"/>
      <c r="U1570" s="40"/>
      <c r="V1570" s="40"/>
      <c r="W1570" s="40"/>
      <c r="X1570" s="40"/>
      <c r="Y1570" s="40"/>
      <c r="Z1570" s="40"/>
      <c r="AA1570" s="40"/>
      <c r="AB1570" s="40"/>
      <c r="AC1570" s="40"/>
      <c r="AD1570" s="40"/>
      <c r="AE1570" s="40"/>
      <c r="AT1570" s="18" t="s">
        <v>404</v>
      </c>
      <c r="AU1570" s="18" t="s">
        <v>93</v>
      </c>
    </row>
    <row r="1571" s="2" customFormat="1" ht="21.75" customHeight="1">
      <c r="A1571" s="40"/>
      <c r="B1571" s="41"/>
      <c r="C1571" s="247" t="s">
        <v>2356</v>
      </c>
      <c r="D1571" s="247" t="s">
        <v>400</v>
      </c>
      <c r="E1571" s="248" t="s">
        <v>2357</v>
      </c>
      <c r="F1571" s="249" t="s">
        <v>2358</v>
      </c>
      <c r="G1571" s="250" t="s">
        <v>1828</v>
      </c>
      <c r="H1571" s="251">
        <v>1</v>
      </c>
      <c r="I1571" s="252"/>
      <c r="J1571" s="253">
        <f>ROUND(I1571*H1571,2)</f>
        <v>0</v>
      </c>
      <c r="K1571" s="254"/>
      <c r="L1571" s="46"/>
      <c r="M1571" s="255" t="s">
        <v>1</v>
      </c>
      <c r="N1571" s="256" t="s">
        <v>48</v>
      </c>
      <c r="O1571" s="93"/>
      <c r="P1571" s="257">
        <f>O1571*H1571</f>
        <v>0</v>
      </c>
      <c r="Q1571" s="257">
        <v>0</v>
      </c>
      <c r="R1571" s="257">
        <f>Q1571*H1571</f>
        <v>0</v>
      </c>
      <c r="S1571" s="257">
        <v>0</v>
      </c>
      <c r="T1571" s="258">
        <f>S1571*H1571</f>
        <v>0</v>
      </c>
      <c r="U1571" s="40"/>
      <c r="V1571" s="40"/>
      <c r="W1571" s="40"/>
      <c r="X1571" s="40"/>
      <c r="Y1571" s="40"/>
      <c r="Z1571" s="40"/>
      <c r="AA1571" s="40"/>
      <c r="AB1571" s="40"/>
      <c r="AC1571" s="40"/>
      <c r="AD1571" s="40"/>
      <c r="AE1571" s="40"/>
      <c r="AR1571" s="259" t="s">
        <v>162</v>
      </c>
      <c r="AT1571" s="259" t="s">
        <v>400</v>
      </c>
      <c r="AU1571" s="259" t="s">
        <v>93</v>
      </c>
      <c r="AY1571" s="18" t="s">
        <v>397</v>
      </c>
      <c r="BE1571" s="260">
        <f>IF(N1571="základní",J1571,0)</f>
        <v>0</v>
      </c>
      <c r="BF1571" s="260">
        <f>IF(N1571="snížená",J1571,0)</f>
        <v>0</v>
      </c>
      <c r="BG1571" s="260">
        <f>IF(N1571="zákl. přenesená",J1571,0)</f>
        <v>0</v>
      </c>
      <c r="BH1571" s="260">
        <f>IF(N1571="sníž. přenesená",J1571,0)</f>
        <v>0</v>
      </c>
      <c r="BI1571" s="260">
        <f>IF(N1571="nulová",J1571,0)</f>
        <v>0</v>
      </c>
      <c r="BJ1571" s="18" t="s">
        <v>91</v>
      </c>
      <c r="BK1571" s="260">
        <f>ROUND(I1571*H1571,2)</f>
        <v>0</v>
      </c>
      <c r="BL1571" s="18" t="s">
        <v>162</v>
      </c>
      <c r="BM1571" s="259" t="s">
        <v>2359</v>
      </c>
    </row>
    <row r="1572" s="2" customFormat="1">
      <c r="A1572" s="40"/>
      <c r="B1572" s="41"/>
      <c r="C1572" s="42"/>
      <c r="D1572" s="261" t="s">
        <v>404</v>
      </c>
      <c r="E1572" s="42"/>
      <c r="F1572" s="262" t="s">
        <v>2345</v>
      </c>
      <c r="G1572" s="42"/>
      <c r="H1572" s="42"/>
      <c r="I1572" s="157"/>
      <c r="J1572" s="42"/>
      <c r="K1572" s="42"/>
      <c r="L1572" s="46"/>
      <c r="M1572" s="263"/>
      <c r="N1572" s="264"/>
      <c r="O1572" s="93"/>
      <c r="P1572" s="93"/>
      <c r="Q1572" s="93"/>
      <c r="R1572" s="93"/>
      <c r="S1572" s="93"/>
      <c r="T1572" s="94"/>
      <c r="U1572" s="40"/>
      <c r="V1572" s="40"/>
      <c r="W1572" s="40"/>
      <c r="X1572" s="40"/>
      <c r="Y1572" s="40"/>
      <c r="Z1572" s="40"/>
      <c r="AA1572" s="40"/>
      <c r="AB1572" s="40"/>
      <c r="AC1572" s="40"/>
      <c r="AD1572" s="40"/>
      <c r="AE1572" s="40"/>
      <c r="AT1572" s="18" t="s">
        <v>404</v>
      </c>
      <c r="AU1572" s="18" t="s">
        <v>93</v>
      </c>
    </row>
    <row r="1573" s="2" customFormat="1" ht="16.5" customHeight="1">
      <c r="A1573" s="40"/>
      <c r="B1573" s="41"/>
      <c r="C1573" s="247" t="s">
        <v>1672</v>
      </c>
      <c r="D1573" s="247" t="s">
        <v>400</v>
      </c>
      <c r="E1573" s="248" t="s">
        <v>2360</v>
      </c>
      <c r="F1573" s="249" t="s">
        <v>2361</v>
      </c>
      <c r="G1573" s="250" t="s">
        <v>1828</v>
      </c>
      <c r="H1573" s="251">
        <v>1</v>
      </c>
      <c r="I1573" s="252"/>
      <c r="J1573" s="253">
        <f>ROUND(I1573*H1573,2)</f>
        <v>0</v>
      </c>
      <c r="K1573" s="254"/>
      <c r="L1573" s="46"/>
      <c r="M1573" s="255" t="s">
        <v>1</v>
      </c>
      <c r="N1573" s="256" t="s">
        <v>48</v>
      </c>
      <c r="O1573" s="93"/>
      <c r="P1573" s="257">
        <f>O1573*H1573</f>
        <v>0</v>
      </c>
      <c r="Q1573" s="257">
        <v>0</v>
      </c>
      <c r="R1573" s="257">
        <f>Q1573*H1573</f>
        <v>0</v>
      </c>
      <c r="S1573" s="257">
        <v>0</v>
      </c>
      <c r="T1573" s="258">
        <f>S1573*H1573</f>
        <v>0</v>
      </c>
      <c r="U1573" s="40"/>
      <c r="V1573" s="40"/>
      <c r="W1573" s="40"/>
      <c r="X1573" s="40"/>
      <c r="Y1573" s="40"/>
      <c r="Z1573" s="40"/>
      <c r="AA1573" s="40"/>
      <c r="AB1573" s="40"/>
      <c r="AC1573" s="40"/>
      <c r="AD1573" s="40"/>
      <c r="AE1573" s="40"/>
      <c r="AR1573" s="259" t="s">
        <v>162</v>
      </c>
      <c r="AT1573" s="259" t="s">
        <v>400</v>
      </c>
      <c r="AU1573" s="259" t="s">
        <v>93</v>
      </c>
      <c r="AY1573" s="18" t="s">
        <v>397</v>
      </c>
      <c r="BE1573" s="260">
        <f>IF(N1573="základní",J1573,0)</f>
        <v>0</v>
      </c>
      <c r="BF1573" s="260">
        <f>IF(N1573="snížená",J1573,0)</f>
        <v>0</v>
      </c>
      <c r="BG1573" s="260">
        <f>IF(N1573="zákl. přenesená",J1573,0)</f>
        <v>0</v>
      </c>
      <c r="BH1573" s="260">
        <f>IF(N1573="sníž. přenesená",J1573,0)</f>
        <v>0</v>
      </c>
      <c r="BI1573" s="260">
        <f>IF(N1573="nulová",J1573,0)</f>
        <v>0</v>
      </c>
      <c r="BJ1573" s="18" t="s">
        <v>91</v>
      </c>
      <c r="BK1573" s="260">
        <f>ROUND(I1573*H1573,2)</f>
        <v>0</v>
      </c>
      <c r="BL1573" s="18" t="s">
        <v>162</v>
      </c>
      <c r="BM1573" s="259" t="s">
        <v>2362</v>
      </c>
    </row>
    <row r="1574" s="2" customFormat="1">
      <c r="A1574" s="40"/>
      <c r="B1574" s="41"/>
      <c r="C1574" s="42"/>
      <c r="D1574" s="261" t="s">
        <v>404</v>
      </c>
      <c r="E1574" s="42"/>
      <c r="F1574" s="262" t="s">
        <v>2345</v>
      </c>
      <c r="G1574" s="42"/>
      <c r="H1574" s="42"/>
      <c r="I1574" s="157"/>
      <c r="J1574" s="42"/>
      <c r="K1574" s="42"/>
      <c r="L1574" s="46"/>
      <c r="M1574" s="263"/>
      <c r="N1574" s="264"/>
      <c r="O1574" s="93"/>
      <c r="P1574" s="93"/>
      <c r="Q1574" s="93"/>
      <c r="R1574" s="93"/>
      <c r="S1574" s="93"/>
      <c r="T1574" s="94"/>
      <c r="U1574" s="40"/>
      <c r="V1574" s="40"/>
      <c r="W1574" s="40"/>
      <c r="X1574" s="40"/>
      <c r="Y1574" s="40"/>
      <c r="Z1574" s="40"/>
      <c r="AA1574" s="40"/>
      <c r="AB1574" s="40"/>
      <c r="AC1574" s="40"/>
      <c r="AD1574" s="40"/>
      <c r="AE1574" s="40"/>
      <c r="AT1574" s="18" t="s">
        <v>404</v>
      </c>
      <c r="AU1574" s="18" t="s">
        <v>93</v>
      </c>
    </row>
    <row r="1575" s="2" customFormat="1" ht="21.75" customHeight="1">
      <c r="A1575" s="40"/>
      <c r="B1575" s="41"/>
      <c r="C1575" s="247" t="s">
        <v>2363</v>
      </c>
      <c r="D1575" s="247" t="s">
        <v>400</v>
      </c>
      <c r="E1575" s="248" t="s">
        <v>2364</v>
      </c>
      <c r="F1575" s="249" t="s">
        <v>2365</v>
      </c>
      <c r="G1575" s="250" t="s">
        <v>403</v>
      </c>
      <c r="H1575" s="251">
        <v>1</v>
      </c>
      <c r="I1575" s="252"/>
      <c r="J1575" s="253">
        <f>ROUND(I1575*H1575,2)</f>
        <v>0</v>
      </c>
      <c r="K1575" s="254"/>
      <c r="L1575" s="46"/>
      <c r="M1575" s="255" t="s">
        <v>1</v>
      </c>
      <c r="N1575" s="256" t="s">
        <v>48</v>
      </c>
      <c r="O1575" s="93"/>
      <c r="P1575" s="257">
        <f>O1575*H1575</f>
        <v>0</v>
      </c>
      <c r="Q1575" s="257">
        <v>0</v>
      </c>
      <c r="R1575" s="257">
        <f>Q1575*H1575</f>
        <v>0</v>
      </c>
      <c r="S1575" s="257">
        <v>0</v>
      </c>
      <c r="T1575" s="258">
        <f>S1575*H1575</f>
        <v>0</v>
      </c>
      <c r="U1575" s="40"/>
      <c r="V1575" s="40"/>
      <c r="W1575" s="40"/>
      <c r="X1575" s="40"/>
      <c r="Y1575" s="40"/>
      <c r="Z1575" s="40"/>
      <c r="AA1575" s="40"/>
      <c r="AB1575" s="40"/>
      <c r="AC1575" s="40"/>
      <c r="AD1575" s="40"/>
      <c r="AE1575" s="40"/>
      <c r="AR1575" s="259" t="s">
        <v>162</v>
      </c>
      <c r="AT1575" s="259" t="s">
        <v>400</v>
      </c>
      <c r="AU1575" s="259" t="s">
        <v>93</v>
      </c>
      <c r="AY1575" s="18" t="s">
        <v>397</v>
      </c>
      <c r="BE1575" s="260">
        <f>IF(N1575="základní",J1575,0)</f>
        <v>0</v>
      </c>
      <c r="BF1575" s="260">
        <f>IF(N1575="snížená",J1575,0)</f>
        <v>0</v>
      </c>
      <c r="BG1575" s="260">
        <f>IF(N1575="zákl. přenesená",J1575,0)</f>
        <v>0</v>
      </c>
      <c r="BH1575" s="260">
        <f>IF(N1575="sníž. přenesená",J1575,0)</f>
        <v>0</v>
      </c>
      <c r="BI1575" s="260">
        <f>IF(N1575="nulová",J1575,0)</f>
        <v>0</v>
      </c>
      <c r="BJ1575" s="18" t="s">
        <v>91</v>
      </c>
      <c r="BK1575" s="260">
        <f>ROUND(I1575*H1575,2)</f>
        <v>0</v>
      </c>
      <c r="BL1575" s="18" t="s">
        <v>162</v>
      </c>
      <c r="BM1575" s="259" t="s">
        <v>2366</v>
      </c>
    </row>
    <row r="1576" s="2" customFormat="1">
      <c r="A1576" s="40"/>
      <c r="B1576" s="41"/>
      <c r="C1576" s="42"/>
      <c r="D1576" s="261" t="s">
        <v>404</v>
      </c>
      <c r="E1576" s="42"/>
      <c r="F1576" s="262" t="s">
        <v>2345</v>
      </c>
      <c r="G1576" s="42"/>
      <c r="H1576" s="42"/>
      <c r="I1576" s="157"/>
      <c r="J1576" s="42"/>
      <c r="K1576" s="42"/>
      <c r="L1576" s="46"/>
      <c r="M1576" s="263"/>
      <c r="N1576" s="264"/>
      <c r="O1576" s="93"/>
      <c r="P1576" s="93"/>
      <c r="Q1576" s="93"/>
      <c r="R1576" s="93"/>
      <c r="S1576" s="93"/>
      <c r="T1576" s="94"/>
      <c r="U1576" s="40"/>
      <c r="V1576" s="40"/>
      <c r="W1576" s="40"/>
      <c r="X1576" s="40"/>
      <c r="Y1576" s="40"/>
      <c r="Z1576" s="40"/>
      <c r="AA1576" s="40"/>
      <c r="AB1576" s="40"/>
      <c r="AC1576" s="40"/>
      <c r="AD1576" s="40"/>
      <c r="AE1576" s="40"/>
      <c r="AT1576" s="18" t="s">
        <v>404</v>
      </c>
      <c r="AU1576" s="18" t="s">
        <v>93</v>
      </c>
    </row>
    <row r="1577" s="2" customFormat="1" ht="16.5" customHeight="1">
      <c r="A1577" s="40"/>
      <c r="B1577" s="41"/>
      <c r="C1577" s="247" t="s">
        <v>1676</v>
      </c>
      <c r="D1577" s="247" t="s">
        <v>400</v>
      </c>
      <c r="E1577" s="248" t="s">
        <v>2367</v>
      </c>
      <c r="F1577" s="249" t="s">
        <v>2368</v>
      </c>
      <c r="G1577" s="250" t="s">
        <v>1828</v>
      </c>
      <c r="H1577" s="251">
        <v>1</v>
      </c>
      <c r="I1577" s="252"/>
      <c r="J1577" s="253">
        <f>ROUND(I1577*H1577,2)</f>
        <v>0</v>
      </c>
      <c r="K1577" s="254"/>
      <c r="L1577" s="46"/>
      <c r="M1577" s="255" t="s">
        <v>1</v>
      </c>
      <c r="N1577" s="256" t="s">
        <v>48</v>
      </c>
      <c r="O1577" s="93"/>
      <c r="P1577" s="257">
        <f>O1577*H1577</f>
        <v>0</v>
      </c>
      <c r="Q1577" s="257">
        <v>0</v>
      </c>
      <c r="R1577" s="257">
        <f>Q1577*H1577</f>
        <v>0</v>
      </c>
      <c r="S1577" s="257">
        <v>0</v>
      </c>
      <c r="T1577" s="258">
        <f>S1577*H1577</f>
        <v>0</v>
      </c>
      <c r="U1577" s="40"/>
      <c r="V1577" s="40"/>
      <c r="W1577" s="40"/>
      <c r="X1577" s="40"/>
      <c r="Y1577" s="40"/>
      <c r="Z1577" s="40"/>
      <c r="AA1577" s="40"/>
      <c r="AB1577" s="40"/>
      <c r="AC1577" s="40"/>
      <c r="AD1577" s="40"/>
      <c r="AE1577" s="40"/>
      <c r="AR1577" s="259" t="s">
        <v>162</v>
      </c>
      <c r="AT1577" s="259" t="s">
        <v>400</v>
      </c>
      <c r="AU1577" s="259" t="s">
        <v>93</v>
      </c>
      <c r="AY1577" s="18" t="s">
        <v>397</v>
      </c>
      <c r="BE1577" s="260">
        <f>IF(N1577="základní",J1577,0)</f>
        <v>0</v>
      </c>
      <c r="BF1577" s="260">
        <f>IF(N1577="snížená",J1577,0)</f>
        <v>0</v>
      </c>
      <c r="BG1577" s="260">
        <f>IF(N1577="zákl. přenesená",J1577,0)</f>
        <v>0</v>
      </c>
      <c r="BH1577" s="260">
        <f>IF(N1577="sníž. přenesená",J1577,0)</f>
        <v>0</v>
      </c>
      <c r="BI1577" s="260">
        <f>IF(N1577="nulová",J1577,0)</f>
        <v>0</v>
      </c>
      <c r="BJ1577" s="18" t="s">
        <v>91</v>
      </c>
      <c r="BK1577" s="260">
        <f>ROUND(I1577*H1577,2)</f>
        <v>0</v>
      </c>
      <c r="BL1577" s="18" t="s">
        <v>162</v>
      </c>
      <c r="BM1577" s="259" t="s">
        <v>2369</v>
      </c>
    </row>
    <row r="1578" s="2" customFormat="1">
      <c r="A1578" s="40"/>
      <c r="B1578" s="41"/>
      <c r="C1578" s="42"/>
      <c r="D1578" s="261" t="s">
        <v>404</v>
      </c>
      <c r="E1578" s="42"/>
      <c r="F1578" s="262" t="s">
        <v>2370</v>
      </c>
      <c r="G1578" s="42"/>
      <c r="H1578" s="42"/>
      <c r="I1578" s="157"/>
      <c r="J1578" s="42"/>
      <c r="K1578" s="42"/>
      <c r="L1578" s="46"/>
      <c r="M1578" s="263"/>
      <c r="N1578" s="264"/>
      <c r="O1578" s="93"/>
      <c r="P1578" s="93"/>
      <c r="Q1578" s="93"/>
      <c r="R1578" s="93"/>
      <c r="S1578" s="93"/>
      <c r="T1578" s="94"/>
      <c r="U1578" s="40"/>
      <c r="V1578" s="40"/>
      <c r="W1578" s="40"/>
      <c r="X1578" s="40"/>
      <c r="Y1578" s="40"/>
      <c r="Z1578" s="40"/>
      <c r="AA1578" s="40"/>
      <c r="AB1578" s="40"/>
      <c r="AC1578" s="40"/>
      <c r="AD1578" s="40"/>
      <c r="AE1578" s="40"/>
      <c r="AT1578" s="18" t="s">
        <v>404</v>
      </c>
      <c r="AU1578" s="18" t="s">
        <v>93</v>
      </c>
    </row>
    <row r="1579" s="2" customFormat="1" ht="16.5" customHeight="1">
      <c r="A1579" s="40"/>
      <c r="B1579" s="41"/>
      <c r="C1579" s="247" t="s">
        <v>2371</v>
      </c>
      <c r="D1579" s="247" t="s">
        <v>400</v>
      </c>
      <c r="E1579" s="248" t="s">
        <v>2372</v>
      </c>
      <c r="F1579" s="249" t="s">
        <v>2373</v>
      </c>
      <c r="G1579" s="250" t="s">
        <v>1828</v>
      </c>
      <c r="H1579" s="251">
        <v>1</v>
      </c>
      <c r="I1579" s="252"/>
      <c r="J1579" s="253">
        <f>ROUND(I1579*H1579,2)</f>
        <v>0</v>
      </c>
      <c r="K1579" s="254"/>
      <c r="L1579" s="46"/>
      <c r="M1579" s="255" t="s">
        <v>1</v>
      </c>
      <c r="N1579" s="256" t="s">
        <v>48</v>
      </c>
      <c r="O1579" s="93"/>
      <c r="P1579" s="257">
        <f>O1579*H1579</f>
        <v>0</v>
      </c>
      <c r="Q1579" s="257">
        <v>0</v>
      </c>
      <c r="R1579" s="257">
        <f>Q1579*H1579</f>
        <v>0</v>
      </c>
      <c r="S1579" s="257">
        <v>0</v>
      </c>
      <c r="T1579" s="258">
        <f>S1579*H1579</f>
        <v>0</v>
      </c>
      <c r="U1579" s="40"/>
      <c r="V1579" s="40"/>
      <c r="W1579" s="40"/>
      <c r="X1579" s="40"/>
      <c r="Y1579" s="40"/>
      <c r="Z1579" s="40"/>
      <c r="AA1579" s="40"/>
      <c r="AB1579" s="40"/>
      <c r="AC1579" s="40"/>
      <c r="AD1579" s="40"/>
      <c r="AE1579" s="40"/>
      <c r="AR1579" s="259" t="s">
        <v>162</v>
      </c>
      <c r="AT1579" s="259" t="s">
        <v>400</v>
      </c>
      <c r="AU1579" s="259" t="s">
        <v>93</v>
      </c>
      <c r="AY1579" s="18" t="s">
        <v>397</v>
      </c>
      <c r="BE1579" s="260">
        <f>IF(N1579="základní",J1579,0)</f>
        <v>0</v>
      </c>
      <c r="BF1579" s="260">
        <f>IF(N1579="snížená",J1579,0)</f>
        <v>0</v>
      </c>
      <c r="BG1579" s="260">
        <f>IF(N1579="zákl. přenesená",J1579,0)</f>
        <v>0</v>
      </c>
      <c r="BH1579" s="260">
        <f>IF(N1579="sníž. přenesená",J1579,0)</f>
        <v>0</v>
      </c>
      <c r="BI1579" s="260">
        <f>IF(N1579="nulová",J1579,0)</f>
        <v>0</v>
      </c>
      <c r="BJ1579" s="18" t="s">
        <v>91</v>
      </c>
      <c r="BK1579" s="260">
        <f>ROUND(I1579*H1579,2)</f>
        <v>0</v>
      </c>
      <c r="BL1579" s="18" t="s">
        <v>162</v>
      </c>
      <c r="BM1579" s="259" t="s">
        <v>2374</v>
      </c>
    </row>
    <row r="1580" s="2" customFormat="1">
      <c r="A1580" s="40"/>
      <c r="B1580" s="41"/>
      <c r="C1580" s="42"/>
      <c r="D1580" s="261" t="s">
        <v>404</v>
      </c>
      <c r="E1580" s="42"/>
      <c r="F1580" s="262" t="s">
        <v>2375</v>
      </c>
      <c r="G1580" s="42"/>
      <c r="H1580" s="42"/>
      <c r="I1580" s="157"/>
      <c r="J1580" s="42"/>
      <c r="K1580" s="42"/>
      <c r="L1580" s="46"/>
      <c r="M1580" s="263"/>
      <c r="N1580" s="264"/>
      <c r="O1580" s="93"/>
      <c r="P1580" s="93"/>
      <c r="Q1580" s="93"/>
      <c r="R1580" s="93"/>
      <c r="S1580" s="93"/>
      <c r="T1580" s="94"/>
      <c r="U1580" s="40"/>
      <c r="V1580" s="40"/>
      <c r="W1580" s="40"/>
      <c r="X1580" s="40"/>
      <c r="Y1580" s="40"/>
      <c r="Z1580" s="40"/>
      <c r="AA1580" s="40"/>
      <c r="AB1580" s="40"/>
      <c r="AC1580" s="40"/>
      <c r="AD1580" s="40"/>
      <c r="AE1580" s="40"/>
      <c r="AT1580" s="18" t="s">
        <v>404</v>
      </c>
      <c r="AU1580" s="18" t="s">
        <v>93</v>
      </c>
    </row>
    <row r="1581" s="2" customFormat="1" ht="16.5" customHeight="1">
      <c r="A1581" s="40"/>
      <c r="B1581" s="41"/>
      <c r="C1581" s="247" t="s">
        <v>1681</v>
      </c>
      <c r="D1581" s="247" t="s">
        <v>400</v>
      </c>
      <c r="E1581" s="248" t="s">
        <v>2376</v>
      </c>
      <c r="F1581" s="249" t="s">
        <v>2377</v>
      </c>
      <c r="G1581" s="250" t="s">
        <v>1828</v>
      </c>
      <c r="H1581" s="251">
        <v>1</v>
      </c>
      <c r="I1581" s="252"/>
      <c r="J1581" s="253">
        <f>ROUND(I1581*H1581,2)</f>
        <v>0</v>
      </c>
      <c r="K1581" s="254"/>
      <c r="L1581" s="46"/>
      <c r="M1581" s="255" t="s">
        <v>1</v>
      </c>
      <c r="N1581" s="256" t="s">
        <v>48</v>
      </c>
      <c r="O1581" s="93"/>
      <c r="P1581" s="257">
        <f>O1581*H1581</f>
        <v>0</v>
      </c>
      <c r="Q1581" s="257">
        <v>0</v>
      </c>
      <c r="R1581" s="257">
        <f>Q1581*H1581</f>
        <v>0</v>
      </c>
      <c r="S1581" s="257">
        <v>0</v>
      </c>
      <c r="T1581" s="258">
        <f>S1581*H1581</f>
        <v>0</v>
      </c>
      <c r="U1581" s="40"/>
      <c r="V1581" s="40"/>
      <c r="W1581" s="40"/>
      <c r="X1581" s="40"/>
      <c r="Y1581" s="40"/>
      <c r="Z1581" s="40"/>
      <c r="AA1581" s="40"/>
      <c r="AB1581" s="40"/>
      <c r="AC1581" s="40"/>
      <c r="AD1581" s="40"/>
      <c r="AE1581" s="40"/>
      <c r="AR1581" s="259" t="s">
        <v>162</v>
      </c>
      <c r="AT1581" s="259" t="s">
        <v>400</v>
      </c>
      <c r="AU1581" s="259" t="s">
        <v>93</v>
      </c>
      <c r="AY1581" s="18" t="s">
        <v>397</v>
      </c>
      <c r="BE1581" s="260">
        <f>IF(N1581="základní",J1581,0)</f>
        <v>0</v>
      </c>
      <c r="BF1581" s="260">
        <f>IF(N1581="snížená",J1581,0)</f>
        <v>0</v>
      </c>
      <c r="BG1581" s="260">
        <f>IF(N1581="zákl. přenesená",J1581,0)</f>
        <v>0</v>
      </c>
      <c r="BH1581" s="260">
        <f>IF(N1581="sníž. přenesená",J1581,0)</f>
        <v>0</v>
      </c>
      <c r="BI1581" s="260">
        <f>IF(N1581="nulová",J1581,0)</f>
        <v>0</v>
      </c>
      <c r="BJ1581" s="18" t="s">
        <v>91</v>
      </c>
      <c r="BK1581" s="260">
        <f>ROUND(I1581*H1581,2)</f>
        <v>0</v>
      </c>
      <c r="BL1581" s="18" t="s">
        <v>162</v>
      </c>
      <c r="BM1581" s="259" t="s">
        <v>2378</v>
      </c>
    </row>
    <row r="1582" s="2" customFormat="1">
      <c r="A1582" s="40"/>
      <c r="B1582" s="41"/>
      <c r="C1582" s="42"/>
      <c r="D1582" s="261" t="s">
        <v>404</v>
      </c>
      <c r="E1582" s="42"/>
      <c r="F1582" s="262" t="s">
        <v>2370</v>
      </c>
      <c r="G1582" s="42"/>
      <c r="H1582" s="42"/>
      <c r="I1582" s="157"/>
      <c r="J1582" s="42"/>
      <c r="K1582" s="42"/>
      <c r="L1582" s="46"/>
      <c r="M1582" s="263"/>
      <c r="N1582" s="264"/>
      <c r="O1582" s="93"/>
      <c r="P1582" s="93"/>
      <c r="Q1582" s="93"/>
      <c r="R1582" s="93"/>
      <c r="S1582" s="93"/>
      <c r="T1582" s="94"/>
      <c r="U1582" s="40"/>
      <c r="V1582" s="40"/>
      <c r="W1582" s="40"/>
      <c r="X1582" s="40"/>
      <c r="Y1582" s="40"/>
      <c r="Z1582" s="40"/>
      <c r="AA1582" s="40"/>
      <c r="AB1582" s="40"/>
      <c r="AC1582" s="40"/>
      <c r="AD1582" s="40"/>
      <c r="AE1582" s="40"/>
      <c r="AT1582" s="18" t="s">
        <v>404</v>
      </c>
      <c r="AU1582" s="18" t="s">
        <v>93</v>
      </c>
    </row>
    <row r="1583" s="2" customFormat="1" ht="16.5" customHeight="1">
      <c r="A1583" s="40"/>
      <c r="B1583" s="41"/>
      <c r="C1583" s="247" t="s">
        <v>2379</v>
      </c>
      <c r="D1583" s="247" t="s">
        <v>400</v>
      </c>
      <c r="E1583" s="248" t="s">
        <v>2380</v>
      </c>
      <c r="F1583" s="249" t="s">
        <v>2381</v>
      </c>
      <c r="G1583" s="250" t="s">
        <v>1828</v>
      </c>
      <c r="H1583" s="251">
        <v>1</v>
      </c>
      <c r="I1583" s="252"/>
      <c r="J1583" s="253">
        <f>ROUND(I1583*H1583,2)</f>
        <v>0</v>
      </c>
      <c r="K1583" s="254"/>
      <c r="L1583" s="46"/>
      <c r="M1583" s="255" t="s">
        <v>1</v>
      </c>
      <c r="N1583" s="256" t="s">
        <v>48</v>
      </c>
      <c r="O1583" s="93"/>
      <c r="P1583" s="257">
        <f>O1583*H1583</f>
        <v>0</v>
      </c>
      <c r="Q1583" s="257">
        <v>0</v>
      </c>
      <c r="R1583" s="257">
        <f>Q1583*H1583</f>
        <v>0</v>
      </c>
      <c r="S1583" s="257">
        <v>0</v>
      </c>
      <c r="T1583" s="258">
        <f>S1583*H1583</f>
        <v>0</v>
      </c>
      <c r="U1583" s="40"/>
      <c r="V1583" s="40"/>
      <c r="W1583" s="40"/>
      <c r="X1583" s="40"/>
      <c r="Y1583" s="40"/>
      <c r="Z1583" s="40"/>
      <c r="AA1583" s="40"/>
      <c r="AB1583" s="40"/>
      <c r="AC1583" s="40"/>
      <c r="AD1583" s="40"/>
      <c r="AE1583" s="40"/>
      <c r="AR1583" s="259" t="s">
        <v>162</v>
      </c>
      <c r="AT1583" s="259" t="s">
        <v>400</v>
      </c>
      <c r="AU1583" s="259" t="s">
        <v>93</v>
      </c>
      <c r="AY1583" s="18" t="s">
        <v>397</v>
      </c>
      <c r="BE1583" s="260">
        <f>IF(N1583="základní",J1583,0)</f>
        <v>0</v>
      </c>
      <c r="BF1583" s="260">
        <f>IF(N1583="snížená",J1583,0)</f>
        <v>0</v>
      </c>
      <c r="BG1583" s="260">
        <f>IF(N1583="zákl. přenesená",J1583,0)</f>
        <v>0</v>
      </c>
      <c r="BH1583" s="260">
        <f>IF(N1583="sníž. přenesená",J1583,0)</f>
        <v>0</v>
      </c>
      <c r="BI1583" s="260">
        <f>IF(N1583="nulová",J1583,0)</f>
        <v>0</v>
      </c>
      <c r="BJ1583" s="18" t="s">
        <v>91</v>
      </c>
      <c r="BK1583" s="260">
        <f>ROUND(I1583*H1583,2)</f>
        <v>0</v>
      </c>
      <c r="BL1583" s="18" t="s">
        <v>162</v>
      </c>
      <c r="BM1583" s="259" t="s">
        <v>2382</v>
      </c>
    </row>
    <row r="1584" s="2" customFormat="1">
      <c r="A1584" s="40"/>
      <c r="B1584" s="41"/>
      <c r="C1584" s="42"/>
      <c r="D1584" s="261" t="s">
        <v>404</v>
      </c>
      <c r="E1584" s="42"/>
      <c r="F1584" s="262" t="s">
        <v>2370</v>
      </c>
      <c r="G1584" s="42"/>
      <c r="H1584" s="42"/>
      <c r="I1584" s="157"/>
      <c r="J1584" s="42"/>
      <c r="K1584" s="42"/>
      <c r="L1584" s="46"/>
      <c r="M1584" s="263"/>
      <c r="N1584" s="264"/>
      <c r="O1584" s="93"/>
      <c r="P1584" s="93"/>
      <c r="Q1584" s="93"/>
      <c r="R1584" s="93"/>
      <c r="S1584" s="93"/>
      <c r="T1584" s="94"/>
      <c r="U1584" s="40"/>
      <c r="V1584" s="40"/>
      <c r="W1584" s="40"/>
      <c r="X1584" s="40"/>
      <c r="Y1584" s="40"/>
      <c r="Z1584" s="40"/>
      <c r="AA1584" s="40"/>
      <c r="AB1584" s="40"/>
      <c r="AC1584" s="40"/>
      <c r="AD1584" s="40"/>
      <c r="AE1584" s="40"/>
      <c r="AT1584" s="18" t="s">
        <v>404</v>
      </c>
      <c r="AU1584" s="18" t="s">
        <v>93</v>
      </c>
    </row>
    <row r="1585" s="2" customFormat="1" ht="16.5" customHeight="1">
      <c r="A1585" s="40"/>
      <c r="B1585" s="41"/>
      <c r="C1585" s="247" t="s">
        <v>1685</v>
      </c>
      <c r="D1585" s="247" t="s">
        <v>400</v>
      </c>
      <c r="E1585" s="248" t="s">
        <v>2383</v>
      </c>
      <c r="F1585" s="249" t="s">
        <v>2384</v>
      </c>
      <c r="G1585" s="250" t="s">
        <v>1828</v>
      </c>
      <c r="H1585" s="251">
        <v>1</v>
      </c>
      <c r="I1585" s="252"/>
      <c r="J1585" s="253">
        <f>ROUND(I1585*H1585,2)</f>
        <v>0</v>
      </c>
      <c r="K1585" s="254"/>
      <c r="L1585" s="46"/>
      <c r="M1585" s="255" t="s">
        <v>1</v>
      </c>
      <c r="N1585" s="256" t="s">
        <v>48</v>
      </c>
      <c r="O1585" s="93"/>
      <c r="P1585" s="257">
        <f>O1585*H1585</f>
        <v>0</v>
      </c>
      <c r="Q1585" s="257">
        <v>0</v>
      </c>
      <c r="R1585" s="257">
        <f>Q1585*H1585</f>
        <v>0</v>
      </c>
      <c r="S1585" s="257">
        <v>0</v>
      </c>
      <c r="T1585" s="258">
        <f>S1585*H1585</f>
        <v>0</v>
      </c>
      <c r="U1585" s="40"/>
      <c r="V1585" s="40"/>
      <c r="W1585" s="40"/>
      <c r="X1585" s="40"/>
      <c r="Y1585" s="40"/>
      <c r="Z1585" s="40"/>
      <c r="AA1585" s="40"/>
      <c r="AB1585" s="40"/>
      <c r="AC1585" s="40"/>
      <c r="AD1585" s="40"/>
      <c r="AE1585" s="40"/>
      <c r="AR1585" s="259" t="s">
        <v>162</v>
      </c>
      <c r="AT1585" s="259" t="s">
        <v>400</v>
      </c>
      <c r="AU1585" s="259" t="s">
        <v>93</v>
      </c>
      <c r="AY1585" s="18" t="s">
        <v>397</v>
      </c>
      <c r="BE1585" s="260">
        <f>IF(N1585="základní",J1585,0)</f>
        <v>0</v>
      </c>
      <c r="BF1585" s="260">
        <f>IF(N1585="snížená",J1585,0)</f>
        <v>0</v>
      </c>
      <c r="BG1585" s="260">
        <f>IF(N1585="zákl. přenesená",J1585,0)</f>
        <v>0</v>
      </c>
      <c r="BH1585" s="260">
        <f>IF(N1585="sníž. přenesená",J1585,0)</f>
        <v>0</v>
      </c>
      <c r="BI1585" s="260">
        <f>IF(N1585="nulová",J1585,0)</f>
        <v>0</v>
      </c>
      <c r="BJ1585" s="18" t="s">
        <v>91</v>
      </c>
      <c r="BK1585" s="260">
        <f>ROUND(I1585*H1585,2)</f>
        <v>0</v>
      </c>
      <c r="BL1585" s="18" t="s">
        <v>162</v>
      </c>
      <c r="BM1585" s="259" t="s">
        <v>2385</v>
      </c>
    </row>
    <row r="1586" s="2" customFormat="1">
      <c r="A1586" s="40"/>
      <c r="B1586" s="41"/>
      <c r="C1586" s="42"/>
      <c r="D1586" s="261" t="s">
        <v>404</v>
      </c>
      <c r="E1586" s="42"/>
      <c r="F1586" s="262" t="s">
        <v>2370</v>
      </c>
      <c r="G1586" s="42"/>
      <c r="H1586" s="42"/>
      <c r="I1586" s="157"/>
      <c r="J1586" s="42"/>
      <c r="K1586" s="42"/>
      <c r="L1586" s="46"/>
      <c r="M1586" s="263"/>
      <c r="N1586" s="264"/>
      <c r="O1586" s="93"/>
      <c r="P1586" s="93"/>
      <c r="Q1586" s="93"/>
      <c r="R1586" s="93"/>
      <c r="S1586" s="93"/>
      <c r="T1586" s="94"/>
      <c r="U1586" s="40"/>
      <c r="V1586" s="40"/>
      <c r="W1586" s="40"/>
      <c r="X1586" s="40"/>
      <c r="Y1586" s="40"/>
      <c r="Z1586" s="40"/>
      <c r="AA1586" s="40"/>
      <c r="AB1586" s="40"/>
      <c r="AC1586" s="40"/>
      <c r="AD1586" s="40"/>
      <c r="AE1586" s="40"/>
      <c r="AT1586" s="18" t="s">
        <v>404</v>
      </c>
      <c r="AU1586" s="18" t="s">
        <v>93</v>
      </c>
    </row>
    <row r="1587" s="2" customFormat="1" ht="16.5" customHeight="1">
      <c r="A1587" s="40"/>
      <c r="B1587" s="41"/>
      <c r="C1587" s="247" t="s">
        <v>2386</v>
      </c>
      <c r="D1587" s="247" t="s">
        <v>400</v>
      </c>
      <c r="E1587" s="248" t="s">
        <v>2387</v>
      </c>
      <c r="F1587" s="249" t="s">
        <v>2388</v>
      </c>
      <c r="G1587" s="250" t="s">
        <v>1828</v>
      </c>
      <c r="H1587" s="251">
        <v>1</v>
      </c>
      <c r="I1587" s="252"/>
      <c r="J1587" s="253">
        <f>ROUND(I1587*H1587,2)</f>
        <v>0</v>
      </c>
      <c r="K1587" s="254"/>
      <c r="L1587" s="46"/>
      <c r="M1587" s="255" t="s">
        <v>1</v>
      </c>
      <c r="N1587" s="256" t="s">
        <v>48</v>
      </c>
      <c r="O1587" s="93"/>
      <c r="P1587" s="257">
        <f>O1587*H1587</f>
        <v>0</v>
      </c>
      <c r="Q1587" s="257">
        <v>0</v>
      </c>
      <c r="R1587" s="257">
        <f>Q1587*H1587</f>
        <v>0</v>
      </c>
      <c r="S1587" s="257">
        <v>0</v>
      </c>
      <c r="T1587" s="258">
        <f>S1587*H1587</f>
        <v>0</v>
      </c>
      <c r="U1587" s="40"/>
      <c r="V1587" s="40"/>
      <c r="W1587" s="40"/>
      <c r="X1587" s="40"/>
      <c r="Y1587" s="40"/>
      <c r="Z1587" s="40"/>
      <c r="AA1587" s="40"/>
      <c r="AB1587" s="40"/>
      <c r="AC1587" s="40"/>
      <c r="AD1587" s="40"/>
      <c r="AE1587" s="40"/>
      <c r="AR1587" s="259" t="s">
        <v>162</v>
      </c>
      <c r="AT1587" s="259" t="s">
        <v>400</v>
      </c>
      <c r="AU1587" s="259" t="s">
        <v>93</v>
      </c>
      <c r="AY1587" s="18" t="s">
        <v>397</v>
      </c>
      <c r="BE1587" s="260">
        <f>IF(N1587="základní",J1587,0)</f>
        <v>0</v>
      </c>
      <c r="BF1587" s="260">
        <f>IF(N1587="snížená",J1587,0)</f>
        <v>0</v>
      </c>
      <c r="BG1587" s="260">
        <f>IF(N1587="zákl. přenesená",J1587,0)</f>
        <v>0</v>
      </c>
      <c r="BH1587" s="260">
        <f>IF(N1587="sníž. přenesená",J1587,0)</f>
        <v>0</v>
      </c>
      <c r="BI1587" s="260">
        <f>IF(N1587="nulová",J1587,0)</f>
        <v>0</v>
      </c>
      <c r="BJ1587" s="18" t="s">
        <v>91</v>
      </c>
      <c r="BK1587" s="260">
        <f>ROUND(I1587*H1587,2)</f>
        <v>0</v>
      </c>
      <c r="BL1587" s="18" t="s">
        <v>162</v>
      </c>
      <c r="BM1587" s="259" t="s">
        <v>2389</v>
      </c>
    </row>
    <row r="1588" s="2" customFormat="1">
      <c r="A1588" s="40"/>
      <c r="B1588" s="41"/>
      <c r="C1588" s="42"/>
      <c r="D1588" s="261" t="s">
        <v>404</v>
      </c>
      <c r="E1588" s="42"/>
      <c r="F1588" s="262" t="s">
        <v>2370</v>
      </c>
      <c r="G1588" s="42"/>
      <c r="H1588" s="42"/>
      <c r="I1588" s="157"/>
      <c r="J1588" s="42"/>
      <c r="K1588" s="42"/>
      <c r="L1588" s="46"/>
      <c r="M1588" s="263"/>
      <c r="N1588" s="264"/>
      <c r="O1588" s="93"/>
      <c r="P1588" s="93"/>
      <c r="Q1588" s="93"/>
      <c r="R1588" s="93"/>
      <c r="S1588" s="93"/>
      <c r="T1588" s="94"/>
      <c r="U1588" s="40"/>
      <c r="V1588" s="40"/>
      <c r="W1588" s="40"/>
      <c r="X1588" s="40"/>
      <c r="Y1588" s="40"/>
      <c r="Z1588" s="40"/>
      <c r="AA1588" s="40"/>
      <c r="AB1588" s="40"/>
      <c r="AC1588" s="40"/>
      <c r="AD1588" s="40"/>
      <c r="AE1588" s="40"/>
      <c r="AT1588" s="18" t="s">
        <v>404</v>
      </c>
      <c r="AU1588" s="18" t="s">
        <v>93</v>
      </c>
    </row>
    <row r="1589" s="2" customFormat="1" ht="16.5" customHeight="1">
      <c r="A1589" s="40"/>
      <c r="B1589" s="41"/>
      <c r="C1589" s="247" t="s">
        <v>1690</v>
      </c>
      <c r="D1589" s="247" t="s">
        <v>400</v>
      </c>
      <c r="E1589" s="248" t="s">
        <v>2390</v>
      </c>
      <c r="F1589" s="249" t="s">
        <v>2391</v>
      </c>
      <c r="G1589" s="250" t="s">
        <v>1828</v>
      </c>
      <c r="H1589" s="251">
        <v>1</v>
      </c>
      <c r="I1589" s="252"/>
      <c r="J1589" s="253">
        <f>ROUND(I1589*H1589,2)</f>
        <v>0</v>
      </c>
      <c r="K1589" s="254"/>
      <c r="L1589" s="46"/>
      <c r="M1589" s="255" t="s">
        <v>1</v>
      </c>
      <c r="N1589" s="256" t="s">
        <v>48</v>
      </c>
      <c r="O1589" s="93"/>
      <c r="P1589" s="257">
        <f>O1589*H1589</f>
        <v>0</v>
      </c>
      <c r="Q1589" s="257">
        <v>0</v>
      </c>
      <c r="R1589" s="257">
        <f>Q1589*H1589</f>
        <v>0</v>
      </c>
      <c r="S1589" s="257">
        <v>0</v>
      </c>
      <c r="T1589" s="258">
        <f>S1589*H1589</f>
        <v>0</v>
      </c>
      <c r="U1589" s="40"/>
      <c r="V1589" s="40"/>
      <c r="W1589" s="40"/>
      <c r="X1589" s="40"/>
      <c r="Y1589" s="40"/>
      <c r="Z1589" s="40"/>
      <c r="AA1589" s="40"/>
      <c r="AB1589" s="40"/>
      <c r="AC1589" s="40"/>
      <c r="AD1589" s="40"/>
      <c r="AE1589" s="40"/>
      <c r="AR1589" s="259" t="s">
        <v>162</v>
      </c>
      <c r="AT1589" s="259" t="s">
        <v>400</v>
      </c>
      <c r="AU1589" s="259" t="s">
        <v>93</v>
      </c>
      <c r="AY1589" s="18" t="s">
        <v>397</v>
      </c>
      <c r="BE1589" s="260">
        <f>IF(N1589="základní",J1589,0)</f>
        <v>0</v>
      </c>
      <c r="BF1589" s="260">
        <f>IF(N1589="snížená",J1589,0)</f>
        <v>0</v>
      </c>
      <c r="BG1589" s="260">
        <f>IF(N1589="zákl. přenesená",J1589,0)</f>
        <v>0</v>
      </c>
      <c r="BH1589" s="260">
        <f>IF(N1589="sníž. přenesená",J1589,0)</f>
        <v>0</v>
      </c>
      <c r="BI1589" s="260">
        <f>IF(N1589="nulová",J1589,0)</f>
        <v>0</v>
      </c>
      <c r="BJ1589" s="18" t="s">
        <v>91</v>
      </c>
      <c r="BK1589" s="260">
        <f>ROUND(I1589*H1589,2)</f>
        <v>0</v>
      </c>
      <c r="BL1589" s="18" t="s">
        <v>162</v>
      </c>
      <c r="BM1589" s="259" t="s">
        <v>2392</v>
      </c>
    </row>
    <row r="1590" s="2" customFormat="1">
      <c r="A1590" s="40"/>
      <c r="B1590" s="41"/>
      <c r="C1590" s="42"/>
      <c r="D1590" s="261" t="s">
        <v>404</v>
      </c>
      <c r="E1590" s="42"/>
      <c r="F1590" s="262" t="s">
        <v>2370</v>
      </c>
      <c r="G1590" s="42"/>
      <c r="H1590" s="42"/>
      <c r="I1590" s="157"/>
      <c r="J1590" s="42"/>
      <c r="K1590" s="42"/>
      <c r="L1590" s="46"/>
      <c r="M1590" s="263"/>
      <c r="N1590" s="264"/>
      <c r="O1590" s="93"/>
      <c r="P1590" s="93"/>
      <c r="Q1590" s="93"/>
      <c r="R1590" s="93"/>
      <c r="S1590" s="93"/>
      <c r="T1590" s="94"/>
      <c r="U1590" s="40"/>
      <c r="V1590" s="40"/>
      <c r="W1590" s="40"/>
      <c r="X1590" s="40"/>
      <c r="Y1590" s="40"/>
      <c r="Z1590" s="40"/>
      <c r="AA1590" s="40"/>
      <c r="AB1590" s="40"/>
      <c r="AC1590" s="40"/>
      <c r="AD1590" s="40"/>
      <c r="AE1590" s="40"/>
      <c r="AT1590" s="18" t="s">
        <v>404</v>
      </c>
      <c r="AU1590" s="18" t="s">
        <v>93</v>
      </c>
    </row>
    <row r="1591" s="2" customFormat="1" ht="16.5" customHeight="1">
      <c r="A1591" s="40"/>
      <c r="B1591" s="41"/>
      <c r="C1591" s="247" t="s">
        <v>2393</v>
      </c>
      <c r="D1591" s="247" t="s">
        <v>400</v>
      </c>
      <c r="E1591" s="248" t="s">
        <v>2394</v>
      </c>
      <c r="F1591" s="249" t="s">
        <v>2395</v>
      </c>
      <c r="G1591" s="250" t="s">
        <v>1828</v>
      </c>
      <c r="H1591" s="251">
        <v>1</v>
      </c>
      <c r="I1591" s="252"/>
      <c r="J1591" s="253">
        <f>ROUND(I1591*H1591,2)</f>
        <v>0</v>
      </c>
      <c r="K1591" s="254"/>
      <c r="L1591" s="46"/>
      <c r="M1591" s="255" t="s">
        <v>1</v>
      </c>
      <c r="N1591" s="256" t="s">
        <v>48</v>
      </c>
      <c r="O1591" s="93"/>
      <c r="P1591" s="257">
        <f>O1591*H1591</f>
        <v>0</v>
      </c>
      <c r="Q1591" s="257">
        <v>0</v>
      </c>
      <c r="R1591" s="257">
        <f>Q1591*H1591</f>
        <v>0</v>
      </c>
      <c r="S1591" s="257">
        <v>0</v>
      </c>
      <c r="T1591" s="258">
        <f>S1591*H1591</f>
        <v>0</v>
      </c>
      <c r="U1591" s="40"/>
      <c r="V1591" s="40"/>
      <c r="W1591" s="40"/>
      <c r="X1591" s="40"/>
      <c r="Y1591" s="40"/>
      <c r="Z1591" s="40"/>
      <c r="AA1591" s="40"/>
      <c r="AB1591" s="40"/>
      <c r="AC1591" s="40"/>
      <c r="AD1591" s="40"/>
      <c r="AE1591" s="40"/>
      <c r="AR1591" s="259" t="s">
        <v>162</v>
      </c>
      <c r="AT1591" s="259" t="s">
        <v>400</v>
      </c>
      <c r="AU1591" s="259" t="s">
        <v>93</v>
      </c>
      <c r="AY1591" s="18" t="s">
        <v>397</v>
      </c>
      <c r="BE1591" s="260">
        <f>IF(N1591="základní",J1591,0)</f>
        <v>0</v>
      </c>
      <c r="BF1591" s="260">
        <f>IF(N1591="snížená",J1591,0)</f>
        <v>0</v>
      </c>
      <c r="BG1591" s="260">
        <f>IF(N1591="zákl. přenesená",J1591,0)</f>
        <v>0</v>
      </c>
      <c r="BH1591" s="260">
        <f>IF(N1591="sníž. přenesená",J1591,0)</f>
        <v>0</v>
      </c>
      <c r="BI1591" s="260">
        <f>IF(N1591="nulová",J1591,0)</f>
        <v>0</v>
      </c>
      <c r="BJ1591" s="18" t="s">
        <v>91</v>
      </c>
      <c r="BK1591" s="260">
        <f>ROUND(I1591*H1591,2)</f>
        <v>0</v>
      </c>
      <c r="BL1591" s="18" t="s">
        <v>162</v>
      </c>
      <c r="BM1591" s="259" t="s">
        <v>2396</v>
      </c>
    </row>
    <row r="1592" s="2" customFormat="1">
      <c r="A1592" s="40"/>
      <c r="B1592" s="41"/>
      <c r="C1592" s="42"/>
      <c r="D1592" s="261" t="s">
        <v>404</v>
      </c>
      <c r="E1592" s="42"/>
      <c r="F1592" s="262" t="s">
        <v>2370</v>
      </c>
      <c r="G1592" s="42"/>
      <c r="H1592" s="42"/>
      <c r="I1592" s="157"/>
      <c r="J1592" s="42"/>
      <c r="K1592" s="42"/>
      <c r="L1592" s="46"/>
      <c r="M1592" s="263"/>
      <c r="N1592" s="264"/>
      <c r="O1592" s="93"/>
      <c r="P1592" s="93"/>
      <c r="Q1592" s="93"/>
      <c r="R1592" s="93"/>
      <c r="S1592" s="93"/>
      <c r="T1592" s="94"/>
      <c r="U1592" s="40"/>
      <c r="V1592" s="40"/>
      <c r="W1592" s="40"/>
      <c r="X1592" s="40"/>
      <c r="Y1592" s="40"/>
      <c r="Z1592" s="40"/>
      <c r="AA1592" s="40"/>
      <c r="AB1592" s="40"/>
      <c r="AC1592" s="40"/>
      <c r="AD1592" s="40"/>
      <c r="AE1592" s="40"/>
      <c r="AT1592" s="18" t="s">
        <v>404</v>
      </c>
      <c r="AU1592" s="18" t="s">
        <v>93</v>
      </c>
    </row>
    <row r="1593" s="2" customFormat="1" ht="16.5" customHeight="1">
      <c r="A1593" s="40"/>
      <c r="B1593" s="41"/>
      <c r="C1593" s="247" t="s">
        <v>1694</v>
      </c>
      <c r="D1593" s="247" t="s">
        <v>400</v>
      </c>
      <c r="E1593" s="248" t="s">
        <v>2397</v>
      </c>
      <c r="F1593" s="249" t="s">
        <v>2398</v>
      </c>
      <c r="G1593" s="250" t="s">
        <v>1828</v>
      </c>
      <c r="H1593" s="251">
        <v>1</v>
      </c>
      <c r="I1593" s="252"/>
      <c r="J1593" s="253">
        <f>ROUND(I1593*H1593,2)</f>
        <v>0</v>
      </c>
      <c r="K1593" s="254"/>
      <c r="L1593" s="46"/>
      <c r="M1593" s="255" t="s">
        <v>1</v>
      </c>
      <c r="N1593" s="256" t="s">
        <v>48</v>
      </c>
      <c r="O1593" s="93"/>
      <c r="P1593" s="257">
        <f>O1593*H1593</f>
        <v>0</v>
      </c>
      <c r="Q1593" s="257">
        <v>0</v>
      </c>
      <c r="R1593" s="257">
        <f>Q1593*H1593</f>
        <v>0</v>
      </c>
      <c r="S1593" s="257">
        <v>0</v>
      </c>
      <c r="T1593" s="258">
        <f>S1593*H1593</f>
        <v>0</v>
      </c>
      <c r="U1593" s="40"/>
      <c r="V1593" s="40"/>
      <c r="W1593" s="40"/>
      <c r="X1593" s="40"/>
      <c r="Y1593" s="40"/>
      <c r="Z1593" s="40"/>
      <c r="AA1593" s="40"/>
      <c r="AB1593" s="40"/>
      <c r="AC1593" s="40"/>
      <c r="AD1593" s="40"/>
      <c r="AE1593" s="40"/>
      <c r="AR1593" s="259" t="s">
        <v>162</v>
      </c>
      <c r="AT1593" s="259" t="s">
        <v>400</v>
      </c>
      <c r="AU1593" s="259" t="s">
        <v>93</v>
      </c>
      <c r="AY1593" s="18" t="s">
        <v>397</v>
      </c>
      <c r="BE1593" s="260">
        <f>IF(N1593="základní",J1593,0)</f>
        <v>0</v>
      </c>
      <c r="BF1593" s="260">
        <f>IF(N1593="snížená",J1593,0)</f>
        <v>0</v>
      </c>
      <c r="BG1593" s="260">
        <f>IF(N1593="zákl. přenesená",J1593,0)</f>
        <v>0</v>
      </c>
      <c r="BH1593" s="260">
        <f>IF(N1593="sníž. přenesená",J1593,0)</f>
        <v>0</v>
      </c>
      <c r="BI1593" s="260">
        <f>IF(N1593="nulová",J1593,0)</f>
        <v>0</v>
      </c>
      <c r="BJ1593" s="18" t="s">
        <v>91</v>
      </c>
      <c r="BK1593" s="260">
        <f>ROUND(I1593*H1593,2)</f>
        <v>0</v>
      </c>
      <c r="BL1593" s="18" t="s">
        <v>162</v>
      </c>
      <c r="BM1593" s="259" t="s">
        <v>1612</v>
      </c>
    </row>
    <row r="1594" s="2" customFormat="1">
      <c r="A1594" s="40"/>
      <c r="B1594" s="41"/>
      <c r="C1594" s="42"/>
      <c r="D1594" s="261" t="s">
        <v>404</v>
      </c>
      <c r="E1594" s="42"/>
      <c r="F1594" s="262" t="s">
        <v>2370</v>
      </c>
      <c r="G1594" s="42"/>
      <c r="H1594" s="42"/>
      <c r="I1594" s="157"/>
      <c r="J1594" s="42"/>
      <c r="K1594" s="42"/>
      <c r="L1594" s="46"/>
      <c r="M1594" s="263"/>
      <c r="N1594" s="264"/>
      <c r="O1594" s="93"/>
      <c r="P1594" s="93"/>
      <c r="Q1594" s="93"/>
      <c r="R1594" s="93"/>
      <c r="S1594" s="93"/>
      <c r="T1594" s="94"/>
      <c r="U1594" s="40"/>
      <c r="V1594" s="40"/>
      <c r="W1594" s="40"/>
      <c r="X1594" s="40"/>
      <c r="Y1594" s="40"/>
      <c r="Z1594" s="40"/>
      <c r="AA1594" s="40"/>
      <c r="AB1594" s="40"/>
      <c r="AC1594" s="40"/>
      <c r="AD1594" s="40"/>
      <c r="AE1594" s="40"/>
      <c r="AT1594" s="18" t="s">
        <v>404</v>
      </c>
      <c r="AU1594" s="18" t="s">
        <v>93</v>
      </c>
    </row>
    <row r="1595" s="2" customFormat="1" ht="16.5" customHeight="1">
      <c r="A1595" s="40"/>
      <c r="B1595" s="41"/>
      <c r="C1595" s="247" t="s">
        <v>2399</v>
      </c>
      <c r="D1595" s="247" t="s">
        <v>400</v>
      </c>
      <c r="E1595" s="248" t="s">
        <v>2400</v>
      </c>
      <c r="F1595" s="249" t="s">
        <v>2401</v>
      </c>
      <c r="G1595" s="250" t="s">
        <v>1828</v>
      </c>
      <c r="H1595" s="251">
        <v>1</v>
      </c>
      <c r="I1595" s="252"/>
      <c r="J1595" s="253">
        <f>ROUND(I1595*H1595,2)</f>
        <v>0</v>
      </c>
      <c r="K1595" s="254"/>
      <c r="L1595" s="46"/>
      <c r="M1595" s="255" t="s">
        <v>1</v>
      </c>
      <c r="N1595" s="256" t="s">
        <v>48</v>
      </c>
      <c r="O1595" s="93"/>
      <c r="P1595" s="257">
        <f>O1595*H1595</f>
        <v>0</v>
      </c>
      <c r="Q1595" s="257">
        <v>0</v>
      </c>
      <c r="R1595" s="257">
        <f>Q1595*H1595</f>
        <v>0</v>
      </c>
      <c r="S1595" s="257">
        <v>0</v>
      </c>
      <c r="T1595" s="258">
        <f>S1595*H1595</f>
        <v>0</v>
      </c>
      <c r="U1595" s="40"/>
      <c r="V1595" s="40"/>
      <c r="W1595" s="40"/>
      <c r="X1595" s="40"/>
      <c r="Y1595" s="40"/>
      <c r="Z1595" s="40"/>
      <c r="AA1595" s="40"/>
      <c r="AB1595" s="40"/>
      <c r="AC1595" s="40"/>
      <c r="AD1595" s="40"/>
      <c r="AE1595" s="40"/>
      <c r="AR1595" s="259" t="s">
        <v>162</v>
      </c>
      <c r="AT1595" s="259" t="s">
        <v>400</v>
      </c>
      <c r="AU1595" s="259" t="s">
        <v>93</v>
      </c>
      <c r="AY1595" s="18" t="s">
        <v>397</v>
      </c>
      <c r="BE1595" s="260">
        <f>IF(N1595="základní",J1595,0)</f>
        <v>0</v>
      </c>
      <c r="BF1595" s="260">
        <f>IF(N1595="snížená",J1595,0)</f>
        <v>0</v>
      </c>
      <c r="BG1595" s="260">
        <f>IF(N1595="zákl. přenesená",J1595,0)</f>
        <v>0</v>
      </c>
      <c r="BH1595" s="260">
        <f>IF(N1595="sníž. přenesená",J1595,0)</f>
        <v>0</v>
      </c>
      <c r="BI1595" s="260">
        <f>IF(N1595="nulová",J1595,0)</f>
        <v>0</v>
      </c>
      <c r="BJ1595" s="18" t="s">
        <v>91</v>
      </c>
      <c r="BK1595" s="260">
        <f>ROUND(I1595*H1595,2)</f>
        <v>0</v>
      </c>
      <c r="BL1595" s="18" t="s">
        <v>162</v>
      </c>
      <c r="BM1595" s="259" t="s">
        <v>1765</v>
      </c>
    </row>
    <row r="1596" s="2" customFormat="1">
      <c r="A1596" s="40"/>
      <c r="B1596" s="41"/>
      <c r="C1596" s="42"/>
      <c r="D1596" s="261" t="s">
        <v>404</v>
      </c>
      <c r="E1596" s="42"/>
      <c r="F1596" s="262" t="s">
        <v>2370</v>
      </c>
      <c r="G1596" s="42"/>
      <c r="H1596" s="42"/>
      <c r="I1596" s="157"/>
      <c r="J1596" s="42"/>
      <c r="K1596" s="42"/>
      <c r="L1596" s="46"/>
      <c r="M1596" s="263"/>
      <c r="N1596" s="264"/>
      <c r="O1596" s="93"/>
      <c r="P1596" s="93"/>
      <c r="Q1596" s="93"/>
      <c r="R1596" s="93"/>
      <c r="S1596" s="93"/>
      <c r="T1596" s="94"/>
      <c r="U1596" s="40"/>
      <c r="V1596" s="40"/>
      <c r="W1596" s="40"/>
      <c r="X1596" s="40"/>
      <c r="Y1596" s="40"/>
      <c r="Z1596" s="40"/>
      <c r="AA1596" s="40"/>
      <c r="AB1596" s="40"/>
      <c r="AC1596" s="40"/>
      <c r="AD1596" s="40"/>
      <c r="AE1596" s="40"/>
      <c r="AT1596" s="18" t="s">
        <v>404</v>
      </c>
      <c r="AU1596" s="18" t="s">
        <v>93</v>
      </c>
    </row>
    <row r="1597" s="2" customFormat="1" ht="16.5" customHeight="1">
      <c r="A1597" s="40"/>
      <c r="B1597" s="41"/>
      <c r="C1597" s="247" t="s">
        <v>1699</v>
      </c>
      <c r="D1597" s="247" t="s">
        <v>400</v>
      </c>
      <c r="E1597" s="248" t="s">
        <v>2402</v>
      </c>
      <c r="F1597" s="249" t="s">
        <v>2403</v>
      </c>
      <c r="G1597" s="250" t="s">
        <v>1828</v>
      </c>
      <c r="H1597" s="251">
        <v>1</v>
      </c>
      <c r="I1597" s="252"/>
      <c r="J1597" s="253">
        <f>ROUND(I1597*H1597,2)</f>
        <v>0</v>
      </c>
      <c r="K1597" s="254"/>
      <c r="L1597" s="46"/>
      <c r="M1597" s="255" t="s">
        <v>1</v>
      </c>
      <c r="N1597" s="256" t="s">
        <v>48</v>
      </c>
      <c r="O1597" s="93"/>
      <c r="P1597" s="257">
        <f>O1597*H1597</f>
        <v>0</v>
      </c>
      <c r="Q1597" s="257">
        <v>0</v>
      </c>
      <c r="R1597" s="257">
        <f>Q1597*H1597</f>
        <v>0</v>
      </c>
      <c r="S1597" s="257">
        <v>0</v>
      </c>
      <c r="T1597" s="258">
        <f>S1597*H1597</f>
        <v>0</v>
      </c>
      <c r="U1597" s="40"/>
      <c r="V1597" s="40"/>
      <c r="W1597" s="40"/>
      <c r="X1597" s="40"/>
      <c r="Y1597" s="40"/>
      <c r="Z1597" s="40"/>
      <c r="AA1597" s="40"/>
      <c r="AB1597" s="40"/>
      <c r="AC1597" s="40"/>
      <c r="AD1597" s="40"/>
      <c r="AE1597" s="40"/>
      <c r="AR1597" s="259" t="s">
        <v>162</v>
      </c>
      <c r="AT1597" s="259" t="s">
        <v>400</v>
      </c>
      <c r="AU1597" s="259" t="s">
        <v>93</v>
      </c>
      <c r="AY1597" s="18" t="s">
        <v>397</v>
      </c>
      <c r="BE1597" s="260">
        <f>IF(N1597="základní",J1597,0)</f>
        <v>0</v>
      </c>
      <c r="BF1597" s="260">
        <f>IF(N1597="snížená",J1597,0)</f>
        <v>0</v>
      </c>
      <c r="BG1597" s="260">
        <f>IF(N1597="zákl. přenesená",J1597,0)</f>
        <v>0</v>
      </c>
      <c r="BH1597" s="260">
        <f>IF(N1597="sníž. přenesená",J1597,0)</f>
        <v>0</v>
      </c>
      <c r="BI1597" s="260">
        <f>IF(N1597="nulová",J1597,0)</f>
        <v>0</v>
      </c>
      <c r="BJ1597" s="18" t="s">
        <v>91</v>
      </c>
      <c r="BK1597" s="260">
        <f>ROUND(I1597*H1597,2)</f>
        <v>0</v>
      </c>
      <c r="BL1597" s="18" t="s">
        <v>162</v>
      </c>
      <c r="BM1597" s="259" t="s">
        <v>1823</v>
      </c>
    </row>
    <row r="1598" s="2" customFormat="1">
      <c r="A1598" s="40"/>
      <c r="B1598" s="41"/>
      <c r="C1598" s="42"/>
      <c r="D1598" s="261" t="s">
        <v>404</v>
      </c>
      <c r="E1598" s="42"/>
      <c r="F1598" s="262" t="s">
        <v>2370</v>
      </c>
      <c r="G1598" s="42"/>
      <c r="H1598" s="42"/>
      <c r="I1598" s="157"/>
      <c r="J1598" s="42"/>
      <c r="K1598" s="42"/>
      <c r="L1598" s="46"/>
      <c r="M1598" s="263"/>
      <c r="N1598" s="264"/>
      <c r="O1598" s="93"/>
      <c r="P1598" s="93"/>
      <c r="Q1598" s="93"/>
      <c r="R1598" s="93"/>
      <c r="S1598" s="93"/>
      <c r="T1598" s="94"/>
      <c r="U1598" s="40"/>
      <c r="V1598" s="40"/>
      <c r="W1598" s="40"/>
      <c r="X1598" s="40"/>
      <c r="Y1598" s="40"/>
      <c r="Z1598" s="40"/>
      <c r="AA1598" s="40"/>
      <c r="AB1598" s="40"/>
      <c r="AC1598" s="40"/>
      <c r="AD1598" s="40"/>
      <c r="AE1598" s="40"/>
      <c r="AT1598" s="18" t="s">
        <v>404</v>
      </c>
      <c r="AU1598" s="18" t="s">
        <v>93</v>
      </c>
    </row>
    <row r="1599" s="2" customFormat="1" ht="16.5" customHeight="1">
      <c r="A1599" s="40"/>
      <c r="B1599" s="41"/>
      <c r="C1599" s="247" t="s">
        <v>2404</v>
      </c>
      <c r="D1599" s="247" t="s">
        <v>400</v>
      </c>
      <c r="E1599" s="248" t="s">
        <v>2405</v>
      </c>
      <c r="F1599" s="249" t="s">
        <v>2406</v>
      </c>
      <c r="G1599" s="250" t="s">
        <v>1828</v>
      </c>
      <c r="H1599" s="251">
        <v>1</v>
      </c>
      <c r="I1599" s="252"/>
      <c r="J1599" s="253">
        <f>ROUND(I1599*H1599,2)</f>
        <v>0</v>
      </c>
      <c r="K1599" s="254"/>
      <c r="L1599" s="46"/>
      <c r="M1599" s="255" t="s">
        <v>1</v>
      </c>
      <c r="N1599" s="256" t="s">
        <v>48</v>
      </c>
      <c r="O1599" s="93"/>
      <c r="P1599" s="257">
        <f>O1599*H1599</f>
        <v>0</v>
      </c>
      <c r="Q1599" s="257">
        <v>0</v>
      </c>
      <c r="R1599" s="257">
        <f>Q1599*H1599</f>
        <v>0</v>
      </c>
      <c r="S1599" s="257">
        <v>0</v>
      </c>
      <c r="T1599" s="258">
        <f>S1599*H1599</f>
        <v>0</v>
      </c>
      <c r="U1599" s="40"/>
      <c r="V1599" s="40"/>
      <c r="W1599" s="40"/>
      <c r="X1599" s="40"/>
      <c r="Y1599" s="40"/>
      <c r="Z1599" s="40"/>
      <c r="AA1599" s="40"/>
      <c r="AB1599" s="40"/>
      <c r="AC1599" s="40"/>
      <c r="AD1599" s="40"/>
      <c r="AE1599" s="40"/>
      <c r="AR1599" s="259" t="s">
        <v>162</v>
      </c>
      <c r="AT1599" s="259" t="s">
        <v>400</v>
      </c>
      <c r="AU1599" s="259" t="s">
        <v>93</v>
      </c>
      <c r="AY1599" s="18" t="s">
        <v>397</v>
      </c>
      <c r="BE1599" s="260">
        <f>IF(N1599="základní",J1599,0)</f>
        <v>0</v>
      </c>
      <c r="BF1599" s="260">
        <f>IF(N1599="snížená",J1599,0)</f>
        <v>0</v>
      </c>
      <c r="BG1599" s="260">
        <f>IF(N1599="zákl. přenesená",J1599,0)</f>
        <v>0</v>
      </c>
      <c r="BH1599" s="260">
        <f>IF(N1599="sníž. přenesená",J1599,0)</f>
        <v>0</v>
      </c>
      <c r="BI1599" s="260">
        <f>IF(N1599="nulová",J1599,0)</f>
        <v>0</v>
      </c>
      <c r="BJ1599" s="18" t="s">
        <v>91</v>
      </c>
      <c r="BK1599" s="260">
        <f>ROUND(I1599*H1599,2)</f>
        <v>0</v>
      </c>
      <c r="BL1599" s="18" t="s">
        <v>162</v>
      </c>
      <c r="BM1599" s="259" t="s">
        <v>2407</v>
      </c>
    </row>
    <row r="1600" s="2" customFormat="1">
      <c r="A1600" s="40"/>
      <c r="B1600" s="41"/>
      <c r="C1600" s="42"/>
      <c r="D1600" s="261" t="s">
        <v>404</v>
      </c>
      <c r="E1600" s="42"/>
      <c r="F1600" s="262" t="s">
        <v>2370</v>
      </c>
      <c r="G1600" s="42"/>
      <c r="H1600" s="42"/>
      <c r="I1600" s="157"/>
      <c r="J1600" s="42"/>
      <c r="K1600" s="42"/>
      <c r="L1600" s="46"/>
      <c r="M1600" s="263"/>
      <c r="N1600" s="264"/>
      <c r="O1600" s="93"/>
      <c r="P1600" s="93"/>
      <c r="Q1600" s="93"/>
      <c r="R1600" s="93"/>
      <c r="S1600" s="93"/>
      <c r="T1600" s="94"/>
      <c r="U1600" s="40"/>
      <c r="V1600" s="40"/>
      <c r="W1600" s="40"/>
      <c r="X1600" s="40"/>
      <c r="Y1600" s="40"/>
      <c r="Z1600" s="40"/>
      <c r="AA1600" s="40"/>
      <c r="AB1600" s="40"/>
      <c r="AC1600" s="40"/>
      <c r="AD1600" s="40"/>
      <c r="AE1600" s="40"/>
      <c r="AT1600" s="18" t="s">
        <v>404</v>
      </c>
      <c r="AU1600" s="18" t="s">
        <v>93</v>
      </c>
    </row>
    <row r="1601" s="2" customFormat="1" ht="16.5" customHeight="1">
      <c r="A1601" s="40"/>
      <c r="B1601" s="41"/>
      <c r="C1601" s="247" t="s">
        <v>1703</v>
      </c>
      <c r="D1601" s="247" t="s">
        <v>400</v>
      </c>
      <c r="E1601" s="248" t="s">
        <v>2408</v>
      </c>
      <c r="F1601" s="249" t="s">
        <v>2409</v>
      </c>
      <c r="G1601" s="250" t="s">
        <v>1828</v>
      </c>
      <c r="H1601" s="251">
        <v>1</v>
      </c>
      <c r="I1601" s="252"/>
      <c r="J1601" s="253">
        <f>ROUND(I1601*H1601,2)</f>
        <v>0</v>
      </c>
      <c r="K1601" s="254"/>
      <c r="L1601" s="46"/>
      <c r="M1601" s="255" t="s">
        <v>1</v>
      </c>
      <c r="N1601" s="256" t="s">
        <v>48</v>
      </c>
      <c r="O1601" s="93"/>
      <c r="P1601" s="257">
        <f>O1601*H1601</f>
        <v>0</v>
      </c>
      <c r="Q1601" s="257">
        <v>0</v>
      </c>
      <c r="R1601" s="257">
        <f>Q1601*H1601</f>
        <v>0</v>
      </c>
      <c r="S1601" s="257">
        <v>0</v>
      </c>
      <c r="T1601" s="258">
        <f>S1601*H1601</f>
        <v>0</v>
      </c>
      <c r="U1601" s="40"/>
      <c r="V1601" s="40"/>
      <c r="W1601" s="40"/>
      <c r="X1601" s="40"/>
      <c r="Y1601" s="40"/>
      <c r="Z1601" s="40"/>
      <c r="AA1601" s="40"/>
      <c r="AB1601" s="40"/>
      <c r="AC1601" s="40"/>
      <c r="AD1601" s="40"/>
      <c r="AE1601" s="40"/>
      <c r="AR1601" s="259" t="s">
        <v>162</v>
      </c>
      <c r="AT1601" s="259" t="s">
        <v>400</v>
      </c>
      <c r="AU1601" s="259" t="s">
        <v>93</v>
      </c>
      <c r="AY1601" s="18" t="s">
        <v>397</v>
      </c>
      <c r="BE1601" s="260">
        <f>IF(N1601="základní",J1601,0)</f>
        <v>0</v>
      </c>
      <c r="BF1601" s="260">
        <f>IF(N1601="snížená",J1601,0)</f>
        <v>0</v>
      </c>
      <c r="BG1601" s="260">
        <f>IF(N1601="zákl. přenesená",J1601,0)</f>
        <v>0</v>
      </c>
      <c r="BH1601" s="260">
        <f>IF(N1601="sníž. přenesená",J1601,0)</f>
        <v>0</v>
      </c>
      <c r="BI1601" s="260">
        <f>IF(N1601="nulová",J1601,0)</f>
        <v>0</v>
      </c>
      <c r="BJ1601" s="18" t="s">
        <v>91</v>
      </c>
      <c r="BK1601" s="260">
        <f>ROUND(I1601*H1601,2)</f>
        <v>0</v>
      </c>
      <c r="BL1601" s="18" t="s">
        <v>162</v>
      </c>
      <c r="BM1601" s="259" t="s">
        <v>2410</v>
      </c>
    </row>
    <row r="1602" s="2" customFormat="1">
      <c r="A1602" s="40"/>
      <c r="B1602" s="41"/>
      <c r="C1602" s="42"/>
      <c r="D1602" s="261" t="s">
        <v>404</v>
      </c>
      <c r="E1602" s="42"/>
      <c r="F1602" s="262" t="s">
        <v>2370</v>
      </c>
      <c r="G1602" s="42"/>
      <c r="H1602" s="42"/>
      <c r="I1602" s="157"/>
      <c r="J1602" s="42"/>
      <c r="K1602" s="42"/>
      <c r="L1602" s="46"/>
      <c r="M1602" s="263"/>
      <c r="N1602" s="264"/>
      <c r="O1602" s="93"/>
      <c r="P1602" s="93"/>
      <c r="Q1602" s="93"/>
      <c r="R1602" s="93"/>
      <c r="S1602" s="93"/>
      <c r="T1602" s="94"/>
      <c r="U1602" s="40"/>
      <c r="V1602" s="40"/>
      <c r="W1602" s="40"/>
      <c r="X1602" s="40"/>
      <c r="Y1602" s="40"/>
      <c r="Z1602" s="40"/>
      <c r="AA1602" s="40"/>
      <c r="AB1602" s="40"/>
      <c r="AC1602" s="40"/>
      <c r="AD1602" s="40"/>
      <c r="AE1602" s="40"/>
      <c r="AT1602" s="18" t="s">
        <v>404</v>
      </c>
      <c r="AU1602" s="18" t="s">
        <v>93</v>
      </c>
    </row>
    <row r="1603" s="2" customFormat="1" ht="16.5" customHeight="1">
      <c r="A1603" s="40"/>
      <c r="B1603" s="41"/>
      <c r="C1603" s="247" t="s">
        <v>2411</v>
      </c>
      <c r="D1603" s="247" t="s">
        <v>400</v>
      </c>
      <c r="E1603" s="248" t="s">
        <v>2412</v>
      </c>
      <c r="F1603" s="249" t="s">
        <v>2413</v>
      </c>
      <c r="G1603" s="250" t="s">
        <v>1828</v>
      </c>
      <c r="H1603" s="251">
        <v>1</v>
      </c>
      <c r="I1603" s="252"/>
      <c r="J1603" s="253">
        <f>ROUND(I1603*H1603,2)</f>
        <v>0</v>
      </c>
      <c r="K1603" s="254"/>
      <c r="L1603" s="46"/>
      <c r="M1603" s="255" t="s">
        <v>1</v>
      </c>
      <c r="N1603" s="256" t="s">
        <v>48</v>
      </c>
      <c r="O1603" s="93"/>
      <c r="P1603" s="257">
        <f>O1603*H1603</f>
        <v>0</v>
      </c>
      <c r="Q1603" s="257">
        <v>0</v>
      </c>
      <c r="R1603" s="257">
        <f>Q1603*H1603</f>
        <v>0</v>
      </c>
      <c r="S1603" s="257">
        <v>0</v>
      </c>
      <c r="T1603" s="258">
        <f>S1603*H1603</f>
        <v>0</v>
      </c>
      <c r="U1603" s="40"/>
      <c r="V1603" s="40"/>
      <c r="W1603" s="40"/>
      <c r="X1603" s="40"/>
      <c r="Y1603" s="40"/>
      <c r="Z1603" s="40"/>
      <c r="AA1603" s="40"/>
      <c r="AB1603" s="40"/>
      <c r="AC1603" s="40"/>
      <c r="AD1603" s="40"/>
      <c r="AE1603" s="40"/>
      <c r="AR1603" s="259" t="s">
        <v>162</v>
      </c>
      <c r="AT1603" s="259" t="s">
        <v>400</v>
      </c>
      <c r="AU1603" s="259" t="s">
        <v>93</v>
      </c>
      <c r="AY1603" s="18" t="s">
        <v>397</v>
      </c>
      <c r="BE1603" s="260">
        <f>IF(N1603="základní",J1603,0)</f>
        <v>0</v>
      </c>
      <c r="BF1603" s="260">
        <f>IF(N1603="snížená",J1603,0)</f>
        <v>0</v>
      </c>
      <c r="BG1603" s="260">
        <f>IF(N1603="zákl. přenesená",J1603,0)</f>
        <v>0</v>
      </c>
      <c r="BH1603" s="260">
        <f>IF(N1603="sníž. přenesená",J1603,0)</f>
        <v>0</v>
      </c>
      <c r="BI1603" s="260">
        <f>IF(N1603="nulová",J1603,0)</f>
        <v>0</v>
      </c>
      <c r="BJ1603" s="18" t="s">
        <v>91</v>
      </c>
      <c r="BK1603" s="260">
        <f>ROUND(I1603*H1603,2)</f>
        <v>0</v>
      </c>
      <c r="BL1603" s="18" t="s">
        <v>162</v>
      </c>
      <c r="BM1603" s="259" t="s">
        <v>2414</v>
      </c>
    </row>
    <row r="1604" s="2" customFormat="1">
      <c r="A1604" s="40"/>
      <c r="B1604" s="41"/>
      <c r="C1604" s="42"/>
      <c r="D1604" s="261" t="s">
        <v>404</v>
      </c>
      <c r="E1604" s="42"/>
      <c r="F1604" s="262" t="s">
        <v>2370</v>
      </c>
      <c r="G1604" s="42"/>
      <c r="H1604" s="42"/>
      <c r="I1604" s="157"/>
      <c r="J1604" s="42"/>
      <c r="K1604" s="42"/>
      <c r="L1604" s="46"/>
      <c r="M1604" s="263"/>
      <c r="N1604" s="264"/>
      <c r="O1604" s="93"/>
      <c r="P1604" s="93"/>
      <c r="Q1604" s="93"/>
      <c r="R1604" s="93"/>
      <c r="S1604" s="93"/>
      <c r="T1604" s="94"/>
      <c r="U1604" s="40"/>
      <c r="V1604" s="40"/>
      <c r="W1604" s="40"/>
      <c r="X1604" s="40"/>
      <c r="Y1604" s="40"/>
      <c r="Z1604" s="40"/>
      <c r="AA1604" s="40"/>
      <c r="AB1604" s="40"/>
      <c r="AC1604" s="40"/>
      <c r="AD1604" s="40"/>
      <c r="AE1604" s="40"/>
      <c r="AT1604" s="18" t="s">
        <v>404</v>
      </c>
      <c r="AU1604" s="18" t="s">
        <v>93</v>
      </c>
    </row>
    <row r="1605" s="2" customFormat="1" ht="16.5" customHeight="1">
      <c r="A1605" s="40"/>
      <c r="B1605" s="41"/>
      <c r="C1605" s="247" t="s">
        <v>1706</v>
      </c>
      <c r="D1605" s="247" t="s">
        <v>400</v>
      </c>
      <c r="E1605" s="248" t="s">
        <v>2415</v>
      </c>
      <c r="F1605" s="249" t="s">
        <v>2416</v>
      </c>
      <c r="G1605" s="250" t="s">
        <v>1828</v>
      </c>
      <c r="H1605" s="251">
        <v>1</v>
      </c>
      <c r="I1605" s="252"/>
      <c r="J1605" s="253">
        <f>ROUND(I1605*H1605,2)</f>
        <v>0</v>
      </c>
      <c r="K1605" s="254"/>
      <c r="L1605" s="46"/>
      <c r="M1605" s="255" t="s">
        <v>1</v>
      </c>
      <c r="N1605" s="256" t="s">
        <v>48</v>
      </c>
      <c r="O1605" s="93"/>
      <c r="P1605" s="257">
        <f>O1605*H1605</f>
        <v>0</v>
      </c>
      <c r="Q1605" s="257">
        <v>0</v>
      </c>
      <c r="R1605" s="257">
        <f>Q1605*H1605</f>
        <v>0</v>
      </c>
      <c r="S1605" s="257">
        <v>0</v>
      </c>
      <c r="T1605" s="258">
        <f>S1605*H1605</f>
        <v>0</v>
      </c>
      <c r="U1605" s="40"/>
      <c r="V1605" s="40"/>
      <c r="W1605" s="40"/>
      <c r="X1605" s="40"/>
      <c r="Y1605" s="40"/>
      <c r="Z1605" s="40"/>
      <c r="AA1605" s="40"/>
      <c r="AB1605" s="40"/>
      <c r="AC1605" s="40"/>
      <c r="AD1605" s="40"/>
      <c r="AE1605" s="40"/>
      <c r="AR1605" s="259" t="s">
        <v>162</v>
      </c>
      <c r="AT1605" s="259" t="s">
        <v>400</v>
      </c>
      <c r="AU1605" s="259" t="s">
        <v>93</v>
      </c>
      <c r="AY1605" s="18" t="s">
        <v>397</v>
      </c>
      <c r="BE1605" s="260">
        <f>IF(N1605="základní",J1605,0)</f>
        <v>0</v>
      </c>
      <c r="BF1605" s="260">
        <f>IF(N1605="snížená",J1605,0)</f>
        <v>0</v>
      </c>
      <c r="BG1605" s="260">
        <f>IF(N1605="zákl. přenesená",J1605,0)</f>
        <v>0</v>
      </c>
      <c r="BH1605" s="260">
        <f>IF(N1605="sníž. přenesená",J1605,0)</f>
        <v>0</v>
      </c>
      <c r="BI1605" s="260">
        <f>IF(N1605="nulová",J1605,0)</f>
        <v>0</v>
      </c>
      <c r="BJ1605" s="18" t="s">
        <v>91</v>
      </c>
      <c r="BK1605" s="260">
        <f>ROUND(I1605*H1605,2)</f>
        <v>0</v>
      </c>
      <c r="BL1605" s="18" t="s">
        <v>162</v>
      </c>
      <c r="BM1605" s="259" t="s">
        <v>2417</v>
      </c>
    </row>
    <row r="1606" s="2" customFormat="1">
      <c r="A1606" s="40"/>
      <c r="B1606" s="41"/>
      <c r="C1606" s="42"/>
      <c r="D1606" s="261" t="s">
        <v>404</v>
      </c>
      <c r="E1606" s="42"/>
      <c r="F1606" s="262" t="s">
        <v>2370</v>
      </c>
      <c r="G1606" s="42"/>
      <c r="H1606" s="42"/>
      <c r="I1606" s="157"/>
      <c r="J1606" s="42"/>
      <c r="K1606" s="42"/>
      <c r="L1606" s="46"/>
      <c r="M1606" s="263"/>
      <c r="N1606" s="264"/>
      <c r="O1606" s="93"/>
      <c r="P1606" s="93"/>
      <c r="Q1606" s="93"/>
      <c r="R1606" s="93"/>
      <c r="S1606" s="93"/>
      <c r="T1606" s="94"/>
      <c r="U1606" s="40"/>
      <c r="V1606" s="40"/>
      <c r="W1606" s="40"/>
      <c r="X1606" s="40"/>
      <c r="Y1606" s="40"/>
      <c r="Z1606" s="40"/>
      <c r="AA1606" s="40"/>
      <c r="AB1606" s="40"/>
      <c r="AC1606" s="40"/>
      <c r="AD1606" s="40"/>
      <c r="AE1606" s="40"/>
      <c r="AT1606" s="18" t="s">
        <v>404</v>
      </c>
      <c r="AU1606" s="18" t="s">
        <v>93</v>
      </c>
    </row>
    <row r="1607" s="2" customFormat="1" ht="16.5" customHeight="1">
      <c r="A1607" s="40"/>
      <c r="B1607" s="41"/>
      <c r="C1607" s="247" t="s">
        <v>2418</v>
      </c>
      <c r="D1607" s="247" t="s">
        <v>400</v>
      </c>
      <c r="E1607" s="248" t="s">
        <v>2419</v>
      </c>
      <c r="F1607" s="249" t="s">
        <v>2420</v>
      </c>
      <c r="G1607" s="250" t="s">
        <v>1828</v>
      </c>
      <c r="H1607" s="251">
        <v>1</v>
      </c>
      <c r="I1607" s="252"/>
      <c r="J1607" s="253">
        <f>ROUND(I1607*H1607,2)</f>
        <v>0</v>
      </c>
      <c r="K1607" s="254"/>
      <c r="L1607" s="46"/>
      <c r="M1607" s="255" t="s">
        <v>1</v>
      </c>
      <c r="N1607" s="256" t="s">
        <v>48</v>
      </c>
      <c r="O1607" s="93"/>
      <c r="P1607" s="257">
        <f>O1607*H1607</f>
        <v>0</v>
      </c>
      <c r="Q1607" s="257">
        <v>0</v>
      </c>
      <c r="R1607" s="257">
        <f>Q1607*H1607</f>
        <v>0</v>
      </c>
      <c r="S1607" s="257">
        <v>0</v>
      </c>
      <c r="T1607" s="258">
        <f>S1607*H1607</f>
        <v>0</v>
      </c>
      <c r="U1607" s="40"/>
      <c r="V1607" s="40"/>
      <c r="W1607" s="40"/>
      <c r="X1607" s="40"/>
      <c r="Y1607" s="40"/>
      <c r="Z1607" s="40"/>
      <c r="AA1607" s="40"/>
      <c r="AB1607" s="40"/>
      <c r="AC1607" s="40"/>
      <c r="AD1607" s="40"/>
      <c r="AE1607" s="40"/>
      <c r="AR1607" s="259" t="s">
        <v>162</v>
      </c>
      <c r="AT1607" s="259" t="s">
        <v>400</v>
      </c>
      <c r="AU1607" s="259" t="s">
        <v>93</v>
      </c>
      <c r="AY1607" s="18" t="s">
        <v>397</v>
      </c>
      <c r="BE1607" s="260">
        <f>IF(N1607="základní",J1607,0)</f>
        <v>0</v>
      </c>
      <c r="BF1607" s="260">
        <f>IF(N1607="snížená",J1607,0)</f>
        <v>0</v>
      </c>
      <c r="BG1607" s="260">
        <f>IF(N1607="zákl. přenesená",J1607,0)</f>
        <v>0</v>
      </c>
      <c r="BH1607" s="260">
        <f>IF(N1607="sníž. přenesená",J1607,0)</f>
        <v>0</v>
      </c>
      <c r="BI1607" s="260">
        <f>IF(N1607="nulová",J1607,0)</f>
        <v>0</v>
      </c>
      <c r="BJ1607" s="18" t="s">
        <v>91</v>
      </c>
      <c r="BK1607" s="260">
        <f>ROUND(I1607*H1607,2)</f>
        <v>0</v>
      </c>
      <c r="BL1607" s="18" t="s">
        <v>162</v>
      </c>
      <c r="BM1607" s="259" t="s">
        <v>2421</v>
      </c>
    </row>
    <row r="1608" s="2" customFormat="1">
      <c r="A1608" s="40"/>
      <c r="B1608" s="41"/>
      <c r="C1608" s="42"/>
      <c r="D1608" s="261" t="s">
        <v>404</v>
      </c>
      <c r="E1608" s="42"/>
      <c r="F1608" s="262" t="s">
        <v>2370</v>
      </c>
      <c r="G1608" s="42"/>
      <c r="H1608" s="42"/>
      <c r="I1608" s="157"/>
      <c r="J1608" s="42"/>
      <c r="K1608" s="42"/>
      <c r="L1608" s="46"/>
      <c r="M1608" s="263"/>
      <c r="N1608" s="264"/>
      <c r="O1608" s="93"/>
      <c r="P1608" s="93"/>
      <c r="Q1608" s="93"/>
      <c r="R1608" s="93"/>
      <c r="S1608" s="93"/>
      <c r="T1608" s="94"/>
      <c r="U1608" s="40"/>
      <c r="V1608" s="40"/>
      <c r="W1608" s="40"/>
      <c r="X1608" s="40"/>
      <c r="Y1608" s="40"/>
      <c r="Z1608" s="40"/>
      <c r="AA1608" s="40"/>
      <c r="AB1608" s="40"/>
      <c r="AC1608" s="40"/>
      <c r="AD1608" s="40"/>
      <c r="AE1608" s="40"/>
      <c r="AT1608" s="18" t="s">
        <v>404</v>
      </c>
      <c r="AU1608" s="18" t="s">
        <v>93</v>
      </c>
    </row>
    <row r="1609" s="2" customFormat="1" ht="16.5" customHeight="1">
      <c r="A1609" s="40"/>
      <c r="B1609" s="41"/>
      <c r="C1609" s="247" t="s">
        <v>1709</v>
      </c>
      <c r="D1609" s="247" t="s">
        <v>400</v>
      </c>
      <c r="E1609" s="248" t="s">
        <v>2422</v>
      </c>
      <c r="F1609" s="249" t="s">
        <v>2423</v>
      </c>
      <c r="G1609" s="250" t="s">
        <v>1828</v>
      </c>
      <c r="H1609" s="251">
        <v>1</v>
      </c>
      <c r="I1609" s="252"/>
      <c r="J1609" s="253">
        <f>ROUND(I1609*H1609,2)</f>
        <v>0</v>
      </c>
      <c r="K1609" s="254"/>
      <c r="L1609" s="46"/>
      <c r="M1609" s="255" t="s">
        <v>1</v>
      </c>
      <c r="N1609" s="256" t="s">
        <v>48</v>
      </c>
      <c r="O1609" s="93"/>
      <c r="P1609" s="257">
        <f>O1609*H1609</f>
        <v>0</v>
      </c>
      <c r="Q1609" s="257">
        <v>0</v>
      </c>
      <c r="R1609" s="257">
        <f>Q1609*H1609</f>
        <v>0</v>
      </c>
      <c r="S1609" s="257">
        <v>0</v>
      </c>
      <c r="T1609" s="258">
        <f>S1609*H1609</f>
        <v>0</v>
      </c>
      <c r="U1609" s="40"/>
      <c r="V1609" s="40"/>
      <c r="W1609" s="40"/>
      <c r="X1609" s="40"/>
      <c r="Y1609" s="40"/>
      <c r="Z1609" s="40"/>
      <c r="AA1609" s="40"/>
      <c r="AB1609" s="40"/>
      <c r="AC1609" s="40"/>
      <c r="AD1609" s="40"/>
      <c r="AE1609" s="40"/>
      <c r="AR1609" s="259" t="s">
        <v>162</v>
      </c>
      <c r="AT1609" s="259" t="s">
        <v>400</v>
      </c>
      <c r="AU1609" s="259" t="s">
        <v>93</v>
      </c>
      <c r="AY1609" s="18" t="s">
        <v>397</v>
      </c>
      <c r="BE1609" s="260">
        <f>IF(N1609="základní",J1609,0)</f>
        <v>0</v>
      </c>
      <c r="BF1609" s="260">
        <f>IF(N1609="snížená",J1609,0)</f>
        <v>0</v>
      </c>
      <c r="BG1609" s="260">
        <f>IF(N1609="zákl. přenesená",J1609,0)</f>
        <v>0</v>
      </c>
      <c r="BH1609" s="260">
        <f>IF(N1609="sníž. přenesená",J1609,0)</f>
        <v>0</v>
      </c>
      <c r="BI1609" s="260">
        <f>IF(N1609="nulová",J1609,0)</f>
        <v>0</v>
      </c>
      <c r="BJ1609" s="18" t="s">
        <v>91</v>
      </c>
      <c r="BK1609" s="260">
        <f>ROUND(I1609*H1609,2)</f>
        <v>0</v>
      </c>
      <c r="BL1609" s="18" t="s">
        <v>162</v>
      </c>
      <c r="BM1609" s="259" t="s">
        <v>2424</v>
      </c>
    </row>
    <row r="1610" s="2" customFormat="1">
      <c r="A1610" s="40"/>
      <c r="B1610" s="41"/>
      <c r="C1610" s="42"/>
      <c r="D1610" s="261" t="s">
        <v>404</v>
      </c>
      <c r="E1610" s="42"/>
      <c r="F1610" s="262" t="s">
        <v>2370</v>
      </c>
      <c r="G1610" s="42"/>
      <c r="H1610" s="42"/>
      <c r="I1610" s="157"/>
      <c r="J1610" s="42"/>
      <c r="K1610" s="42"/>
      <c r="L1610" s="46"/>
      <c r="M1610" s="263"/>
      <c r="N1610" s="264"/>
      <c r="O1610" s="93"/>
      <c r="P1610" s="93"/>
      <c r="Q1610" s="93"/>
      <c r="R1610" s="93"/>
      <c r="S1610" s="93"/>
      <c r="T1610" s="94"/>
      <c r="U1610" s="40"/>
      <c r="V1610" s="40"/>
      <c r="W1610" s="40"/>
      <c r="X1610" s="40"/>
      <c r="Y1610" s="40"/>
      <c r="Z1610" s="40"/>
      <c r="AA1610" s="40"/>
      <c r="AB1610" s="40"/>
      <c r="AC1610" s="40"/>
      <c r="AD1610" s="40"/>
      <c r="AE1610" s="40"/>
      <c r="AT1610" s="18" t="s">
        <v>404</v>
      </c>
      <c r="AU1610" s="18" t="s">
        <v>93</v>
      </c>
    </row>
    <row r="1611" s="2" customFormat="1" ht="16.5" customHeight="1">
      <c r="A1611" s="40"/>
      <c r="B1611" s="41"/>
      <c r="C1611" s="247" t="s">
        <v>2425</v>
      </c>
      <c r="D1611" s="247" t="s">
        <v>400</v>
      </c>
      <c r="E1611" s="248" t="s">
        <v>2426</v>
      </c>
      <c r="F1611" s="249" t="s">
        <v>2427</v>
      </c>
      <c r="G1611" s="250" t="s">
        <v>1828</v>
      </c>
      <c r="H1611" s="251">
        <v>1</v>
      </c>
      <c r="I1611" s="252"/>
      <c r="J1611" s="253">
        <f>ROUND(I1611*H1611,2)</f>
        <v>0</v>
      </c>
      <c r="K1611" s="254"/>
      <c r="L1611" s="46"/>
      <c r="M1611" s="255" t="s">
        <v>1</v>
      </c>
      <c r="N1611" s="256" t="s">
        <v>48</v>
      </c>
      <c r="O1611" s="93"/>
      <c r="P1611" s="257">
        <f>O1611*H1611</f>
        <v>0</v>
      </c>
      <c r="Q1611" s="257">
        <v>0</v>
      </c>
      <c r="R1611" s="257">
        <f>Q1611*H1611</f>
        <v>0</v>
      </c>
      <c r="S1611" s="257">
        <v>0</v>
      </c>
      <c r="T1611" s="258">
        <f>S1611*H1611</f>
        <v>0</v>
      </c>
      <c r="U1611" s="40"/>
      <c r="V1611" s="40"/>
      <c r="W1611" s="40"/>
      <c r="X1611" s="40"/>
      <c r="Y1611" s="40"/>
      <c r="Z1611" s="40"/>
      <c r="AA1611" s="40"/>
      <c r="AB1611" s="40"/>
      <c r="AC1611" s="40"/>
      <c r="AD1611" s="40"/>
      <c r="AE1611" s="40"/>
      <c r="AR1611" s="259" t="s">
        <v>162</v>
      </c>
      <c r="AT1611" s="259" t="s">
        <v>400</v>
      </c>
      <c r="AU1611" s="259" t="s">
        <v>93</v>
      </c>
      <c r="AY1611" s="18" t="s">
        <v>397</v>
      </c>
      <c r="BE1611" s="260">
        <f>IF(N1611="základní",J1611,0)</f>
        <v>0</v>
      </c>
      <c r="BF1611" s="260">
        <f>IF(N1611="snížená",J1611,0)</f>
        <v>0</v>
      </c>
      <c r="BG1611" s="260">
        <f>IF(N1611="zákl. přenesená",J1611,0)</f>
        <v>0</v>
      </c>
      <c r="BH1611" s="260">
        <f>IF(N1611="sníž. přenesená",J1611,0)</f>
        <v>0</v>
      </c>
      <c r="BI1611" s="260">
        <f>IF(N1611="nulová",J1611,0)</f>
        <v>0</v>
      </c>
      <c r="BJ1611" s="18" t="s">
        <v>91</v>
      </c>
      <c r="BK1611" s="260">
        <f>ROUND(I1611*H1611,2)</f>
        <v>0</v>
      </c>
      <c r="BL1611" s="18" t="s">
        <v>162</v>
      </c>
      <c r="BM1611" s="259" t="s">
        <v>2428</v>
      </c>
    </row>
    <row r="1612" s="2" customFormat="1">
      <c r="A1612" s="40"/>
      <c r="B1612" s="41"/>
      <c r="C1612" s="42"/>
      <c r="D1612" s="261" t="s">
        <v>404</v>
      </c>
      <c r="E1612" s="42"/>
      <c r="F1612" s="262" t="s">
        <v>2370</v>
      </c>
      <c r="G1612" s="42"/>
      <c r="H1612" s="42"/>
      <c r="I1612" s="157"/>
      <c r="J1612" s="42"/>
      <c r="K1612" s="42"/>
      <c r="L1612" s="46"/>
      <c r="M1612" s="263"/>
      <c r="N1612" s="264"/>
      <c r="O1612" s="93"/>
      <c r="P1612" s="93"/>
      <c r="Q1612" s="93"/>
      <c r="R1612" s="93"/>
      <c r="S1612" s="93"/>
      <c r="T1612" s="94"/>
      <c r="U1612" s="40"/>
      <c r="V1612" s="40"/>
      <c r="W1612" s="40"/>
      <c r="X1612" s="40"/>
      <c r="Y1612" s="40"/>
      <c r="Z1612" s="40"/>
      <c r="AA1612" s="40"/>
      <c r="AB1612" s="40"/>
      <c r="AC1612" s="40"/>
      <c r="AD1612" s="40"/>
      <c r="AE1612" s="40"/>
      <c r="AT1612" s="18" t="s">
        <v>404</v>
      </c>
      <c r="AU1612" s="18" t="s">
        <v>93</v>
      </c>
    </row>
    <row r="1613" s="2" customFormat="1" ht="16.5" customHeight="1">
      <c r="A1613" s="40"/>
      <c r="B1613" s="41"/>
      <c r="C1613" s="247" t="s">
        <v>1713</v>
      </c>
      <c r="D1613" s="247" t="s">
        <v>400</v>
      </c>
      <c r="E1613" s="248" t="s">
        <v>2429</v>
      </c>
      <c r="F1613" s="249" t="s">
        <v>2430</v>
      </c>
      <c r="G1613" s="250" t="s">
        <v>1828</v>
      </c>
      <c r="H1613" s="251">
        <v>1</v>
      </c>
      <c r="I1613" s="252"/>
      <c r="J1613" s="253">
        <f>ROUND(I1613*H1613,2)</f>
        <v>0</v>
      </c>
      <c r="K1613" s="254"/>
      <c r="L1613" s="46"/>
      <c r="M1613" s="255" t="s">
        <v>1</v>
      </c>
      <c r="N1613" s="256" t="s">
        <v>48</v>
      </c>
      <c r="O1613" s="93"/>
      <c r="P1613" s="257">
        <f>O1613*H1613</f>
        <v>0</v>
      </c>
      <c r="Q1613" s="257">
        <v>0</v>
      </c>
      <c r="R1613" s="257">
        <f>Q1613*H1613</f>
        <v>0</v>
      </c>
      <c r="S1613" s="257">
        <v>0</v>
      </c>
      <c r="T1613" s="258">
        <f>S1613*H1613</f>
        <v>0</v>
      </c>
      <c r="U1613" s="40"/>
      <c r="V1613" s="40"/>
      <c r="W1613" s="40"/>
      <c r="X1613" s="40"/>
      <c r="Y1613" s="40"/>
      <c r="Z1613" s="40"/>
      <c r="AA1613" s="40"/>
      <c r="AB1613" s="40"/>
      <c r="AC1613" s="40"/>
      <c r="AD1613" s="40"/>
      <c r="AE1613" s="40"/>
      <c r="AR1613" s="259" t="s">
        <v>162</v>
      </c>
      <c r="AT1613" s="259" t="s">
        <v>400</v>
      </c>
      <c r="AU1613" s="259" t="s">
        <v>93</v>
      </c>
      <c r="AY1613" s="18" t="s">
        <v>397</v>
      </c>
      <c r="BE1613" s="260">
        <f>IF(N1613="základní",J1613,0)</f>
        <v>0</v>
      </c>
      <c r="BF1613" s="260">
        <f>IF(N1613="snížená",J1613,0)</f>
        <v>0</v>
      </c>
      <c r="BG1613" s="260">
        <f>IF(N1613="zákl. přenesená",J1613,0)</f>
        <v>0</v>
      </c>
      <c r="BH1613" s="260">
        <f>IF(N1613="sníž. přenesená",J1613,0)</f>
        <v>0</v>
      </c>
      <c r="BI1613" s="260">
        <f>IF(N1613="nulová",J1613,0)</f>
        <v>0</v>
      </c>
      <c r="BJ1613" s="18" t="s">
        <v>91</v>
      </c>
      <c r="BK1613" s="260">
        <f>ROUND(I1613*H1613,2)</f>
        <v>0</v>
      </c>
      <c r="BL1613" s="18" t="s">
        <v>162</v>
      </c>
      <c r="BM1613" s="259" t="s">
        <v>2431</v>
      </c>
    </row>
    <row r="1614" s="2" customFormat="1">
      <c r="A1614" s="40"/>
      <c r="B1614" s="41"/>
      <c r="C1614" s="42"/>
      <c r="D1614" s="261" t="s">
        <v>404</v>
      </c>
      <c r="E1614" s="42"/>
      <c r="F1614" s="262" t="s">
        <v>2370</v>
      </c>
      <c r="G1614" s="42"/>
      <c r="H1614" s="42"/>
      <c r="I1614" s="157"/>
      <c r="J1614" s="42"/>
      <c r="K1614" s="42"/>
      <c r="L1614" s="46"/>
      <c r="M1614" s="263"/>
      <c r="N1614" s="264"/>
      <c r="O1614" s="93"/>
      <c r="P1614" s="93"/>
      <c r="Q1614" s="93"/>
      <c r="R1614" s="93"/>
      <c r="S1614" s="93"/>
      <c r="T1614" s="94"/>
      <c r="U1614" s="40"/>
      <c r="V1614" s="40"/>
      <c r="W1614" s="40"/>
      <c r="X1614" s="40"/>
      <c r="Y1614" s="40"/>
      <c r="Z1614" s="40"/>
      <c r="AA1614" s="40"/>
      <c r="AB1614" s="40"/>
      <c r="AC1614" s="40"/>
      <c r="AD1614" s="40"/>
      <c r="AE1614" s="40"/>
      <c r="AT1614" s="18" t="s">
        <v>404</v>
      </c>
      <c r="AU1614" s="18" t="s">
        <v>93</v>
      </c>
    </row>
    <row r="1615" s="2" customFormat="1" ht="16.5" customHeight="1">
      <c r="A1615" s="40"/>
      <c r="B1615" s="41"/>
      <c r="C1615" s="247" t="s">
        <v>2432</v>
      </c>
      <c r="D1615" s="247" t="s">
        <v>400</v>
      </c>
      <c r="E1615" s="248" t="s">
        <v>2433</v>
      </c>
      <c r="F1615" s="249" t="s">
        <v>2434</v>
      </c>
      <c r="G1615" s="250" t="s">
        <v>1828</v>
      </c>
      <c r="H1615" s="251">
        <v>1</v>
      </c>
      <c r="I1615" s="252"/>
      <c r="J1615" s="253">
        <f>ROUND(I1615*H1615,2)</f>
        <v>0</v>
      </c>
      <c r="K1615" s="254"/>
      <c r="L1615" s="46"/>
      <c r="M1615" s="255" t="s">
        <v>1</v>
      </c>
      <c r="N1615" s="256" t="s">
        <v>48</v>
      </c>
      <c r="O1615" s="93"/>
      <c r="P1615" s="257">
        <f>O1615*H1615</f>
        <v>0</v>
      </c>
      <c r="Q1615" s="257">
        <v>0</v>
      </c>
      <c r="R1615" s="257">
        <f>Q1615*H1615</f>
        <v>0</v>
      </c>
      <c r="S1615" s="257">
        <v>0</v>
      </c>
      <c r="T1615" s="258">
        <f>S1615*H1615</f>
        <v>0</v>
      </c>
      <c r="U1615" s="40"/>
      <c r="V1615" s="40"/>
      <c r="W1615" s="40"/>
      <c r="X1615" s="40"/>
      <c r="Y1615" s="40"/>
      <c r="Z1615" s="40"/>
      <c r="AA1615" s="40"/>
      <c r="AB1615" s="40"/>
      <c r="AC1615" s="40"/>
      <c r="AD1615" s="40"/>
      <c r="AE1615" s="40"/>
      <c r="AR1615" s="259" t="s">
        <v>162</v>
      </c>
      <c r="AT1615" s="259" t="s">
        <v>400</v>
      </c>
      <c r="AU1615" s="259" t="s">
        <v>93</v>
      </c>
      <c r="AY1615" s="18" t="s">
        <v>397</v>
      </c>
      <c r="BE1615" s="260">
        <f>IF(N1615="základní",J1615,0)</f>
        <v>0</v>
      </c>
      <c r="BF1615" s="260">
        <f>IF(N1615="snížená",J1615,0)</f>
        <v>0</v>
      </c>
      <c r="BG1615" s="260">
        <f>IF(N1615="zákl. přenesená",J1615,0)</f>
        <v>0</v>
      </c>
      <c r="BH1615" s="260">
        <f>IF(N1615="sníž. přenesená",J1615,0)</f>
        <v>0</v>
      </c>
      <c r="BI1615" s="260">
        <f>IF(N1615="nulová",J1615,0)</f>
        <v>0</v>
      </c>
      <c r="BJ1615" s="18" t="s">
        <v>91</v>
      </c>
      <c r="BK1615" s="260">
        <f>ROUND(I1615*H1615,2)</f>
        <v>0</v>
      </c>
      <c r="BL1615" s="18" t="s">
        <v>162</v>
      </c>
      <c r="BM1615" s="259" t="s">
        <v>2435</v>
      </c>
    </row>
    <row r="1616" s="2" customFormat="1">
      <c r="A1616" s="40"/>
      <c r="B1616" s="41"/>
      <c r="C1616" s="42"/>
      <c r="D1616" s="261" t="s">
        <v>404</v>
      </c>
      <c r="E1616" s="42"/>
      <c r="F1616" s="262" t="s">
        <v>2370</v>
      </c>
      <c r="G1616" s="42"/>
      <c r="H1616" s="42"/>
      <c r="I1616" s="157"/>
      <c r="J1616" s="42"/>
      <c r="K1616" s="42"/>
      <c r="L1616" s="46"/>
      <c r="M1616" s="263"/>
      <c r="N1616" s="264"/>
      <c r="O1616" s="93"/>
      <c r="P1616" s="93"/>
      <c r="Q1616" s="93"/>
      <c r="R1616" s="93"/>
      <c r="S1616" s="93"/>
      <c r="T1616" s="94"/>
      <c r="U1616" s="40"/>
      <c r="V1616" s="40"/>
      <c r="W1616" s="40"/>
      <c r="X1616" s="40"/>
      <c r="Y1616" s="40"/>
      <c r="Z1616" s="40"/>
      <c r="AA1616" s="40"/>
      <c r="AB1616" s="40"/>
      <c r="AC1616" s="40"/>
      <c r="AD1616" s="40"/>
      <c r="AE1616" s="40"/>
      <c r="AT1616" s="18" t="s">
        <v>404</v>
      </c>
      <c r="AU1616" s="18" t="s">
        <v>93</v>
      </c>
    </row>
    <row r="1617" s="2" customFormat="1" ht="16.5" customHeight="1">
      <c r="A1617" s="40"/>
      <c r="B1617" s="41"/>
      <c r="C1617" s="247" t="s">
        <v>1717</v>
      </c>
      <c r="D1617" s="247" t="s">
        <v>400</v>
      </c>
      <c r="E1617" s="248" t="s">
        <v>2436</v>
      </c>
      <c r="F1617" s="249" t="s">
        <v>2437</v>
      </c>
      <c r="G1617" s="250" t="s">
        <v>1828</v>
      </c>
      <c r="H1617" s="251">
        <v>1</v>
      </c>
      <c r="I1617" s="252"/>
      <c r="J1617" s="253">
        <f>ROUND(I1617*H1617,2)</f>
        <v>0</v>
      </c>
      <c r="K1617" s="254"/>
      <c r="L1617" s="46"/>
      <c r="M1617" s="255" t="s">
        <v>1</v>
      </c>
      <c r="N1617" s="256" t="s">
        <v>48</v>
      </c>
      <c r="O1617" s="93"/>
      <c r="P1617" s="257">
        <f>O1617*H1617</f>
        <v>0</v>
      </c>
      <c r="Q1617" s="257">
        <v>0</v>
      </c>
      <c r="R1617" s="257">
        <f>Q1617*H1617</f>
        <v>0</v>
      </c>
      <c r="S1617" s="257">
        <v>0</v>
      </c>
      <c r="T1617" s="258">
        <f>S1617*H1617</f>
        <v>0</v>
      </c>
      <c r="U1617" s="40"/>
      <c r="V1617" s="40"/>
      <c r="W1617" s="40"/>
      <c r="X1617" s="40"/>
      <c r="Y1617" s="40"/>
      <c r="Z1617" s="40"/>
      <c r="AA1617" s="40"/>
      <c r="AB1617" s="40"/>
      <c r="AC1617" s="40"/>
      <c r="AD1617" s="40"/>
      <c r="AE1617" s="40"/>
      <c r="AR1617" s="259" t="s">
        <v>162</v>
      </c>
      <c r="AT1617" s="259" t="s">
        <v>400</v>
      </c>
      <c r="AU1617" s="259" t="s">
        <v>93</v>
      </c>
      <c r="AY1617" s="18" t="s">
        <v>397</v>
      </c>
      <c r="BE1617" s="260">
        <f>IF(N1617="základní",J1617,0)</f>
        <v>0</v>
      </c>
      <c r="BF1617" s="260">
        <f>IF(N1617="snížená",J1617,0)</f>
        <v>0</v>
      </c>
      <c r="BG1617" s="260">
        <f>IF(N1617="zákl. přenesená",J1617,0)</f>
        <v>0</v>
      </c>
      <c r="BH1617" s="260">
        <f>IF(N1617="sníž. přenesená",J1617,0)</f>
        <v>0</v>
      </c>
      <c r="BI1617" s="260">
        <f>IF(N1617="nulová",J1617,0)</f>
        <v>0</v>
      </c>
      <c r="BJ1617" s="18" t="s">
        <v>91</v>
      </c>
      <c r="BK1617" s="260">
        <f>ROUND(I1617*H1617,2)</f>
        <v>0</v>
      </c>
      <c r="BL1617" s="18" t="s">
        <v>162</v>
      </c>
      <c r="BM1617" s="259" t="s">
        <v>2438</v>
      </c>
    </row>
    <row r="1618" s="2" customFormat="1">
      <c r="A1618" s="40"/>
      <c r="B1618" s="41"/>
      <c r="C1618" s="42"/>
      <c r="D1618" s="261" t="s">
        <v>404</v>
      </c>
      <c r="E1618" s="42"/>
      <c r="F1618" s="262" t="s">
        <v>2370</v>
      </c>
      <c r="G1618" s="42"/>
      <c r="H1618" s="42"/>
      <c r="I1618" s="157"/>
      <c r="J1618" s="42"/>
      <c r="K1618" s="42"/>
      <c r="L1618" s="46"/>
      <c r="M1618" s="263"/>
      <c r="N1618" s="264"/>
      <c r="O1618" s="93"/>
      <c r="P1618" s="93"/>
      <c r="Q1618" s="93"/>
      <c r="R1618" s="93"/>
      <c r="S1618" s="93"/>
      <c r="T1618" s="94"/>
      <c r="U1618" s="40"/>
      <c r="V1618" s="40"/>
      <c r="W1618" s="40"/>
      <c r="X1618" s="40"/>
      <c r="Y1618" s="40"/>
      <c r="Z1618" s="40"/>
      <c r="AA1618" s="40"/>
      <c r="AB1618" s="40"/>
      <c r="AC1618" s="40"/>
      <c r="AD1618" s="40"/>
      <c r="AE1618" s="40"/>
      <c r="AT1618" s="18" t="s">
        <v>404</v>
      </c>
      <c r="AU1618" s="18" t="s">
        <v>93</v>
      </c>
    </row>
    <row r="1619" s="2" customFormat="1" ht="16.5" customHeight="1">
      <c r="A1619" s="40"/>
      <c r="B1619" s="41"/>
      <c r="C1619" s="247" t="s">
        <v>2439</v>
      </c>
      <c r="D1619" s="247" t="s">
        <v>400</v>
      </c>
      <c r="E1619" s="248" t="s">
        <v>2440</v>
      </c>
      <c r="F1619" s="249" t="s">
        <v>2441</v>
      </c>
      <c r="G1619" s="250" t="s">
        <v>1828</v>
      </c>
      <c r="H1619" s="251">
        <v>1</v>
      </c>
      <c r="I1619" s="252"/>
      <c r="J1619" s="253">
        <f>ROUND(I1619*H1619,2)</f>
        <v>0</v>
      </c>
      <c r="K1619" s="254"/>
      <c r="L1619" s="46"/>
      <c r="M1619" s="255" t="s">
        <v>1</v>
      </c>
      <c r="N1619" s="256" t="s">
        <v>48</v>
      </c>
      <c r="O1619" s="93"/>
      <c r="P1619" s="257">
        <f>O1619*H1619</f>
        <v>0</v>
      </c>
      <c r="Q1619" s="257">
        <v>0</v>
      </c>
      <c r="R1619" s="257">
        <f>Q1619*H1619</f>
        <v>0</v>
      </c>
      <c r="S1619" s="257">
        <v>0</v>
      </c>
      <c r="T1619" s="258">
        <f>S1619*H1619</f>
        <v>0</v>
      </c>
      <c r="U1619" s="40"/>
      <c r="V1619" s="40"/>
      <c r="W1619" s="40"/>
      <c r="X1619" s="40"/>
      <c r="Y1619" s="40"/>
      <c r="Z1619" s="40"/>
      <c r="AA1619" s="40"/>
      <c r="AB1619" s="40"/>
      <c r="AC1619" s="40"/>
      <c r="AD1619" s="40"/>
      <c r="AE1619" s="40"/>
      <c r="AR1619" s="259" t="s">
        <v>162</v>
      </c>
      <c r="AT1619" s="259" t="s">
        <v>400</v>
      </c>
      <c r="AU1619" s="259" t="s">
        <v>93</v>
      </c>
      <c r="AY1619" s="18" t="s">
        <v>397</v>
      </c>
      <c r="BE1619" s="260">
        <f>IF(N1619="základní",J1619,0)</f>
        <v>0</v>
      </c>
      <c r="BF1619" s="260">
        <f>IF(N1619="snížená",J1619,0)</f>
        <v>0</v>
      </c>
      <c r="BG1619" s="260">
        <f>IF(N1619="zákl. přenesená",J1619,0)</f>
        <v>0</v>
      </c>
      <c r="BH1619" s="260">
        <f>IF(N1619="sníž. přenesená",J1619,0)</f>
        <v>0</v>
      </c>
      <c r="BI1619" s="260">
        <f>IF(N1619="nulová",J1619,0)</f>
        <v>0</v>
      </c>
      <c r="BJ1619" s="18" t="s">
        <v>91</v>
      </c>
      <c r="BK1619" s="260">
        <f>ROUND(I1619*H1619,2)</f>
        <v>0</v>
      </c>
      <c r="BL1619" s="18" t="s">
        <v>162</v>
      </c>
      <c r="BM1619" s="259" t="s">
        <v>2442</v>
      </c>
    </row>
    <row r="1620" s="2" customFormat="1">
      <c r="A1620" s="40"/>
      <c r="B1620" s="41"/>
      <c r="C1620" s="42"/>
      <c r="D1620" s="261" t="s">
        <v>404</v>
      </c>
      <c r="E1620" s="42"/>
      <c r="F1620" s="262" t="s">
        <v>2370</v>
      </c>
      <c r="G1620" s="42"/>
      <c r="H1620" s="42"/>
      <c r="I1620" s="157"/>
      <c r="J1620" s="42"/>
      <c r="K1620" s="42"/>
      <c r="L1620" s="46"/>
      <c r="M1620" s="263"/>
      <c r="N1620" s="264"/>
      <c r="O1620" s="93"/>
      <c r="P1620" s="93"/>
      <c r="Q1620" s="93"/>
      <c r="R1620" s="93"/>
      <c r="S1620" s="93"/>
      <c r="T1620" s="94"/>
      <c r="U1620" s="40"/>
      <c r="V1620" s="40"/>
      <c r="W1620" s="40"/>
      <c r="X1620" s="40"/>
      <c r="Y1620" s="40"/>
      <c r="Z1620" s="40"/>
      <c r="AA1620" s="40"/>
      <c r="AB1620" s="40"/>
      <c r="AC1620" s="40"/>
      <c r="AD1620" s="40"/>
      <c r="AE1620" s="40"/>
      <c r="AT1620" s="18" t="s">
        <v>404</v>
      </c>
      <c r="AU1620" s="18" t="s">
        <v>93</v>
      </c>
    </row>
    <row r="1621" s="2" customFormat="1" ht="16.5" customHeight="1">
      <c r="A1621" s="40"/>
      <c r="B1621" s="41"/>
      <c r="C1621" s="247" t="s">
        <v>1722</v>
      </c>
      <c r="D1621" s="247" t="s">
        <v>400</v>
      </c>
      <c r="E1621" s="248" t="s">
        <v>2443</v>
      </c>
      <c r="F1621" s="249" t="s">
        <v>2444</v>
      </c>
      <c r="G1621" s="250" t="s">
        <v>1828</v>
      </c>
      <c r="H1621" s="251">
        <v>1</v>
      </c>
      <c r="I1621" s="252"/>
      <c r="J1621" s="253">
        <f>ROUND(I1621*H1621,2)</f>
        <v>0</v>
      </c>
      <c r="K1621" s="254"/>
      <c r="L1621" s="46"/>
      <c r="M1621" s="255" t="s">
        <v>1</v>
      </c>
      <c r="N1621" s="256" t="s">
        <v>48</v>
      </c>
      <c r="O1621" s="93"/>
      <c r="P1621" s="257">
        <f>O1621*H1621</f>
        <v>0</v>
      </c>
      <c r="Q1621" s="257">
        <v>0</v>
      </c>
      <c r="R1621" s="257">
        <f>Q1621*H1621</f>
        <v>0</v>
      </c>
      <c r="S1621" s="257">
        <v>0</v>
      </c>
      <c r="T1621" s="258">
        <f>S1621*H1621</f>
        <v>0</v>
      </c>
      <c r="U1621" s="40"/>
      <c r="V1621" s="40"/>
      <c r="W1621" s="40"/>
      <c r="X1621" s="40"/>
      <c r="Y1621" s="40"/>
      <c r="Z1621" s="40"/>
      <c r="AA1621" s="40"/>
      <c r="AB1621" s="40"/>
      <c r="AC1621" s="40"/>
      <c r="AD1621" s="40"/>
      <c r="AE1621" s="40"/>
      <c r="AR1621" s="259" t="s">
        <v>162</v>
      </c>
      <c r="AT1621" s="259" t="s">
        <v>400</v>
      </c>
      <c r="AU1621" s="259" t="s">
        <v>93</v>
      </c>
      <c r="AY1621" s="18" t="s">
        <v>397</v>
      </c>
      <c r="BE1621" s="260">
        <f>IF(N1621="základní",J1621,0)</f>
        <v>0</v>
      </c>
      <c r="BF1621" s="260">
        <f>IF(N1621="snížená",J1621,0)</f>
        <v>0</v>
      </c>
      <c r="BG1621" s="260">
        <f>IF(N1621="zákl. přenesená",J1621,0)</f>
        <v>0</v>
      </c>
      <c r="BH1621" s="260">
        <f>IF(N1621="sníž. přenesená",J1621,0)</f>
        <v>0</v>
      </c>
      <c r="BI1621" s="260">
        <f>IF(N1621="nulová",J1621,0)</f>
        <v>0</v>
      </c>
      <c r="BJ1621" s="18" t="s">
        <v>91</v>
      </c>
      <c r="BK1621" s="260">
        <f>ROUND(I1621*H1621,2)</f>
        <v>0</v>
      </c>
      <c r="BL1621" s="18" t="s">
        <v>162</v>
      </c>
      <c r="BM1621" s="259" t="s">
        <v>2445</v>
      </c>
    </row>
    <row r="1622" s="2" customFormat="1">
      <c r="A1622" s="40"/>
      <c r="B1622" s="41"/>
      <c r="C1622" s="42"/>
      <c r="D1622" s="261" t="s">
        <v>404</v>
      </c>
      <c r="E1622" s="42"/>
      <c r="F1622" s="262" t="s">
        <v>2370</v>
      </c>
      <c r="G1622" s="42"/>
      <c r="H1622" s="42"/>
      <c r="I1622" s="157"/>
      <c r="J1622" s="42"/>
      <c r="K1622" s="42"/>
      <c r="L1622" s="46"/>
      <c r="M1622" s="263"/>
      <c r="N1622" s="264"/>
      <c r="O1622" s="93"/>
      <c r="P1622" s="93"/>
      <c r="Q1622" s="93"/>
      <c r="R1622" s="93"/>
      <c r="S1622" s="93"/>
      <c r="T1622" s="94"/>
      <c r="U1622" s="40"/>
      <c r="V1622" s="40"/>
      <c r="W1622" s="40"/>
      <c r="X1622" s="40"/>
      <c r="Y1622" s="40"/>
      <c r="Z1622" s="40"/>
      <c r="AA1622" s="40"/>
      <c r="AB1622" s="40"/>
      <c r="AC1622" s="40"/>
      <c r="AD1622" s="40"/>
      <c r="AE1622" s="40"/>
      <c r="AT1622" s="18" t="s">
        <v>404</v>
      </c>
      <c r="AU1622" s="18" t="s">
        <v>93</v>
      </c>
    </row>
    <row r="1623" s="2" customFormat="1" ht="16.5" customHeight="1">
      <c r="A1623" s="40"/>
      <c r="B1623" s="41"/>
      <c r="C1623" s="247" t="s">
        <v>2446</v>
      </c>
      <c r="D1623" s="247" t="s">
        <v>400</v>
      </c>
      <c r="E1623" s="248" t="s">
        <v>2447</v>
      </c>
      <c r="F1623" s="249" t="s">
        <v>2448</v>
      </c>
      <c r="G1623" s="250" t="s">
        <v>1828</v>
      </c>
      <c r="H1623" s="251">
        <v>1</v>
      </c>
      <c r="I1623" s="252"/>
      <c r="J1623" s="253">
        <f>ROUND(I1623*H1623,2)</f>
        <v>0</v>
      </c>
      <c r="K1623" s="254"/>
      <c r="L1623" s="46"/>
      <c r="M1623" s="255" t="s">
        <v>1</v>
      </c>
      <c r="N1623" s="256" t="s">
        <v>48</v>
      </c>
      <c r="O1623" s="93"/>
      <c r="P1623" s="257">
        <f>O1623*H1623</f>
        <v>0</v>
      </c>
      <c r="Q1623" s="257">
        <v>0</v>
      </c>
      <c r="R1623" s="257">
        <f>Q1623*H1623</f>
        <v>0</v>
      </c>
      <c r="S1623" s="257">
        <v>0</v>
      </c>
      <c r="T1623" s="258">
        <f>S1623*H1623</f>
        <v>0</v>
      </c>
      <c r="U1623" s="40"/>
      <c r="V1623" s="40"/>
      <c r="W1623" s="40"/>
      <c r="X1623" s="40"/>
      <c r="Y1623" s="40"/>
      <c r="Z1623" s="40"/>
      <c r="AA1623" s="40"/>
      <c r="AB1623" s="40"/>
      <c r="AC1623" s="40"/>
      <c r="AD1623" s="40"/>
      <c r="AE1623" s="40"/>
      <c r="AR1623" s="259" t="s">
        <v>162</v>
      </c>
      <c r="AT1623" s="259" t="s">
        <v>400</v>
      </c>
      <c r="AU1623" s="259" t="s">
        <v>93</v>
      </c>
      <c r="AY1623" s="18" t="s">
        <v>397</v>
      </c>
      <c r="BE1623" s="260">
        <f>IF(N1623="základní",J1623,0)</f>
        <v>0</v>
      </c>
      <c r="BF1623" s="260">
        <f>IF(N1623="snížená",J1623,0)</f>
        <v>0</v>
      </c>
      <c r="BG1623" s="260">
        <f>IF(N1623="zákl. přenesená",J1623,0)</f>
        <v>0</v>
      </c>
      <c r="BH1623" s="260">
        <f>IF(N1623="sníž. přenesená",J1623,0)</f>
        <v>0</v>
      </c>
      <c r="BI1623" s="260">
        <f>IF(N1623="nulová",J1623,0)</f>
        <v>0</v>
      </c>
      <c r="BJ1623" s="18" t="s">
        <v>91</v>
      </c>
      <c r="BK1623" s="260">
        <f>ROUND(I1623*H1623,2)</f>
        <v>0</v>
      </c>
      <c r="BL1623" s="18" t="s">
        <v>162</v>
      </c>
      <c r="BM1623" s="259" t="s">
        <v>2449</v>
      </c>
    </row>
    <row r="1624" s="2" customFormat="1">
      <c r="A1624" s="40"/>
      <c r="B1624" s="41"/>
      <c r="C1624" s="42"/>
      <c r="D1624" s="261" t="s">
        <v>404</v>
      </c>
      <c r="E1624" s="42"/>
      <c r="F1624" s="262" t="s">
        <v>2370</v>
      </c>
      <c r="G1624" s="42"/>
      <c r="H1624" s="42"/>
      <c r="I1624" s="157"/>
      <c r="J1624" s="42"/>
      <c r="K1624" s="42"/>
      <c r="L1624" s="46"/>
      <c r="M1624" s="263"/>
      <c r="N1624" s="264"/>
      <c r="O1624" s="93"/>
      <c r="P1624" s="93"/>
      <c r="Q1624" s="93"/>
      <c r="R1624" s="93"/>
      <c r="S1624" s="93"/>
      <c r="T1624" s="94"/>
      <c r="U1624" s="40"/>
      <c r="V1624" s="40"/>
      <c r="W1624" s="40"/>
      <c r="X1624" s="40"/>
      <c r="Y1624" s="40"/>
      <c r="Z1624" s="40"/>
      <c r="AA1624" s="40"/>
      <c r="AB1624" s="40"/>
      <c r="AC1624" s="40"/>
      <c r="AD1624" s="40"/>
      <c r="AE1624" s="40"/>
      <c r="AT1624" s="18" t="s">
        <v>404</v>
      </c>
      <c r="AU1624" s="18" t="s">
        <v>93</v>
      </c>
    </row>
    <row r="1625" s="2" customFormat="1" ht="16.5" customHeight="1">
      <c r="A1625" s="40"/>
      <c r="B1625" s="41"/>
      <c r="C1625" s="247" t="s">
        <v>1725</v>
      </c>
      <c r="D1625" s="247" t="s">
        <v>400</v>
      </c>
      <c r="E1625" s="248" t="s">
        <v>2450</v>
      </c>
      <c r="F1625" s="249" t="s">
        <v>2451</v>
      </c>
      <c r="G1625" s="250" t="s">
        <v>1828</v>
      </c>
      <c r="H1625" s="251">
        <v>1</v>
      </c>
      <c r="I1625" s="252"/>
      <c r="J1625" s="253">
        <f>ROUND(I1625*H1625,2)</f>
        <v>0</v>
      </c>
      <c r="K1625" s="254"/>
      <c r="L1625" s="46"/>
      <c r="M1625" s="255" t="s">
        <v>1</v>
      </c>
      <c r="N1625" s="256" t="s">
        <v>48</v>
      </c>
      <c r="O1625" s="93"/>
      <c r="P1625" s="257">
        <f>O1625*H1625</f>
        <v>0</v>
      </c>
      <c r="Q1625" s="257">
        <v>0</v>
      </c>
      <c r="R1625" s="257">
        <f>Q1625*H1625</f>
        <v>0</v>
      </c>
      <c r="S1625" s="257">
        <v>0</v>
      </c>
      <c r="T1625" s="258">
        <f>S1625*H1625</f>
        <v>0</v>
      </c>
      <c r="U1625" s="40"/>
      <c r="V1625" s="40"/>
      <c r="W1625" s="40"/>
      <c r="X1625" s="40"/>
      <c r="Y1625" s="40"/>
      <c r="Z1625" s="40"/>
      <c r="AA1625" s="40"/>
      <c r="AB1625" s="40"/>
      <c r="AC1625" s="40"/>
      <c r="AD1625" s="40"/>
      <c r="AE1625" s="40"/>
      <c r="AR1625" s="259" t="s">
        <v>162</v>
      </c>
      <c r="AT1625" s="259" t="s">
        <v>400</v>
      </c>
      <c r="AU1625" s="259" t="s">
        <v>93</v>
      </c>
      <c r="AY1625" s="18" t="s">
        <v>397</v>
      </c>
      <c r="BE1625" s="260">
        <f>IF(N1625="základní",J1625,0)</f>
        <v>0</v>
      </c>
      <c r="BF1625" s="260">
        <f>IF(N1625="snížená",J1625,0)</f>
        <v>0</v>
      </c>
      <c r="BG1625" s="260">
        <f>IF(N1625="zákl. přenesená",J1625,0)</f>
        <v>0</v>
      </c>
      <c r="BH1625" s="260">
        <f>IF(N1625="sníž. přenesená",J1625,0)</f>
        <v>0</v>
      </c>
      <c r="BI1625" s="260">
        <f>IF(N1625="nulová",J1625,0)</f>
        <v>0</v>
      </c>
      <c r="BJ1625" s="18" t="s">
        <v>91</v>
      </c>
      <c r="BK1625" s="260">
        <f>ROUND(I1625*H1625,2)</f>
        <v>0</v>
      </c>
      <c r="BL1625" s="18" t="s">
        <v>162</v>
      </c>
      <c r="BM1625" s="259" t="s">
        <v>2452</v>
      </c>
    </row>
    <row r="1626" s="2" customFormat="1">
      <c r="A1626" s="40"/>
      <c r="B1626" s="41"/>
      <c r="C1626" s="42"/>
      <c r="D1626" s="261" t="s">
        <v>404</v>
      </c>
      <c r="E1626" s="42"/>
      <c r="F1626" s="262" t="s">
        <v>2370</v>
      </c>
      <c r="G1626" s="42"/>
      <c r="H1626" s="42"/>
      <c r="I1626" s="157"/>
      <c r="J1626" s="42"/>
      <c r="K1626" s="42"/>
      <c r="L1626" s="46"/>
      <c r="M1626" s="263"/>
      <c r="N1626" s="264"/>
      <c r="O1626" s="93"/>
      <c r="P1626" s="93"/>
      <c r="Q1626" s="93"/>
      <c r="R1626" s="93"/>
      <c r="S1626" s="93"/>
      <c r="T1626" s="94"/>
      <c r="U1626" s="40"/>
      <c r="V1626" s="40"/>
      <c r="W1626" s="40"/>
      <c r="X1626" s="40"/>
      <c r="Y1626" s="40"/>
      <c r="Z1626" s="40"/>
      <c r="AA1626" s="40"/>
      <c r="AB1626" s="40"/>
      <c r="AC1626" s="40"/>
      <c r="AD1626" s="40"/>
      <c r="AE1626" s="40"/>
      <c r="AT1626" s="18" t="s">
        <v>404</v>
      </c>
      <c r="AU1626" s="18" t="s">
        <v>93</v>
      </c>
    </row>
    <row r="1627" s="2" customFormat="1" ht="16.5" customHeight="1">
      <c r="A1627" s="40"/>
      <c r="B1627" s="41"/>
      <c r="C1627" s="247" t="s">
        <v>2453</v>
      </c>
      <c r="D1627" s="247" t="s">
        <v>400</v>
      </c>
      <c r="E1627" s="248" t="s">
        <v>2454</v>
      </c>
      <c r="F1627" s="249" t="s">
        <v>2455</v>
      </c>
      <c r="G1627" s="250" t="s">
        <v>1828</v>
      </c>
      <c r="H1627" s="251">
        <v>1</v>
      </c>
      <c r="I1627" s="252"/>
      <c r="J1627" s="253">
        <f>ROUND(I1627*H1627,2)</f>
        <v>0</v>
      </c>
      <c r="K1627" s="254"/>
      <c r="L1627" s="46"/>
      <c r="M1627" s="255" t="s">
        <v>1</v>
      </c>
      <c r="N1627" s="256" t="s">
        <v>48</v>
      </c>
      <c r="O1627" s="93"/>
      <c r="P1627" s="257">
        <f>O1627*H1627</f>
        <v>0</v>
      </c>
      <c r="Q1627" s="257">
        <v>0</v>
      </c>
      <c r="R1627" s="257">
        <f>Q1627*H1627</f>
        <v>0</v>
      </c>
      <c r="S1627" s="257">
        <v>0</v>
      </c>
      <c r="T1627" s="258">
        <f>S1627*H1627</f>
        <v>0</v>
      </c>
      <c r="U1627" s="40"/>
      <c r="V1627" s="40"/>
      <c r="W1627" s="40"/>
      <c r="X1627" s="40"/>
      <c r="Y1627" s="40"/>
      <c r="Z1627" s="40"/>
      <c r="AA1627" s="40"/>
      <c r="AB1627" s="40"/>
      <c r="AC1627" s="40"/>
      <c r="AD1627" s="40"/>
      <c r="AE1627" s="40"/>
      <c r="AR1627" s="259" t="s">
        <v>162</v>
      </c>
      <c r="AT1627" s="259" t="s">
        <v>400</v>
      </c>
      <c r="AU1627" s="259" t="s">
        <v>93</v>
      </c>
      <c r="AY1627" s="18" t="s">
        <v>397</v>
      </c>
      <c r="BE1627" s="260">
        <f>IF(N1627="základní",J1627,0)</f>
        <v>0</v>
      </c>
      <c r="BF1627" s="260">
        <f>IF(N1627="snížená",J1627,0)</f>
        <v>0</v>
      </c>
      <c r="BG1627" s="260">
        <f>IF(N1627="zákl. přenesená",J1627,0)</f>
        <v>0</v>
      </c>
      <c r="BH1627" s="260">
        <f>IF(N1627="sníž. přenesená",J1627,0)</f>
        <v>0</v>
      </c>
      <c r="BI1627" s="260">
        <f>IF(N1627="nulová",J1627,0)</f>
        <v>0</v>
      </c>
      <c r="BJ1627" s="18" t="s">
        <v>91</v>
      </c>
      <c r="BK1627" s="260">
        <f>ROUND(I1627*H1627,2)</f>
        <v>0</v>
      </c>
      <c r="BL1627" s="18" t="s">
        <v>162</v>
      </c>
      <c r="BM1627" s="259" t="s">
        <v>2456</v>
      </c>
    </row>
    <row r="1628" s="2" customFormat="1">
      <c r="A1628" s="40"/>
      <c r="B1628" s="41"/>
      <c r="C1628" s="42"/>
      <c r="D1628" s="261" t="s">
        <v>404</v>
      </c>
      <c r="E1628" s="42"/>
      <c r="F1628" s="262" t="s">
        <v>2370</v>
      </c>
      <c r="G1628" s="42"/>
      <c r="H1628" s="42"/>
      <c r="I1628" s="157"/>
      <c r="J1628" s="42"/>
      <c r="K1628" s="42"/>
      <c r="L1628" s="46"/>
      <c r="M1628" s="263"/>
      <c r="N1628" s="264"/>
      <c r="O1628" s="93"/>
      <c r="P1628" s="93"/>
      <c r="Q1628" s="93"/>
      <c r="R1628" s="93"/>
      <c r="S1628" s="93"/>
      <c r="T1628" s="94"/>
      <c r="U1628" s="40"/>
      <c r="V1628" s="40"/>
      <c r="W1628" s="40"/>
      <c r="X1628" s="40"/>
      <c r="Y1628" s="40"/>
      <c r="Z1628" s="40"/>
      <c r="AA1628" s="40"/>
      <c r="AB1628" s="40"/>
      <c r="AC1628" s="40"/>
      <c r="AD1628" s="40"/>
      <c r="AE1628" s="40"/>
      <c r="AT1628" s="18" t="s">
        <v>404</v>
      </c>
      <c r="AU1628" s="18" t="s">
        <v>93</v>
      </c>
    </row>
    <row r="1629" s="2" customFormat="1" ht="16.5" customHeight="1">
      <c r="A1629" s="40"/>
      <c r="B1629" s="41"/>
      <c r="C1629" s="247" t="s">
        <v>1730</v>
      </c>
      <c r="D1629" s="247" t="s">
        <v>400</v>
      </c>
      <c r="E1629" s="248" t="s">
        <v>2457</v>
      </c>
      <c r="F1629" s="249" t="s">
        <v>2458</v>
      </c>
      <c r="G1629" s="250" t="s">
        <v>1828</v>
      </c>
      <c r="H1629" s="251">
        <v>1</v>
      </c>
      <c r="I1629" s="252"/>
      <c r="J1629" s="253">
        <f>ROUND(I1629*H1629,2)</f>
        <v>0</v>
      </c>
      <c r="K1629" s="254"/>
      <c r="L1629" s="46"/>
      <c r="M1629" s="255" t="s">
        <v>1</v>
      </c>
      <c r="N1629" s="256" t="s">
        <v>48</v>
      </c>
      <c r="O1629" s="93"/>
      <c r="P1629" s="257">
        <f>O1629*H1629</f>
        <v>0</v>
      </c>
      <c r="Q1629" s="257">
        <v>0</v>
      </c>
      <c r="R1629" s="257">
        <f>Q1629*H1629</f>
        <v>0</v>
      </c>
      <c r="S1629" s="257">
        <v>0</v>
      </c>
      <c r="T1629" s="258">
        <f>S1629*H1629</f>
        <v>0</v>
      </c>
      <c r="U1629" s="40"/>
      <c r="V1629" s="40"/>
      <c r="W1629" s="40"/>
      <c r="X1629" s="40"/>
      <c r="Y1629" s="40"/>
      <c r="Z1629" s="40"/>
      <c r="AA1629" s="40"/>
      <c r="AB1629" s="40"/>
      <c r="AC1629" s="40"/>
      <c r="AD1629" s="40"/>
      <c r="AE1629" s="40"/>
      <c r="AR1629" s="259" t="s">
        <v>162</v>
      </c>
      <c r="AT1629" s="259" t="s">
        <v>400</v>
      </c>
      <c r="AU1629" s="259" t="s">
        <v>93</v>
      </c>
      <c r="AY1629" s="18" t="s">
        <v>397</v>
      </c>
      <c r="BE1629" s="260">
        <f>IF(N1629="základní",J1629,0)</f>
        <v>0</v>
      </c>
      <c r="BF1629" s="260">
        <f>IF(N1629="snížená",J1629,0)</f>
        <v>0</v>
      </c>
      <c r="BG1629" s="260">
        <f>IF(N1629="zákl. přenesená",J1629,0)</f>
        <v>0</v>
      </c>
      <c r="BH1629" s="260">
        <f>IF(N1629="sníž. přenesená",J1629,0)</f>
        <v>0</v>
      </c>
      <c r="BI1629" s="260">
        <f>IF(N1629="nulová",J1629,0)</f>
        <v>0</v>
      </c>
      <c r="BJ1629" s="18" t="s">
        <v>91</v>
      </c>
      <c r="BK1629" s="260">
        <f>ROUND(I1629*H1629,2)</f>
        <v>0</v>
      </c>
      <c r="BL1629" s="18" t="s">
        <v>162</v>
      </c>
      <c r="BM1629" s="259" t="s">
        <v>2459</v>
      </c>
    </row>
    <row r="1630" s="2" customFormat="1">
      <c r="A1630" s="40"/>
      <c r="B1630" s="41"/>
      <c r="C1630" s="42"/>
      <c r="D1630" s="261" t="s">
        <v>404</v>
      </c>
      <c r="E1630" s="42"/>
      <c r="F1630" s="262" t="s">
        <v>2370</v>
      </c>
      <c r="G1630" s="42"/>
      <c r="H1630" s="42"/>
      <c r="I1630" s="157"/>
      <c r="J1630" s="42"/>
      <c r="K1630" s="42"/>
      <c r="L1630" s="46"/>
      <c r="M1630" s="263"/>
      <c r="N1630" s="264"/>
      <c r="O1630" s="93"/>
      <c r="P1630" s="93"/>
      <c r="Q1630" s="93"/>
      <c r="R1630" s="93"/>
      <c r="S1630" s="93"/>
      <c r="T1630" s="94"/>
      <c r="U1630" s="40"/>
      <c r="V1630" s="40"/>
      <c r="W1630" s="40"/>
      <c r="X1630" s="40"/>
      <c r="Y1630" s="40"/>
      <c r="Z1630" s="40"/>
      <c r="AA1630" s="40"/>
      <c r="AB1630" s="40"/>
      <c r="AC1630" s="40"/>
      <c r="AD1630" s="40"/>
      <c r="AE1630" s="40"/>
      <c r="AT1630" s="18" t="s">
        <v>404</v>
      </c>
      <c r="AU1630" s="18" t="s">
        <v>93</v>
      </c>
    </row>
    <row r="1631" s="2" customFormat="1" ht="16.5" customHeight="1">
      <c r="A1631" s="40"/>
      <c r="B1631" s="41"/>
      <c r="C1631" s="247" t="s">
        <v>2460</v>
      </c>
      <c r="D1631" s="247" t="s">
        <v>400</v>
      </c>
      <c r="E1631" s="248" t="s">
        <v>2461</v>
      </c>
      <c r="F1631" s="249" t="s">
        <v>2462</v>
      </c>
      <c r="G1631" s="250" t="s">
        <v>1828</v>
      </c>
      <c r="H1631" s="251">
        <v>1</v>
      </c>
      <c r="I1631" s="252"/>
      <c r="J1631" s="253">
        <f>ROUND(I1631*H1631,2)</f>
        <v>0</v>
      </c>
      <c r="K1631" s="254"/>
      <c r="L1631" s="46"/>
      <c r="M1631" s="255" t="s">
        <v>1</v>
      </c>
      <c r="N1631" s="256" t="s">
        <v>48</v>
      </c>
      <c r="O1631" s="93"/>
      <c r="P1631" s="257">
        <f>O1631*H1631</f>
        <v>0</v>
      </c>
      <c r="Q1631" s="257">
        <v>0</v>
      </c>
      <c r="R1631" s="257">
        <f>Q1631*H1631</f>
        <v>0</v>
      </c>
      <c r="S1631" s="257">
        <v>0</v>
      </c>
      <c r="T1631" s="258">
        <f>S1631*H1631</f>
        <v>0</v>
      </c>
      <c r="U1631" s="40"/>
      <c r="V1631" s="40"/>
      <c r="W1631" s="40"/>
      <c r="X1631" s="40"/>
      <c r="Y1631" s="40"/>
      <c r="Z1631" s="40"/>
      <c r="AA1631" s="40"/>
      <c r="AB1631" s="40"/>
      <c r="AC1631" s="40"/>
      <c r="AD1631" s="40"/>
      <c r="AE1631" s="40"/>
      <c r="AR1631" s="259" t="s">
        <v>162</v>
      </c>
      <c r="AT1631" s="259" t="s">
        <v>400</v>
      </c>
      <c r="AU1631" s="259" t="s">
        <v>93</v>
      </c>
      <c r="AY1631" s="18" t="s">
        <v>397</v>
      </c>
      <c r="BE1631" s="260">
        <f>IF(N1631="základní",J1631,0)</f>
        <v>0</v>
      </c>
      <c r="BF1631" s="260">
        <f>IF(N1631="snížená",J1631,0)</f>
        <v>0</v>
      </c>
      <c r="BG1631" s="260">
        <f>IF(N1631="zákl. přenesená",J1631,0)</f>
        <v>0</v>
      </c>
      <c r="BH1631" s="260">
        <f>IF(N1631="sníž. přenesená",J1631,0)</f>
        <v>0</v>
      </c>
      <c r="BI1631" s="260">
        <f>IF(N1631="nulová",J1631,0)</f>
        <v>0</v>
      </c>
      <c r="BJ1631" s="18" t="s">
        <v>91</v>
      </c>
      <c r="BK1631" s="260">
        <f>ROUND(I1631*H1631,2)</f>
        <v>0</v>
      </c>
      <c r="BL1631" s="18" t="s">
        <v>162</v>
      </c>
      <c r="BM1631" s="259" t="s">
        <v>2463</v>
      </c>
    </row>
    <row r="1632" s="2" customFormat="1">
      <c r="A1632" s="40"/>
      <c r="B1632" s="41"/>
      <c r="C1632" s="42"/>
      <c r="D1632" s="261" t="s">
        <v>404</v>
      </c>
      <c r="E1632" s="42"/>
      <c r="F1632" s="262" t="s">
        <v>2370</v>
      </c>
      <c r="G1632" s="42"/>
      <c r="H1632" s="42"/>
      <c r="I1632" s="157"/>
      <c r="J1632" s="42"/>
      <c r="K1632" s="42"/>
      <c r="L1632" s="46"/>
      <c r="M1632" s="263"/>
      <c r="N1632" s="264"/>
      <c r="O1632" s="93"/>
      <c r="P1632" s="93"/>
      <c r="Q1632" s="93"/>
      <c r="R1632" s="93"/>
      <c r="S1632" s="93"/>
      <c r="T1632" s="94"/>
      <c r="U1632" s="40"/>
      <c r="V1632" s="40"/>
      <c r="W1632" s="40"/>
      <c r="X1632" s="40"/>
      <c r="Y1632" s="40"/>
      <c r="Z1632" s="40"/>
      <c r="AA1632" s="40"/>
      <c r="AB1632" s="40"/>
      <c r="AC1632" s="40"/>
      <c r="AD1632" s="40"/>
      <c r="AE1632" s="40"/>
      <c r="AT1632" s="18" t="s">
        <v>404</v>
      </c>
      <c r="AU1632" s="18" t="s">
        <v>93</v>
      </c>
    </row>
    <row r="1633" s="2" customFormat="1" ht="16.5" customHeight="1">
      <c r="A1633" s="40"/>
      <c r="B1633" s="41"/>
      <c r="C1633" s="247" t="s">
        <v>1733</v>
      </c>
      <c r="D1633" s="247" t="s">
        <v>400</v>
      </c>
      <c r="E1633" s="248" t="s">
        <v>2464</v>
      </c>
      <c r="F1633" s="249" t="s">
        <v>2465</v>
      </c>
      <c r="G1633" s="250" t="s">
        <v>1828</v>
      </c>
      <c r="H1633" s="251">
        <v>1</v>
      </c>
      <c r="I1633" s="252"/>
      <c r="J1633" s="253">
        <f>ROUND(I1633*H1633,2)</f>
        <v>0</v>
      </c>
      <c r="K1633" s="254"/>
      <c r="L1633" s="46"/>
      <c r="M1633" s="255" t="s">
        <v>1</v>
      </c>
      <c r="N1633" s="256" t="s">
        <v>48</v>
      </c>
      <c r="O1633" s="93"/>
      <c r="P1633" s="257">
        <f>O1633*H1633</f>
        <v>0</v>
      </c>
      <c r="Q1633" s="257">
        <v>0</v>
      </c>
      <c r="R1633" s="257">
        <f>Q1633*H1633</f>
        <v>0</v>
      </c>
      <c r="S1633" s="257">
        <v>0</v>
      </c>
      <c r="T1633" s="258">
        <f>S1633*H1633</f>
        <v>0</v>
      </c>
      <c r="U1633" s="40"/>
      <c r="V1633" s="40"/>
      <c r="W1633" s="40"/>
      <c r="X1633" s="40"/>
      <c r="Y1633" s="40"/>
      <c r="Z1633" s="40"/>
      <c r="AA1633" s="40"/>
      <c r="AB1633" s="40"/>
      <c r="AC1633" s="40"/>
      <c r="AD1633" s="40"/>
      <c r="AE1633" s="40"/>
      <c r="AR1633" s="259" t="s">
        <v>162</v>
      </c>
      <c r="AT1633" s="259" t="s">
        <v>400</v>
      </c>
      <c r="AU1633" s="259" t="s">
        <v>93</v>
      </c>
      <c r="AY1633" s="18" t="s">
        <v>397</v>
      </c>
      <c r="BE1633" s="260">
        <f>IF(N1633="základní",J1633,0)</f>
        <v>0</v>
      </c>
      <c r="BF1633" s="260">
        <f>IF(N1633="snížená",J1633,0)</f>
        <v>0</v>
      </c>
      <c r="BG1633" s="260">
        <f>IF(N1633="zákl. přenesená",J1633,0)</f>
        <v>0</v>
      </c>
      <c r="BH1633" s="260">
        <f>IF(N1633="sníž. přenesená",J1633,0)</f>
        <v>0</v>
      </c>
      <c r="BI1633" s="260">
        <f>IF(N1633="nulová",J1633,0)</f>
        <v>0</v>
      </c>
      <c r="BJ1633" s="18" t="s">
        <v>91</v>
      </c>
      <c r="BK1633" s="260">
        <f>ROUND(I1633*H1633,2)</f>
        <v>0</v>
      </c>
      <c r="BL1633" s="18" t="s">
        <v>162</v>
      </c>
      <c r="BM1633" s="259" t="s">
        <v>2466</v>
      </c>
    </row>
    <row r="1634" s="2" customFormat="1">
      <c r="A1634" s="40"/>
      <c r="B1634" s="41"/>
      <c r="C1634" s="42"/>
      <c r="D1634" s="261" t="s">
        <v>404</v>
      </c>
      <c r="E1634" s="42"/>
      <c r="F1634" s="262" t="s">
        <v>2370</v>
      </c>
      <c r="G1634" s="42"/>
      <c r="H1634" s="42"/>
      <c r="I1634" s="157"/>
      <c r="J1634" s="42"/>
      <c r="K1634" s="42"/>
      <c r="L1634" s="46"/>
      <c r="M1634" s="263"/>
      <c r="N1634" s="264"/>
      <c r="O1634" s="93"/>
      <c r="P1634" s="93"/>
      <c r="Q1634" s="93"/>
      <c r="R1634" s="93"/>
      <c r="S1634" s="93"/>
      <c r="T1634" s="94"/>
      <c r="U1634" s="40"/>
      <c r="V1634" s="40"/>
      <c r="W1634" s="40"/>
      <c r="X1634" s="40"/>
      <c r="Y1634" s="40"/>
      <c r="Z1634" s="40"/>
      <c r="AA1634" s="40"/>
      <c r="AB1634" s="40"/>
      <c r="AC1634" s="40"/>
      <c r="AD1634" s="40"/>
      <c r="AE1634" s="40"/>
      <c r="AT1634" s="18" t="s">
        <v>404</v>
      </c>
      <c r="AU1634" s="18" t="s">
        <v>93</v>
      </c>
    </row>
    <row r="1635" s="2" customFormat="1" ht="16.5" customHeight="1">
      <c r="A1635" s="40"/>
      <c r="B1635" s="41"/>
      <c r="C1635" s="247" t="s">
        <v>2467</v>
      </c>
      <c r="D1635" s="247" t="s">
        <v>400</v>
      </c>
      <c r="E1635" s="248" t="s">
        <v>2468</v>
      </c>
      <c r="F1635" s="249" t="s">
        <v>2469</v>
      </c>
      <c r="G1635" s="250" t="s">
        <v>1828</v>
      </c>
      <c r="H1635" s="251">
        <v>1</v>
      </c>
      <c r="I1635" s="252"/>
      <c r="J1635" s="253">
        <f>ROUND(I1635*H1635,2)</f>
        <v>0</v>
      </c>
      <c r="K1635" s="254"/>
      <c r="L1635" s="46"/>
      <c r="M1635" s="255" t="s">
        <v>1</v>
      </c>
      <c r="N1635" s="256" t="s">
        <v>48</v>
      </c>
      <c r="O1635" s="93"/>
      <c r="P1635" s="257">
        <f>O1635*H1635</f>
        <v>0</v>
      </c>
      <c r="Q1635" s="257">
        <v>0</v>
      </c>
      <c r="R1635" s="257">
        <f>Q1635*H1635</f>
        <v>0</v>
      </c>
      <c r="S1635" s="257">
        <v>0</v>
      </c>
      <c r="T1635" s="258">
        <f>S1635*H1635</f>
        <v>0</v>
      </c>
      <c r="U1635" s="40"/>
      <c r="V1635" s="40"/>
      <c r="W1635" s="40"/>
      <c r="X1635" s="40"/>
      <c r="Y1635" s="40"/>
      <c r="Z1635" s="40"/>
      <c r="AA1635" s="40"/>
      <c r="AB1635" s="40"/>
      <c r="AC1635" s="40"/>
      <c r="AD1635" s="40"/>
      <c r="AE1635" s="40"/>
      <c r="AR1635" s="259" t="s">
        <v>162</v>
      </c>
      <c r="AT1635" s="259" t="s">
        <v>400</v>
      </c>
      <c r="AU1635" s="259" t="s">
        <v>93</v>
      </c>
      <c r="AY1635" s="18" t="s">
        <v>397</v>
      </c>
      <c r="BE1635" s="260">
        <f>IF(N1635="základní",J1635,0)</f>
        <v>0</v>
      </c>
      <c r="BF1635" s="260">
        <f>IF(N1635="snížená",J1635,0)</f>
        <v>0</v>
      </c>
      <c r="BG1635" s="260">
        <f>IF(N1635="zákl. přenesená",J1635,0)</f>
        <v>0</v>
      </c>
      <c r="BH1635" s="260">
        <f>IF(N1635="sníž. přenesená",J1635,0)</f>
        <v>0</v>
      </c>
      <c r="BI1635" s="260">
        <f>IF(N1635="nulová",J1635,0)</f>
        <v>0</v>
      </c>
      <c r="BJ1635" s="18" t="s">
        <v>91</v>
      </c>
      <c r="BK1635" s="260">
        <f>ROUND(I1635*H1635,2)</f>
        <v>0</v>
      </c>
      <c r="BL1635" s="18" t="s">
        <v>162</v>
      </c>
      <c r="BM1635" s="259" t="s">
        <v>2470</v>
      </c>
    </row>
    <row r="1636" s="2" customFormat="1">
      <c r="A1636" s="40"/>
      <c r="B1636" s="41"/>
      <c r="C1636" s="42"/>
      <c r="D1636" s="261" t="s">
        <v>404</v>
      </c>
      <c r="E1636" s="42"/>
      <c r="F1636" s="262" t="s">
        <v>2370</v>
      </c>
      <c r="G1636" s="42"/>
      <c r="H1636" s="42"/>
      <c r="I1636" s="157"/>
      <c r="J1636" s="42"/>
      <c r="K1636" s="42"/>
      <c r="L1636" s="46"/>
      <c r="M1636" s="263"/>
      <c r="N1636" s="264"/>
      <c r="O1636" s="93"/>
      <c r="P1636" s="93"/>
      <c r="Q1636" s="93"/>
      <c r="R1636" s="93"/>
      <c r="S1636" s="93"/>
      <c r="T1636" s="94"/>
      <c r="U1636" s="40"/>
      <c r="V1636" s="40"/>
      <c r="W1636" s="40"/>
      <c r="X1636" s="40"/>
      <c r="Y1636" s="40"/>
      <c r="Z1636" s="40"/>
      <c r="AA1636" s="40"/>
      <c r="AB1636" s="40"/>
      <c r="AC1636" s="40"/>
      <c r="AD1636" s="40"/>
      <c r="AE1636" s="40"/>
      <c r="AT1636" s="18" t="s">
        <v>404</v>
      </c>
      <c r="AU1636" s="18" t="s">
        <v>93</v>
      </c>
    </row>
    <row r="1637" s="2" customFormat="1" ht="16.5" customHeight="1">
      <c r="A1637" s="40"/>
      <c r="B1637" s="41"/>
      <c r="C1637" s="247" t="s">
        <v>1738</v>
      </c>
      <c r="D1637" s="247" t="s">
        <v>400</v>
      </c>
      <c r="E1637" s="248" t="s">
        <v>2471</v>
      </c>
      <c r="F1637" s="249" t="s">
        <v>2472</v>
      </c>
      <c r="G1637" s="250" t="s">
        <v>1828</v>
      </c>
      <c r="H1637" s="251">
        <v>1</v>
      </c>
      <c r="I1637" s="252"/>
      <c r="J1637" s="253">
        <f>ROUND(I1637*H1637,2)</f>
        <v>0</v>
      </c>
      <c r="K1637" s="254"/>
      <c r="L1637" s="46"/>
      <c r="M1637" s="255" t="s">
        <v>1</v>
      </c>
      <c r="N1637" s="256" t="s">
        <v>48</v>
      </c>
      <c r="O1637" s="93"/>
      <c r="P1637" s="257">
        <f>O1637*H1637</f>
        <v>0</v>
      </c>
      <c r="Q1637" s="257">
        <v>0</v>
      </c>
      <c r="R1637" s="257">
        <f>Q1637*H1637</f>
        <v>0</v>
      </c>
      <c r="S1637" s="257">
        <v>0</v>
      </c>
      <c r="T1637" s="258">
        <f>S1637*H1637</f>
        <v>0</v>
      </c>
      <c r="U1637" s="40"/>
      <c r="V1637" s="40"/>
      <c r="W1637" s="40"/>
      <c r="X1637" s="40"/>
      <c r="Y1637" s="40"/>
      <c r="Z1637" s="40"/>
      <c r="AA1637" s="40"/>
      <c r="AB1637" s="40"/>
      <c r="AC1637" s="40"/>
      <c r="AD1637" s="40"/>
      <c r="AE1637" s="40"/>
      <c r="AR1637" s="259" t="s">
        <v>162</v>
      </c>
      <c r="AT1637" s="259" t="s">
        <v>400</v>
      </c>
      <c r="AU1637" s="259" t="s">
        <v>93</v>
      </c>
      <c r="AY1637" s="18" t="s">
        <v>397</v>
      </c>
      <c r="BE1637" s="260">
        <f>IF(N1637="základní",J1637,0)</f>
        <v>0</v>
      </c>
      <c r="BF1637" s="260">
        <f>IF(N1637="snížená",J1637,0)</f>
        <v>0</v>
      </c>
      <c r="BG1637" s="260">
        <f>IF(N1637="zákl. přenesená",J1637,0)</f>
        <v>0</v>
      </c>
      <c r="BH1637" s="260">
        <f>IF(N1637="sníž. přenesená",J1637,0)</f>
        <v>0</v>
      </c>
      <c r="BI1637" s="260">
        <f>IF(N1637="nulová",J1637,0)</f>
        <v>0</v>
      </c>
      <c r="BJ1637" s="18" t="s">
        <v>91</v>
      </c>
      <c r="BK1637" s="260">
        <f>ROUND(I1637*H1637,2)</f>
        <v>0</v>
      </c>
      <c r="BL1637" s="18" t="s">
        <v>162</v>
      </c>
      <c r="BM1637" s="259" t="s">
        <v>2473</v>
      </c>
    </row>
    <row r="1638" s="2" customFormat="1">
      <c r="A1638" s="40"/>
      <c r="B1638" s="41"/>
      <c r="C1638" s="42"/>
      <c r="D1638" s="261" t="s">
        <v>404</v>
      </c>
      <c r="E1638" s="42"/>
      <c r="F1638" s="262" t="s">
        <v>2370</v>
      </c>
      <c r="G1638" s="42"/>
      <c r="H1638" s="42"/>
      <c r="I1638" s="157"/>
      <c r="J1638" s="42"/>
      <c r="K1638" s="42"/>
      <c r="L1638" s="46"/>
      <c r="M1638" s="263"/>
      <c r="N1638" s="264"/>
      <c r="O1638" s="93"/>
      <c r="P1638" s="93"/>
      <c r="Q1638" s="93"/>
      <c r="R1638" s="93"/>
      <c r="S1638" s="93"/>
      <c r="T1638" s="94"/>
      <c r="U1638" s="40"/>
      <c r="V1638" s="40"/>
      <c r="W1638" s="40"/>
      <c r="X1638" s="40"/>
      <c r="Y1638" s="40"/>
      <c r="Z1638" s="40"/>
      <c r="AA1638" s="40"/>
      <c r="AB1638" s="40"/>
      <c r="AC1638" s="40"/>
      <c r="AD1638" s="40"/>
      <c r="AE1638" s="40"/>
      <c r="AT1638" s="18" t="s">
        <v>404</v>
      </c>
      <c r="AU1638" s="18" t="s">
        <v>93</v>
      </c>
    </row>
    <row r="1639" s="2" customFormat="1" ht="16.5" customHeight="1">
      <c r="A1639" s="40"/>
      <c r="B1639" s="41"/>
      <c r="C1639" s="247" t="s">
        <v>2474</v>
      </c>
      <c r="D1639" s="247" t="s">
        <v>400</v>
      </c>
      <c r="E1639" s="248" t="s">
        <v>2475</v>
      </c>
      <c r="F1639" s="249" t="s">
        <v>2476</v>
      </c>
      <c r="G1639" s="250" t="s">
        <v>1828</v>
      </c>
      <c r="H1639" s="251">
        <v>1</v>
      </c>
      <c r="I1639" s="252"/>
      <c r="J1639" s="253">
        <f>ROUND(I1639*H1639,2)</f>
        <v>0</v>
      </c>
      <c r="K1639" s="254"/>
      <c r="L1639" s="46"/>
      <c r="M1639" s="255" t="s">
        <v>1</v>
      </c>
      <c r="N1639" s="256" t="s">
        <v>48</v>
      </c>
      <c r="O1639" s="93"/>
      <c r="P1639" s="257">
        <f>O1639*H1639</f>
        <v>0</v>
      </c>
      <c r="Q1639" s="257">
        <v>0</v>
      </c>
      <c r="R1639" s="257">
        <f>Q1639*H1639</f>
        <v>0</v>
      </c>
      <c r="S1639" s="257">
        <v>0</v>
      </c>
      <c r="T1639" s="258">
        <f>S1639*H1639</f>
        <v>0</v>
      </c>
      <c r="U1639" s="40"/>
      <c r="V1639" s="40"/>
      <c r="W1639" s="40"/>
      <c r="X1639" s="40"/>
      <c r="Y1639" s="40"/>
      <c r="Z1639" s="40"/>
      <c r="AA1639" s="40"/>
      <c r="AB1639" s="40"/>
      <c r="AC1639" s="40"/>
      <c r="AD1639" s="40"/>
      <c r="AE1639" s="40"/>
      <c r="AR1639" s="259" t="s">
        <v>162</v>
      </c>
      <c r="AT1639" s="259" t="s">
        <v>400</v>
      </c>
      <c r="AU1639" s="259" t="s">
        <v>93</v>
      </c>
      <c r="AY1639" s="18" t="s">
        <v>397</v>
      </c>
      <c r="BE1639" s="260">
        <f>IF(N1639="základní",J1639,0)</f>
        <v>0</v>
      </c>
      <c r="BF1639" s="260">
        <f>IF(N1639="snížená",J1639,0)</f>
        <v>0</v>
      </c>
      <c r="BG1639" s="260">
        <f>IF(N1639="zákl. přenesená",J1639,0)</f>
        <v>0</v>
      </c>
      <c r="BH1639" s="260">
        <f>IF(N1639="sníž. přenesená",J1639,0)</f>
        <v>0</v>
      </c>
      <c r="BI1639" s="260">
        <f>IF(N1639="nulová",J1639,0)</f>
        <v>0</v>
      </c>
      <c r="BJ1639" s="18" t="s">
        <v>91</v>
      </c>
      <c r="BK1639" s="260">
        <f>ROUND(I1639*H1639,2)</f>
        <v>0</v>
      </c>
      <c r="BL1639" s="18" t="s">
        <v>162</v>
      </c>
      <c r="BM1639" s="259" t="s">
        <v>2477</v>
      </c>
    </row>
    <row r="1640" s="2" customFormat="1">
      <c r="A1640" s="40"/>
      <c r="B1640" s="41"/>
      <c r="C1640" s="42"/>
      <c r="D1640" s="261" t="s">
        <v>404</v>
      </c>
      <c r="E1640" s="42"/>
      <c r="F1640" s="262" t="s">
        <v>2370</v>
      </c>
      <c r="G1640" s="42"/>
      <c r="H1640" s="42"/>
      <c r="I1640" s="157"/>
      <c r="J1640" s="42"/>
      <c r="K1640" s="42"/>
      <c r="L1640" s="46"/>
      <c r="M1640" s="263"/>
      <c r="N1640" s="264"/>
      <c r="O1640" s="93"/>
      <c r="P1640" s="93"/>
      <c r="Q1640" s="93"/>
      <c r="R1640" s="93"/>
      <c r="S1640" s="93"/>
      <c r="T1640" s="94"/>
      <c r="U1640" s="40"/>
      <c r="V1640" s="40"/>
      <c r="W1640" s="40"/>
      <c r="X1640" s="40"/>
      <c r="Y1640" s="40"/>
      <c r="Z1640" s="40"/>
      <c r="AA1640" s="40"/>
      <c r="AB1640" s="40"/>
      <c r="AC1640" s="40"/>
      <c r="AD1640" s="40"/>
      <c r="AE1640" s="40"/>
      <c r="AT1640" s="18" t="s">
        <v>404</v>
      </c>
      <c r="AU1640" s="18" t="s">
        <v>93</v>
      </c>
    </row>
    <row r="1641" s="2" customFormat="1" ht="16.5" customHeight="1">
      <c r="A1641" s="40"/>
      <c r="B1641" s="41"/>
      <c r="C1641" s="247" t="s">
        <v>1743</v>
      </c>
      <c r="D1641" s="247" t="s">
        <v>400</v>
      </c>
      <c r="E1641" s="248" t="s">
        <v>2478</v>
      </c>
      <c r="F1641" s="249" t="s">
        <v>2479</v>
      </c>
      <c r="G1641" s="250" t="s">
        <v>1828</v>
      </c>
      <c r="H1641" s="251">
        <v>1</v>
      </c>
      <c r="I1641" s="252"/>
      <c r="J1641" s="253">
        <f>ROUND(I1641*H1641,2)</f>
        <v>0</v>
      </c>
      <c r="K1641" s="254"/>
      <c r="L1641" s="46"/>
      <c r="M1641" s="255" t="s">
        <v>1</v>
      </c>
      <c r="N1641" s="256" t="s">
        <v>48</v>
      </c>
      <c r="O1641" s="93"/>
      <c r="P1641" s="257">
        <f>O1641*H1641</f>
        <v>0</v>
      </c>
      <c r="Q1641" s="257">
        <v>0</v>
      </c>
      <c r="R1641" s="257">
        <f>Q1641*H1641</f>
        <v>0</v>
      </c>
      <c r="S1641" s="257">
        <v>0</v>
      </c>
      <c r="T1641" s="258">
        <f>S1641*H1641</f>
        <v>0</v>
      </c>
      <c r="U1641" s="40"/>
      <c r="V1641" s="40"/>
      <c r="W1641" s="40"/>
      <c r="X1641" s="40"/>
      <c r="Y1641" s="40"/>
      <c r="Z1641" s="40"/>
      <c r="AA1641" s="40"/>
      <c r="AB1641" s="40"/>
      <c r="AC1641" s="40"/>
      <c r="AD1641" s="40"/>
      <c r="AE1641" s="40"/>
      <c r="AR1641" s="259" t="s">
        <v>162</v>
      </c>
      <c r="AT1641" s="259" t="s">
        <v>400</v>
      </c>
      <c r="AU1641" s="259" t="s">
        <v>93</v>
      </c>
      <c r="AY1641" s="18" t="s">
        <v>397</v>
      </c>
      <c r="BE1641" s="260">
        <f>IF(N1641="základní",J1641,0)</f>
        <v>0</v>
      </c>
      <c r="BF1641" s="260">
        <f>IF(N1641="snížená",J1641,0)</f>
        <v>0</v>
      </c>
      <c r="BG1641" s="260">
        <f>IF(N1641="zákl. přenesená",J1641,0)</f>
        <v>0</v>
      </c>
      <c r="BH1641" s="260">
        <f>IF(N1641="sníž. přenesená",J1641,0)</f>
        <v>0</v>
      </c>
      <c r="BI1641" s="260">
        <f>IF(N1641="nulová",J1641,0)</f>
        <v>0</v>
      </c>
      <c r="BJ1641" s="18" t="s">
        <v>91</v>
      </c>
      <c r="BK1641" s="260">
        <f>ROUND(I1641*H1641,2)</f>
        <v>0</v>
      </c>
      <c r="BL1641" s="18" t="s">
        <v>162</v>
      </c>
      <c r="BM1641" s="259" t="s">
        <v>2480</v>
      </c>
    </row>
    <row r="1642" s="2" customFormat="1">
      <c r="A1642" s="40"/>
      <c r="B1642" s="41"/>
      <c r="C1642" s="42"/>
      <c r="D1642" s="261" t="s">
        <v>404</v>
      </c>
      <c r="E1642" s="42"/>
      <c r="F1642" s="262" t="s">
        <v>2370</v>
      </c>
      <c r="G1642" s="42"/>
      <c r="H1642" s="42"/>
      <c r="I1642" s="157"/>
      <c r="J1642" s="42"/>
      <c r="K1642" s="42"/>
      <c r="L1642" s="46"/>
      <c r="M1642" s="263"/>
      <c r="N1642" s="264"/>
      <c r="O1642" s="93"/>
      <c r="P1642" s="93"/>
      <c r="Q1642" s="93"/>
      <c r="R1642" s="93"/>
      <c r="S1642" s="93"/>
      <c r="T1642" s="94"/>
      <c r="U1642" s="40"/>
      <c r="V1642" s="40"/>
      <c r="W1642" s="40"/>
      <c r="X1642" s="40"/>
      <c r="Y1642" s="40"/>
      <c r="Z1642" s="40"/>
      <c r="AA1642" s="40"/>
      <c r="AB1642" s="40"/>
      <c r="AC1642" s="40"/>
      <c r="AD1642" s="40"/>
      <c r="AE1642" s="40"/>
      <c r="AT1642" s="18" t="s">
        <v>404</v>
      </c>
      <c r="AU1642" s="18" t="s">
        <v>93</v>
      </c>
    </row>
    <row r="1643" s="2" customFormat="1" ht="16.5" customHeight="1">
      <c r="A1643" s="40"/>
      <c r="B1643" s="41"/>
      <c r="C1643" s="247" t="s">
        <v>2481</v>
      </c>
      <c r="D1643" s="247" t="s">
        <v>400</v>
      </c>
      <c r="E1643" s="248" t="s">
        <v>2482</v>
      </c>
      <c r="F1643" s="249" t="s">
        <v>2483</v>
      </c>
      <c r="G1643" s="250" t="s">
        <v>1828</v>
      </c>
      <c r="H1643" s="251">
        <v>1</v>
      </c>
      <c r="I1643" s="252"/>
      <c r="J1643" s="253">
        <f>ROUND(I1643*H1643,2)</f>
        <v>0</v>
      </c>
      <c r="K1643" s="254"/>
      <c r="L1643" s="46"/>
      <c r="M1643" s="255" t="s">
        <v>1</v>
      </c>
      <c r="N1643" s="256" t="s">
        <v>48</v>
      </c>
      <c r="O1643" s="93"/>
      <c r="P1643" s="257">
        <f>O1643*H1643</f>
        <v>0</v>
      </c>
      <c r="Q1643" s="257">
        <v>0</v>
      </c>
      <c r="R1643" s="257">
        <f>Q1643*H1643</f>
        <v>0</v>
      </c>
      <c r="S1643" s="257">
        <v>0</v>
      </c>
      <c r="T1643" s="258">
        <f>S1643*H1643</f>
        <v>0</v>
      </c>
      <c r="U1643" s="40"/>
      <c r="V1643" s="40"/>
      <c r="W1643" s="40"/>
      <c r="X1643" s="40"/>
      <c r="Y1643" s="40"/>
      <c r="Z1643" s="40"/>
      <c r="AA1643" s="40"/>
      <c r="AB1643" s="40"/>
      <c r="AC1643" s="40"/>
      <c r="AD1643" s="40"/>
      <c r="AE1643" s="40"/>
      <c r="AR1643" s="259" t="s">
        <v>162</v>
      </c>
      <c r="AT1643" s="259" t="s">
        <v>400</v>
      </c>
      <c r="AU1643" s="259" t="s">
        <v>93</v>
      </c>
      <c r="AY1643" s="18" t="s">
        <v>397</v>
      </c>
      <c r="BE1643" s="260">
        <f>IF(N1643="základní",J1643,0)</f>
        <v>0</v>
      </c>
      <c r="BF1643" s="260">
        <f>IF(N1643="snížená",J1643,0)</f>
        <v>0</v>
      </c>
      <c r="BG1643" s="260">
        <f>IF(N1643="zákl. přenesená",J1643,0)</f>
        <v>0</v>
      </c>
      <c r="BH1643" s="260">
        <f>IF(N1643="sníž. přenesená",J1643,0)</f>
        <v>0</v>
      </c>
      <c r="BI1643" s="260">
        <f>IF(N1643="nulová",J1643,0)</f>
        <v>0</v>
      </c>
      <c r="BJ1643" s="18" t="s">
        <v>91</v>
      </c>
      <c r="BK1643" s="260">
        <f>ROUND(I1643*H1643,2)</f>
        <v>0</v>
      </c>
      <c r="BL1643" s="18" t="s">
        <v>162</v>
      </c>
      <c r="BM1643" s="259" t="s">
        <v>2484</v>
      </c>
    </row>
    <row r="1644" s="2" customFormat="1">
      <c r="A1644" s="40"/>
      <c r="B1644" s="41"/>
      <c r="C1644" s="42"/>
      <c r="D1644" s="261" t="s">
        <v>404</v>
      </c>
      <c r="E1644" s="42"/>
      <c r="F1644" s="262" t="s">
        <v>2370</v>
      </c>
      <c r="G1644" s="42"/>
      <c r="H1644" s="42"/>
      <c r="I1644" s="157"/>
      <c r="J1644" s="42"/>
      <c r="K1644" s="42"/>
      <c r="L1644" s="46"/>
      <c r="M1644" s="263"/>
      <c r="N1644" s="264"/>
      <c r="O1644" s="93"/>
      <c r="P1644" s="93"/>
      <c r="Q1644" s="93"/>
      <c r="R1644" s="93"/>
      <c r="S1644" s="93"/>
      <c r="T1644" s="94"/>
      <c r="U1644" s="40"/>
      <c r="V1644" s="40"/>
      <c r="W1644" s="40"/>
      <c r="X1644" s="40"/>
      <c r="Y1644" s="40"/>
      <c r="Z1644" s="40"/>
      <c r="AA1644" s="40"/>
      <c r="AB1644" s="40"/>
      <c r="AC1644" s="40"/>
      <c r="AD1644" s="40"/>
      <c r="AE1644" s="40"/>
      <c r="AT1644" s="18" t="s">
        <v>404</v>
      </c>
      <c r="AU1644" s="18" t="s">
        <v>93</v>
      </c>
    </row>
    <row r="1645" s="2" customFormat="1" ht="16.5" customHeight="1">
      <c r="A1645" s="40"/>
      <c r="B1645" s="41"/>
      <c r="C1645" s="247" t="s">
        <v>1749</v>
      </c>
      <c r="D1645" s="247" t="s">
        <v>400</v>
      </c>
      <c r="E1645" s="248" t="s">
        <v>2485</v>
      </c>
      <c r="F1645" s="249" t="s">
        <v>2486</v>
      </c>
      <c r="G1645" s="250" t="s">
        <v>1828</v>
      </c>
      <c r="H1645" s="251">
        <v>1</v>
      </c>
      <c r="I1645" s="252"/>
      <c r="J1645" s="253">
        <f>ROUND(I1645*H1645,2)</f>
        <v>0</v>
      </c>
      <c r="K1645" s="254"/>
      <c r="L1645" s="46"/>
      <c r="M1645" s="255" t="s">
        <v>1</v>
      </c>
      <c r="N1645" s="256" t="s">
        <v>48</v>
      </c>
      <c r="O1645" s="93"/>
      <c r="P1645" s="257">
        <f>O1645*H1645</f>
        <v>0</v>
      </c>
      <c r="Q1645" s="257">
        <v>0</v>
      </c>
      <c r="R1645" s="257">
        <f>Q1645*H1645</f>
        <v>0</v>
      </c>
      <c r="S1645" s="257">
        <v>0</v>
      </c>
      <c r="T1645" s="258">
        <f>S1645*H1645</f>
        <v>0</v>
      </c>
      <c r="U1645" s="40"/>
      <c r="V1645" s="40"/>
      <c r="W1645" s="40"/>
      <c r="X1645" s="40"/>
      <c r="Y1645" s="40"/>
      <c r="Z1645" s="40"/>
      <c r="AA1645" s="40"/>
      <c r="AB1645" s="40"/>
      <c r="AC1645" s="40"/>
      <c r="AD1645" s="40"/>
      <c r="AE1645" s="40"/>
      <c r="AR1645" s="259" t="s">
        <v>162</v>
      </c>
      <c r="AT1645" s="259" t="s">
        <v>400</v>
      </c>
      <c r="AU1645" s="259" t="s">
        <v>93</v>
      </c>
      <c r="AY1645" s="18" t="s">
        <v>397</v>
      </c>
      <c r="BE1645" s="260">
        <f>IF(N1645="základní",J1645,0)</f>
        <v>0</v>
      </c>
      <c r="BF1645" s="260">
        <f>IF(N1645="snížená",J1645,0)</f>
        <v>0</v>
      </c>
      <c r="BG1645" s="260">
        <f>IF(N1645="zákl. přenesená",J1645,0)</f>
        <v>0</v>
      </c>
      <c r="BH1645" s="260">
        <f>IF(N1645="sníž. přenesená",J1645,0)</f>
        <v>0</v>
      </c>
      <c r="BI1645" s="260">
        <f>IF(N1645="nulová",J1645,0)</f>
        <v>0</v>
      </c>
      <c r="BJ1645" s="18" t="s">
        <v>91</v>
      </c>
      <c r="BK1645" s="260">
        <f>ROUND(I1645*H1645,2)</f>
        <v>0</v>
      </c>
      <c r="BL1645" s="18" t="s">
        <v>162</v>
      </c>
      <c r="BM1645" s="259" t="s">
        <v>2487</v>
      </c>
    </row>
    <row r="1646" s="2" customFormat="1">
      <c r="A1646" s="40"/>
      <c r="B1646" s="41"/>
      <c r="C1646" s="42"/>
      <c r="D1646" s="261" t="s">
        <v>404</v>
      </c>
      <c r="E1646" s="42"/>
      <c r="F1646" s="262" t="s">
        <v>2370</v>
      </c>
      <c r="G1646" s="42"/>
      <c r="H1646" s="42"/>
      <c r="I1646" s="157"/>
      <c r="J1646" s="42"/>
      <c r="K1646" s="42"/>
      <c r="L1646" s="46"/>
      <c r="M1646" s="263"/>
      <c r="N1646" s="264"/>
      <c r="O1646" s="93"/>
      <c r="P1646" s="93"/>
      <c r="Q1646" s="93"/>
      <c r="R1646" s="93"/>
      <c r="S1646" s="93"/>
      <c r="T1646" s="94"/>
      <c r="U1646" s="40"/>
      <c r="V1646" s="40"/>
      <c r="W1646" s="40"/>
      <c r="X1646" s="40"/>
      <c r="Y1646" s="40"/>
      <c r="Z1646" s="40"/>
      <c r="AA1646" s="40"/>
      <c r="AB1646" s="40"/>
      <c r="AC1646" s="40"/>
      <c r="AD1646" s="40"/>
      <c r="AE1646" s="40"/>
      <c r="AT1646" s="18" t="s">
        <v>404</v>
      </c>
      <c r="AU1646" s="18" t="s">
        <v>93</v>
      </c>
    </row>
    <row r="1647" s="2" customFormat="1" ht="16.5" customHeight="1">
      <c r="A1647" s="40"/>
      <c r="B1647" s="41"/>
      <c r="C1647" s="247" t="s">
        <v>2488</v>
      </c>
      <c r="D1647" s="247" t="s">
        <v>400</v>
      </c>
      <c r="E1647" s="248" t="s">
        <v>2489</v>
      </c>
      <c r="F1647" s="249" t="s">
        <v>2490</v>
      </c>
      <c r="G1647" s="250" t="s">
        <v>1828</v>
      </c>
      <c r="H1647" s="251">
        <v>1</v>
      </c>
      <c r="I1647" s="252"/>
      <c r="J1647" s="253">
        <f>ROUND(I1647*H1647,2)</f>
        <v>0</v>
      </c>
      <c r="K1647" s="254"/>
      <c r="L1647" s="46"/>
      <c r="M1647" s="255" t="s">
        <v>1</v>
      </c>
      <c r="N1647" s="256" t="s">
        <v>48</v>
      </c>
      <c r="O1647" s="93"/>
      <c r="P1647" s="257">
        <f>O1647*H1647</f>
        <v>0</v>
      </c>
      <c r="Q1647" s="257">
        <v>0</v>
      </c>
      <c r="R1647" s="257">
        <f>Q1647*H1647</f>
        <v>0</v>
      </c>
      <c r="S1647" s="257">
        <v>0</v>
      </c>
      <c r="T1647" s="258">
        <f>S1647*H1647</f>
        <v>0</v>
      </c>
      <c r="U1647" s="40"/>
      <c r="V1647" s="40"/>
      <c r="W1647" s="40"/>
      <c r="X1647" s="40"/>
      <c r="Y1647" s="40"/>
      <c r="Z1647" s="40"/>
      <c r="AA1647" s="40"/>
      <c r="AB1647" s="40"/>
      <c r="AC1647" s="40"/>
      <c r="AD1647" s="40"/>
      <c r="AE1647" s="40"/>
      <c r="AR1647" s="259" t="s">
        <v>162</v>
      </c>
      <c r="AT1647" s="259" t="s">
        <v>400</v>
      </c>
      <c r="AU1647" s="259" t="s">
        <v>93</v>
      </c>
      <c r="AY1647" s="18" t="s">
        <v>397</v>
      </c>
      <c r="BE1647" s="260">
        <f>IF(N1647="základní",J1647,0)</f>
        <v>0</v>
      </c>
      <c r="BF1647" s="260">
        <f>IF(N1647="snížená",J1647,0)</f>
        <v>0</v>
      </c>
      <c r="BG1647" s="260">
        <f>IF(N1647="zákl. přenesená",J1647,0)</f>
        <v>0</v>
      </c>
      <c r="BH1647" s="260">
        <f>IF(N1647="sníž. přenesená",J1647,0)</f>
        <v>0</v>
      </c>
      <c r="BI1647" s="260">
        <f>IF(N1647="nulová",J1647,0)</f>
        <v>0</v>
      </c>
      <c r="BJ1647" s="18" t="s">
        <v>91</v>
      </c>
      <c r="BK1647" s="260">
        <f>ROUND(I1647*H1647,2)</f>
        <v>0</v>
      </c>
      <c r="BL1647" s="18" t="s">
        <v>162</v>
      </c>
      <c r="BM1647" s="259" t="s">
        <v>2491</v>
      </c>
    </row>
    <row r="1648" s="2" customFormat="1">
      <c r="A1648" s="40"/>
      <c r="B1648" s="41"/>
      <c r="C1648" s="42"/>
      <c r="D1648" s="261" t="s">
        <v>404</v>
      </c>
      <c r="E1648" s="42"/>
      <c r="F1648" s="262" t="s">
        <v>2370</v>
      </c>
      <c r="G1648" s="42"/>
      <c r="H1648" s="42"/>
      <c r="I1648" s="157"/>
      <c r="J1648" s="42"/>
      <c r="K1648" s="42"/>
      <c r="L1648" s="46"/>
      <c r="M1648" s="263"/>
      <c r="N1648" s="264"/>
      <c r="O1648" s="93"/>
      <c r="P1648" s="93"/>
      <c r="Q1648" s="93"/>
      <c r="R1648" s="93"/>
      <c r="S1648" s="93"/>
      <c r="T1648" s="94"/>
      <c r="U1648" s="40"/>
      <c r="V1648" s="40"/>
      <c r="W1648" s="40"/>
      <c r="X1648" s="40"/>
      <c r="Y1648" s="40"/>
      <c r="Z1648" s="40"/>
      <c r="AA1648" s="40"/>
      <c r="AB1648" s="40"/>
      <c r="AC1648" s="40"/>
      <c r="AD1648" s="40"/>
      <c r="AE1648" s="40"/>
      <c r="AT1648" s="18" t="s">
        <v>404</v>
      </c>
      <c r="AU1648" s="18" t="s">
        <v>93</v>
      </c>
    </row>
    <row r="1649" s="2" customFormat="1" ht="16.5" customHeight="1">
      <c r="A1649" s="40"/>
      <c r="B1649" s="41"/>
      <c r="C1649" s="247" t="s">
        <v>1753</v>
      </c>
      <c r="D1649" s="247" t="s">
        <v>400</v>
      </c>
      <c r="E1649" s="248" t="s">
        <v>2492</v>
      </c>
      <c r="F1649" s="249" t="s">
        <v>2493</v>
      </c>
      <c r="G1649" s="250" t="s">
        <v>1828</v>
      </c>
      <c r="H1649" s="251">
        <v>1</v>
      </c>
      <c r="I1649" s="252"/>
      <c r="J1649" s="253">
        <f>ROUND(I1649*H1649,2)</f>
        <v>0</v>
      </c>
      <c r="K1649" s="254"/>
      <c r="L1649" s="46"/>
      <c r="M1649" s="255" t="s">
        <v>1</v>
      </c>
      <c r="N1649" s="256" t="s">
        <v>48</v>
      </c>
      <c r="O1649" s="93"/>
      <c r="P1649" s="257">
        <f>O1649*H1649</f>
        <v>0</v>
      </c>
      <c r="Q1649" s="257">
        <v>0</v>
      </c>
      <c r="R1649" s="257">
        <f>Q1649*H1649</f>
        <v>0</v>
      </c>
      <c r="S1649" s="257">
        <v>0</v>
      </c>
      <c r="T1649" s="258">
        <f>S1649*H1649</f>
        <v>0</v>
      </c>
      <c r="U1649" s="40"/>
      <c r="V1649" s="40"/>
      <c r="W1649" s="40"/>
      <c r="X1649" s="40"/>
      <c r="Y1649" s="40"/>
      <c r="Z1649" s="40"/>
      <c r="AA1649" s="40"/>
      <c r="AB1649" s="40"/>
      <c r="AC1649" s="40"/>
      <c r="AD1649" s="40"/>
      <c r="AE1649" s="40"/>
      <c r="AR1649" s="259" t="s">
        <v>162</v>
      </c>
      <c r="AT1649" s="259" t="s">
        <v>400</v>
      </c>
      <c r="AU1649" s="259" t="s">
        <v>93</v>
      </c>
      <c r="AY1649" s="18" t="s">
        <v>397</v>
      </c>
      <c r="BE1649" s="260">
        <f>IF(N1649="základní",J1649,0)</f>
        <v>0</v>
      </c>
      <c r="BF1649" s="260">
        <f>IF(N1649="snížená",J1649,0)</f>
        <v>0</v>
      </c>
      <c r="BG1649" s="260">
        <f>IF(N1649="zákl. přenesená",J1649,0)</f>
        <v>0</v>
      </c>
      <c r="BH1649" s="260">
        <f>IF(N1649="sníž. přenesená",J1649,0)</f>
        <v>0</v>
      </c>
      <c r="BI1649" s="260">
        <f>IF(N1649="nulová",J1649,0)</f>
        <v>0</v>
      </c>
      <c r="BJ1649" s="18" t="s">
        <v>91</v>
      </c>
      <c r="BK1649" s="260">
        <f>ROUND(I1649*H1649,2)</f>
        <v>0</v>
      </c>
      <c r="BL1649" s="18" t="s">
        <v>162</v>
      </c>
      <c r="BM1649" s="259" t="s">
        <v>2494</v>
      </c>
    </row>
    <row r="1650" s="2" customFormat="1">
      <c r="A1650" s="40"/>
      <c r="B1650" s="41"/>
      <c r="C1650" s="42"/>
      <c r="D1650" s="261" t="s">
        <v>404</v>
      </c>
      <c r="E1650" s="42"/>
      <c r="F1650" s="262" t="s">
        <v>2370</v>
      </c>
      <c r="G1650" s="42"/>
      <c r="H1650" s="42"/>
      <c r="I1650" s="157"/>
      <c r="J1650" s="42"/>
      <c r="K1650" s="42"/>
      <c r="L1650" s="46"/>
      <c r="M1650" s="263"/>
      <c r="N1650" s="264"/>
      <c r="O1650" s="93"/>
      <c r="P1650" s="93"/>
      <c r="Q1650" s="93"/>
      <c r="R1650" s="93"/>
      <c r="S1650" s="93"/>
      <c r="T1650" s="94"/>
      <c r="U1650" s="40"/>
      <c r="V1650" s="40"/>
      <c r="W1650" s="40"/>
      <c r="X1650" s="40"/>
      <c r="Y1650" s="40"/>
      <c r="Z1650" s="40"/>
      <c r="AA1650" s="40"/>
      <c r="AB1650" s="40"/>
      <c r="AC1650" s="40"/>
      <c r="AD1650" s="40"/>
      <c r="AE1650" s="40"/>
      <c r="AT1650" s="18" t="s">
        <v>404</v>
      </c>
      <c r="AU1650" s="18" t="s">
        <v>93</v>
      </c>
    </row>
    <row r="1651" s="2" customFormat="1" ht="16.5" customHeight="1">
      <c r="A1651" s="40"/>
      <c r="B1651" s="41"/>
      <c r="C1651" s="247" t="s">
        <v>2495</v>
      </c>
      <c r="D1651" s="247" t="s">
        <v>400</v>
      </c>
      <c r="E1651" s="248" t="s">
        <v>2496</v>
      </c>
      <c r="F1651" s="249" t="s">
        <v>2497</v>
      </c>
      <c r="G1651" s="250" t="s">
        <v>1828</v>
      </c>
      <c r="H1651" s="251">
        <v>1</v>
      </c>
      <c r="I1651" s="252"/>
      <c r="J1651" s="253">
        <f>ROUND(I1651*H1651,2)</f>
        <v>0</v>
      </c>
      <c r="K1651" s="254"/>
      <c r="L1651" s="46"/>
      <c r="M1651" s="255" t="s">
        <v>1</v>
      </c>
      <c r="N1651" s="256" t="s">
        <v>48</v>
      </c>
      <c r="O1651" s="93"/>
      <c r="P1651" s="257">
        <f>O1651*H1651</f>
        <v>0</v>
      </c>
      <c r="Q1651" s="257">
        <v>0</v>
      </c>
      <c r="R1651" s="257">
        <f>Q1651*H1651</f>
        <v>0</v>
      </c>
      <c r="S1651" s="257">
        <v>0</v>
      </c>
      <c r="T1651" s="258">
        <f>S1651*H1651</f>
        <v>0</v>
      </c>
      <c r="U1651" s="40"/>
      <c r="V1651" s="40"/>
      <c r="W1651" s="40"/>
      <c r="X1651" s="40"/>
      <c r="Y1651" s="40"/>
      <c r="Z1651" s="40"/>
      <c r="AA1651" s="40"/>
      <c r="AB1651" s="40"/>
      <c r="AC1651" s="40"/>
      <c r="AD1651" s="40"/>
      <c r="AE1651" s="40"/>
      <c r="AR1651" s="259" t="s">
        <v>162</v>
      </c>
      <c r="AT1651" s="259" t="s">
        <v>400</v>
      </c>
      <c r="AU1651" s="259" t="s">
        <v>93</v>
      </c>
      <c r="AY1651" s="18" t="s">
        <v>397</v>
      </c>
      <c r="BE1651" s="260">
        <f>IF(N1651="základní",J1651,0)</f>
        <v>0</v>
      </c>
      <c r="BF1651" s="260">
        <f>IF(N1651="snížená",J1651,0)</f>
        <v>0</v>
      </c>
      <c r="BG1651" s="260">
        <f>IF(N1651="zákl. přenesená",J1651,0)</f>
        <v>0</v>
      </c>
      <c r="BH1651" s="260">
        <f>IF(N1651="sníž. přenesená",J1651,0)</f>
        <v>0</v>
      </c>
      <c r="BI1651" s="260">
        <f>IF(N1651="nulová",J1651,0)</f>
        <v>0</v>
      </c>
      <c r="BJ1651" s="18" t="s">
        <v>91</v>
      </c>
      <c r="BK1651" s="260">
        <f>ROUND(I1651*H1651,2)</f>
        <v>0</v>
      </c>
      <c r="BL1651" s="18" t="s">
        <v>162</v>
      </c>
      <c r="BM1651" s="259" t="s">
        <v>2498</v>
      </c>
    </row>
    <row r="1652" s="2" customFormat="1">
      <c r="A1652" s="40"/>
      <c r="B1652" s="41"/>
      <c r="C1652" s="42"/>
      <c r="D1652" s="261" t="s">
        <v>404</v>
      </c>
      <c r="E1652" s="42"/>
      <c r="F1652" s="262" t="s">
        <v>2370</v>
      </c>
      <c r="G1652" s="42"/>
      <c r="H1652" s="42"/>
      <c r="I1652" s="157"/>
      <c r="J1652" s="42"/>
      <c r="K1652" s="42"/>
      <c r="L1652" s="46"/>
      <c r="M1652" s="263"/>
      <c r="N1652" s="264"/>
      <c r="O1652" s="93"/>
      <c r="P1652" s="93"/>
      <c r="Q1652" s="93"/>
      <c r="R1652" s="93"/>
      <c r="S1652" s="93"/>
      <c r="T1652" s="94"/>
      <c r="U1652" s="40"/>
      <c r="V1652" s="40"/>
      <c r="W1652" s="40"/>
      <c r="X1652" s="40"/>
      <c r="Y1652" s="40"/>
      <c r="Z1652" s="40"/>
      <c r="AA1652" s="40"/>
      <c r="AB1652" s="40"/>
      <c r="AC1652" s="40"/>
      <c r="AD1652" s="40"/>
      <c r="AE1652" s="40"/>
      <c r="AT1652" s="18" t="s">
        <v>404</v>
      </c>
      <c r="AU1652" s="18" t="s">
        <v>93</v>
      </c>
    </row>
    <row r="1653" s="2" customFormat="1" ht="16.5" customHeight="1">
      <c r="A1653" s="40"/>
      <c r="B1653" s="41"/>
      <c r="C1653" s="247" t="s">
        <v>1760</v>
      </c>
      <c r="D1653" s="247" t="s">
        <v>400</v>
      </c>
      <c r="E1653" s="248" t="s">
        <v>2499</v>
      </c>
      <c r="F1653" s="249" t="s">
        <v>2500</v>
      </c>
      <c r="G1653" s="250" t="s">
        <v>1828</v>
      </c>
      <c r="H1653" s="251">
        <v>1</v>
      </c>
      <c r="I1653" s="252"/>
      <c r="J1653" s="253">
        <f>ROUND(I1653*H1653,2)</f>
        <v>0</v>
      </c>
      <c r="K1653" s="254"/>
      <c r="L1653" s="46"/>
      <c r="M1653" s="255" t="s">
        <v>1</v>
      </c>
      <c r="N1653" s="256" t="s">
        <v>48</v>
      </c>
      <c r="O1653" s="93"/>
      <c r="P1653" s="257">
        <f>O1653*H1653</f>
        <v>0</v>
      </c>
      <c r="Q1653" s="257">
        <v>0</v>
      </c>
      <c r="R1653" s="257">
        <f>Q1653*H1653</f>
        <v>0</v>
      </c>
      <c r="S1653" s="257">
        <v>0</v>
      </c>
      <c r="T1653" s="258">
        <f>S1653*H1653</f>
        <v>0</v>
      </c>
      <c r="U1653" s="40"/>
      <c r="V1653" s="40"/>
      <c r="W1653" s="40"/>
      <c r="X1653" s="40"/>
      <c r="Y1653" s="40"/>
      <c r="Z1653" s="40"/>
      <c r="AA1653" s="40"/>
      <c r="AB1653" s="40"/>
      <c r="AC1653" s="40"/>
      <c r="AD1653" s="40"/>
      <c r="AE1653" s="40"/>
      <c r="AR1653" s="259" t="s">
        <v>162</v>
      </c>
      <c r="AT1653" s="259" t="s">
        <v>400</v>
      </c>
      <c r="AU1653" s="259" t="s">
        <v>93</v>
      </c>
      <c r="AY1653" s="18" t="s">
        <v>397</v>
      </c>
      <c r="BE1653" s="260">
        <f>IF(N1653="základní",J1653,0)</f>
        <v>0</v>
      </c>
      <c r="BF1653" s="260">
        <f>IF(N1653="snížená",J1653,0)</f>
        <v>0</v>
      </c>
      <c r="BG1653" s="260">
        <f>IF(N1653="zákl. přenesená",J1653,0)</f>
        <v>0</v>
      </c>
      <c r="BH1653" s="260">
        <f>IF(N1653="sníž. přenesená",J1653,0)</f>
        <v>0</v>
      </c>
      <c r="BI1653" s="260">
        <f>IF(N1653="nulová",J1653,0)</f>
        <v>0</v>
      </c>
      <c r="BJ1653" s="18" t="s">
        <v>91</v>
      </c>
      <c r="BK1653" s="260">
        <f>ROUND(I1653*H1653,2)</f>
        <v>0</v>
      </c>
      <c r="BL1653" s="18" t="s">
        <v>162</v>
      </c>
      <c r="BM1653" s="259" t="s">
        <v>2501</v>
      </c>
    </row>
    <row r="1654" s="2" customFormat="1">
      <c r="A1654" s="40"/>
      <c r="B1654" s="41"/>
      <c r="C1654" s="42"/>
      <c r="D1654" s="261" t="s">
        <v>404</v>
      </c>
      <c r="E1654" s="42"/>
      <c r="F1654" s="262" t="s">
        <v>2370</v>
      </c>
      <c r="G1654" s="42"/>
      <c r="H1654" s="42"/>
      <c r="I1654" s="157"/>
      <c r="J1654" s="42"/>
      <c r="K1654" s="42"/>
      <c r="L1654" s="46"/>
      <c r="M1654" s="263"/>
      <c r="N1654" s="264"/>
      <c r="O1654" s="93"/>
      <c r="P1654" s="93"/>
      <c r="Q1654" s="93"/>
      <c r="R1654" s="93"/>
      <c r="S1654" s="93"/>
      <c r="T1654" s="94"/>
      <c r="U1654" s="40"/>
      <c r="V1654" s="40"/>
      <c r="W1654" s="40"/>
      <c r="X1654" s="40"/>
      <c r="Y1654" s="40"/>
      <c r="Z1654" s="40"/>
      <c r="AA1654" s="40"/>
      <c r="AB1654" s="40"/>
      <c r="AC1654" s="40"/>
      <c r="AD1654" s="40"/>
      <c r="AE1654" s="40"/>
      <c r="AT1654" s="18" t="s">
        <v>404</v>
      </c>
      <c r="AU1654" s="18" t="s">
        <v>93</v>
      </c>
    </row>
    <row r="1655" s="2" customFormat="1" ht="16.5" customHeight="1">
      <c r="A1655" s="40"/>
      <c r="B1655" s="41"/>
      <c r="C1655" s="247" t="s">
        <v>2502</v>
      </c>
      <c r="D1655" s="247" t="s">
        <v>400</v>
      </c>
      <c r="E1655" s="248" t="s">
        <v>2503</v>
      </c>
      <c r="F1655" s="249" t="s">
        <v>2504</v>
      </c>
      <c r="G1655" s="250" t="s">
        <v>1828</v>
      </c>
      <c r="H1655" s="251">
        <v>1</v>
      </c>
      <c r="I1655" s="252"/>
      <c r="J1655" s="253">
        <f>ROUND(I1655*H1655,2)</f>
        <v>0</v>
      </c>
      <c r="K1655" s="254"/>
      <c r="L1655" s="46"/>
      <c r="M1655" s="255" t="s">
        <v>1</v>
      </c>
      <c r="N1655" s="256" t="s">
        <v>48</v>
      </c>
      <c r="O1655" s="93"/>
      <c r="P1655" s="257">
        <f>O1655*H1655</f>
        <v>0</v>
      </c>
      <c r="Q1655" s="257">
        <v>0</v>
      </c>
      <c r="R1655" s="257">
        <f>Q1655*H1655</f>
        <v>0</v>
      </c>
      <c r="S1655" s="257">
        <v>0</v>
      </c>
      <c r="T1655" s="258">
        <f>S1655*H1655</f>
        <v>0</v>
      </c>
      <c r="U1655" s="40"/>
      <c r="V1655" s="40"/>
      <c r="W1655" s="40"/>
      <c r="X1655" s="40"/>
      <c r="Y1655" s="40"/>
      <c r="Z1655" s="40"/>
      <c r="AA1655" s="40"/>
      <c r="AB1655" s="40"/>
      <c r="AC1655" s="40"/>
      <c r="AD1655" s="40"/>
      <c r="AE1655" s="40"/>
      <c r="AR1655" s="259" t="s">
        <v>162</v>
      </c>
      <c r="AT1655" s="259" t="s">
        <v>400</v>
      </c>
      <c r="AU1655" s="259" t="s">
        <v>93</v>
      </c>
      <c r="AY1655" s="18" t="s">
        <v>397</v>
      </c>
      <c r="BE1655" s="260">
        <f>IF(N1655="základní",J1655,0)</f>
        <v>0</v>
      </c>
      <c r="BF1655" s="260">
        <f>IF(N1655="snížená",J1655,0)</f>
        <v>0</v>
      </c>
      <c r="BG1655" s="260">
        <f>IF(N1655="zákl. přenesená",J1655,0)</f>
        <v>0</v>
      </c>
      <c r="BH1655" s="260">
        <f>IF(N1655="sníž. přenesená",J1655,0)</f>
        <v>0</v>
      </c>
      <c r="BI1655" s="260">
        <f>IF(N1655="nulová",J1655,0)</f>
        <v>0</v>
      </c>
      <c r="BJ1655" s="18" t="s">
        <v>91</v>
      </c>
      <c r="BK1655" s="260">
        <f>ROUND(I1655*H1655,2)</f>
        <v>0</v>
      </c>
      <c r="BL1655" s="18" t="s">
        <v>162</v>
      </c>
      <c r="BM1655" s="259" t="s">
        <v>2505</v>
      </c>
    </row>
    <row r="1656" s="2" customFormat="1">
      <c r="A1656" s="40"/>
      <c r="B1656" s="41"/>
      <c r="C1656" s="42"/>
      <c r="D1656" s="261" t="s">
        <v>404</v>
      </c>
      <c r="E1656" s="42"/>
      <c r="F1656" s="262" t="s">
        <v>2370</v>
      </c>
      <c r="G1656" s="42"/>
      <c r="H1656" s="42"/>
      <c r="I1656" s="157"/>
      <c r="J1656" s="42"/>
      <c r="K1656" s="42"/>
      <c r="L1656" s="46"/>
      <c r="M1656" s="263"/>
      <c r="N1656" s="264"/>
      <c r="O1656" s="93"/>
      <c r="P1656" s="93"/>
      <c r="Q1656" s="93"/>
      <c r="R1656" s="93"/>
      <c r="S1656" s="93"/>
      <c r="T1656" s="94"/>
      <c r="U1656" s="40"/>
      <c r="V1656" s="40"/>
      <c r="W1656" s="40"/>
      <c r="X1656" s="40"/>
      <c r="Y1656" s="40"/>
      <c r="Z1656" s="40"/>
      <c r="AA1656" s="40"/>
      <c r="AB1656" s="40"/>
      <c r="AC1656" s="40"/>
      <c r="AD1656" s="40"/>
      <c r="AE1656" s="40"/>
      <c r="AT1656" s="18" t="s">
        <v>404</v>
      </c>
      <c r="AU1656" s="18" t="s">
        <v>93</v>
      </c>
    </row>
    <row r="1657" s="2" customFormat="1" ht="16.5" customHeight="1">
      <c r="A1657" s="40"/>
      <c r="B1657" s="41"/>
      <c r="C1657" s="247" t="s">
        <v>1764</v>
      </c>
      <c r="D1657" s="247" t="s">
        <v>400</v>
      </c>
      <c r="E1657" s="248" t="s">
        <v>2506</v>
      </c>
      <c r="F1657" s="249" t="s">
        <v>2507</v>
      </c>
      <c r="G1657" s="250" t="s">
        <v>1828</v>
      </c>
      <c r="H1657" s="251">
        <v>1</v>
      </c>
      <c r="I1657" s="252"/>
      <c r="J1657" s="253">
        <f>ROUND(I1657*H1657,2)</f>
        <v>0</v>
      </c>
      <c r="K1657" s="254"/>
      <c r="L1657" s="46"/>
      <c r="M1657" s="255" t="s">
        <v>1</v>
      </c>
      <c r="N1657" s="256" t="s">
        <v>48</v>
      </c>
      <c r="O1657" s="93"/>
      <c r="P1657" s="257">
        <f>O1657*H1657</f>
        <v>0</v>
      </c>
      <c r="Q1657" s="257">
        <v>0</v>
      </c>
      <c r="R1657" s="257">
        <f>Q1657*H1657</f>
        <v>0</v>
      </c>
      <c r="S1657" s="257">
        <v>0</v>
      </c>
      <c r="T1657" s="258">
        <f>S1657*H1657</f>
        <v>0</v>
      </c>
      <c r="U1657" s="40"/>
      <c r="V1657" s="40"/>
      <c r="W1657" s="40"/>
      <c r="X1657" s="40"/>
      <c r="Y1657" s="40"/>
      <c r="Z1657" s="40"/>
      <c r="AA1657" s="40"/>
      <c r="AB1657" s="40"/>
      <c r="AC1657" s="40"/>
      <c r="AD1657" s="40"/>
      <c r="AE1657" s="40"/>
      <c r="AR1657" s="259" t="s">
        <v>162</v>
      </c>
      <c r="AT1657" s="259" t="s">
        <v>400</v>
      </c>
      <c r="AU1657" s="259" t="s">
        <v>93</v>
      </c>
      <c r="AY1657" s="18" t="s">
        <v>397</v>
      </c>
      <c r="BE1657" s="260">
        <f>IF(N1657="základní",J1657,0)</f>
        <v>0</v>
      </c>
      <c r="BF1657" s="260">
        <f>IF(N1657="snížená",J1657,0)</f>
        <v>0</v>
      </c>
      <c r="BG1657" s="260">
        <f>IF(N1657="zákl. přenesená",J1657,0)</f>
        <v>0</v>
      </c>
      <c r="BH1657" s="260">
        <f>IF(N1657="sníž. přenesená",J1657,0)</f>
        <v>0</v>
      </c>
      <c r="BI1657" s="260">
        <f>IF(N1657="nulová",J1657,0)</f>
        <v>0</v>
      </c>
      <c r="BJ1657" s="18" t="s">
        <v>91</v>
      </c>
      <c r="BK1657" s="260">
        <f>ROUND(I1657*H1657,2)</f>
        <v>0</v>
      </c>
      <c r="BL1657" s="18" t="s">
        <v>162</v>
      </c>
      <c r="BM1657" s="259" t="s">
        <v>2508</v>
      </c>
    </row>
    <row r="1658" s="2" customFormat="1">
      <c r="A1658" s="40"/>
      <c r="B1658" s="41"/>
      <c r="C1658" s="42"/>
      <c r="D1658" s="261" t="s">
        <v>404</v>
      </c>
      <c r="E1658" s="42"/>
      <c r="F1658" s="262" t="s">
        <v>2370</v>
      </c>
      <c r="G1658" s="42"/>
      <c r="H1658" s="42"/>
      <c r="I1658" s="157"/>
      <c r="J1658" s="42"/>
      <c r="K1658" s="42"/>
      <c r="L1658" s="46"/>
      <c r="M1658" s="263"/>
      <c r="N1658" s="264"/>
      <c r="O1658" s="93"/>
      <c r="P1658" s="93"/>
      <c r="Q1658" s="93"/>
      <c r="R1658" s="93"/>
      <c r="S1658" s="93"/>
      <c r="T1658" s="94"/>
      <c r="U1658" s="40"/>
      <c r="V1658" s="40"/>
      <c r="W1658" s="40"/>
      <c r="X1658" s="40"/>
      <c r="Y1658" s="40"/>
      <c r="Z1658" s="40"/>
      <c r="AA1658" s="40"/>
      <c r="AB1658" s="40"/>
      <c r="AC1658" s="40"/>
      <c r="AD1658" s="40"/>
      <c r="AE1658" s="40"/>
      <c r="AT1658" s="18" t="s">
        <v>404</v>
      </c>
      <c r="AU1658" s="18" t="s">
        <v>93</v>
      </c>
    </row>
    <row r="1659" s="2" customFormat="1" ht="16.5" customHeight="1">
      <c r="A1659" s="40"/>
      <c r="B1659" s="41"/>
      <c r="C1659" s="247" t="s">
        <v>2509</v>
      </c>
      <c r="D1659" s="247" t="s">
        <v>400</v>
      </c>
      <c r="E1659" s="248" t="s">
        <v>2510</v>
      </c>
      <c r="F1659" s="249" t="s">
        <v>2511</v>
      </c>
      <c r="G1659" s="250" t="s">
        <v>1828</v>
      </c>
      <c r="H1659" s="251">
        <v>1</v>
      </c>
      <c r="I1659" s="252"/>
      <c r="J1659" s="253">
        <f>ROUND(I1659*H1659,2)</f>
        <v>0</v>
      </c>
      <c r="K1659" s="254"/>
      <c r="L1659" s="46"/>
      <c r="M1659" s="255" t="s">
        <v>1</v>
      </c>
      <c r="N1659" s="256" t="s">
        <v>48</v>
      </c>
      <c r="O1659" s="93"/>
      <c r="P1659" s="257">
        <f>O1659*H1659</f>
        <v>0</v>
      </c>
      <c r="Q1659" s="257">
        <v>0</v>
      </c>
      <c r="R1659" s="257">
        <f>Q1659*H1659</f>
        <v>0</v>
      </c>
      <c r="S1659" s="257">
        <v>0</v>
      </c>
      <c r="T1659" s="258">
        <f>S1659*H1659</f>
        <v>0</v>
      </c>
      <c r="U1659" s="40"/>
      <c r="V1659" s="40"/>
      <c r="W1659" s="40"/>
      <c r="X1659" s="40"/>
      <c r="Y1659" s="40"/>
      <c r="Z1659" s="40"/>
      <c r="AA1659" s="40"/>
      <c r="AB1659" s="40"/>
      <c r="AC1659" s="40"/>
      <c r="AD1659" s="40"/>
      <c r="AE1659" s="40"/>
      <c r="AR1659" s="259" t="s">
        <v>162</v>
      </c>
      <c r="AT1659" s="259" t="s">
        <v>400</v>
      </c>
      <c r="AU1659" s="259" t="s">
        <v>93</v>
      </c>
      <c r="AY1659" s="18" t="s">
        <v>397</v>
      </c>
      <c r="BE1659" s="260">
        <f>IF(N1659="základní",J1659,0)</f>
        <v>0</v>
      </c>
      <c r="BF1659" s="260">
        <f>IF(N1659="snížená",J1659,0)</f>
        <v>0</v>
      </c>
      <c r="BG1659" s="260">
        <f>IF(N1659="zákl. přenesená",J1659,0)</f>
        <v>0</v>
      </c>
      <c r="BH1659" s="260">
        <f>IF(N1659="sníž. přenesená",J1659,0)</f>
        <v>0</v>
      </c>
      <c r="BI1659" s="260">
        <f>IF(N1659="nulová",J1659,0)</f>
        <v>0</v>
      </c>
      <c r="BJ1659" s="18" t="s">
        <v>91</v>
      </c>
      <c r="BK1659" s="260">
        <f>ROUND(I1659*H1659,2)</f>
        <v>0</v>
      </c>
      <c r="BL1659" s="18" t="s">
        <v>162</v>
      </c>
      <c r="BM1659" s="259" t="s">
        <v>2512</v>
      </c>
    </row>
    <row r="1660" s="2" customFormat="1">
      <c r="A1660" s="40"/>
      <c r="B1660" s="41"/>
      <c r="C1660" s="42"/>
      <c r="D1660" s="261" t="s">
        <v>404</v>
      </c>
      <c r="E1660" s="42"/>
      <c r="F1660" s="262" t="s">
        <v>2370</v>
      </c>
      <c r="G1660" s="42"/>
      <c r="H1660" s="42"/>
      <c r="I1660" s="157"/>
      <c r="J1660" s="42"/>
      <c r="K1660" s="42"/>
      <c r="L1660" s="46"/>
      <c r="M1660" s="263"/>
      <c r="N1660" s="264"/>
      <c r="O1660" s="93"/>
      <c r="P1660" s="93"/>
      <c r="Q1660" s="93"/>
      <c r="R1660" s="93"/>
      <c r="S1660" s="93"/>
      <c r="T1660" s="94"/>
      <c r="U1660" s="40"/>
      <c r="V1660" s="40"/>
      <c r="W1660" s="40"/>
      <c r="X1660" s="40"/>
      <c r="Y1660" s="40"/>
      <c r="Z1660" s="40"/>
      <c r="AA1660" s="40"/>
      <c r="AB1660" s="40"/>
      <c r="AC1660" s="40"/>
      <c r="AD1660" s="40"/>
      <c r="AE1660" s="40"/>
      <c r="AT1660" s="18" t="s">
        <v>404</v>
      </c>
      <c r="AU1660" s="18" t="s">
        <v>93</v>
      </c>
    </row>
    <row r="1661" s="2" customFormat="1" ht="16.5" customHeight="1">
      <c r="A1661" s="40"/>
      <c r="B1661" s="41"/>
      <c r="C1661" s="247" t="s">
        <v>1770</v>
      </c>
      <c r="D1661" s="247" t="s">
        <v>400</v>
      </c>
      <c r="E1661" s="248" t="s">
        <v>2513</v>
      </c>
      <c r="F1661" s="249" t="s">
        <v>2514</v>
      </c>
      <c r="G1661" s="250" t="s">
        <v>1828</v>
      </c>
      <c r="H1661" s="251">
        <v>1</v>
      </c>
      <c r="I1661" s="252"/>
      <c r="J1661" s="253">
        <f>ROUND(I1661*H1661,2)</f>
        <v>0</v>
      </c>
      <c r="K1661" s="254"/>
      <c r="L1661" s="46"/>
      <c r="M1661" s="255" t="s">
        <v>1</v>
      </c>
      <c r="N1661" s="256" t="s">
        <v>48</v>
      </c>
      <c r="O1661" s="93"/>
      <c r="P1661" s="257">
        <f>O1661*H1661</f>
        <v>0</v>
      </c>
      <c r="Q1661" s="257">
        <v>0</v>
      </c>
      <c r="R1661" s="257">
        <f>Q1661*H1661</f>
        <v>0</v>
      </c>
      <c r="S1661" s="257">
        <v>0</v>
      </c>
      <c r="T1661" s="258">
        <f>S1661*H1661</f>
        <v>0</v>
      </c>
      <c r="U1661" s="40"/>
      <c r="V1661" s="40"/>
      <c r="W1661" s="40"/>
      <c r="X1661" s="40"/>
      <c r="Y1661" s="40"/>
      <c r="Z1661" s="40"/>
      <c r="AA1661" s="40"/>
      <c r="AB1661" s="40"/>
      <c r="AC1661" s="40"/>
      <c r="AD1661" s="40"/>
      <c r="AE1661" s="40"/>
      <c r="AR1661" s="259" t="s">
        <v>162</v>
      </c>
      <c r="AT1661" s="259" t="s">
        <v>400</v>
      </c>
      <c r="AU1661" s="259" t="s">
        <v>93</v>
      </c>
      <c r="AY1661" s="18" t="s">
        <v>397</v>
      </c>
      <c r="BE1661" s="260">
        <f>IF(N1661="základní",J1661,0)</f>
        <v>0</v>
      </c>
      <c r="BF1661" s="260">
        <f>IF(N1661="snížená",J1661,0)</f>
        <v>0</v>
      </c>
      <c r="BG1661" s="260">
        <f>IF(N1661="zákl. přenesená",J1661,0)</f>
        <v>0</v>
      </c>
      <c r="BH1661" s="260">
        <f>IF(N1661="sníž. přenesená",J1661,0)</f>
        <v>0</v>
      </c>
      <c r="BI1661" s="260">
        <f>IF(N1661="nulová",J1661,0)</f>
        <v>0</v>
      </c>
      <c r="BJ1661" s="18" t="s">
        <v>91</v>
      </c>
      <c r="BK1661" s="260">
        <f>ROUND(I1661*H1661,2)</f>
        <v>0</v>
      </c>
      <c r="BL1661" s="18" t="s">
        <v>162</v>
      </c>
      <c r="BM1661" s="259" t="s">
        <v>2515</v>
      </c>
    </row>
    <row r="1662" s="2" customFormat="1">
      <c r="A1662" s="40"/>
      <c r="B1662" s="41"/>
      <c r="C1662" s="42"/>
      <c r="D1662" s="261" t="s">
        <v>404</v>
      </c>
      <c r="E1662" s="42"/>
      <c r="F1662" s="262" t="s">
        <v>2370</v>
      </c>
      <c r="G1662" s="42"/>
      <c r="H1662" s="42"/>
      <c r="I1662" s="157"/>
      <c r="J1662" s="42"/>
      <c r="K1662" s="42"/>
      <c r="L1662" s="46"/>
      <c r="M1662" s="263"/>
      <c r="N1662" s="264"/>
      <c r="O1662" s="93"/>
      <c r="P1662" s="93"/>
      <c r="Q1662" s="93"/>
      <c r="R1662" s="93"/>
      <c r="S1662" s="93"/>
      <c r="T1662" s="94"/>
      <c r="U1662" s="40"/>
      <c r="V1662" s="40"/>
      <c r="W1662" s="40"/>
      <c r="X1662" s="40"/>
      <c r="Y1662" s="40"/>
      <c r="Z1662" s="40"/>
      <c r="AA1662" s="40"/>
      <c r="AB1662" s="40"/>
      <c r="AC1662" s="40"/>
      <c r="AD1662" s="40"/>
      <c r="AE1662" s="40"/>
      <c r="AT1662" s="18" t="s">
        <v>404</v>
      </c>
      <c r="AU1662" s="18" t="s">
        <v>93</v>
      </c>
    </row>
    <row r="1663" s="2" customFormat="1" ht="16.5" customHeight="1">
      <c r="A1663" s="40"/>
      <c r="B1663" s="41"/>
      <c r="C1663" s="247" t="s">
        <v>2516</v>
      </c>
      <c r="D1663" s="247" t="s">
        <v>400</v>
      </c>
      <c r="E1663" s="248" t="s">
        <v>2517</v>
      </c>
      <c r="F1663" s="249" t="s">
        <v>2518</v>
      </c>
      <c r="G1663" s="250" t="s">
        <v>1828</v>
      </c>
      <c r="H1663" s="251">
        <v>1</v>
      </c>
      <c r="I1663" s="252"/>
      <c r="J1663" s="253">
        <f>ROUND(I1663*H1663,2)</f>
        <v>0</v>
      </c>
      <c r="K1663" s="254"/>
      <c r="L1663" s="46"/>
      <c r="M1663" s="255" t="s">
        <v>1</v>
      </c>
      <c r="N1663" s="256" t="s">
        <v>48</v>
      </c>
      <c r="O1663" s="93"/>
      <c r="P1663" s="257">
        <f>O1663*H1663</f>
        <v>0</v>
      </c>
      <c r="Q1663" s="257">
        <v>0</v>
      </c>
      <c r="R1663" s="257">
        <f>Q1663*H1663</f>
        <v>0</v>
      </c>
      <c r="S1663" s="257">
        <v>0</v>
      </c>
      <c r="T1663" s="258">
        <f>S1663*H1663</f>
        <v>0</v>
      </c>
      <c r="U1663" s="40"/>
      <c r="V1663" s="40"/>
      <c r="W1663" s="40"/>
      <c r="X1663" s="40"/>
      <c r="Y1663" s="40"/>
      <c r="Z1663" s="40"/>
      <c r="AA1663" s="40"/>
      <c r="AB1663" s="40"/>
      <c r="AC1663" s="40"/>
      <c r="AD1663" s="40"/>
      <c r="AE1663" s="40"/>
      <c r="AR1663" s="259" t="s">
        <v>162</v>
      </c>
      <c r="AT1663" s="259" t="s">
        <v>400</v>
      </c>
      <c r="AU1663" s="259" t="s">
        <v>93</v>
      </c>
      <c r="AY1663" s="18" t="s">
        <v>397</v>
      </c>
      <c r="BE1663" s="260">
        <f>IF(N1663="základní",J1663,0)</f>
        <v>0</v>
      </c>
      <c r="BF1663" s="260">
        <f>IF(N1663="snížená",J1663,0)</f>
        <v>0</v>
      </c>
      <c r="BG1663" s="260">
        <f>IF(N1663="zákl. přenesená",J1663,0)</f>
        <v>0</v>
      </c>
      <c r="BH1663" s="260">
        <f>IF(N1663="sníž. přenesená",J1663,0)</f>
        <v>0</v>
      </c>
      <c r="BI1663" s="260">
        <f>IF(N1663="nulová",J1663,0)</f>
        <v>0</v>
      </c>
      <c r="BJ1663" s="18" t="s">
        <v>91</v>
      </c>
      <c r="BK1663" s="260">
        <f>ROUND(I1663*H1663,2)</f>
        <v>0</v>
      </c>
      <c r="BL1663" s="18" t="s">
        <v>162</v>
      </c>
      <c r="BM1663" s="259" t="s">
        <v>2519</v>
      </c>
    </row>
    <row r="1664" s="2" customFormat="1">
      <c r="A1664" s="40"/>
      <c r="B1664" s="41"/>
      <c r="C1664" s="42"/>
      <c r="D1664" s="261" t="s">
        <v>404</v>
      </c>
      <c r="E1664" s="42"/>
      <c r="F1664" s="262" t="s">
        <v>2370</v>
      </c>
      <c r="G1664" s="42"/>
      <c r="H1664" s="42"/>
      <c r="I1664" s="157"/>
      <c r="J1664" s="42"/>
      <c r="K1664" s="42"/>
      <c r="L1664" s="46"/>
      <c r="M1664" s="263"/>
      <c r="N1664" s="264"/>
      <c r="O1664" s="93"/>
      <c r="P1664" s="93"/>
      <c r="Q1664" s="93"/>
      <c r="R1664" s="93"/>
      <c r="S1664" s="93"/>
      <c r="T1664" s="94"/>
      <c r="U1664" s="40"/>
      <c r="V1664" s="40"/>
      <c r="W1664" s="40"/>
      <c r="X1664" s="40"/>
      <c r="Y1664" s="40"/>
      <c r="Z1664" s="40"/>
      <c r="AA1664" s="40"/>
      <c r="AB1664" s="40"/>
      <c r="AC1664" s="40"/>
      <c r="AD1664" s="40"/>
      <c r="AE1664" s="40"/>
      <c r="AT1664" s="18" t="s">
        <v>404</v>
      </c>
      <c r="AU1664" s="18" t="s">
        <v>93</v>
      </c>
    </row>
    <row r="1665" s="2" customFormat="1" ht="16.5" customHeight="1">
      <c r="A1665" s="40"/>
      <c r="B1665" s="41"/>
      <c r="C1665" s="247" t="s">
        <v>1774</v>
      </c>
      <c r="D1665" s="247" t="s">
        <v>400</v>
      </c>
      <c r="E1665" s="248" t="s">
        <v>2520</v>
      </c>
      <c r="F1665" s="249" t="s">
        <v>2521</v>
      </c>
      <c r="G1665" s="250" t="s">
        <v>1828</v>
      </c>
      <c r="H1665" s="251">
        <v>1</v>
      </c>
      <c r="I1665" s="252"/>
      <c r="J1665" s="253">
        <f>ROUND(I1665*H1665,2)</f>
        <v>0</v>
      </c>
      <c r="K1665" s="254"/>
      <c r="L1665" s="46"/>
      <c r="M1665" s="255" t="s">
        <v>1</v>
      </c>
      <c r="N1665" s="256" t="s">
        <v>48</v>
      </c>
      <c r="O1665" s="93"/>
      <c r="P1665" s="257">
        <f>O1665*H1665</f>
        <v>0</v>
      </c>
      <c r="Q1665" s="257">
        <v>0</v>
      </c>
      <c r="R1665" s="257">
        <f>Q1665*H1665</f>
        <v>0</v>
      </c>
      <c r="S1665" s="257">
        <v>0</v>
      </c>
      <c r="T1665" s="258">
        <f>S1665*H1665</f>
        <v>0</v>
      </c>
      <c r="U1665" s="40"/>
      <c r="V1665" s="40"/>
      <c r="W1665" s="40"/>
      <c r="X1665" s="40"/>
      <c r="Y1665" s="40"/>
      <c r="Z1665" s="40"/>
      <c r="AA1665" s="40"/>
      <c r="AB1665" s="40"/>
      <c r="AC1665" s="40"/>
      <c r="AD1665" s="40"/>
      <c r="AE1665" s="40"/>
      <c r="AR1665" s="259" t="s">
        <v>162</v>
      </c>
      <c r="AT1665" s="259" t="s">
        <v>400</v>
      </c>
      <c r="AU1665" s="259" t="s">
        <v>93</v>
      </c>
      <c r="AY1665" s="18" t="s">
        <v>397</v>
      </c>
      <c r="BE1665" s="260">
        <f>IF(N1665="základní",J1665,0)</f>
        <v>0</v>
      </c>
      <c r="BF1665" s="260">
        <f>IF(N1665="snížená",J1665,0)</f>
        <v>0</v>
      </c>
      <c r="BG1665" s="260">
        <f>IF(N1665="zákl. přenesená",J1665,0)</f>
        <v>0</v>
      </c>
      <c r="BH1665" s="260">
        <f>IF(N1665="sníž. přenesená",J1665,0)</f>
        <v>0</v>
      </c>
      <c r="BI1665" s="260">
        <f>IF(N1665="nulová",J1665,0)</f>
        <v>0</v>
      </c>
      <c r="BJ1665" s="18" t="s">
        <v>91</v>
      </c>
      <c r="BK1665" s="260">
        <f>ROUND(I1665*H1665,2)</f>
        <v>0</v>
      </c>
      <c r="BL1665" s="18" t="s">
        <v>162</v>
      </c>
      <c r="BM1665" s="259" t="s">
        <v>2522</v>
      </c>
    </row>
    <row r="1666" s="2" customFormat="1">
      <c r="A1666" s="40"/>
      <c r="B1666" s="41"/>
      <c r="C1666" s="42"/>
      <c r="D1666" s="261" t="s">
        <v>404</v>
      </c>
      <c r="E1666" s="42"/>
      <c r="F1666" s="262" t="s">
        <v>2370</v>
      </c>
      <c r="G1666" s="42"/>
      <c r="H1666" s="42"/>
      <c r="I1666" s="157"/>
      <c r="J1666" s="42"/>
      <c r="K1666" s="42"/>
      <c r="L1666" s="46"/>
      <c r="M1666" s="263"/>
      <c r="N1666" s="264"/>
      <c r="O1666" s="93"/>
      <c r="P1666" s="93"/>
      <c r="Q1666" s="93"/>
      <c r="R1666" s="93"/>
      <c r="S1666" s="93"/>
      <c r="T1666" s="94"/>
      <c r="U1666" s="40"/>
      <c r="V1666" s="40"/>
      <c r="W1666" s="40"/>
      <c r="X1666" s="40"/>
      <c r="Y1666" s="40"/>
      <c r="Z1666" s="40"/>
      <c r="AA1666" s="40"/>
      <c r="AB1666" s="40"/>
      <c r="AC1666" s="40"/>
      <c r="AD1666" s="40"/>
      <c r="AE1666" s="40"/>
      <c r="AT1666" s="18" t="s">
        <v>404</v>
      </c>
      <c r="AU1666" s="18" t="s">
        <v>93</v>
      </c>
    </row>
    <row r="1667" s="2" customFormat="1" ht="16.5" customHeight="1">
      <c r="A1667" s="40"/>
      <c r="B1667" s="41"/>
      <c r="C1667" s="247" t="s">
        <v>2523</v>
      </c>
      <c r="D1667" s="247" t="s">
        <v>400</v>
      </c>
      <c r="E1667" s="248" t="s">
        <v>2524</v>
      </c>
      <c r="F1667" s="249" t="s">
        <v>2525</v>
      </c>
      <c r="G1667" s="250" t="s">
        <v>1828</v>
      </c>
      <c r="H1667" s="251">
        <v>1</v>
      </c>
      <c r="I1667" s="252"/>
      <c r="J1667" s="253">
        <f>ROUND(I1667*H1667,2)</f>
        <v>0</v>
      </c>
      <c r="K1667" s="254"/>
      <c r="L1667" s="46"/>
      <c r="M1667" s="255" t="s">
        <v>1</v>
      </c>
      <c r="N1667" s="256" t="s">
        <v>48</v>
      </c>
      <c r="O1667" s="93"/>
      <c r="P1667" s="257">
        <f>O1667*H1667</f>
        <v>0</v>
      </c>
      <c r="Q1667" s="257">
        <v>0</v>
      </c>
      <c r="R1667" s="257">
        <f>Q1667*H1667</f>
        <v>0</v>
      </c>
      <c r="S1667" s="257">
        <v>0</v>
      </c>
      <c r="T1667" s="258">
        <f>S1667*H1667</f>
        <v>0</v>
      </c>
      <c r="U1667" s="40"/>
      <c r="V1667" s="40"/>
      <c r="W1667" s="40"/>
      <c r="X1667" s="40"/>
      <c r="Y1667" s="40"/>
      <c r="Z1667" s="40"/>
      <c r="AA1667" s="40"/>
      <c r="AB1667" s="40"/>
      <c r="AC1667" s="40"/>
      <c r="AD1667" s="40"/>
      <c r="AE1667" s="40"/>
      <c r="AR1667" s="259" t="s">
        <v>162</v>
      </c>
      <c r="AT1667" s="259" t="s">
        <v>400</v>
      </c>
      <c r="AU1667" s="259" t="s">
        <v>93</v>
      </c>
      <c r="AY1667" s="18" t="s">
        <v>397</v>
      </c>
      <c r="BE1667" s="260">
        <f>IF(N1667="základní",J1667,0)</f>
        <v>0</v>
      </c>
      <c r="BF1667" s="260">
        <f>IF(N1667="snížená",J1667,0)</f>
        <v>0</v>
      </c>
      <c r="BG1667" s="260">
        <f>IF(N1667="zákl. přenesená",J1667,0)</f>
        <v>0</v>
      </c>
      <c r="BH1667" s="260">
        <f>IF(N1667="sníž. přenesená",J1667,0)</f>
        <v>0</v>
      </c>
      <c r="BI1667" s="260">
        <f>IF(N1667="nulová",J1667,0)</f>
        <v>0</v>
      </c>
      <c r="BJ1667" s="18" t="s">
        <v>91</v>
      </c>
      <c r="BK1667" s="260">
        <f>ROUND(I1667*H1667,2)</f>
        <v>0</v>
      </c>
      <c r="BL1667" s="18" t="s">
        <v>162</v>
      </c>
      <c r="BM1667" s="259" t="s">
        <v>2526</v>
      </c>
    </row>
    <row r="1668" s="2" customFormat="1">
      <c r="A1668" s="40"/>
      <c r="B1668" s="41"/>
      <c r="C1668" s="42"/>
      <c r="D1668" s="261" t="s">
        <v>404</v>
      </c>
      <c r="E1668" s="42"/>
      <c r="F1668" s="262" t="s">
        <v>2375</v>
      </c>
      <c r="G1668" s="42"/>
      <c r="H1668" s="42"/>
      <c r="I1668" s="157"/>
      <c r="J1668" s="42"/>
      <c r="K1668" s="42"/>
      <c r="L1668" s="46"/>
      <c r="M1668" s="263"/>
      <c r="N1668" s="264"/>
      <c r="O1668" s="93"/>
      <c r="P1668" s="93"/>
      <c r="Q1668" s="93"/>
      <c r="R1668" s="93"/>
      <c r="S1668" s="93"/>
      <c r="T1668" s="94"/>
      <c r="U1668" s="40"/>
      <c r="V1668" s="40"/>
      <c r="W1668" s="40"/>
      <c r="X1668" s="40"/>
      <c r="Y1668" s="40"/>
      <c r="Z1668" s="40"/>
      <c r="AA1668" s="40"/>
      <c r="AB1668" s="40"/>
      <c r="AC1668" s="40"/>
      <c r="AD1668" s="40"/>
      <c r="AE1668" s="40"/>
      <c r="AT1668" s="18" t="s">
        <v>404</v>
      </c>
      <c r="AU1668" s="18" t="s">
        <v>93</v>
      </c>
    </row>
    <row r="1669" s="2" customFormat="1" ht="16.5" customHeight="1">
      <c r="A1669" s="40"/>
      <c r="B1669" s="41"/>
      <c r="C1669" s="247" t="s">
        <v>1779</v>
      </c>
      <c r="D1669" s="247" t="s">
        <v>400</v>
      </c>
      <c r="E1669" s="248" t="s">
        <v>2527</v>
      </c>
      <c r="F1669" s="249" t="s">
        <v>2528</v>
      </c>
      <c r="G1669" s="250" t="s">
        <v>1828</v>
      </c>
      <c r="H1669" s="251">
        <v>1</v>
      </c>
      <c r="I1669" s="252"/>
      <c r="J1669" s="253">
        <f>ROUND(I1669*H1669,2)</f>
        <v>0</v>
      </c>
      <c r="K1669" s="254"/>
      <c r="L1669" s="46"/>
      <c r="M1669" s="255" t="s">
        <v>1</v>
      </c>
      <c r="N1669" s="256" t="s">
        <v>48</v>
      </c>
      <c r="O1669" s="93"/>
      <c r="P1669" s="257">
        <f>O1669*H1669</f>
        <v>0</v>
      </c>
      <c r="Q1669" s="257">
        <v>0</v>
      </c>
      <c r="R1669" s="257">
        <f>Q1669*H1669</f>
        <v>0</v>
      </c>
      <c r="S1669" s="257">
        <v>0</v>
      </c>
      <c r="T1669" s="258">
        <f>S1669*H1669</f>
        <v>0</v>
      </c>
      <c r="U1669" s="40"/>
      <c r="V1669" s="40"/>
      <c r="W1669" s="40"/>
      <c r="X1669" s="40"/>
      <c r="Y1669" s="40"/>
      <c r="Z1669" s="40"/>
      <c r="AA1669" s="40"/>
      <c r="AB1669" s="40"/>
      <c r="AC1669" s="40"/>
      <c r="AD1669" s="40"/>
      <c r="AE1669" s="40"/>
      <c r="AR1669" s="259" t="s">
        <v>162</v>
      </c>
      <c r="AT1669" s="259" t="s">
        <v>400</v>
      </c>
      <c r="AU1669" s="259" t="s">
        <v>93</v>
      </c>
      <c r="AY1669" s="18" t="s">
        <v>397</v>
      </c>
      <c r="BE1669" s="260">
        <f>IF(N1669="základní",J1669,0)</f>
        <v>0</v>
      </c>
      <c r="BF1669" s="260">
        <f>IF(N1669="snížená",J1669,0)</f>
        <v>0</v>
      </c>
      <c r="BG1669" s="260">
        <f>IF(N1669="zákl. přenesená",J1669,0)</f>
        <v>0</v>
      </c>
      <c r="BH1669" s="260">
        <f>IF(N1669="sníž. přenesená",J1669,0)</f>
        <v>0</v>
      </c>
      <c r="BI1669" s="260">
        <f>IF(N1669="nulová",J1669,0)</f>
        <v>0</v>
      </c>
      <c r="BJ1669" s="18" t="s">
        <v>91</v>
      </c>
      <c r="BK1669" s="260">
        <f>ROUND(I1669*H1669,2)</f>
        <v>0</v>
      </c>
      <c r="BL1669" s="18" t="s">
        <v>162</v>
      </c>
      <c r="BM1669" s="259" t="s">
        <v>2529</v>
      </c>
    </row>
    <row r="1670" s="2" customFormat="1">
      <c r="A1670" s="40"/>
      <c r="B1670" s="41"/>
      <c r="C1670" s="42"/>
      <c r="D1670" s="261" t="s">
        <v>404</v>
      </c>
      <c r="E1670" s="42"/>
      <c r="F1670" s="262" t="s">
        <v>2370</v>
      </c>
      <c r="G1670" s="42"/>
      <c r="H1670" s="42"/>
      <c r="I1670" s="157"/>
      <c r="J1670" s="42"/>
      <c r="K1670" s="42"/>
      <c r="L1670" s="46"/>
      <c r="M1670" s="263"/>
      <c r="N1670" s="264"/>
      <c r="O1670" s="93"/>
      <c r="P1670" s="93"/>
      <c r="Q1670" s="93"/>
      <c r="R1670" s="93"/>
      <c r="S1670" s="93"/>
      <c r="T1670" s="94"/>
      <c r="U1670" s="40"/>
      <c r="V1670" s="40"/>
      <c r="W1670" s="40"/>
      <c r="X1670" s="40"/>
      <c r="Y1670" s="40"/>
      <c r="Z1670" s="40"/>
      <c r="AA1670" s="40"/>
      <c r="AB1670" s="40"/>
      <c r="AC1670" s="40"/>
      <c r="AD1670" s="40"/>
      <c r="AE1670" s="40"/>
      <c r="AT1670" s="18" t="s">
        <v>404</v>
      </c>
      <c r="AU1670" s="18" t="s">
        <v>93</v>
      </c>
    </row>
    <row r="1671" s="2" customFormat="1" ht="16.5" customHeight="1">
      <c r="A1671" s="40"/>
      <c r="B1671" s="41"/>
      <c r="C1671" s="247" t="s">
        <v>2530</v>
      </c>
      <c r="D1671" s="247" t="s">
        <v>400</v>
      </c>
      <c r="E1671" s="248" t="s">
        <v>2531</v>
      </c>
      <c r="F1671" s="249" t="s">
        <v>2532</v>
      </c>
      <c r="G1671" s="250" t="s">
        <v>1828</v>
      </c>
      <c r="H1671" s="251">
        <v>1</v>
      </c>
      <c r="I1671" s="252"/>
      <c r="J1671" s="253">
        <f>ROUND(I1671*H1671,2)</f>
        <v>0</v>
      </c>
      <c r="K1671" s="254"/>
      <c r="L1671" s="46"/>
      <c r="M1671" s="255" t="s">
        <v>1</v>
      </c>
      <c r="N1671" s="256" t="s">
        <v>48</v>
      </c>
      <c r="O1671" s="93"/>
      <c r="P1671" s="257">
        <f>O1671*H1671</f>
        <v>0</v>
      </c>
      <c r="Q1671" s="257">
        <v>0</v>
      </c>
      <c r="R1671" s="257">
        <f>Q1671*H1671</f>
        <v>0</v>
      </c>
      <c r="S1671" s="257">
        <v>0</v>
      </c>
      <c r="T1671" s="258">
        <f>S1671*H1671</f>
        <v>0</v>
      </c>
      <c r="U1671" s="40"/>
      <c r="V1671" s="40"/>
      <c r="W1671" s="40"/>
      <c r="X1671" s="40"/>
      <c r="Y1671" s="40"/>
      <c r="Z1671" s="40"/>
      <c r="AA1671" s="40"/>
      <c r="AB1671" s="40"/>
      <c r="AC1671" s="40"/>
      <c r="AD1671" s="40"/>
      <c r="AE1671" s="40"/>
      <c r="AR1671" s="259" t="s">
        <v>162</v>
      </c>
      <c r="AT1671" s="259" t="s">
        <v>400</v>
      </c>
      <c r="AU1671" s="259" t="s">
        <v>93</v>
      </c>
      <c r="AY1671" s="18" t="s">
        <v>397</v>
      </c>
      <c r="BE1671" s="260">
        <f>IF(N1671="základní",J1671,0)</f>
        <v>0</v>
      </c>
      <c r="BF1671" s="260">
        <f>IF(N1671="snížená",J1671,0)</f>
        <v>0</v>
      </c>
      <c r="BG1671" s="260">
        <f>IF(N1671="zákl. přenesená",J1671,0)</f>
        <v>0</v>
      </c>
      <c r="BH1671" s="260">
        <f>IF(N1671="sníž. přenesená",J1671,0)</f>
        <v>0</v>
      </c>
      <c r="BI1671" s="260">
        <f>IF(N1671="nulová",J1671,0)</f>
        <v>0</v>
      </c>
      <c r="BJ1671" s="18" t="s">
        <v>91</v>
      </c>
      <c r="BK1671" s="260">
        <f>ROUND(I1671*H1671,2)</f>
        <v>0</v>
      </c>
      <c r="BL1671" s="18" t="s">
        <v>162</v>
      </c>
      <c r="BM1671" s="259" t="s">
        <v>2533</v>
      </c>
    </row>
    <row r="1672" s="2" customFormat="1">
      <c r="A1672" s="40"/>
      <c r="B1672" s="41"/>
      <c r="C1672" s="42"/>
      <c r="D1672" s="261" t="s">
        <v>404</v>
      </c>
      <c r="E1672" s="42"/>
      <c r="F1672" s="262" t="s">
        <v>2370</v>
      </c>
      <c r="G1672" s="42"/>
      <c r="H1672" s="42"/>
      <c r="I1672" s="157"/>
      <c r="J1672" s="42"/>
      <c r="K1672" s="42"/>
      <c r="L1672" s="46"/>
      <c r="M1672" s="263"/>
      <c r="N1672" s="264"/>
      <c r="O1672" s="93"/>
      <c r="P1672" s="93"/>
      <c r="Q1672" s="93"/>
      <c r="R1672" s="93"/>
      <c r="S1672" s="93"/>
      <c r="T1672" s="94"/>
      <c r="U1672" s="40"/>
      <c r="V1672" s="40"/>
      <c r="W1672" s="40"/>
      <c r="X1672" s="40"/>
      <c r="Y1672" s="40"/>
      <c r="Z1672" s="40"/>
      <c r="AA1672" s="40"/>
      <c r="AB1672" s="40"/>
      <c r="AC1672" s="40"/>
      <c r="AD1672" s="40"/>
      <c r="AE1672" s="40"/>
      <c r="AT1672" s="18" t="s">
        <v>404</v>
      </c>
      <c r="AU1672" s="18" t="s">
        <v>93</v>
      </c>
    </row>
    <row r="1673" s="2" customFormat="1" ht="16.5" customHeight="1">
      <c r="A1673" s="40"/>
      <c r="B1673" s="41"/>
      <c r="C1673" s="247" t="s">
        <v>1782</v>
      </c>
      <c r="D1673" s="247" t="s">
        <v>400</v>
      </c>
      <c r="E1673" s="248" t="s">
        <v>2534</v>
      </c>
      <c r="F1673" s="249" t="s">
        <v>2535</v>
      </c>
      <c r="G1673" s="250" t="s">
        <v>1828</v>
      </c>
      <c r="H1673" s="251">
        <v>1</v>
      </c>
      <c r="I1673" s="252"/>
      <c r="J1673" s="253">
        <f>ROUND(I1673*H1673,2)</f>
        <v>0</v>
      </c>
      <c r="K1673" s="254"/>
      <c r="L1673" s="46"/>
      <c r="M1673" s="255" t="s">
        <v>1</v>
      </c>
      <c r="N1673" s="256" t="s">
        <v>48</v>
      </c>
      <c r="O1673" s="93"/>
      <c r="P1673" s="257">
        <f>O1673*H1673</f>
        <v>0</v>
      </c>
      <c r="Q1673" s="257">
        <v>0</v>
      </c>
      <c r="R1673" s="257">
        <f>Q1673*H1673</f>
        <v>0</v>
      </c>
      <c r="S1673" s="257">
        <v>0</v>
      </c>
      <c r="T1673" s="258">
        <f>S1673*H1673</f>
        <v>0</v>
      </c>
      <c r="U1673" s="40"/>
      <c r="V1673" s="40"/>
      <c r="W1673" s="40"/>
      <c r="X1673" s="40"/>
      <c r="Y1673" s="40"/>
      <c r="Z1673" s="40"/>
      <c r="AA1673" s="40"/>
      <c r="AB1673" s="40"/>
      <c r="AC1673" s="40"/>
      <c r="AD1673" s="40"/>
      <c r="AE1673" s="40"/>
      <c r="AR1673" s="259" t="s">
        <v>162</v>
      </c>
      <c r="AT1673" s="259" t="s">
        <v>400</v>
      </c>
      <c r="AU1673" s="259" t="s">
        <v>93</v>
      </c>
      <c r="AY1673" s="18" t="s">
        <v>397</v>
      </c>
      <c r="BE1673" s="260">
        <f>IF(N1673="základní",J1673,0)</f>
        <v>0</v>
      </c>
      <c r="BF1673" s="260">
        <f>IF(N1673="snížená",J1673,0)</f>
        <v>0</v>
      </c>
      <c r="BG1673" s="260">
        <f>IF(N1673="zákl. přenesená",J1673,0)</f>
        <v>0</v>
      </c>
      <c r="BH1673" s="260">
        <f>IF(N1673="sníž. přenesená",J1673,0)</f>
        <v>0</v>
      </c>
      <c r="BI1673" s="260">
        <f>IF(N1673="nulová",J1673,0)</f>
        <v>0</v>
      </c>
      <c r="BJ1673" s="18" t="s">
        <v>91</v>
      </c>
      <c r="BK1673" s="260">
        <f>ROUND(I1673*H1673,2)</f>
        <v>0</v>
      </c>
      <c r="BL1673" s="18" t="s">
        <v>162</v>
      </c>
      <c r="BM1673" s="259" t="s">
        <v>2536</v>
      </c>
    </row>
    <row r="1674" s="2" customFormat="1">
      <c r="A1674" s="40"/>
      <c r="B1674" s="41"/>
      <c r="C1674" s="42"/>
      <c r="D1674" s="261" t="s">
        <v>404</v>
      </c>
      <c r="E1674" s="42"/>
      <c r="F1674" s="262" t="s">
        <v>2370</v>
      </c>
      <c r="G1674" s="42"/>
      <c r="H1674" s="42"/>
      <c r="I1674" s="157"/>
      <c r="J1674" s="42"/>
      <c r="K1674" s="42"/>
      <c r="L1674" s="46"/>
      <c r="M1674" s="263"/>
      <c r="N1674" s="264"/>
      <c r="O1674" s="93"/>
      <c r="P1674" s="93"/>
      <c r="Q1674" s="93"/>
      <c r="R1674" s="93"/>
      <c r="S1674" s="93"/>
      <c r="T1674" s="94"/>
      <c r="U1674" s="40"/>
      <c r="V1674" s="40"/>
      <c r="W1674" s="40"/>
      <c r="X1674" s="40"/>
      <c r="Y1674" s="40"/>
      <c r="Z1674" s="40"/>
      <c r="AA1674" s="40"/>
      <c r="AB1674" s="40"/>
      <c r="AC1674" s="40"/>
      <c r="AD1674" s="40"/>
      <c r="AE1674" s="40"/>
      <c r="AT1674" s="18" t="s">
        <v>404</v>
      </c>
      <c r="AU1674" s="18" t="s">
        <v>93</v>
      </c>
    </row>
    <row r="1675" s="2" customFormat="1" ht="16.5" customHeight="1">
      <c r="A1675" s="40"/>
      <c r="B1675" s="41"/>
      <c r="C1675" s="247" t="s">
        <v>2537</v>
      </c>
      <c r="D1675" s="247" t="s">
        <v>400</v>
      </c>
      <c r="E1675" s="248" t="s">
        <v>2538</v>
      </c>
      <c r="F1675" s="249" t="s">
        <v>2539</v>
      </c>
      <c r="G1675" s="250" t="s">
        <v>1828</v>
      </c>
      <c r="H1675" s="251">
        <v>1</v>
      </c>
      <c r="I1675" s="252"/>
      <c r="J1675" s="253">
        <f>ROUND(I1675*H1675,2)</f>
        <v>0</v>
      </c>
      <c r="K1675" s="254"/>
      <c r="L1675" s="46"/>
      <c r="M1675" s="255" t="s">
        <v>1</v>
      </c>
      <c r="N1675" s="256" t="s">
        <v>48</v>
      </c>
      <c r="O1675" s="93"/>
      <c r="P1675" s="257">
        <f>O1675*H1675</f>
        <v>0</v>
      </c>
      <c r="Q1675" s="257">
        <v>0</v>
      </c>
      <c r="R1675" s="257">
        <f>Q1675*H1675</f>
        <v>0</v>
      </c>
      <c r="S1675" s="257">
        <v>0</v>
      </c>
      <c r="T1675" s="258">
        <f>S1675*H1675</f>
        <v>0</v>
      </c>
      <c r="U1675" s="40"/>
      <c r="V1675" s="40"/>
      <c r="W1675" s="40"/>
      <c r="X1675" s="40"/>
      <c r="Y1675" s="40"/>
      <c r="Z1675" s="40"/>
      <c r="AA1675" s="40"/>
      <c r="AB1675" s="40"/>
      <c r="AC1675" s="40"/>
      <c r="AD1675" s="40"/>
      <c r="AE1675" s="40"/>
      <c r="AR1675" s="259" t="s">
        <v>162</v>
      </c>
      <c r="AT1675" s="259" t="s">
        <v>400</v>
      </c>
      <c r="AU1675" s="259" t="s">
        <v>93</v>
      </c>
      <c r="AY1675" s="18" t="s">
        <v>397</v>
      </c>
      <c r="BE1675" s="260">
        <f>IF(N1675="základní",J1675,0)</f>
        <v>0</v>
      </c>
      <c r="BF1675" s="260">
        <f>IF(N1675="snížená",J1675,0)</f>
        <v>0</v>
      </c>
      <c r="BG1675" s="260">
        <f>IF(N1675="zákl. přenesená",J1675,0)</f>
        <v>0</v>
      </c>
      <c r="BH1675" s="260">
        <f>IF(N1675="sníž. přenesená",J1675,0)</f>
        <v>0</v>
      </c>
      <c r="BI1675" s="260">
        <f>IF(N1675="nulová",J1675,0)</f>
        <v>0</v>
      </c>
      <c r="BJ1675" s="18" t="s">
        <v>91</v>
      </c>
      <c r="BK1675" s="260">
        <f>ROUND(I1675*H1675,2)</f>
        <v>0</v>
      </c>
      <c r="BL1675" s="18" t="s">
        <v>162</v>
      </c>
      <c r="BM1675" s="259" t="s">
        <v>2540</v>
      </c>
    </row>
    <row r="1676" s="2" customFormat="1">
      <c r="A1676" s="40"/>
      <c r="B1676" s="41"/>
      <c r="C1676" s="42"/>
      <c r="D1676" s="261" t="s">
        <v>404</v>
      </c>
      <c r="E1676" s="42"/>
      <c r="F1676" s="262" t="s">
        <v>2370</v>
      </c>
      <c r="G1676" s="42"/>
      <c r="H1676" s="42"/>
      <c r="I1676" s="157"/>
      <c r="J1676" s="42"/>
      <c r="K1676" s="42"/>
      <c r="L1676" s="46"/>
      <c r="M1676" s="263"/>
      <c r="N1676" s="264"/>
      <c r="O1676" s="93"/>
      <c r="P1676" s="93"/>
      <c r="Q1676" s="93"/>
      <c r="R1676" s="93"/>
      <c r="S1676" s="93"/>
      <c r="T1676" s="94"/>
      <c r="U1676" s="40"/>
      <c r="V1676" s="40"/>
      <c r="W1676" s="40"/>
      <c r="X1676" s="40"/>
      <c r="Y1676" s="40"/>
      <c r="Z1676" s="40"/>
      <c r="AA1676" s="40"/>
      <c r="AB1676" s="40"/>
      <c r="AC1676" s="40"/>
      <c r="AD1676" s="40"/>
      <c r="AE1676" s="40"/>
      <c r="AT1676" s="18" t="s">
        <v>404</v>
      </c>
      <c r="AU1676" s="18" t="s">
        <v>93</v>
      </c>
    </row>
    <row r="1677" s="2" customFormat="1" ht="16.5" customHeight="1">
      <c r="A1677" s="40"/>
      <c r="B1677" s="41"/>
      <c r="C1677" s="247" t="s">
        <v>1786</v>
      </c>
      <c r="D1677" s="247" t="s">
        <v>400</v>
      </c>
      <c r="E1677" s="248" t="s">
        <v>2541</v>
      </c>
      <c r="F1677" s="249" t="s">
        <v>2542</v>
      </c>
      <c r="G1677" s="250" t="s">
        <v>1828</v>
      </c>
      <c r="H1677" s="251">
        <v>1</v>
      </c>
      <c r="I1677" s="252"/>
      <c r="J1677" s="253">
        <f>ROUND(I1677*H1677,2)</f>
        <v>0</v>
      </c>
      <c r="K1677" s="254"/>
      <c r="L1677" s="46"/>
      <c r="M1677" s="255" t="s">
        <v>1</v>
      </c>
      <c r="N1677" s="256" t="s">
        <v>48</v>
      </c>
      <c r="O1677" s="93"/>
      <c r="P1677" s="257">
        <f>O1677*H1677</f>
        <v>0</v>
      </c>
      <c r="Q1677" s="257">
        <v>0</v>
      </c>
      <c r="R1677" s="257">
        <f>Q1677*H1677</f>
        <v>0</v>
      </c>
      <c r="S1677" s="257">
        <v>0</v>
      </c>
      <c r="T1677" s="258">
        <f>S1677*H1677</f>
        <v>0</v>
      </c>
      <c r="U1677" s="40"/>
      <c r="V1677" s="40"/>
      <c r="W1677" s="40"/>
      <c r="X1677" s="40"/>
      <c r="Y1677" s="40"/>
      <c r="Z1677" s="40"/>
      <c r="AA1677" s="40"/>
      <c r="AB1677" s="40"/>
      <c r="AC1677" s="40"/>
      <c r="AD1677" s="40"/>
      <c r="AE1677" s="40"/>
      <c r="AR1677" s="259" t="s">
        <v>162</v>
      </c>
      <c r="AT1677" s="259" t="s">
        <v>400</v>
      </c>
      <c r="AU1677" s="259" t="s">
        <v>93</v>
      </c>
      <c r="AY1677" s="18" t="s">
        <v>397</v>
      </c>
      <c r="BE1677" s="260">
        <f>IF(N1677="základní",J1677,0)</f>
        <v>0</v>
      </c>
      <c r="BF1677" s="260">
        <f>IF(N1677="snížená",J1677,0)</f>
        <v>0</v>
      </c>
      <c r="BG1677" s="260">
        <f>IF(N1677="zákl. přenesená",J1677,0)</f>
        <v>0</v>
      </c>
      <c r="BH1677" s="260">
        <f>IF(N1677="sníž. přenesená",J1677,0)</f>
        <v>0</v>
      </c>
      <c r="BI1677" s="260">
        <f>IF(N1677="nulová",J1677,0)</f>
        <v>0</v>
      </c>
      <c r="BJ1677" s="18" t="s">
        <v>91</v>
      </c>
      <c r="BK1677" s="260">
        <f>ROUND(I1677*H1677,2)</f>
        <v>0</v>
      </c>
      <c r="BL1677" s="18" t="s">
        <v>162</v>
      </c>
      <c r="BM1677" s="259" t="s">
        <v>2543</v>
      </c>
    </row>
    <row r="1678" s="2" customFormat="1">
      <c r="A1678" s="40"/>
      <c r="B1678" s="41"/>
      <c r="C1678" s="42"/>
      <c r="D1678" s="261" t="s">
        <v>404</v>
      </c>
      <c r="E1678" s="42"/>
      <c r="F1678" s="262" t="s">
        <v>2370</v>
      </c>
      <c r="G1678" s="42"/>
      <c r="H1678" s="42"/>
      <c r="I1678" s="157"/>
      <c r="J1678" s="42"/>
      <c r="K1678" s="42"/>
      <c r="L1678" s="46"/>
      <c r="M1678" s="263"/>
      <c r="N1678" s="264"/>
      <c r="O1678" s="93"/>
      <c r="P1678" s="93"/>
      <c r="Q1678" s="93"/>
      <c r="R1678" s="93"/>
      <c r="S1678" s="93"/>
      <c r="T1678" s="94"/>
      <c r="U1678" s="40"/>
      <c r="V1678" s="40"/>
      <c r="W1678" s="40"/>
      <c r="X1678" s="40"/>
      <c r="Y1678" s="40"/>
      <c r="Z1678" s="40"/>
      <c r="AA1678" s="40"/>
      <c r="AB1678" s="40"/>
      <c r="AC1678" s="40"/>
      <c r="AD1678" s="40"/>
      <c r="AE1678" s="40"/>
      <c r="AT1678" s="18" t="s">
        <v>404</v>
      </c>
      <c r="AU1678" s="18" t="s">
        <v>93</v>
      </c>
    </row>
    <row r="1679" s="2" customFormat="1" ht="16.5" customHeight="1">
      <c r="A1679" s="40"/>
      <c r="B1679" s="41"/>
      <c r="C1679" s="247" t="s">
        <v>2544</v>
      </c>
      <c r="D1679" s="247" t="s">
        <v>400</v>
      </c>
      <c r="E1679" s="248" t="s">
        <v>2545</v>
      </c>
      <c r="F1679" s="249" t="s">
        <v>2546</v>
      </c>
      <c r="G1679" s="250" t="s">
        <v>1828</v>
      </c>
      <c r="H1679" s="251">
        <v>1</v>
      </c>
      <c r="I1679" s="252"/>
      <c r="J1679" s="253">
        <f>ROUND(I1679*H1679,2)</f>
        <v>0</v>
      </c>
      <c r="K1679" s="254"/>
      <c r="L1679" s="46"/>
      <c r="M1679" s="255" t="s">
        <v>1</v>
      </c>
      <c r="N1679" s="256" t="s">
        <v>48</v>
      </c>
      <c r="O1679" s="93"/>
      <c r="P1679" s="257">
        <f>O1679*H1679</f>
        <v>0</v>
      </c>
      <c r="Q1679" s="257">
        <v>0</v>
      </c>
      <c r="R1679" s="257">
        <f>Q1679*H1679</f>
        <v>0</v>
      </c>
      <c r="S1679" s="257">
        <v>0</v>
      </c>
      <c r="T1679" s="258">
        <f>S1679*H1679</f>
        <v>0</v>
      </c>
      <c r="U1679" s="40"/>
      <c r="V1679" s="40"/>
      <c r="W1679" s="40"/>
      <c r="X1679" s="40"/>
      <c r="Y1679" s="40"/>
      <c r="Z1679" s="40"/>
      <c r="AA1679" s="40"/>
      <c r="AB1679" s="40"/>
      <c r="AC1679" s="40"/>
      <c r="AD1679" s="40"/>
      <c r="AE1679" s="40"/>
      <c r="AR1679" s="259" t="s">
        <v>162</v>
      </c>
      <c r="AT1679" s="259" t="s">
        <v>400</v>
      </c>
      <c r="AU1679" s="259" t="s">
        <v>93</v>
      </c>
      <c r="AY1679" s="18" t="s">
        <v>397</v>
      </c>
      <c r="BE1679" s="260">
        <f>IF(N1679="základní",J1679,0)</f>
        <v>0</v>
      </c>
      <c r="BF1679" s="260">
        <f>IF(N1679="snížená",J1679,0)</f>
        <v>0</v>
      </c>
      <c r="BG1679" s="260">
        <f>IF(N1679="zákl. přenesená",J1679,0)</f>
        <v>0</v>
      </c>
      <c r="BH1679" s="260">
        <f>IF(N1679="sníž. přenesená",J1679,0)</f>
        <v>0</v>
      </c>
      <c r="BI1679" s="260">
        <f>IF(N1679="nulová",J1679,0)</f>
        <v>0</v>
      </c>
      <c r="BJ1679" s="18" t="s">
        <v>91</v>
      </c>
      <c r="BK1679" s="260">
        <f>ROUND(I1679*H1679,2)</f>
        <v>0</v>
      </c>
      <c r="BL1679" s="18" t="s">
        <v>162</v>
      </c>
      <c r="BM1679" s="259" t="s">
        <v>2547</v>
      </c>
    </row>
    <row r="1680" s="2" customFormat="1">
      <c r="A1680" s="40"/>
      <c r="B1680" s="41"/>
      <c r="C1680" s="42"/>
      <c r="D1680" s="261" t="s">
        <v>404</v>
      </c>
      <c r="E1680" s="42"/>
      <c r="F1680" s="262" t="s">
        <v>2370</v>
      </c>
      <c r="G1680" s="42"/>
      <c r="H1680" s="42"/>
      <c r="I1680" s="157"/>
      <c r="J1680" s="42"/>
      <c r="K1680" s="42"/>
      <c r="L1680" s="46"/>
      <c r="M1680" s="263"/>
      <c r="N1680" s="264"/>
      <c r="O1680" s="93"/>
      <c r="P1680" s="93"/>
      <c r="Q1680" s="93"/>
      <c r="R1680" s="93"/>
      <c r="S1680" s="93"/>
      <c r="T1680" s="94"/>
      <c r="U1680" s="40"/>
      <c r="V1680" s="40"/>
      <c r="W1680" s="40"/>
      <c r="X1680" s="40"/>
      <c r="Y1680" s="40"/>
      <c r="Z1680" s="40"/>
      <c r="AA1680" s="40"/>
      <c r="AB1680" s="40"/>
      <c r="AC1680" s="40"/>
      <c r="AD1680" s="40"/>
      <c r="AE1680" s="40"/>
      <c r="AT1680" s="18" t="s">
        <v>404</v>
      </c>
      <c r="AU1680" s="18" t="s">
        <v>93</v>
      </c>
    </row>
    <row r="1681" s="2" customFormat="1" ht="16.5" customHeight="1">
      <c r="A1681" s="40"/>
      <c r="B1681" s="41"/>
      <c r="C1681" s="247" t="s">
        <v>1789</v>
      </c>
      <c r="D1681" s="247" t="s">
        <v>400</v>
      </c>
      <c r="E1681" s="248" t="s">
        <v>2548</v>
      </c>
      <c r="F1681" s="249" t="s">
        <v>2549</v>
      </c>
      <c r="G1681" s="250" t="s">
        <v>1828</v>
      </c>
      <c r="H1681" s="251">
        <v>1</v>
      </c>
      <c r="I1681" s="252"/>
      <c r="J1681" s="253">
        <f>ROUND(I1681*H1681,2)</f>
        <v>0</v>
      </c>
      <c r="K1681" s="254"/>
      <c r="L1681" s="46"/>
      <c r="M1681" s="255" t="s">
        <v>1</v>
      </c>
      <c r="N1681" s="256" t="s">
        <v>48</v>
      </c>
      <c r="O1681" s="93"/>
      <c r="P1681" s="257">
        <f>O1681*H1681</f>
        <v>0</v>
      </c>
      <c r="Q1681" s="257">
        <v>0</v>
      </c>
      <c r="R1681" s="257">
        <f>Q1681*H1681</f>
        <v>0</v>
      </c>
      <c r="S1681" s="257">
        <v>0</v>
      </c>
      <c r="T1681" s="258">
        <f>S1681*H1681</f>
        <v>0</v>
      </c>
      <c r="U1681" s="40"/>
      <c r="V1681" s="40"/>
      <c r="W1681" s="40"/>
      <c r="X1681" s="40"/>
      <c r="Y1681" s="40"/>
      <c r="Z1681" s="40"/>
      <c r="AA1681" s="40"/>
      <c r="AB1681" s="40"/>
      <c r="AC1681" s="40"/>
      <c r="AD1681" s="40"/>
      <c r="AE1681" s="40"/>
      <c r="AR1681" s="259" t="s">
        <v>162</v>
      </c>
      <c r="AT1681" s="259" t="s">
        <v>400</v>
      </c>
      <c r="AU1681" s="259" t="s">
        <v>93</v>
      </c>
      <c r="AY1681" s="18" t="s">
        <v>397</v>
      </c>
      <c r="BE1681" s="260">
        <f>IF(N1681="základní",J1681,0)</f>
        <v>0</v>
      </c>
      <c r="BF1681" s="260">
        <f>IF(N1681="snížená",J1681,0)</f>
        <v>0</v>
      </c>
      <c r="BG1681" s="260">
        <f>IF(N1681="zákl. přenesená",J1681,0)</f>
        <v>0</v>
      </c>
      <c r="BH1681" s="260">
        <f>IF(N1681="sníž. přenesená",J1681,0)</f>
        <v>0</v>
      </c>
      <c r="BI1681" s="260">
        <f>IF(N1681="nulová",J1681,0)</f>
        <v>0</v>
      </c>
      <c r="BJ1681" s="18" t="s">
        <v>91</v>
      </c>
      <c r="BK1681" s="260">
        <f>ROUND(I1681*H1681,2)</f>
        <v>0</v>
      </c>
      <c r="BL1681" s="18" t="s">
        <v>162</v>
      </c>
      <c r="BM1681" s="259" t="s">
        <v>2550</v>
      </c>
    </row>
    <row r="1682" s="2" customFormat="1">
      <c r="A1682" s="40"/>
      <c r="B1682" s="41"/>
      <c r="C1682" s="42"/>
      <c r="D1682" s="261" t="s">
        <v>404</v>
      </c>
      <c r="E1682" s="42"/>
      <c r="F1682" s="262" t="s">
        <v>2370</v>
      </c>
      <c r="G1682" s="42"/>
      <c r="H1682" s="42"/>
      <c r="I1682" s="157"/>
      <c r="J1682" s="42"/>
      <c r="K1682" s="42"/>
      <c r="L1682" s="46"/>
      <c r="M1682" s="263"/>
      <c r="N1682" s="264"/>
      <c r="O1682" s="93"/>
      <c r="P1682" s="93"/>
      <c r="Q1682" s="93"/>
      <c r="R1682" s="93"/>
      <c r="S1682" s="93"/>
      <c r="T1682" s="94"/>
      <c r="U1682" s="40"/>
      <c r="V1682" s="40"/>
      <c r="W1682" s="40"/>
      <c r="X1682" s="40"/>
      <c r="Y1682" s="40"/>
      <c r="Z1682" s="40"/>
      <c r="AA1682" s="40"/>
      <c r="AB1682" s="40"/>
      <c r="AC1682" s="40"/>
      <c r="AD1682" s="40"/>
      <c r="AE1682" s="40"/>
      <c r="AT1682" s="18" t="s">
        <v>404</v>
      </c>
      <c r="AU1682" s="18" t="s">
        <v>93</v>
      </c>
    </row>
    <row r="1683" s="2" customFormat="1" ht="16.5" customHeight="1">
      <c r="A1683" s="40"/>
      <c r="B1683" s="41"/>
      <c r="C1683" s="247" t="s">
        <v>2551</v>
      </c>
      <c r="D1683" s="247" t="s">
        <v>400</v>
      </c>
      <c r="E1683" s="248" t="s">
        <v>2552</v>
      </c>
      <c r="F1683" s="249" t="s">
        <v>2553</v>
      </c>
      <c r="G1683" s="250" t="s">
        <v>1828</v>
      </c>
      <c r="H1683" s="251">
        <v>1</v>
      </c>
      <c r="I1683" s="252"/>
      <c r="J1683" s="253">
        <f>ROUND(I1683*H1683,2)</f>
        <v>0</v>
      </c>
      <c r="K1683" s="254"/>
      <c r="L1683" s="46"/>
      <c r="M1683" s="255" t="s">
        <v>1</v>
      </c>
      <c r="N1683" s="256" t="s">
        <v>48</v>
      </c>
      <c r="O1683" s="93"/>
      <c r="P1683" s="257">
        <f>O1683*H1683</f>
        <v>0</v>
      </c>
      <c r="Q1683" s="257">
        <v>0</v>
      </c>
      <c r="R1683" s="257">
        <f>Q1683*H1683</f>
        <v>0</v>
      </c>
      <c r="S1683" s="257">
        <v>0</v>
      </c>
      <c r="T1683" s="258">
        <f>S1683*H1683</f>
        <v>0</v>
      </c>
      <c r="U1683" s="40"/>
      <c r="V1683" s="40"/>
      <c r="W1683" s="40"/>
      <c r="X1683" s="40"/>
      <c r="Y1683" s="40"/>
      <c r="Z1683" s="40"/>
      <c r="AA1683" s="40"/>
      <c r="AB1683" s="40"/>
      <c r="AC1683" s="40"/>
      <c r="AD1683" s="40"/>
      <c r="AE1683" s="40"/>
      <c r="AR1683" s="259" t="s">
        <v>162</v>
      </c>
      <c r="AT1683" s="259" t="s">
        <v>400</v>
      </c>
      <c r="AU1683" s="259" t="s">
        <v>93</v>
      </c>
      <c r="AY1683" s="18" t="s">
        <v>397</v>
      </c>
      <c r="BE1683" s="260">
        <f>IF(N1683="základní",J1683,0)</f>
        <v>0</v>
      </c>
      <c r="BF1683" s="260">
        <f>IF(N1683="snížená",J1683,0)</f>
        <v>0</v>
      </c>
      <c r="BG1683" s="260">
        <f>IF(N1683="zákl. přenesená",J1683,0)</f>
        <v>0</v>
      </c>
      <c r="BH1683" s="260">
        <f>IF(N1683="sníž. přenesená",J1683,0)</f>
        <v>0</v>
      </c>
      <c r="BI1683" s="260">
        <f>IF(N1683="nulová",J1683,0)</f>
        <v>0</v>
      </c>
      <c r="BJ1683" s="18" t="s">
        <v>91</v>
      </c>
      <c r="BK1683" s="260">
        <f>ROUND(I1683*H1683,2)</f>
        <v>0</v>
      </c>
      <c r="BL1683" s="18" t="s">
        <v>162</v>
      </c>
      <c r="BM1683" s="259" t="s">
        <v>2554</v>
      </c>
    </row>
    <row r="1684" s="2" customFormat="1">
      <c r="A1684" s="40"/>
      <c r="B1684" s="41"/>
      <c r="C1684" s="42"/>
      <c r="D1684" s="261" t="s">
        <v>404</v>
      </c>
      <c r="E1684" s="42"/>
      <c r="F1684" s="262" t="s">
        <v>2370</v>
      </c>
      <c r="G1684" s="42"/>
      <c r="H1684" s="42"/>
      <c r="I1684" s="157"/>
      <c r="J1684" s="42"/>
      <c r="K1684" s="42"/>
      <c r="L1684" s="46"/>
      <c r="M1684" s="263"/>
      <c r="N1684" s="264"/>
      <c r="O1684" s="93"/>
      <c r="P1684" s="93"/>
      <c r="Q1684" s="93"/>
      <c r="R1684" s="93"/>
      <c r="S1684" s="93"/>
      <c r="T1684" s="94"/>
      <c r="U1684" s="40"/>
      <c r="V1684" s="40"/>
      <c r="W1684" s="40"/>
      <c r="X1684" s="40"/>
      <c r="Y1684" s="40"/>
      <c r="Z1684" s="40"/>
      <c r="AA1684" s="40"/>
      <c r="AB1684" s="40"/>
      <c r="AC1684" s="40"/>
      <c r="AD1684" s="40"/>
      <c r="AE1684" s="40"/>
      <c r="AT1684" s="18" t="s">
        <v>404</v>
      </c>
      <c r="AU1684" s="18" t="s">
        <v>93</v>
      </c>
    </row>
    <row r="1685" s="2" customFormat="1" ht="16.5" customHeight="1">
      <c r="A1685" s="40"/>
      <c r="B1685" s="41"/>
      <c r="C1685" s="247" t="s">
        <v>1793</v>
      </c>
      <c r="D1685" s="247" t="s">
        <v>400</v>
      </c>
      <c r="E1685" s="248" t="s">
        <v>2555</v>
      </c>
      <c r="F1685" s="249" t="s">
        <v>2556</v>
      </c>
      <c r="G1685" s="250" t="s">
        <v>1828</v>
      </c>
      <c r="H1685" s="251">
        <v>1</v>
      </c>
      <c r="I1685" s="252"/>
      <c r="J1685" s="253">
        <f>ROUND(I1685*H1685,2)</f>
        <v>0</v>
      </c>
      <c r="K1685" s="254"/>
      <c r="L1685" s="46"/>
      <c r="M1685" s="255" t="s">
        <v>1</v>
      </c>
      <c r="N1685" s="256" t="s">
        <v>48</v>
      </c>
      <c r="O1685" s="93"/>
      <c r="P1685" s="257">
        <f>O1685*H1685</f>
        <v>0</v>
      </c>
      <c r="Q1685" s="257">
        <v>0</v>
      </c>
      <c r="R1685" s="257">
        <f>Q1685*H1685</f>
        <v>0</v>
      </c>
      <c r="S1685" s="257">
        <v>0</v>
      </c>
      <c r="T1685" s="258">
        <f>S1685*H1685</f>
        <v>0</v>
      </c>
      <c r="U1685" s="40"/>
      <c r="V1685" s="40"/>
      <c r="W1685" s="40"/>
      <c r="X1685" s="40"/>
      <c r="Y1685" s="40"/>
      <c r="Z1685" s="40"/>
      <c r="AA1685" s="40"/>
      <c r="AB1685" s="40"/>
      <c r="AC1685" s="40"/>
      <c r="AD1685" s="40"/>
      <c r="AE1685" s="40"/>
      <c r="AR1685" s="259" t="s">
        <v>162</v>
      </c>
      <c r="AT1685" s="259" t="s">
        <v>400</v>
      </c>
      <c r="AU1685" s="259" t="s">
        <v>93</v>
      </c>
      <c r="AY1685" s="18" t="s">
        <v>397</v>
      </c>
      <c r="BE1685" s="260">
        <f>IF(N1685="základní",J1685,0)</f>
        <v>0</v>
      </c>
      <c r="BF1685" s="260">
        <f>IF(N1685="snížená",J1685,0)</f>
        <v>0</v>
      </c>
      <c r="BG1685" s="260">
        <f>IF(N1685="zákl. přenesená",J1685,0)</f>
        <v>0</v>
      </c>
      <c r="BH1685" s="260">
        <f>IF(N1685="sníž. přenesená",J1685,0)</f>
        <v>0</v>
      </c>
      <c r="BI1685" s="260">
        <f>IF(N1685="nulová",J1685,0)</f>
        <v>0</v>
      </c>
      <c r="BJ1685" s="18" t="s">
        <v>91</v>
      </c>
      <c r="BK1685" s="260">
        <f>ROUND(I1685*H1685,2)</f>
        <v>0</v>
      </c>
      <c r="BL1685" s="18" t="s">
        <v>162</v>
      </c>
      <c r="BM1685" s="259" t="s">
        <v>2557</v>
      </c>
    </row>
    <row r="1686" s="2" customFormat="1">
      <c r="A1686" s="40"/>
      <c r="B1686" s="41"/>
      <c r="C1686" s="42"/>
      <c r="D1686" s="261" t="s">
        <v>404</v>
      </c>
      <c r="E1686" s="42"/>
      <c r="F1686" s="262" t="s">
        <v>2370</v>
      </c>
      <c r="G1686" s="42"/>
      <c r="H1686" s="42"/>
      <c r="I1686" s="157"/>
      <c r="J1686" s="42"/>
      <c r="K1686" s="42"/>
      <c r="L1686" s="46"/>
      <c r="M1686" s="263"/>
      <c r="N1686" s="264"/>
      <c r="O1686" s="93"/>
      <c r="P1686" s="93"/>
      <c r="Q1686" s="93"/>
      <c r="R1686" s="93"/>
      <c r="S1686" s="93"/>
      <c r="T1686" s="94"/>
      <c r="U1686" s="40"/>
      <c r="V1686" s="40"/>
      <c r="W1686" s="40"/>
      <c r="X1686" s="40"/>
      <c r="Y1686" s="40"/>
      <c r="Z1686" s="40"/>
      <c r="AA1686" s="40"/>
      <c r="AB1686" s="40"/>
      <c r="AC1686" s="40"/>
      <c r="AD1686" s="40"/>
      <c r="AE1686" s="40"/>
      <c r="AT1686" s="18" t="s">
        <v>404</v>
      </c>
      <c r="AU1686" s="18" t="s">
        <v>93</v>
      </c>
    </row>
    <row r="1687" s="2" customFormat="1" ht="16.5" customHeight="1">
      <c r="A1687" s="40"/>
      <c r="B1687" s="41"/>
      <c r="C1687" s="247" t="s">
        <v>2558</v>
      </c>
      <c r="D1687" s="247" t="s">
        <v>400</v>
      </c>
      <c r="E1687" s="248" t="s">
        <v>2559</v>
      </c>
      <c r="F1687" s="249" t="s">
        <v>2560</v>
      </c>
      <c r="G1687" s="250" t="s">
        <v>1828</v>
      </c>
      <c r="H1687" s="251">
        <v>1</v>
      </c>
      <c r="I1687" s="252"/>
      <c r="J1687" s="253">
        <f>ROUND(I1687*H1687,2)</f>
        <v>0</v>
      </c>
      <c r="K1687" s="254"/>
      <c r="L1687" s="46"/>
      <c r="M1687" s="255" t="s">
        <v>1</v>
      </c>
      <c r="N1687" s="256" t="s">
        <v>48</v>
      </c>
      <c r="O1687" s="93"/>
      <c r="P1687" s="257">
        <f>O1687*H1687</f>
        <v>0</v>
      </c>
      <c r="Q1687" s="257">
        <v>0</v>
      </c>
      <c r="R1687" s="257">
        <f>Q1687*H1687</f>
        <v>0</v>
      </c>
      <c r="S1687" s="257">
        <v>0</v>
      </c>
      <c r="T1687" s="258">
        <f>S1687*H1687</f>
        <v>0</v>
      </c>
      <c r="U1687" s="40"/>
      <c r="V1687" s="40"/>
      <c r="W1687" s="40"/>
      <c r="X1687" s="40"/>
      <c r="Y1687" s="40"/>
      <c r="Z1687" s="40"/>
      <c r="AA1687" s="40"/>
      <c r="AB1687" s="40"/>
      <c r="AC1687" s="40"/>
      <c r="AD1687" s="40"/>
      <c r="AE1687" s="40"/>
      <c r="AR1687" s="259" t="s">
        <v>162</v>
      </c>
      <c r="AT1687" s="259" t="s">
        <v>400</v>
      </c>
      <c r="AU1687" s="259" t="s">
        <v>93</v>
      </c>
      <c r="AY1687" s="18" t="s">
        <v>397</v>
      </c>
      <c r="BE1687" s="260">
        <f>IF(N1687="základní",J1687,0)</f>
        <v>0</v>
      </c>
      <c r="BF1687" s="260">
        <f>IF(N1687="snížená",J1687,0)</f>
        <v>0</v>
      </c>
      <c r="BG1687" s="260">
        <f>IF(N1687="zákl. přenesená",J1687,0)</f>
        <v>0</v>
      </c>
      <c r="BH1687" s="260">
        <f>IF(N1687="sníž. přenesená",J1687,0)</f>
        <v>0</v>
      </c>
      <c r="BI1687" s="260">
        <f>IF(N1687="nulová",J1687,0)</f>
        <v>0</v>
      </c>
      <c r="BJ1687" s="18" t="s">
        <v>91</v>
      </c>
      <c r="BK1687" s="260">
        <f>ROUND(I1687*H1687,2)</f>
        <v>0</v>
      </c>
      <c r="BL1687" s="18" t="s">
        <v>162</v>
      </c>
      <c r="BM1687" s="259" t="s">
        <v>2561</v>
      </c>
    </row>
    <row r="1688" s="2" customFormat="1">
      <c r="A1688" s="40"/>
      <c r="B1688" s="41"/>
      <c r="C1688" s="42"/>
      <c r="D1688" s="261" t="s">
        <v>404</v>
      </c>
      <c r="E1688" s="42"/>
      <c r="F1688" s="262" t="s">
        <v>2370</v>
      </c>
      <c r="G1688" s="42"/>
      <c r="H1688" s="42"/>
      <c r="I1688" s="157"/>
      <c r="J1688" s="42"/>
      <c r="K1688" s="42"/>
      <c r="L1688" s="46"/>
      <c r="M1688" s="263"/>
      <c r="N1688" s="264"/>
      <c r="O1688" s="93"/>
      <c r="P1688" s="93"/>
      <c r="Q1688" s="93"/>
      <c r="R1688" s="93"/>
      <c r="S1688" s="93"/>
      <c r="T1688" s="94"/>
      <c r="U1688" s="40"/>
      <c r="V1688" s="40"/>
      <c r="W1688" s="40"/>
      <c r="X1688" s="40"/>
      <c r="Y1688" s="40"/>
      <c r="Z1688" s="40"/>
      <c r="AA1688" s="40"/>
      <c r="AB1688" s="40"/>
      <c r="AC1688" s="40"/>
      <c r="AD1688" s="40"/>
      <c r="AE1688" s="40"/>
      <c r="AT1688" s="18" t="s">
        <v>404</v>
      </c>
      <c r="AU1688" s="18" t="s">
        <v>93</v>
      </c>
    </row>
    <row r="1689" s="2" customFormat="1" ht="16.5" customHeight="1">
      <c r="A1689" s="40"/>
      <c r="B1689" s="41"/>
      <c r="C1689" s="247" t="s">
        <v>1796</v>
      </c>
      <c r="D1689" s="247" t="s">
        <v>400</v>
      </c>
      <c r="E1689" s="248" t="s">
        <v>2562</v>
      </c>
      <c r="F1689" s="249" t="s">
        <v>2563</v>
      </c>
      <c r="G1689" s="250" t="s">
        <v>1828</v>
      </c>
      <c r="H1689" s="251">
        <v>1</v>
      </c>
      <c r="I1689" s="252"/>
      <c r="J1689" s="253">
        <f>ROUND(I1689*H1689,2)</f>
        <v>0</v>
      </c>
      <c r="K1689" s="254"/>
      <c r="L1689" s="46"/>
      <c r="M1689" s="255" t="s">
        <v>1</v>
      </c>
      <c r="N1689" s="256" t="s">
        <v>48</v>
      </c>
      <c r="O1689" s="93"/>
      <c r="P1689" s="257">
        <f>O1689*H1689</f>
        <v>0</v>
      </c>
      <c r="Q1689" s="257">
        <v>0</v>
      </c>
      <c r="R1689" s="257">
        <f>Q1689*H1689</f>
        <v>0</v>
      </c>
      <c r="S1689" s="257">
        <v>0</v>
      </c>
      <c r="T1689" s="258">
        <f>S1689*H1689</f>
        <v>0</v>
      </c>
      <c r="U1689" s="40"/>
      <c r="V1689" s="40"/>
      <c r="W1689" s="40"/>
      <c r="X1689" s="40"/>
      <c r="Y1689" s="40"/>
      <c r="Z1689" s="40"/>
      <c r="AA1689" s="40"/>
      <c r="AB1689" s="40"/>
      <c r="AC1689" s="40"/>
      <c r="AD1689" s="40"/>
      <c r="AE1689" s="40"/>
      <c r="AR1689" s="259" t="s">
        <v>162</v>
      </c>
      <c r="AT1689" s="259" t="s">
        <v>400</v>
      </c>
      <c r="AU1689" s="259" t="s">
        <v>93</v>
      </c>
      <c r="AY1689" s="18" t="s">
        <v>397</v>
      </c>
      <c r="BE1689" s="260">
        <f>IF(N1689="základní",J1689,0)</f>
        <v>0</v>
      </c>
      <c r="BF1689" s="260">
        <f>IF(N1689="snížená",J1689,0)</f>
        <v>0</v>
      </c>
      <c r="BG1689" s="260">
        <f>IF(N1689="zákl. přenesená",J1689,0)</f>
        <v>0</v>
      </c>
      <c r="BH1689" s="260">
        <f>IF(N1689="sníž. přenesená",J1689,0)</f>
        <v>0</v>
      </c>
      <c r="BI1689" s="260">
        <f>IF(N1689="nulová",J1689,0)</f>
        <v>0</v>
      </c>
      <c r="BJ1689" s="18" t="s">
        <v>91</v>
      </c>
      <c r="BK1689" s="260">
        <f>ROUND(I1689*H1689,2)</f>
        <v>0</v>
      </c>
      <c r="BL1689" s="18" t="s">
        <v>162</v>
      </c>
      <c r="BM1689" s="259" t="s">
        <v>2564</v>
      </c>
    </row>
    <row r="1690" s="2" customFormat="1">
      <c r="A1690" s="40"/>
      <c r="B1690" s="41"/>
      <c r="C1690" s="42"/>
      <c r="D1690" s="261" t="s">
        <v>404</v>
      </c>
      <c r="E1690" s="42"/>
      <c r="F1690" s="262" t="s">
        <v>2370</v>
      </c>
      <c r="G1690" s="42"/>
      <c r="H1690" s="42"/>
      <c r="I1690" s="157"/>
      <c r="J1690" s="42"/>
      <c r="K1690" s="42"/>
      <c r="L1690" s="46"/>
      <c r="M1690" s="263"/>
      <c r="N1690" s="264"/>
      <c r="O1690" s="93"/>
      <c r="P1690" s="93"/>
      <c r="Q1690" s="93"/>
      <c r="R1690" s="93"/>
      <c r="S1690" s="93"/>
      <c r="T1690" s="94"/>
      <c r="U1690" s="40"/>
      <c r="V1690" s="40"/>
      <c r="W1690" s="40"/>
      <c r="X1690" s="40"/>
      <c r="Y1690" s="40"/>
      <c r="Z1690" s="40"/>
      <c r="AA1690" s="40"/>
      <c r="AB1690" s="40"/>
      <c r="AC1690" s="40"/>
      <c r="AD1690" s="40"/>
      <c r="AE1690" s="40"/>
      <c r="AT1690" s="18" t="s">
        <v>404</v>
      </c>
      <c r="AU1690" s="18" t="s">
        <v>93</v>
      </c>
    </row>
    <row r="1691" s="2" customFormat="1" ht="16.5" customHeight="1">
      <c r="A1691" s="40"/>
      <c r="B1691" s="41"/>
      <c r="C1691" s="247" t="s">
        <v>2565</v>
      </c>
      <c r="D1691" s="247" t="s">
        <v>400</v>
      </c>
      <c r="E1691" s="248" t="s">
        <v>2566</v>
      </c>
      <c r="F1691" s="249" t="s">
        <v>2567</v>
      </c>
      <c r="G1691" s="250" t="s">
        <v>1828</v>
      </c>
      <c r="H1691" s="251">
        <v>1</v>
      </c>
      <c r="I1691" s="252"/>
      <c r="J1691" s="253">
        <f>ROUND(I1691*H1691,2)</f>
        <v>0</v>
      </c>
      <c r="K1691" s="254"/>
      <c r="L1691" s="46"/>
      <c r="M1691" s="255" t="s">
        <v>1</v>
      </c>
      <c r="N1691" s="256" t="s">
        <v>48</v>
      </c>
      <c r="O1691" s="93"/>
      <c r="P1691" s="257">
        <f>O1691*H1691</f>
        <v>0</v>
      </c>
      <c r="Q1691" s="257">
        <v>0</v>
      </c>
      <c r="R1691" s="257">
        <f>Q1691*H1691</f>
        <v>0</v>
      </c>
      <c r="S1691" s="257">
        <v>0</v>
      </c>
      <c r="T1691" s="258">
        <f>S1691*H1691</f>
        <v>0</v>
      </c>
      <c r="U1691" s="40"/>
      <c r="V1691" s="40"/>
      <c r="W1691" s="40"/>
      <c r="X1691" s="40"/>
      <c r="Y1691" s="40"/>
      <c r="Z1691" s="40"/>
      <c r="AA1691" s="40"/>
      <c r="AB1691" s="40"/>
      <c r="AC1691" s="40"/>
      <c r="AD1691" s="40"/>
      <c r="AE1691" s="40"/>
      <c r="AR1691" s="259" t="s">
        <v>162</v>
      </c>
      <c r="AT1691" s="259" t="s">
        <v>400</v>
      </c>
      <c r="AU1691" s="259" t="s">
        <v>93</v>
      </c>
      <c r="AY1691" s="18" t="s">
        <v>397</v>
      </c>
      <c r="BE1691" s="260">
        <f>IF(N1691="základní",J1691,0)</f>
        <v>0</v>
      </c>
      <c r="BF1691" s="260">
        <f>IF(N1691="snížená",J1691,0)</f>
        <v>0</v>
      </c>
      <c r="BG1691" s="260">
        <f>IF(N1691="zákl. přenesená",J1691,0)</f>
        <v>0</v>
      </c>
      <c r="BH1691" s="260">
        <f>IF(N1691="sníž. přenesená",J1691,0)</f>
        <v>0</v>
      </c>
      <c r="BI1691" s="260">
        <f>IF(N1691="nulová",J1691,0)</f>
        <v>0</v>
      </c>
      <c r="BJ1691" s="18" t="s">
        <v>91</v>
      </c>
      <c r="BK1691" s="260">
        <f>ROUND(I1691*H1691,2)</f>
        <v>0</v>
      </c>
      <c r="BL1691" s="18" t="s">
        <v>162</v>
      </c>
      <c r="BM1691" s="259" t="s">
        <v>2568</v>
      </c>
    </row>
    <row r="1692" s="2" customFormat="1">
      <c r="A1692" s="40"/>
      <c r="B1692" s="41"/>
      <c r="C1692" s="42"/>
      <c r="D1692" s="261" t="s">
        <v>404</v>
      </c>
      <c r="E1692" s="42"/>
      <c r="F1692" s="262" t="s">
        <v>2370</v>
      </c>
      <c r="G1692" s="42"/>
      <c r="H1692" s="42"/>
      <c r="I1692" s="157"/>
      <c r="J1692" s="42"/>
      <c r="K1692" s="42"/>
      <c r="L1692" s="46"/>
      <c r="M1692" s="263"/>
      <c r="N1692" s="264"/>
      <c r="O1692" s="93"/>
      <c r="P1692" s="93"/>
      <c r="Q1692" s="93"/>
      <c r="R1692" s="93"/>
      <c r="S1692" s="93"/>
      <c r="T1692" s="94"/>
      <c r="U1692" s="40"/>
      <c r="V1692" s="40"/>
      <c r="W1692" s="40"/>
      <c r="X1692" s="40"/>
      <c r="Y1692" s="40"/>
      <c r="Z1692" s="40"/>
      <c r="AA1692" s="40"/>
      <c r="AB1692" s="40"/>
      <c r="AC1692" s="40"/>
      <c r="AD1692" s="40"/>
      <c r="AE1692" s="40"/>
      <c r="AT1692" s="18" t="s">
        <v>404</v>
      </c>
      <c r="AU1692" s="18" t="s">
        <v>93</v>
      </c>
    </row>
    <row r="1693" s="2" customFormat="1" ht="16.5" customHeight="1">
      <c r="A1693" s="40"/>
      <c r="B1693" s="41"/>
      <c r="C1693" s="247" t="s">
        <v>1800</v>
      </c>
      <c r="D1693" s="247" t="s">
        <v>400</v>
      </c>
      <c r="E1693" s="248" t="s">
        <v>2569</v>
      </c>
      <c r="F1693" s="249" t="s">
        <v>2570</v>
      </c>
      <c r="G1693" s="250" t="s">
        <v>1828</v>
      </c>
      <c r="H1693" s="251">
        <v>1</v>
      </c>
      <c r="I1693" s="252"/>
      <c r="J1693" s="253">
        <f>ROUND(I1693*H1693,2)</f>
        <v>0</v>
      </c>
      <c r="K1693" s="254"/>
      <c r="L1693" s="46"/>
      <c r="M1693" s="255" t="s">
        <v>1</v>
      </c>
      <c r="N1693" s="256" t="s">
        <v>48</v>
      </c>
      <c r="O1693" s="93"/>
      <c r="P1693" s="257">
        <f>O1693*H1693</f>
        <v>0</v>
      </c>
      <c r="Q1693" s="257">
        <v>0</v>
      </c>
      <c r="R1693" s="257">
        <f>Q1693*H1693</f>
        <v>0</v>
      </c>
      <c r="S1693" s="257">
        <v>0</v>
      </c>
      <c r="T1693" s="258">
        <f>S1693*H1693</f>
        <v>0</v>
      </c>
      <c r="U1693" s="40"/>
      <c r="V1693" s="40"/>
      <c r="W1693" s="40"/>
      <c r="X1693" s="40"/>
      <c r="Y1693" s="40"/>
      <c r="Z1693" s="40"/>
      <c r="AA1693" s="40"/>
      <c r="AB1693" s="40"/>
      <c r="AC1693" s="40"/>
      <c r="AD1693" s="40"/>
      <c r="AE1693" s="40"/>
      <c r="AR1693" s="259" t="s">
        <v>162</v>
      </c>
      <c r="AT1693" s="259" t="s">
        <v>400</v>
      </c>
      <c r="AU1693" s="259" t="s">
        <v>93</v>
      </c>
      <c r="AY1693" s="18" t="s">
        <v>397</v>
      </c>
      <c r="BE1693" s="260">
        <f>IF(N1693="základní",J1693,0)</f>
        <v>0</v>
      </c>
      <c r="BF1693" s="260">
        <f>IF(N1693="snížená",J1693,0)</f>
        <v>0</v>
      </c>
      <c r="BG1693" s="260">
        <f>IF(N1693="zákl. přenesená",J1693,0)</f>
        <v>0</v>
      </c>
      <c r="BH1693" s="260">
        <f>IF(N1693="sníž. přenesená",J1693,0)</f>
        <v>0</v>
      </c>
      <c r="BI1693" s="260">
        <f>IF(N1693="nulová",J1693,0)</f>
        <v>0</v>
      </c>
      <c r="BJ1693" s="18" t="s">
        <v>91</v>
      </c>
      <c r="BK1693" s="260">
        <f>ROUND(I1693*H1693,2)</f>
        <v>0</v>
      </c>
      <c r="BL1693" s="18" t="s">
        <v>162</v>
      </c>
      <c r="BM1693" s="259" t="s">
        <v>2571</v>
      </c>
    </row>
    <row r="1694" s="2" customFormat="1">
      <c r="A1694" s="40"/>
      <c r="B1694" s="41"/>
      <c r="C1694" s="42"/>
      <c r="D1694" s="261" t="s">
        <v>404</v>
      </c>
      <c r="E1694" s="42"/>
      <c r="F1694" s="262" t="s">
        <v>2370</v>
      </c>
      <c r="G1694" s="42"/>
      <c r="H1694" s="42"/>
      <c r="I1694" s="157"/>
      <c r="J1694" s="42"/>
      <c r="K1694" s="42"/>
      <c r="L1694" s="46"/>
      <c r="M1694" s="263"/>
      <c r="N1694" s="264"/>
      <c r="O1694" s="93"/>
      <c r="P1694" s="93"/>
      <c r="Q1694" s="93"/>
      <c r="R1694" s="93"/>
      <c r="S1694" s="93"/>
      <c r="T1694" s="94"/>
      <c r="U1694" s="40"/>
      <c r="V1694" s="40"/>
      <c r="W1694" s="40"/>
      <c r="X1694" s="40"/>
      <c r="Y1694" s="40"/>
      <c r="Z1694" s="40"/>
      <c r="AA1694" s="40"/>
      <c r="AB1694" s="40"/>
      <c r="AC1694" s="40"/>
      <c r="AD1694" s="40"/>
      <c r="AE1694" s="40"/>
      <c r="AT1694" s="18" t="s">
        <v>404</v>
      </c>
      <c r="AU1694" s="18" t="s">
        <v>93</v>
      </c>
    </row>
    <row r="1695" s="2" customFormat="1" ht="16.5" customHeight="1">
      <c r="A1695" s="40"/>
      <c r="B1695" s="41"/>
      <c r="C1695" s="247" t="s">
        <v>2572</v>
      </c>
      <c r="D1695" s="247" t="s">
        <v>400</v>
      </c>
      <c r="E1695" s="248" t="s">
        <v>2573</v>
      </c>
      <c r="F1695" s="249" t="s">
        <v>2574</v>
      </c>
      <c r="G1695" s="250" t="s">
        <v>1828</v>
      </c>
      <c r="H1695" s="251">
        <v>1</v>
      </c>
      <c r="I1695" s="252"/>
      <c r="J1695" s="253">
        <f>ROUND(I1695*H1695,2)</f>
        <v>0</v>
      </c>
      <c r="K1695" s="254"/>
      <c r="L1695" s="46"/>
      <c r="M1695" s="255" t="s">
        <v>1</v>
      </c>
      <c r="N1695" s="256" t="s">
        <v>48</v>
      </c>
      <c r="O1695" s="93"/>
      <c r="P1695" s="257">
        <f>O1695*H1695</f>
        <v>0</v>
      </c>
      <c r="Q1695" s="257">
        <v>0</v>
      </c>
      <c r="R1695" s="257">
        <f>Q1695*H1695</f>
        <v>0</v>
      </c>
      <c r="S1695" s="257">
        <v>0</v>
      </c>
      <c r="T1695" s="258">
        <f>S1695*H1695</f>
        <v>0</v>
      </c>
      <c r="U1695" s="40"/>
      <c r="V1695" s="40"/>
      <c r="W1695" s="40"/>
      <c r="X1695" s="40"/>
      <c r="Y1695" s="40"/>
      <c r="Z1695" s="40"/>
      <c r="AA1695" s="40"/>
      <c r="AB1695" s="40"/>
      <c r="AC1695" s="40"/>
      <c r="AD1695" s="40"/>
      <c r="AE1695" s="40"/>
      <c r="AR1695" s="259" t="s">
        <v>162</v>
      </c>
      <c r="AT1695" s="259" t="s">
        <v>400</v>
      </c>
      <c r="AU1695" s="259" t="s">
        <v>93</v>
      </c>
      <c r="AY1695" s="18" t="s">
        <v>397</v>
      </c>
      <c r="BE1695" s="260">
        <f>IF(N1695="základní",J1695,0)</f>
        <v>0</v>
      </c>
      <c r="BF1695" s="260">
        <f>IF(N1695="snížená",J1695,0)</f>
        <v>0</v>
      </c>
      <c r="BG1695" s="260">
        <f>IF(N1695="zákl. přenesená",J1695,0)</f>
        <v>0</v>
      </c>
      <c r="BH1695" s="260">
        <f>IF(N1695="sníž. přenesená",J1695,0)</f>
        <v>0</v>
      </c>
      <c r="BI1695" s="260">
        <f>IF(N1695="nulová",J1695,0)</f>
        <v>0</v>
      </c>
      <c r="BJ1695" s="18" t="s">
        <v>91</v>
      </c>
      <c r="BK1695" s="260">
        <f>ROUND(I1695*H1695,2)</f>
        <v>0</v>
      </c>
      <c r="BL1695" s="18" t="s">
        <v>162</v>
      </c>
      <c r="BM1695" s="259" t="s">
        <v>2575</v>
      </c>
    </row>
    <row r="1696" s="2" customFormat="1">
      <c r="A1696" s="40"/>
      <c r="B1696" s="41"/>
      <c r="C1696" s="42"/>
      <c r="D1696" s="261" t="s">
        <v>404</v>
      </c>
      <c r="E1696" s="42"/>
      <c r="F1696" s="262" t="s">
        <v>2370</v>
      </c>
      <c r="G1696" s="42"/>
      <c r="H1696" s="42"/>
      <c r="I1696" s="157"/>
      <c r="J1696" s="42"/>
      <c r="K1696" s="42"/>
      <c r="L1696" s="46"/>
      <c r="M1696" s="263"/>
      <c r="N1696" s="264"/>
      <c r="O1696" s="93"/>
      <c r="P1696" s="93"/>
      <c r="Q1696" s="93"/>
      <c r="R1696" s="93"/>
      <c r="S1696" s="93"/>
      <c r="T1696" s="94"/>
      <c r="U1696" s="40"/>
      <c r="V1696" s="40"/>
      <c r="W1696" s="40"/>
      <c r="X1696" s="40"/>
      <c r="Y1696" s="40"/>
      <c r="Z1696" s="40"/>
      <c r="AA1696" s="40"/>
      <c r="AB1696" s="40"/>
      <c r="AC1696" s="40"/>
      <c r="AD1696" s="40"/>
      <c r="AE1696" s="40"/>
      <c r="AT1696" s="18" t="s">
        <v>404</v>
      </c>
      <c r="AU1696" s="18" t="s">
        <v>93</v>
      </c>
    </row>
    <row r="1697" s="2" customFormat="1" ht="16.5" customHeight="1">
      <c r="A1697" s="40"/>
      <c r="B1697" s="41"/>
      <c r="C1697" s="247" t="s">
        <v>1803</v>
      </c>
      <c r="D1697" s="247" t="s">
        <v>400</v>
      </c>
      <c r="E1697" s="248" t="s">
        <v>2576</v>
      </c>
      <c r="F1697" s="249" t="s">
        <v>2577</v>
      </c>
      <c r="G1697" s="250" t="s">
        <v>1828</v>
      </c>
      <c r="H1697" s="251">
        <v>1</v>
      </c>
      <c r="I1697" s="252"/>
      <c r="J1697" s="253">
        <f>ROUND(I1697*H1697,2)</f>
        <v>0</v>
      </c>
      <c r="K1697" s="254"/>
      <c r="L1697" s="46"/>
      <c r="M1697" s="255" t="s">
        <v>1</v>
      </c>
      <c r="N1697" s="256" t="s">
        <v>48</v>
      </c>
      <c r="O1697" s="93"/>
      <c r="P1697" s="257">
        <f>O1697*H1697</f>
        <v>0</v>
      </c>
      <c r="Q1697" s="257">
        <v>0</v>
      </c>
      <c r="R1697" s="257">
        <f>Q1697*H1697</f>
        <v>0</v>
      </c>
      <c r="S1697" s="257">
        <v>0</v>
      </c>
      <c r="T1697" s="258">
        <f>S1697*H1697</f>
        <v>0</v>
      </c>
      <c r="U1697" s="40"/>
      <c r="V1697" s="40"/>
      <c r="W1697" s="40"/>
      <c r="X1697" s="40"/>
      <c r="Y1697" s="40"/>
      <c r="Z1697" s="40"/>
      <c r="AA1697" s="40"/>
      <c r="AB1697" s="40"/>
      <c r="AC1697" s="40"/>
      <c r="AD1697" s="40"/>
      <c r="AE1697" s="40"/>
      <c r="AR1697" s="259" t="s">
        <v>162</v>
      </c>
      <c r="AT1697" s="259" t="s">
        <v>400</v>
      </c>
      <c r="AU1697" s="259" t="s">
        <v>93</v>
      </c>
      <c r="AY1697" s="18" t="s">
        <v>397</v>
      </c>
      <c r="BE1697" s="260">
        <f>IF(N1697="základní",J1697,0)</f>
        <v>0</v>
      </c>
      <c r="BF1697" s="260">
        <f>IF(N1697="snížená",J1697,0)</f>
        <v>0</v>
      </c>
      <c r="BG1697" s="260">
        <f>IF(N1697="zákl. přenesená",J1697,0)</f>
        <v>0</v>
      </c>
      <c r="BH1697" s="260">
        <f>IF(N1697="sníž. přenesená",J1697,0)</f>
        <v>0</v>
      </c>
      <c r="BI1697" s="260">
        <f>IF(N1697="nulová",J1697,0)</f>
        <v>0</v>
      </c>
      <c r="BJ1697" s="18" t="s">
        <v>91</v>
      </c>
      <c r="BK1697" s="260">
        <f>ROUND(I1697*H1697,2)</f>
        <v>0</v>
      </c>
      <c r="BL1697" s="18" t="s">
        <v>162</v>
      </c>
      <c r="BM1697" s="259" t="s">
        <v>2578</v>
      </c>
    </row>
    <row r="1698" s="2" customFormat="1">
      <c r="A1698" s="40"/>
      <c r="B1698" s="41"/>
      <c r="C1698" s="42"/>
      <c r="D1698" s="261" t="s">
        <v>404</v>
      </c>
      <c r="E1698" s="42"/>
      <c r="F1698" s="262" t="s">
        <v>2370</v>
      </c>
      <c r="G1698" s="42"/>
      <c r="H1698" s="42"/>
      <c r="I1698" s="157"/>
      <c r="J1698" s="42"/>
      <c r="K1698" s="42"/>
      <c r="L1698" s="46"/>
      <c r="M1698" s="263"/>
      <c r="N1698" s="264"/>
      <c r="O1698" s="93"/>
      <c r="P1698" s="93"/>
      <c r="Q1698" s="93"/>
      <c r="R1698" s="93"/>
      <c r="S1698" s="93"/>
      <c r="T1698" s="94"/>
      <c r="U1698" s="40"/>
      <c r="V1698" s="40"/>
      <c r="W1698" s="40"/>
      <c r="X1698" s="40"/>
      <c r="Y1698" s="40"/>
      <c r="Z1698" s="40"/>
      <c r="AA1698" s="40"/>
      <c r="AB1698" s="40"/>
      <c r="AC1698" s="40"/>
      <c r="AD1698" s="40"/>
      <c r="AE1698" s="40"/>
      <c r="AT1698" s="18" t="s">
        <v>404</v>
      </c>
      <c r="AU1698" s="18" t="s">
        <v>93</v>
      </c>
    </row>
    <row r="1699" s="2" customFormat="1" ht="16.5" customHeight="1">
      <c r="A1699" s="40"/>
      <c r="B1699" s="41"/>
      <c r="C1699" s="247" t="s">
        <v>2579</v>
      </c>
      <c r="D1699" s="247" t="s">
        <v>400</v>
      </c>
      <c r="E1699" s="248" t="s">
        <v>2580</v>
      </c>
      <c r="F1699" s="249" t="s">
        <v>2581</v>
      </c>
      <c r="G1699" s="250" t="s">
        <v>1828</v>
      </c>
      <c r="H1699" s="251">
        <v>1</v>
      </c>
      <c r="I1699" s="252"/>
      <c r="J1699" s="253">
        <f>ROUND(I1699*H1699,2)</f>
        <v>0</v>
      </c>
      <c r="K1699" s="254"/>
      <c r="L1699" s="46"/>
      <c r="M1699" s="255" t="s">
        <v>1</v>
      </c>
      <c r="N1699" s="256" t="s">
        <v>48</v>
      </c>
      <c r="O1699" s="93"/>
      <c r="P1699" s="257">
        <f>O1699*H1699</f>
        <v>0</v>
      </c>
      <c r="Q1699" s="257">
        <v>0</v>
      </c>
      <c r="R1699" s="257">
        <f>Q1699*H1699</f>
        <v>0</v>
      </c>
      <c r="S1699" s="257">
        <v>0</v>
      </c>
      <c r="T1699" s="258">
        <f>S1699*H1699</f>
        <v>0</v>
      </c>
      <c r="U1699" s="40"/>
      <c r="V1699" s="40"/>
      <c r="W1699" s="40"/>
      <c r="X1699" s="40"/>
      <c r="Y1699" s="40"/>
      <c r="Z1699" s="40"/>
      <c r="AA1699" s="40"/>
      <c r="AB1699" s="40"/>
      <c r="AC1699" s="40"/>
      <c r="AD1699" s="40"/>
      <c r="AE1699" s="40"/>
      <c r="AR1699" s="259" t="s">
        <v>162</v>
      </c>
      <c r="AT1699" s="259" t="s">
        <v>400</v>
      </c>
      <c r="AU1699" s="259" t="s">
        <v>93</v>
      </c>
      <c r="AY1699" s="18" t="s">
        <v>397</v>
      </c>
      <c r="BE1699" s="260">
        <f>IF(N1699="základní",J1699,0)</f>
        <v>0</v>
      </c>
      <c r="BF1699" s="260">
        <f>IF(N1699="snížená",J1699,0)</f>
        <v>0</v>
      </c>
      <c r="BG1699" s="260">
        <f>IF(N1699="zákl. přenesená",J1699,0)</f>
        <v>0</v>
      </c>
      <c r="BH1699" s="260">
        <f>IF(N1699="sníž. přenesená",J1699,0)</f>
        <v>0</v>
      </c>
      <c r="BI1699" s="260">
        <f>IF(N1699="nulová",J1699,0)</f>
        <v>0</v>
      </c>
      <c r="BJ1699" s="18" t="s">
        <v>91</v>
      </c>
      <c r="BK1699" s="260">
        <f>ROUND(I1699*H1699,2)</f>
        <v>0</v>
      </c>
      <c r="BL1699" s="18" t="s">
        <v>162</v>
      </c>
      <c r="BM1699" s="259" t="s">
        <v>2582</v>
      </c>
    </row>
    <row r="1700" s="2" customFormat="1">
      <c r="A1700" s="40"/>
      <c r="B1700" s="41"/>
      <c r="C1700" s="42"/>
      <c r="D1700" s="261" t="s">
        <v>404</v>
      </c>
      <c r="E1700" s="42"/>
      <c r="F1700" s="262" t="s">
        <v>2370</v>
      </c>
      <c r="G1700" s="42"/>
      <c r="H1700" s="42"/>
      <c r="I1700" s="157"/>
      <c r="J1700" s="42"/>
      <c r="K1700" s="42"/>
      <c r="L1700" s="46"/>
      <c r="M1700" s="263"/>
      <c r="N1700" s="264"/>
      <c r="O1700" s="93"/>
      <c r="P1700" s="93"/>
      <c r="Q1700" s="93"/>
      <c r="R1700" s="93"/>
      <c r="S1700" s="93"/>
      <c r="T1700" s="94"/>
      <c r="U1700" s="40"/>
      <c r="V1700" s="40"/>
      <c r="W1700" s="40"/>
      <c r="X1700" s="40"/>
      <c r="Y1700" s="40"/>
      <c r="Z1700" s="40"/>
      <c r="AA1700" s="40"/>
      <c r="AB1700" s="40"/>
      <c r="AC1700" s="40"/>
      <c r="AD1700" s="40"/>
      <c r="AE1700" s="40"/>
      <c r="AT1700" s="18" t="s">
        <v>404</v>
      </c>
      <c r="AU1700" s="18" t="s">
        <v>93</v>
      </c>
    </row>
    <row r="1701" s="2" customFormat="1" ht="16.5" customHeight="1">
      <c r="A1701" s="40"/>
      <c r="B1701" s="41"/>
      <c r="C1701" s="247" t="s">
        <v>1807</v>
      </c>
      <c r="D1701" s="247" t="s">
        <v>400</v>
      </c>
      <c r="E1701" s="248" t="s">
        <v>2583</v>
      </c>
      <c r="F1701" s="249" t="s">
        <v>2584</v>
      </c>
      <c r="G1701" s="250" t="s">
        <v>1828</v>
      </c>
      <c r="H1701" s="251">
        <v>1</v>
      </c>
      <c r="I1701" s="252"/>
      <c r="J1701" s="253">
        <f>ROUND(I1701*H1701,2)</f>
        <v>0</v>
      </c>
      <c r="K1701" s="254"/>
      <c r="L1701" s="46"/>
      <c r="M1701" s="255" t="s">
        <v>1</v>
      </c>
      <c r="N1701" s="256" t="s">
        <v>48</v>
      </c>
      <c r="O1701" s="93"/>
      <c r="P1701" s="257">
        <f>O1701*H1701</f>
        <v>0</v>
      </c>
      <c r="Q1701" s="257">
        <v>0</v>
      </c>
      <c r="R1701" s="257">
        <f>Q1701*H1701</f>
        <v>0</v>
      </c>
      <c r="S1701" s="257">
        <v>0</v>
      </c>
      <c r="T1701" s="258">
        <f>S1701*H1701</f>
        <v>0</v>
      </c>
      <c r="U1701" s="40"/>
      <c r="V1701" s="40"/>
      <c r="W1701" s="40"/>
      <c r="X1701" s="40"/>
      <c r="Y1701" s="40"/>
      <c r="Z1701" s="40"/>
      <c r="AA1701" s="40"/>
      <c r="AB1701" s="40"/>
      <c r="AC1701" s="40"/>
      <c r="AD1701" s="40"/>
      <c r="AE1701" s="40"/>
      <c r="AR1701" s="259" t="s">
        <v>162</v>
      </c>
      <c r="AT1701" s="259" t="s">
        <v>400</v>
      </c>
      <c r="AU1701" s="259" t="s">
        <v>93</v>
      </c>
      <c r="AY1701" s="18" t="s">
        <v>397</v>
      </c>
      <c r="BE1701" s="260">
        <f>IF(N1701="základní",J1701,0)</f>
        <v>0</v>
      </c>
      <c r="BF1701" s="260">
        <f>IF(N1701="snížená",J1701,0)</f>
        <v>0</v>
      </c>
      <c r="BG1701" s="260">
        <f>IF(N1701="zákl. přenesená",J1701,0)</f>
        <v>0</v>
      </c>
      <c r="BH1701" s="260">
        <f>IF(N1701="sníž. přenesená",J1701,0)</f>
        <v>0</v>
      </c>
      <c r="BI1701" s="260">
        <f>IF(N1701="nulová",J1701,0)</f>
        <v>0</v>
      </c>
      <c r="BJ1701" s="18" t="s">
        <v>91</v>
      </c>
      <c r="BK1701" s="260">
        <f>ROUND(I1701*H1701,2)</f>
        <v>0</v>
      </c>
      <c r="BL1701" s="18" t="s">
        <v>162</v>
      </c>
      <c r="BM1701" s="259" t="s">
        <v>2585</v>
      </c>
    </row>
    <row r="1702" s="2" customFormat="1">
      <c r="A1702" s="40"/>
      <c r="B1702" s="41"/>
      <c r="C1702" s="42"/>
      <c r="D1702" s="261" t="s">
        <v>404</v>
      </c>
      <c r="E1702" s="42"/>
      <c r="F1702" s="262" t="s">
        <v>2370</v>
      </c>
      <c r="G1702" s="42"/>
      <c r="H1702" s="42"/>
      <c r="I1702" s="157"/>
      <c r="J1702" s="42"/>
      <c r="K1702" s="42"/>
      <c r="L1702" s="46"/>
      <c r="M1702" s="263"/>
      <c r="N1702" s="264"/>
      <c r="O1702" s="93"/>
      <c r="P1702" s="93"/>
      <c r="Q1702" s="93"/>
      <c r="R1702" s="93"/>
      <c r="S1702" s="93"/>
      <c r="T1702" s="94"/>
      <c r="U1702" s="40"/>
      <c r="V1702" s="40"/>
      <c r="W1702" s="40"/>
      <c r="X1702" s="40"/>
      <c r="Y1702" s="40"/>
      <c r="Z1702" s="40"/>
      <c r="AA1702" s="40"/>
      <c r="AB1702" s="40"/>
      <c r="AC1702" s="40"/>
      <c r="AD1702" s="40"/>
      <c r="AE1702" s="40"/>
      <c r="AT1702" s="18" t="s">
        <v>404</v>
      </c>
      <c r="AU1702" s="18" t="s">
        <v>93</v>
      </c>
    </row>
    <row r="1703" s="2" customFormat="1" ht="16.5" customHeight="1">
      <c r="A1703" s="40"/>
      <c r="B1703" s="41"/>
      <c r="C1703" s="247" t="s">
        <v>2586</v>
      </c>
      <c r="D1703" s="247" t="s">
        <v>400</v>
      </c>
      <c r="E1703" s="248" t="s">
        <v>2587</v>
      </c>
      <c r="F1703" s="249" t="s">
        <v>2588</v>
      </c>
      <c r="G1703" s="250" t="s">
        <v>1828</v>
      </c>
      <c r="H1703" s="251">
        <v>1</v>
      </c>
      <c r="I1703" s="252"/>
      <c r="J1703" s="253">
        <f>ROUND(I1703*H1703,2)</f>
        <v>0</v>
      </c>
      <c r="K1703" s="254"/>
      <c r="L1703" s="46"/>
      <c r="M1703" s="255" t="s">
        <v>1</v>
      </c>
      <c r="N1703" s="256" t="s">
        <v>48</v>
      </c>
      <c r="O1703" s="93"/>
      <c r="P1703" s="257">
        <f>O1703*H1703</f>
        <v>0</v>
      </c>
      <c r="Q1703" s="257">
        <v>0</v>
      </c>
      <c r="R1703" s="257">
        <f>Q1703*H1703</f>
        <v>0</v>
      </c>
      <c r="S1703" s="257">
        <v>0</v>
      </c>
      <c r="T1703" s="258">
        <f>S1703*H1703</f>
        <v>0</v>
      </c>
      <c r="U1703" s="40"/>
      <c r="V1703" s="40"/>
      <c r="W1703" s="40"/>
      <c r="X1703" s="40"/>
      <c r="Y1703" s="40"/>
      <c r="Z1703" s="40"/>
      <c r="AA1703" s="40"/>
      <c r="AB1703" s="40"/>
      <c r="AC1703" s="40"/>
      <c r="AD1703" s="40"/>
      <c r="AE1703" s="40"/>
      <c r="AR1703" s="259" t="s">
        <v>162</v>
      </c>
      <c r="AT1703" s="259" t="s">
        <v>400</v>
      </c>
      <c r="AU1703" s="259" t="s">
        <v>93</v>
      </c>
      <c r="AY1703" s="18" t="s">
        <v>397</v>
      </c>
      <c r="BE1703" s="260">
        <f>IF(N1703="základní",J1703,0)</f>
        <v>0</v>
      </c>
      <c r="BF1703" s="260">
        <f>IF(N1703="snížená",J1703,0)</f>
        <v>0</v>
      </c>
      <c r="BG1703" s="260">
        <f>IF(N1703="zákl. přenesená",J1703,0)</f>
        <v>0</v>
      </c>
      <c r="BH1703" s="260">
        <f>IF(N1703="sníž. přenesená",J1703,0)</f>
        <v>0</v>
      </c>
      <c r="BI1703" s="260">
        <f>IF(N1703="nulová",J1703,0)</f>
        <v>0</v>
      </c>
      <c r="BJ1703" s="18" t="s">
        <v>91</v>
      </c>
      <c r="BK1703" s="260">
        <f>ROUND(I1703*H1703,2)</f>
        <v>0</v>
      </c>
      <c r="BL1703" s="18" t="s">
        <v>162</v>
      </c>
      <c r="BM1703" s="259" t="s">
        <v>2589</v>
      </c>
    </row>
    <row r="1704" s="2" customFormat="1">
      <c r="A1704" s="40"/>
      <c r="B1704" s="41"/>
      <c r="C1704" s="42"/>
      <c r="D1704" s="261" t="s">
        <v>404</v>
      </c>
      <c r="E1704" s="42"/>
      <c r="F1704" s="262" t="s">
        <v>2370</v>
      </c>
      <c r="G1704" s="42"/>
      <c r="H1704" s="42"/>
      <c r="I1704" s="157"/>
      <c r="J1704" s="42"/>
      <c r="K1704" s="42"/>
      <c r="L1704" s="46"/>
      <c r="M1704" s="263"/>
      <c r="N1704" s="264"/>
      <c r="O1704" s="93"/>
      <c r="P1704" s="93"/>
      <c r="Q1704" s="93"/>
      <c r="R1704" s="93"/>
      <c r="S1704" s="93"/>
      <c r="T1704" s="94"/>
      <c r="U1704" s="40"/>
      <c r="V1704" s="40"/>
      <c r="W1704" s="40"/>
      <c r="X1704" s="40"/>
      <c r="Y1704" s="40"/>
      <c r="Z1704" s="40"/>
      <c r="AA1704" s="40"/>
      <c r="AB1704" s="40"/>
      <c r="AC1704" s="40"/>
      <c r="AD1704" s="40"/>
      <c r="AE1704" s="40"/>
      <c r="AT1704" s="18" t="s">
        <v>404</v>
      </c>
      <c r="AU1704" s="18" t="s">
        <v>93</v>
      </c>
    </row>
    <row r="1705" s="2" customFormat="1" ht="16.5" customHeight="1">
      <c r="A1705" s="40"/>
      <c r="B1705" s="41"/>
      <c r="C1705" s="247" t="s">
        <v>1810</v>
      </c>
      <c r="D1705" s="247" t="s">
        <v>400</v>
      </c>
      <c r="E1705" s="248" t="s">
        <v>2590</v>
      </c>
      <c r="F1705" s="249" t="s">
        <v>2591</v>
      </c>
      <c r="G1705" s="250" t="s">
        <v>1828</v>
      </c>
      <c r="H1705" s="251">
        <v>1</v>
      </c>
      <c r="I1705" s="252"/>
      <c r="J1705" s="253">
        <f>ROUND(I1705*H1705,2)</f>
        <v>0</v>
      </c>
      <c r="K1705" s="254"/>
      <c r="L1705" s="46"/>
      <c r="M1705" s="255" t="s">
        <v>1</v>
      </c>
      <c r="N1705" s="256" t="s">
        <v>48</v>
      </c>
      <c r="O1705" s="93"/>
      <c r="P1705" s="257">
        <f>O1705*H1705</f>
        <v>0</v>
      </c>
      <c r="Q1705" s="257">
        <v>0</v>
      </c>
      <c r="R1705" s="257">
        <f>Q1705*H1705</f>
        <v>0</v>
      </c>
      <c r="S1705" s="257">
        <v>0</v>
      </c>
      <c r="T1705" s="258">
        <f>S1705*H1705</f>
        <v>0</v>
      </c>
      <c r="U1705" s="40"/>
      <c r="V1705" s="40"/>
      <c r="W1705" s="40"/>
      <c r="X1705" s="40"/>
      <c r="Y1705" s="40"/>
      <c r="Z1705" s="40"/>
      <c r="AA1705" s="40"/>
      <c r="AB1705" s="40"/>
      <c r="AC1705" s="40"/>
      <c r="AD1705" s="40"/>
      <c r="AE1705" s="40"/>
      <c r="AR1705" s="259" t="s">
        <v>162</v>
      </c>
      <c r="AT1705" s="259" t="s">
        <v>400</v>
      </c>
      <c r="AU1705" s="259" t="s">
        <v>93</v>
      </c>
      <c r="AY1705" s="18" t="s">
        <v>397</v>
      </c>
      <c r="BE1705" s="260">
        <f>IF(N1705="základní",J1705,0)</f>
        <v>0</v>
      </c>
      <c r="BF1705" s="260">
        <f>IF(N1705="snížená",J1705,0)</f>
        <v>0</v>
      </c>
      <c r="BG1705" s="260">
        <f>IF(N1705="zákl. přenesená",J1705,0)</f>
        <v>0</v>
      </c>
      <c r="BH1705" s="260">
        <f>IF(N1705="sníž. přenesená",J1705,0)</f>
        <v>0</v>
      </c>
      <c r="BI1705" s="260">
        <f>IF(N1705="nulová",J1705,0)</f>
        <v>0</v>
      </c>
      <c r="BJ1705" s="18" t="s">
        <v>91</v>
      </c>
      <c r="BK1705" s="260">
        <f>ROUND(I1705*H1705,2)</f>
        <v>0</v>
      </c>
      <c r="BL1705" s="18" t="s">
        <v>162</v>
      </c>
      <c r="BM1705" s="259" t="s">
        <v>2592</v>
      </c>
    </row>
    <row r="1706" s="2" customFormat="1">
      <c r="A1706" s="40"/>
      <c r="B1706" s="41"/>
      <c r="C1706" s="42"/>
      <c r="D1706" s="261" t="s">
        <v>404</v>
      </c>
      <c r="E1706" s="42"/>
      <c r="F1706" s="262" t="s">
        <v>2370</v>
      </c>
      <c r="G1706" s="42"/>
      <c r="H1706" s="42"/>
      <c r="I1706" s="157"/>
      <c r="J1706" s="42"/>
      <c r="K1706" s="42"/>
      <c r="L1706" s="46"/>
      <c r="M1706" s="263"/>
      <c r="N1706" s="264"/>
      <c r="O1706" s="93"/>
      <c r="P1706" s="93"/>
      <c r="Q1706" s="93"/>
      <c r="R1706" s="93"/>
      <c r="S1706" s="93"/>
      <c r="T1706" s="94"/>
      <c r="U1706" s="40"/>
      <c r="V1706" s="40"/>
      <c r="W1706" s="40"/>
      <c r="X1706" s="40"/>
      <c r="Y1706" s="40"/>
      <c r="Z1706" s="40"/>
      <c r="AA1706" s="40"/>
      <c r="AB1706" s="40"/>
      <c r="AC1706" s="40"/>
      <c r="AD1706" s="40"/>
      <c r="AE1706" s="40"/>
      <c r="AT1706" s="18" t="s">
        <v>404</v>
      </c>
      <c r="AU1706" s="18" t="s">
        <v>93</v>
      </c>
    </row>
    <row r="1707" s="2" customFormat="1" ht="16.5" customHeight="1">
      <c r="A1707" s="40"/>
      <c r="B1707" s="41"/>
      <c r="C1707" s="247" t="s">
        <v>2593</v>
      </c>
      <c r="D1707" s="247" t="s">
        <v>400</v>
      </c>
      <c r="E1707" s="248" t="s">
        <v>2594</v>
      </c>
      <c r="F1707" s="249" t="s">
        <v>2595</v>
      </c>
      <c r="G1707" s="250" t="s">
        <v>1828</v>
      </c>
      <c r="H1707" s="251">
        <v>1</v>
      </c>
      <c r="I1707" s="252"/>
      <c r="J1707" s="253">
        <f>ROUND(I1707*H1707,2)</f>
        <v>0</v>
      </c>
      <c r="K1707" s="254"/>
      <c r="L1707" s="46"/>
      <c r="M1707" s="255" t="s">
        <v>1</v>
      </c>
      <c r="N1707" s="256" t="s">
        <v>48</v>
      </c>
      <c r="O1707" s="93"/>
      <c r="P1707" s="257">
        <f>O1707*H1707</f>
        <v>0</v>
      </c>
      <c r="Q1707" s="257">
        <v>0</v>
      </c>
      <c r="R1707" s="257">
        <f>Q1707*H1707</f>
        <v>0</v>
      </c>
      <c r="S1707" s="257">
        <v>0</v>
      </c>
      <c r="T1707" s="258">
        <f>S1707*H1707</f>
        <v>0</v>
      </c>
      <c r="U1707" s="40"/>
      <c r="V1707" s="40"/>
      <c r="W1707" s="40"/>
      <c r="X1707" s="40"/>
      <c r="Y1707" s="40"/>
      <c r="Z1707" s="40"/>
      <c r="AA1707" s="40"/>
      <c r="AB1707" s="40"/>
      <c r="AC1707" s="40"/>
      <c r="AD1707" s="40"/>
      <c r="AE1707" s="40"/>
      <c r="AR1707" s="259" t="s">
        <v>162</v>
      </c>
      <c r="AT1707" s="259" t="s">
        <v>400</v>
      </c>
      <c r="AU1707" s="259" t="s">
        <v>93</v>
      </c>
      <c r="AY1707" s="18" t="s">
        <v>397</v>
      </c>
      <c r="BE1707" s="260">
        <f>IF(N1707="základní",J1707,0)</f>
        <v>0</v>
      </c>
      <c r="BF1707" s="260">
        <f>IF(N1707="snížená",J1707,0)</f>
        <v>0</v>
      </c>
      <c r="BG1707" s="260">
        <f>IF(N1707="zákl. přenesená",J1707,0)</f>
        <v>0</v>
      </c>
      <c r="BH1707" s="260">
        <f>IF(N1707="sníž. přenesená",J1707,0)</f>
        <v>0</v>
      </c>
      <c r="BI1707" s="260">
        <f>IF(N1707="nulová",J1707,0)</f>
        <v>0</v>
      </c>
      <c r="BJ1707" s="18" t="s">
        <v>91</v>
      </c>
      <c r="BK1707" s="260">
        <f>ROUND(I1707*H1707,2)</f>
        <v>0</v>
      </c>
      <c r="BL1707" s="18" t="s">
        <v>162</v>
      </c>
      <c r="BM1707" s="259" t="s">
        <v>2596</v>
      </c>
    </row>
    <row r="1708" s="2" customFormat="1">
      <c r="A1708" s="40"/>
      <c r="B1708" s="41"/>
      <c r="C1708" s="42"/>
      <c r="D1708" s="261" t="s">
        <v>404</v>
      </c>
      <c r="E1708" s="42"/>
      <c r="F1708" s="262" t="s">
        <v>2370</v>
      </c>
      <c r="G1708" s="42"/>
      <c r="H1708" s="42"/>
      <c r="I1708" s="157"/>
      <c r="J1708" s="42"/>
      <c r="K1708" s="42"/>
      <c r="L1708" s="46"/>
      <c r="M1708" s="263"/>
      <c r="N1708" s="264"/>
      <c r="O1708" s="93"/>
      <c r="P1708" s="93"/>
      <c r="Q1708" s="93"/>
      <c r="R1708" s="93"/>
      <c r="S1708" s="93"/>
      <c r="T1708" s="94"/>
      <c r="U1708" s="40"/>
      <c r="V1708" s="40"/>
      <c r="W1708" s="40"/>
      <c r="X1708" s="40"/>
      <c r="Y1708" s="40"/>
      <c r="Z1708" s="40"/>
      <c r="AA1708" s="40"/>
      <c r="AB1708" s="40"/>
      <c r="AC1708" s="40"/>
      <c r="AD1708" s="40"/>
      <c r="AE1708" s="40"/>
      <c r="AT1708" s="18" t="s">
        <v>404</v>
      </c>
      <c r="AU1708" s="18" t="s">
        <v>93</v>
      </c>
    </row>
    <row r="1709" s="2" customFormat="1" ht="16.5" customHeight="1">
      <c r="A1709" s="40"/>
      <c r="B1709" s="41"/>
      <c r="C1709" s="247" t="s">
        <v>1814</v>
      </c>
      <c r="D1709" s="247" t="s">
        <v>400</v>
      </c>
      <c r="E1709" s="248" t="s">
        <v>2597</v>
      </c>
      <c r="F1709" s="249" t="s">
        <v>2598</v>
      </c>
      <c r="G1709" s="250" t="s">
        <v>1828</v>
      </c>
      <c r="H1709" s="251">
        <v>1</v>
      </c>
      <c r="I1709" s="252"/>
      <c r="J1709" s="253">
        <f>ROUND(I1709*H1709,2)</f>
        <v>0</v>
      </c>
      <c r="K1709" s="254"/>
      <c r="L1709" s="46"/>
      <c r="M1709" s="255" t="s">
        <v>1</v>
      </c>
      <c r="N1709" s="256" t="s">
        <v>48</v>
      </c>
      <c r="O1709" s="93"/>
      <c r="P1709" s="257">
        <f>O1709*H1709</f>
        <v>0</v>
      </c>
      <c r="Q1709" s="257">
        <v>0</v>
      </c>
      <c r="R1709" s="257">
        <f>Q1709*H1709</f>
        <v>0</v>
      </c>
      <c r="S1709" s="257">
        <v>0</v>
      </c>
      <c r="T1709" s="258">
        <f>S1709*H1709</f>
        <v>0</v>
      </c>
      <c r="U1709" s="40"/>
      <c r="V1709" s="40"/>
      <c r="W1709" s="40"/>
      <c r="X1709" s="40"/>
      <c r="Y1709" s="40"/>
      <c r="Z1709" s="40"/>
      <c r="AA1709" s="40"/>
      <c r="AB1709" s="40"/>
      <c r="AC1709" s="40"/>
      <c r="AD1709" s="40"/>
      <c r="AE1709" s="40"/>
      <c r="AR1709" s="259" t="s">
        <v>162</v>
      </c>
      <c r="AT1709" s="259" t="s">
        <v>400</v>
      </c>
      <c r="AU1709" s="259" t="s">
        <v>93</v>
      </c>
      <c r="AY1709" s="18" t="s">
        <v>397</v>
      </c>
      <c r="BE1709" s="260">
        <f>IF(N1709="základní",J1709,0)</f>
        <v>0</v>
      </c>
      <c r="BF1709" s="260">
        <f>IF(N1709="snížená",J1709,0)</f>
        <v>0</v>
      </c>
      <c r="BG1709" s="260">
        <f>IF(N1709="zákl. přenesená",J1709,0)</f>
        <v>0</v>
      </c>
      <c r="BH1709" s="260">
        <f>IF(N1709="sníž. přenesená",J1709,0)</f>
        <v>0</v>
      </c>
      <c r="BI1709" s="260">
        <f>IF(N1709="nulová",J1709,0)</f>
        <v>0</v>
      </c>
      <c r="BJ1709" s="18" t="s">
        <v>91</v>
      </c>
      <c r="BK1709" s="260">
        <f>ROUND(I1709*H1709,2)</f>
        <v>0</v>
      </c>
      <c r="BL1709" s="18" t="s">
        <v>162</v>
      </c>
      <c r="BM1709" s="259" t="s">
        <v>2599</v>
      </c>
    </row>
    <row r="1710" s="2" customFormat="1">
      <c r="A1710" s="40"/>
      <c r="B1710" s="41"/>
      <c r="C1710" s="42"/>
      <c r="D1710" s="261" t="s">
        <v>404</v>
      </c>
      <c r="E1710" s="42"/>
      <c r="F1710" s="262" t="s">
        <v>2370</v>
      </c>
      <c r="G1710" s="42"/>
      <c r="H1710" s="42"/>
      <c r="I1710" s="157"/>
      <c r="J1710" s="42"/>
      <c r="K1710" s="42"/>
      <c r="L1710" s="46"/>
      <c r="M1710" s="263"/>
      <c r="N1710" s="264"/>
      <c r="O1710" s="93"/>
      <c r="P1710" s="93"/>
      <c r="Q1710" s="93"/>
      <c r="R1710" s="93"/>
      <c r="S1710" s="93"/>
      <c r="T1710" s="94"/>
      <c r="U1710" s="40"/>
      <c r="V1710" s="40"/>
      <c r="W1710" s="40"/>
      <c r="X1710" s="40"/>
      <c r="Y1710" s="40"/>
      <c r="Z1710" s="40"/>
      <c r="AA1710" s="40"/>
      <c r="AB1710" s="40"/>
      <c r="AC1710" s="40"/>
      <c r="AD1710" s="40"/>
      <c r="AE1710" s="40"/>
      <c r="AT1710" s="18" t="s">
        <v>404</v>
      </c>
      <c r="AU1710" s="18" t="s">
        <v>93</v>
      </c>
    </row>
    <row r="1711" s="2" customFormat="1" ht="16.5" customHeight="1">
      <c r="A1711" s="40"/>
      <c r="B1711" s="41"/>
      <c r="C1711" s="247" t="s">
        <v>2600</v>
      </c>
      <c r="D1711" s="247" t="s">
        <v>400</v>
      </c>
      <c r="E1711" s="248" t="s">
        <v>2601</v>
      </c>
      <c r="F1711" s="249" t="s">
        <v>2602</v>
      </c>
      <c r="G1711" s="250" t="s">
        <v>1828</v>
      </c>
      <c r="H1711" s="251">
        <v>1</v>
      </c>
      <c r="I1711" s="252"/>
      <c r="J1711" s="253">
        <f>ROUND(I1711*H1711,2)</f>
        <v>0</v>
      </c>
      <c r="K1711" s="254"/>
      <c r="L1711" s="46"/>
      <c r="M1711" s="255" t="s">
        <v>1</v>
      </c>
      <c r="N1711" s="256" t="s">
        <v>48</v>
      </c>
      <c r="O1711" s="93"/>
      <c r="P1711" s="257">
        <f>O1711*H1711</f>
        <v>0</v>
      </c>
      <c r="Q1711" s="257">
        <v>0</v>
      </c>
      <c r="R1711" s="257">
        <f>Q1711*H1711</f>
        <v>0</v>
      </c>
      <c r="S1711" s="257">
        <v>0</v>
      </c>
      <c r="T1711" s="258">
        <f>S1711*H1711</f>
        <v>0</v>
      </c>
      <c r="U1711" s="40"/>
      <c r="V1711" s="40"/>
      <c r="W1711" s="40"/>
      <c r="X1711" s="40"/>
      <c r="Y1711" s="40"/>
      <c r="Z1711" s="40"/>
      <c r="AA1711" s="40"/>
      <c r="AB1711" s="40"/>
      <c r="AC1711" s="40"/>
      <c r="AD1711" s="40"/>
      <c r="AE1711" s="40"/>
      <c r="AR1711" s="259" t="s">
        <v>162</v>
      </c>
      <c r="AT1711" s="259" t="s">
        <v>400</v>
      </c>
      <c r="AU1711" s="259" t="s">
        <v>93</v>
      </c>
      <c r="AY1711" s="18" t="s">
        <v>397</v>
      </c>
      <c r="BE1711" s="260">
        <f>IF(N1711="základní",J1711,0)</f>
        <v>0</v>
      </c>
      <c r="BF1711" s="260">
        <f>IF(N1711="snížená",J1711,0)</f>
        <v>0</v>
      </c>
      <c r="BG1711" s="260">
        <f>IF(N1711="zákl. přenesená",J1711,0)</f>
        <v>0</v>
      </c>
      <c r="BH1711" s="260">
        <f>IF(N1711="sníž. přenesená",J1711,0)</f>
        <v>0</v>
      </c>
      <c r="BI1711" s="260">
        <f>IF(N1711="nulová",J1711,0)</f>
        <v>0</v>
      </c>
      <c r="BJ1711" s="18" t="s">
        <v>91</v>
      </c>
      <c r="BK1711" s="260">
        <f>ROUND(I1711*H1711,2)</f>
        <v>0</v>
      </c>
      <c r="BL1711" s="18" t="s">
        <v>162</v>
      </c>
      <c r="BM1711" s="259" t="s">
        <v>2603</v>
      </c>
    </row>
    <row r="1712" s="2" customFormat="1">
      <c r="A1712" s="40"/>
      <c r="B1712" s="41"/>
      <c r="C1712" s="42"/>
      <c r="D1712" s="261" t="s">
        <v>404</v>
      </c>
      <c r="E1712" s="42"/>
      <c r="F1712" s="262" t="s">
        <v>2370</v>
      </c>
      <c r="G1712" s="42"/>
      <c r="H1712" s="42"/>
      <c r="I1712" s="157"/>
      <c r="J1712" s="42"/>
      <c r="K1712" s="42"/>
      <c r="L1712" s="46"/>
      <c r="M1712" s="263"/>
      <c r="N1712" s="264"/>
      <c r="O1712" s="93"/>
      <c r="P1712" s="93"/>
      <c r="Q1712" s="93"/>
      <c r="R1712" s="93"/>
      <c r="S1712" s="93"/>
      <c r="T1712" s="94"/>
      <c r="U1712" s="40"/>
      <c r="V1712" s="40"/>
      <c r="W1712" s="40"/>
      <c r="X1712" s="40"/>
      <c r="Y1712" s="40"/>
      <c r="Z1712" s="40"/>
      <c r="AA1712" s="40"/>
      <c r="AB1712" s="40"/>
      <c r="AC1712" s="40"/>
      <c r="AD1712" s="40"/>
      <c r="AE1712" s="40"/>
      <c r="AT1712" s="18" t="s">
        <v>404</v>
      </c>
      <c r="AU1712" s="18" t="s">
        <v>93</v>
      </c>
    </row>
    <row r="1713" s="2" customFormat="1" ht="16.5" customHeight="1">
      <c r="A1713" s="40"/>
      <c r="B1713" s="41"/>
      <c r="C1713" s="247" t="s">
        <v>1818</v>
      </c>
      <c r="D1713" s="247" t="s">
        <v>400</v>
      </c>
      <c r="E1713" s="248" t="s">
        <v>2604</v>
      </c>
      <c r="F1713" s="249" t="s">
        <v>2605</v>
      </c>
      <c r="G1713" s="250" t="s">
        <v>1828</v>
      </c>
      <c r="H1713" s="251">
        <v>1</v>
      </c>
      <c r="I1713" s="252"/>
      <c r="J1713" s="253">
        <f>ROUND(I1713*H1713,2)</f>
        <v>0</v>
      </c>
      <c r="K1713" s="254"/>
      <c r="L1713" s="46"/>
      <c r="M1713" s="255" t="s">
        <v>1</v>
      </c>
      <c r="N1713" s="256" t="s">
        <v>48</v>
      </c>
      <c r="O1713" s="93"/>
      <c r="P1713" s="257">
        <f>O1713*H1713</f>
        <v>0</v>
      </c>
      <c r="Q1713" s="257">
        <v>0</v>
      </c>
      <c r="R1713" s="257">
        <f>Q1713*H1713</f>
        <v>0</v>
      </c>
      <c r="S1713" s="257">
        <v>0</v>
      </c>
      <c r="T1713" s="258">
        <f>S1713*H1713</f>
        <v>0</v>
      </c>
      <c r="U1713" s="40"/>
      <c r="V1713" s="40"/>
      <c r="W1713" s="40"/>
      <c r="X1713" s="40"/>
      <c r="Y1713" s="40"/>
      <c r="Z1713" s="40"/>
      <c r="AA1713" s="40"/>
      <c r="AB1713" s="40"/>
      <c r="AC1713" s="40"/>
      <c r="AD1713" s="40"/>
      <c r="AE1713" s="40"/>
      <c r="AR1713" s="259" t="s">
        <v>162</v>
      </c>
      <c r="AT1713" s="259" t="s">
        <v>400</v>
      </c>
      <c r="AU1713" s="259" t="s">
        <v>93</v>
      </c>
      <c r="AY1713" s="18" t="s">
        <v>397</v>
      </c>
      <c r="BE1713" s="260">
        <f>IF(N1713="základní",J1713,0)</f>
        <v>0</v>
      </c>
      <c r="BF1713" s="260">
        <f>IF(N1713="snížená",J1713,0)</f>
        <v>0</v>
      </c>
      <c r="BG1713" s="260">
        <f>IF(N1713="zákl. přenesená",J1713,0)</f>
        <v>0</v>
      </c>
      <c r="BH1713" s="260">
        <f>IF(N1713="sníž. přenesená",J1713,0)</f>
        <v>0</v>
      </c>
      <c r="BI1713" s="260">
        <f>IF(N1713="nulová",J1713,0)</f>
        <v>0</v>
      </c>
      <c r="BJ1713" s="18" t="s">
        <v>91</v>
      </c>
      <c r="BK1713" s="260">
        <f>ROUND(I1713*H1713,2)</f>
        <v>0</v>
      </c>
      <c r="BL1713" s="18" t="s">
        <v>162</v>
      </c>
      <c r="BM1713" s="259" t="s">
        <v>2606</v>
      </c>
    </row>
    <row r="1714" s="2" customFormat="1">
      <c r="A1714" s="40"/>
      <c r="B1714" s="41"/>
      <c r="C1714" s="42"/>
      <c r="D1714" s="261" t="s">
        <v>404</v>
      </c>
      <c r="E1714" s="42"/>
      <c r="F1714" s="262" t="s">
        <v>2370</v>
      </c>
      <c r="G1714" s="42"/>
      <c r="H1714" s="42"/>
      <c r="I1714" s="157"/>
      <c r="J1714" s="42"/>
      <c r="K1714" s="42"/>
      <c r="L1714" s="46"/>
      <c r="M1714" s="263"/>
      <c r="N1714" s="264"/>
      <c r="O1714" s="93"/>
      <c r="P1714" s="93"/>
      <c r="Q1714" s="93"/>
      <c r="R1714" s="93"/>
      <c r="S1714" s="93"/>
      <c r="T1714" s="94"/>
      <c r="U1714" s="40"/>
      <c r="V1714" s="40"/>
      <c r="W1714" s="40"/>
      <c r="X1714" s="40"/>
      <c r="Y1714" s="40"/>
      <c r="Z1714" s="40"/>
      <c r="AA1714" s="40"/>
      <c r="AB1714" s="40"/>
      <c r="AC1714" s="40"/>
      <c r="AD1714" s="40"/>
      <c r="AE1714" s="40"/>
      <c r="AT1714" s="18" t="s">
        <v>404</v>
      </c>
      <c r="AU1714" s="18" t="s">
        <v>93</v>
      </c>
    </row>
    <row r="1715" s="2" customFormat="1" ht="16.5" customHeight="1">
      <c r="A1715" s="40"/>
      <c r="B1715" s="41"/>
      <c r="C1715" s="247" t="s">
        <v>2607</v>
      </c>
      <c r="D1715" s="247" t="s">
        <v>400</v>
      </c>
      <c r="E1715" s="248" t="s">
        <v>2608</v>
      </c>
      <c r="F1715" s="249" t="s">
        <v>2609</v>
      </c>
      <c r="G1715" s="250" t="s">
        <v>1828</v>
      </c>
      <c r="H1715" s="251">
        <v>1</v>
      </c>
      <c r="I1715" s="252"/>
      <c r="J1715" s="253">
        <f>ROUND(I1715*H1715,2)</f>
        <v>0</v>
      </c>
      <c r="K1715" s="254"/>
      <c r="L1715" s="46"/>
      <c r="M1715" s="255" t="s">
        <v>1</v>
      </c>
      <c r="N1715" s="256" t="s">
        <v>48</v>
      </c>
      <c r="O1715" s="93"/>
      <c r="P1715" s="257">
        <f>O1715*H1715</f>
        <v>0</v>
      </c>
      <c r="Q1715" s="257">
        <v>0</v>
      </c>
      <c r="R1715" s="257">
        <f>Q1715*H1715</f>
        <v>0</v>
      </c>
      <c r="S1715" s="257">
        <v>0</v>
      </c>
      <c r="T1715" s="258">
        <f>S1715*H1715</f>
        <v>0</v>
      </c>
      <c r="U1715" s="40"/>
      <c r="V1715" s="40"/>
      <c r="W1715" s="40"/>
      <c r="X1715" s="40"/>
      <c r="Y1715" s="40"/>
      <c r="Z1715" s="40"/>
      <c r="AA1715" s="40"/>
      <c r="AB1715" s="40"/>
      <c r="AC1715" s="40"/>
      <c r="AD1715" s="40"/>
      <c r="AE1715" s="40"/>
      <c r="AR1715" s="259" t="s">
        <v>162</v>
      </c>
      <c r="AT1715" s="259" t="s">
        <v>400</v>
      </c>
      <c r="AU1715" s="259" t="s">
        <v>93</v>
      </c>
      <c r="AY1715" s="18" t="s">
        <v>397</v>
      </c>
      <c r="BE1715" s="260">
        <f>IF(N1715="základní",J1715,0)</f>
        <v>0</v>
      </c>
      <c r="BF1715" s="260">
        <f>IF(N1715="snížená",J1715,0)</f>
        <v>0</v>
      </c>
      <c r="BG1715" s="260">
        <f>IF(N1715="zákl. přenesená",J1715,0)</f>
        <v>0</v>
      </c>
      <c r="BH1715" s="260">
        <f>IF(N1715="sníž. přenesená",J1715,0)</f>
        <v>0</v>
      </c>
      <c r="BI1715" s="260">
        <f>IF(N1715="nulová",J1715,0)</f>
        <v>0</v>
      </c>
      <c r="BJ1715" s="18" t="s">
        <v>91</v>
      </c>
      <c r="BK1715" s="260">
        <f>ROUND(I1715*H1715,2)</f>
        <v>0</v>
      </c>
      <c r="BL1715" s="18" t="s">
        <v>162</v>
      </c>
      <c r="BM1715" s="259" t="s">
        <v>2610</v>
      </c>
    </row>
    <row r="1716" s="2" customFormat="1">
      <c r="A1716" s="40"/>
      <c r="B1716" s="41"/>
      <c r="C1716" s="42"/>
      <c r="D1716" s="261" t="s">
        <v>404</v>
      </c>
      <c r="E1716" s="42"/>
      <c r="F1716" s="262" t="s">
        <v>2370</v>
      </c>
      <c r="G1716" s="42"/>
      <c r="H1716" s="42"/>
      <c r="I1716" s="157"/>
      <c r="J1716" s="42"/>
      <c r="K1716" s="42"/>
      <c r="L1716" s="46"/>
      <c r="M1716" s="263"/>
      <c r="N1716" s="264"/>
      <c r="O1716" s="93"/>
      <c r="P1716" s="93"/>
      <c r="Q1716" s="93"/>
      <c r="R1716" s="93"/>
      <c r="S1716" s="93"/>
      <c r="T1716" s="94"/>
      <c r="U1716" s="40"/>
      <c r="V1716" s="40"/>
      <c r="W1716" s="40"/>
      <c r="X1716" s="40"/>
      <c r="Y1716" s="40"/>
      <c r="Z1716" s="40"/>
      <c r="AA1716" s="40"/>
      <c r="AB1716" s="40"/>
      <c r="AC1716" s="40"/>
      <c r="AD1716" s="40"/>
      <c r="AE1716" s="40"/>
      <c r="AT1716" s="18" t="s">
        <v>404</v>
      </c>
      <c r="AU1716" s="18" t="s">
        <v>93</v>
      </c>
    </row>
    <row r="1717" s="2" customFormat="1" ht="16.5" customHeight="1">
      <c r="A1717" s="40"/>
      <c r="B1717" s="41"/>
      <c r="C1717" s="247" t="s">
        <v>1822</v>
      </c>
      <c r="D1717" s="247" t="s">
        <v>400</v>
      </c>
      <c r="E1717" s="248" t="s">
        <v>2611</v>
      </c>
      <c r="F1717" s="249" t="s">
        <v>2612</v>
      </c>
      <c r="G1717" s="250" t="s">
        <v>1828</v>
      </c>
      <c r="H1717" s="251">
        <v>1</v>
      </c>
      <c r="I1717" s="252"/>
      <c r="J1717" s="253">
        <f>ROUND(I1717*H1717,2)</f>
        <v>0</v>
      </c>
      <c r="K1717" s="254"/>
      <c r="L1717" s="46"/>
      <c r="M1717" s="255" t="s">
        <v>1</v>
      </c>
      <c r="N1717" s="256" t="s">
        <v>48</v>
      </c>
      <c r="O1717" s="93"/>
      <c r="P1717" s="257">
        <f>O1717*H1717</f>
        <v>0</v>
      </c>
      <c r="Q1717" s="257">
        <v>0</v>
      </c>
      <c r="R1717" s="257">
        <f>Q1717*H1717</f>
        <v>0</v>
      </c>
      <c r="S1717" s="257">
        <v>0</v>
      </c>
      <c r="T1717" s="258">
        <f>S1717*H1717</f>
        <v>0</v>
      </c>
      <c r="U1717" s="40"/>
      <c r="V1717" s="40"/>
      <c r="W1717" s="40"/>
      <c r="X1717" s="40"/>
      <c r="Y1717" s="40"/>
      <c r="Z1717" s="40"/>
      <c r="AA1717" s="40"/>
      <c r="AB1717" s="40"/>
      <c r="AC1717" s="40"/>
      <c r="AD1717" s="40"/>
      <c r="AE1717" s="40"/>
      <c r="AR1717" s="259" t="s">
        <v>162</v>
      </c>
      <c r="AT1717" s="259" t="s">
        <v>400</v>
      </c>
      <c r="AU1717" s="259" t="s">
        <v>93</v>
      </c>
      <c r="AY1717" s="18" t="s">
        <v>397</v>
      </c>
      <c r="BE1717" s="260">
        <f>IF(N1717="základní",J1717,0)</f>
        <v>0</v>
      </c>
      <c r="BF1717" s="260">
        <f>IF(N1717="snížená",J1717,0)</f>
        <v>0</v>
      </c>
      <c r="BG1717" s="260">
        <f>IF(N1717="zákl. přenesená",J1717,0)</f>
        <v>0</v>
      </c>
      <c r="BH1717" s="260">
        <f>IF(N1717="sníž. přenesená",J1717,0)</f>
        <v>0</v>
      </c>
      <c r="BI1717" s="260">
        <f>IF(N1717="nulová",J1717,0)</f>
        <v>0</v>
      </c>
      <c r="BJ1717" s="18" t="s">
        <v>91</v>
      </c>
      <c r="BK1717" s="260">
        <f>ROUND(I1717*H1717,2)</f>
        <v>0</v>
      </c>
      <c r="BL1717" s="18" t="s">
        <v>162</v>
      </c>
      <c r="BM1717" s="259" t="s">
        <v>2613</v>
      </c>
    </row>
    <row r="1718" s="2" customFormat="1">
      <c r="A1718" s="40"/>
      <c r="B1718" s="41"/>
      <c r="C1718" s="42"/>
      <c r="D1718" s="261" t="s">
        <v>404</v>
      </c>
      <c r="E1718" s="42"/>
      <c r="F1718" s="262" t="s">
        <v>2370</v>
      </c>
      <c r="G1718" s="42"/>
      <c r="H1718" s="42"/>
      <c r="I1718" s="157"/>
      <c r="J1718" s="42"/>
      <c r="K1718" s="42"/>
      <c r="L1718" s="46"/>
      <c r="M1718" s="263"/>
      <c r="N1718" s="264"/>
      <c r="O1718" s="93"/>
      <c r="P1718" s="93"/>
      <c r="Q1718" s="93"/>
      <c r="R1718" s="93"/>
      <c r="S1718" s="93"/>
      <c r="T1718" s="94"/>
      <c r="U1718" s="40"/>
      <c r="V1718" s="40"/>
      <c r="W1718" s="40"/>
      <c r="X1718" s="40"/>
      <c r="Y1718" s="40"/>
      <c r="Z1718" s="40"/>
      <c r="AA1718" s="40"/>
      <c r="AB1718" s="40"/>
      <c r="AC1718" s="40"/>
      <c r="AD1718" s="40"/>
      <c r="AE1718" s="40"/>
      <c r="AT1718" s="18" t="s">
        <v>404</v>
      </c>
      <c r="AU1718" s="18" t="s">
        <v>93</v>
      </c>
    </row>
    <row r="1719" s="2" customFormat="1" ht="16.5" customHeight="1">
      <c r="A1719" s="40"/>
      <c r="B1719" s="41"/>
      <c r="C1719" s="247" t="s">
        <v>2614</v>
      </c>
      <c r="D1719" s="247" t="s">
        <v>400</v>
      </c>
      <c r="E1719" s="248" t="s">
        <v>2615</v>
      </c>
      <c r="F1719" s="249" t="s">
        <v>2616</v>
      </c>
      <c r="G1719" s="250" t="s">
        <v>1828</v>
      </c>
      <c r="H1719" s="251">
        <v>1</v>
      </c>
      <c r="I1719" s="252"/>
      <c r="J1719" s="253">
        <f>ROUND(I1719*H1719,2)</f>
        <v>0</v>
      </c>
      <c r="K1719" s="254"/>
      <c r="L1719" s="46"/>
      <c r="M1719" s="255" t="s">
        <v>1</v>
      </c>
      <c r="N1719" s="256" t="s">
        <v>48</v>
      </c>
      <c r="O1719" s="93"/>
      <c r="P1719" s="257">
        <f>O1719*H1719</f>
        <v>0</v>
      </c>
      <c r="Q1719" s="257">
        <v>0</v>
      </c>
      <c r="R1719" s="257">
        <f>Q1719*H1719</f>
        <v>0</v>
      </c>
      <c r="S1719" s="257">
        <v>0</v>
      </c>
      <c r="T1719" s="258">
        <f>S1719*H1719</f>
        <v>0</v>
      </c>
      <c r="U1719" s="40"/>
      <c r="V1719" s="40"/>
      <c r="W1719" s="40"/>
      <c r="X1719" s="40"/>
      <c r="Y1719" s="40"/>
      <c r="Z1719" s="40"/>
      <c r="AA1719" s="40"/>
      <c r="AB1719" s="40"/>
      <c r="AC1719" s="40"/>
      <c r="AD1719" s="40"/>
      <c r="AE1719" s="40"/>
      <c r="AR1719" s="259" t="s">
        <v>162</v>
      </c>
      <c r="AT1719" s="259" t="s">
        <v>400</v>
      </c>
      <c r="AU1719" s="259" t="s">
        <v>93</v>
      </c>
      <c r="AY1719" s="18" t="s">
        <v>397</v>
      </c>
      <c r="BE1719" s="260">
        <f>IF(N1719="základní",J1719,0)</f>
        <v>0</v>
      </c>
      <c r="BF1719" s="260">
        <f>IF(N1719="snížená",J1719,0)</f>
        <v>0</v>
      </c>
      <c r="BG1719" s="260">
        <f>IF(N1719="zákl. přenesená",J1719,0)</f>
        <v>0</v>
      </c>
      <c r="BH1719" s="260">
        <f>IF(N1719="sníž. přenesená",J1719,0)</f>
        <v>0</v>
      </c>
      <c r="BI1719" s="260">
        <f>IF(N1719="nulová",J1719,0)</f>
        <v>0</v>
      </c>
      <c r="BJ1719" s="18" t="s">
        <v>91</v>
      </c>
      <c r="BK1719" s="260">
        <f>ROUND(I1719*H1719,2)</f>
        <v>0</v>
      </c>
      <c r="BL1719" s="18" t="s">
        <v>162</v>
      </c>
      <c r="BM1719" s="259" t="s">
        <v>2617</v>
      </c>
    </row>
    <row r="1720" s="2" customFormat="1">
      <c r="A1720" s="40"/>
      <c r="B1720" s="41"/>
      <c r="C1720" s="42"/>
      <c r="D1720" s="261" t="s">
        <v>404</v>
      </c>
      <c r="E1720" s="42"/>
      <c r="F1720" s="262" t="s">
        <v>2370</v>
      </c>
      <c r="G1720" s="42"/>
      <c r="H1720" s="42"/>
      <c r="I1720" s="157"/>
      <c r="J1720" s="42"/>
      <c r="K1720" s="42"/>
      <c r="L1720" s="46"/>
      <c r="M1720" s="263"/>
      <c r="N1720" s="264"/>
      <c r="O1720" s="93"/>
      <c r="P1720" s="93"/>
      <c r="Q1720" s="93"/>
      <c r="R1720" s="93"/>
      <c r="S1720" s="93"/>
      <c r="T1720" s="94"/>
      <c r="U1720" s="40"/>
      <c r="V1720" s="40"/>
      <c r="W1720" s="40"/>
      <c r="X1720" s="40"/>
      <c r="Y1720" s="40"/>
      <c r="Z1720" s="40"/>
      <c r="AA1720" s="40"/>
      <c r="AB1720" s="40"/>
      <c r="AC1720" s="40"/>
      <c r="AD1720" s="40"/>
      <c r="AE1720" s="40"/>
      <c r="AT1720" s="18" t="s">
        <v>404</v>
      </c>
      <c r="AU1720" s="18" t="s">
        <v>93</v>
      </c>
    </row>
    <row r="1721" s="2" customFormat="1" ht="16.5" customHeight="1">
      <c r="A1721" s="40"/>
      <c r="B1721" s="41"/>
      <c r="C1721" s="247" t="s">
        <v>1829</v>
      </c>
      <c r="D1721" s="247" t="s">
        <v>400</v>
      </c>
      <c r="E1721" s="248" t="s">
        <v>2618</v>
      </c>
      <c r="F1721" s="249" t="s">
        <v>2619</v>
      </c>
      <c r="G1721" s="250" t="s">
        <v>1828</v>
      </c>
      <c r="H1721" s="251">
        <v>1</v>
      </c>
      <c r="I1721" s="252"/>
      <c r="J1721" s="253">
        <f>ROUND(I1721*H1721,2)</f>
        <v>0</v>
      </c>
      <c r="K1721" s="254"/>
      <c r="L1721" s="46"/>
      <c r="M1721" s="255" t="s">
        <v>1</v>
      </c>
      <c r="N1721" s="256" t="s">
        <v>48</v>
      </c>
      <c r="O1721" s="93"/>
      <c r="P1721" s="257">
        <f>O1721*H1721</f>
        <v>0</v>
      </c>
      <c r="Q1721" s="257">
        <v>0</v>
      </c>
      <c r="R1721" s="257">
        <f>Q1721*H1721</f>
        <v>0</v>
      </c>
      <c r="S1721" s="257">
        <v>0</v>
      </c>
      <c r="T1721" s="258">
        <f>S1721*H1721</f>
        <v>0</v>
      </c>
      <c r="U1721" s="40"/>
      <c r="V1721" s="40"/>
      <c r="W1721" s="40"/>
      <c r="X1721" s="40"/>
      <c r="Y1721" s="40"/>
      <c r="Z1721" s="40"/>
      <c r="AA1721" s="40"/>
      <c r="AB1721" s="40"/>
      <c r="AC1721" s="40"/>
      <c r="AD1721" s="40"/>
      <c r="AE1721" s="40"/>
      <c r="AR1721" s="259" t="s">
        <v>162</v>
      </c>
      <c r="AT1721" s="259" t="s">
        <v>400</v>
      </c>
      <c r="AU1721" s="259" t="s">
        <v>93</v>
      </c>
      <c r="AY1721" s="18" t="s">
        <v>397</v>
      </c>
      <c r="BE1721" s="260">
        <f>IF(N1721="základní",J1721,0)</f>
        <v>0</v>
      </c>
      <c r="BF1721" s="260">
        <f>IF(N1721="snížená",J1721,0)</f>
        <v>0</v>
      </c>
      <c r="BG1721" s="260">
        <f>IF(N1721="zákl. přenesená",J1721,0)</f>
        <v>0</v>
      </c>
      <c r="BH1721" s="260">
        <f>IF(N1721="sníž. přenesená",J1721,0)</f>
        <v>0</v>
      </c>
      <c r="BI1721" s="260">
        <f>IF(N1721="nulová",J1721,0)</f>
        <v>0</v>
      </c>
      <c r="BJ1721" s="18" t="s">
        <v>91</v>
      </c>
      <c r="BK1721" s="260">
        <f>ROUND(I1721*H1721,2)</f>
        <v>0</v>
      </c>
      <c r="BL1721" s="18" t="s">
        <v>162</v>
      </c>
      <c r="BM1721" s="259" t="s">
        <v>2620</v>
      </c>
    </row>
    <row r="1722" s="2" customFormat="1">
      <c r="A1722" s="40"/>
      <c r="B1722" s="41"/>
      <c r="C1722" s="42"/>
      <c r="D1722" s="261" t="s">
        <v>404</v>
      </c>
      <c r="E1722" s="42"/>
      <c r="F1722" s="262" t="s">
        <v>2370</v>
      </c>
      <c r="G1722" s="42"/>
      <c r="H1722" s="42"/>
      <c r="I1722" s="157"/>
      <c r="J1722" s="42"/>
      <c r="K1722" s="42"/>
      <c r="L1722" s="46"/>
      <c r="M1722" s="263"/>
      <c r="N1722" s="264"/>
      <c r="O1722" s="93"/>
      <c r="P1722" s="93"/>
      <c r="Q1722" s="93"/>
      <c r="R1722" s="93"/>
      <c r="S1722" s="93"/>
      <c r="T1722" s="94"/>
      <c r="U1722" s="40"/>
      <c r="V1722" s="40"/>
      <c r="W1722" s="40"/>
      <c r="X1722" s="40"/>
      <c r="Y1722" s="40"/>
      <c r="Z1722" s="40"/>
      <c r="AA1722" s="40"/>
      <c r="AB1722" s="40"/>
      <c r="AC1722" s="40"/>
      <c r="AD1722" s="40"/>
      <c r="AE1722" s="40"/>
      <c r="AT1722" s="18" t="s">
        <v>404</v>
      </c>
      <c r="AU1722" s="18" t="s">
        <v>93</v>
      </c>
    </row>
    <row r="1723" s="2" customFormat="1" ht="16.5" customHeight="1">
      <c r="A1723" s="40"/>
      <c r="B1723" s="41"/>
      <c r="C1723" s="247" t="s">
        <v>2621</v>
      </c>
      <c r="D1723" s="247" t="s">
        <v>400</v>
      </c>
      <c r="E1723" s="248" t="s">
        <v>2622</v>
      </c>
      <c r="F1723" s="249" t="s">
        <v>2623</v>
      </c>
      <c r="G1723" s="250" t="s">
        <v>1828</v>
      </c>
      <c r="H1723" s="251">
        <v>1</v>
      </c>
      <c r="I1723" s="252"/>
      <c r="J1723" s="253">
        <f>ROUND(I1723*H1723,2)</f>
        <v>0</v>
      </c>
      <c r="K1723" s="254"/>
      <c r="L1723" s="46"/>
      <c r="M1723" s="255" t="s">
        <v>1</v>
      </c>
      <c r="N1723" s="256" t="s">
        <v>48</v>
      </c>
      <c r="O1723" s="93"/>
      <c r="P1723" s="257">
        <f>O1723*H1723</f>
        <v>0</v>
      </c>
      <c r="Q1723" s="257">
        <v>0</v>
      </c>
      <c r="R1723" s="257">
        <f>Q1723*H1723</f>
        <v>0</v>
      </c>
      <c r="S1723" s="257">
        <v>0</v>
      </c>
      <c r="T1723" s="258">
        <f>S1723*H1723</f>
        <v>0</v>
      </c>
      <c r="U1723" s="40"/>
      <c r="V1723" s="40"/>
      <c r="W1723" s="40"/>
      <c r="X1723" s="40"/>
      <c r="Y1723" s="40"/>
      <c r="Z1723" s="40"/>
      <c r="AA1723" s="40"/>
      <c r="AB1723" s="40"/>
      <c r="AC1723" s="40"/>
      <c r="AD1723" s="40"/>
      <c r="AE1723" s="40"/>
      <c r="AR1723" s="259" t="s">
        <v>162</v>
      </c>
      <c r="AT1723" s="259" t="s">
        <v>400</v>
      </c>
      <c r="AU1723" s="259" t="s">
        <v>93</v>
      </c>
      <c r="AY1723" s="18" t="s">
        <v>397</v>
      </c>
      <c r="BE1723" s="260">
        <f>IF(N1723="základní",J1723,0)</f>
        <v>0</v>
      </c>
      <c r="BF1723" s="260">
        <f>IF(N1723="snížená",J1723,0)</f>
        <v>0</v>
      </c>
      <c r="BG1723" s="260">
        <f>IF(N1723="zákl. přenesená",J1723,0)</f>
        <v>0</v>
      </c>
      <c r="BH1723" s="260">
        <f>IF(N1723="sníž. přenesená",J1723,0)</f>
        <v>0</v>
      </c>
      <c r="BI1723" s="260">
        <f>IF(N1723="nulová",J1723,0)</f>
        <v>0</v>
      </c>
      <c r="BJ1723" s="18" t="s">
        <v>91</v>
      </c>
      <c r="BK1723" s="260">
        <f>ROUND(I1723*H1723,2)</f>
        <v>0</v>
      </c>
      <c r="BL1723" s="18" t="s">
        <v>162</v>
      </c>
      <c r="BM1723" s="259" t="s">
        <v>2624</v>
      </c>
    </row>
    <row r="1724" s="2" customFormat="1">
      <c r="A1724" s="40"/>
      <c r="B1724" s="41"/>
      <c r="C1724" s="42"/>
      <c r="D1724" s="261" t="s">
        <v>404</v>
      </c>
      <c r="E1724" s="42"/>
      <c r="F1724" s="262" t="s">
        <v>2370</v>
      </c>
      <c r="G1724" s="42"/>
      <c r="H1724" s="42"/>
      <c r="I1724" s="157"/>
      <c r="J1724" s="42"/>
      <c r="K1724" s="42"/>
      <c r="L1724" s="46"/>
      <c r="M1724" s="263"/>
      <c r="N1724" s="264"/>
      <c r="O1724" s="93"/>
      <c r="P1724" s="93"/>
      <c r="Q1724" s="93"/>
      <c r="R1724" s="93"/>
      <c r="S1724" s="93"/>
      <c r="T1724" s="94"/>
      <c r="U1724" s="40"/>
      <c r="V1724" s="40"/>
      <c r="W1724" s="40"/>
      <c r="X1724" s="40"/>
      <c r="Y1724" s="40"/>
      <c r="Z1724" s="40"/>
      <c r="AA1724" s="40"/>
      <c r="AB1724" s="40"/>
      <c r="AC1724" s="40"/>
      <c r="AD1724" s="40"/>
      <c r="AE1724" s="40"/>
      <c r="AT1724" s="18" t="s">
        <v>404</v>
      </c>
      <c r="AU1724" s="18" t="s">
        <v>93</v>
      </c>
    </row>
    <row r="1725" s="2" customFormat="1" ht="16.5" customHeight="1">
      <c r="A1725" s="40"/>
      <c r="B1725" s="41"/>
      <c r="C1725" s="247" t="s">
        <v>1834</v>
      </c>
      <c r="D1725" s="247" t="s">
        <v>400</v>
      </c>
      <c r="E1725" s="248" t="s">
        <v>2625</v>
      </c>
      <c r="F1725" s="249" t="s">
        <v>2626</v>
      </c>
      <c r="G1725" s="250" t="s">
        <v>1828</v>
      </c>
      <c r="H1725" s="251">
        <v>1</v>
      </c>
      <c r="I1725" s="252"/>
      <c r="J1725" s="253">
        <f>ROUND(I1725*H1725,2)</f>
        <v>0</v>
      </c>
      <c r="K1725" s="254"/>
      <c r="L1725" s="46"/>
      <c r="M1725" s="255" t="s">
        <v>1</v>
      </c>
      <c r="N1725" s="256" t="s">
        <v>48</v>
      </c>
      <c r="O1725" s="93"/>
      <c r="P1725" s="257">
        <f>O1725*H1725</f>
        <v>0</v>
      </c>
      <c r="Q1725" s="257">
        <v>0</v>
      </c>
      <c r="R1725" s="257">
        <f>Q1725*H1725</f>
        <v>0</v>
      </c>
      <c r="S1725" s="257">
        <v>0</v>
      </c>
      <c r="T1725" s="258">
        <f>S1725*H1725</f>
        <v>0</v>
      </c>
      <c r="U1725" s="40"/>
      <c r="V1725" s="40"/>
      <c r="W1725" s="40"/>
      <c r="X1725" s="40"/>
      <c r="Y1725" s="40"/>
      <c r="Z1725" s="40"/>
      <c r="AA1725" s="40"/>
      <c r="AB1725" s="40"/>
      <c r="AC1725" s="40"/>
      <c r="AD1725" s="40"/>
      <c r="AE1725" s="40"/>
      <c r="AR1725" s="259" t="s">
        <v>162</v>
      </c>
      <c r="AT1725" s="259" t="s">
        <v>400</v>
      </c>
      <c r="AU1725" s="259" t="s">
        <v>93</v>
      </c>
      <c r="AY1725" s="18" t="s">
        <v>397</v>
      </c>
      <c r="BE1725" s="260">
        <f>IF(N1725="základní",J1725,0)</f>
        <v>0</v>
      </c>
      <c r="BF1725" s="260">
        <f>IF(N1725="snížená",J1725,0)</f>
        <v>0</v>
      </c>
      <c r="BG1725" s="260">
        <f>IF(N1725="zákl. přenesená",J1725,0)</f>
        <v>0</v>
      </c>
      <c r="BH1725" s="260">
        <f>IF(N1725="sníž. přenesená",J1725,0)</f>
        <v>0</v>
      </c>
      <c r="BI1725" s="260">
        <f>IF(N1725="nulová",J1725,0)</f>
        <v>0</v>
      </c>
      <c r="BJ1725" s="18" t="s">
        <v>91</v>
      </c>
      <c r="BK1725" s="260">
        <f>ROUND(I1725*H1725,2)</f>
        <v>0</v>
      </c>
      <c r="BL1725" s="18" t="s">
        <v>162</v>
      </c>
      <c r="BM1725" s="259" t="s">
        <v>2627</v>
      </c>
    </row>
    <row r="1726" s="2" customFormat="1">
      <c r="A1726" s="40"/>
      <c r="B1726" s="41"/>
      <c r="C1726" s="42"/>
      <c r="D1726" s="261" t="s">
        <v>404</v>
      </c>
      <c r="E1726" s="42"/>
      <c r="F1726" s="262" t="s">
        <v>2370</v>
      </c>
      <c r="G1726" s="42"/>
      <c r="H1726" s="42"/>
      <c r="I1726" s="157"/>
      <c r="J1726" s="42"/>
      <c r="K1726" s="42"/>
      <c r="L1726" s="46"/>
      <c r="M1726" s="263"/>
      <c r="N1726" s="264"/>
      <c r="O1726" s="93"/>
      <c r="P1726" s="93"/>
      <c r="Q1726" s="93"/>
      <c r="R1726" s="93"/>
      <c r="S1726" s="93"/>
      <c r="T1726" s="94"/>
      <c r="U1726" s="40"/>
      <c r="V1726" s="40"/>
      <c r="W1726" s="40"/>
      <c r="X1726" s="40"/>
      <c r="Y1726" s="40"/>
      <c r="Z1726" s="40"/>
      <c r="AA1726" s="40"/>
      <c r="AB1726" s="40"/>
      <c r="AC1726" s="40"/>
      <c r="AD1726" s="40"/>
      <c r="AE1726" s="40"/>
      <c r="AT1726" s="18" t="s">
        <v>404</v>
      </c>
      <c r="AU1726" s="18" t="s">
        <v>93</v>
      </c>
    </row>
    <row r="1727" s="2" customFormat="1" ht="16.5" customHeight="1">
      <c r="A1727" s="40"/>
      <c r="B1727" s="41"/>
      <c r="C1727" s="247" t="s">
        <v>2628</v>
      </c>
      <c r="D1727" s="247" t="s">
        <v>400</v>
      </c>
      <c r="E1727" s="248" t="s">
        <v>2629</v>
      </c>
      <c r="F1727" s="249" t="s">
        <v>2630</v>
      </c>
      <c r="G1727" s="250" t="s">
        <v>1828</v>
      </c>
      <c r="H1727" s="251">
        <v>1</v>
      </c>
      <c r="I1727" s="252"/>
      <c r="J1727" s="253">
        <f>ROUND(I1727*H1727,2)</f>
        <v>0</v>
      </c>
      <c r="K1727" s="254"/>
      <c r="L1727" s="46"/>
      <c r="M1727" s="255" t="s">
        <v>1</v>
      </c>
      <c r="N1727" s="256" t="s">
        <v>48</v>
      </c>
      <c r="O1727" s="93"/>
      <c r="P1727" s="257">
        <f>O1727*H1727</f>
        <v>0</v>
      </c>
      <c r="Q1727" s="257">
        <v>0</v>
      </c>
      <c r="R1727" s="257">
        <f>Q1727*H1727</f>
        <v>0</v>
      </c>
      <c r="S1727" s="257">
        <v>0</v>
      </c>
      <c r="T1727" s="258">
        <f>S1727*H1727</f>
        <v>0</v>
      </c>
      <c r="U1727" s="40"/>
      <c r="V1727" s="40"/>
      <c r="W1727" s="40"/>
      <c r="X1727" s="40"/>
      <c r="Y1727" s="40"/>
      <c r="Z1727" s="40"/>
      <c r="AA1727" s="40"/>
      <c r="AB1727" s="40"/>
      <c r="AC1727" s="40"/>
      <c r="AD1727" s="40"/>
      <c r="AE1727" s="40"/>
      <c r="AR1727" s="259" t="s">
        <v>162</v>
      </c>
      <c r="AT1727" s="259" t="s">
        <v>400</v>
      </c>
      <c r="AU1727" s="259" t="s">
        <v>93</v>
      </c>
      <c r="AY1727" s="18" t="s">
        <v>397</v>
      </c>
      <c r="BE1727" s="260">
        <f>IF(N1727="základní",J1727,0)</f>
        <v>0</v>
      </c>
      <c r="BF1727" s="260">
        <f>IF(N1727="snížená",J1727,0)</f>
        <v>0</v>
      </c>
      <c r="BG1727" s="260">
        <f>IF(N1727="zákl. přenesená",J1727,0)</f>
        <v>0</v>
      </c>
      <c r="BH1727" s="260">
        <f>IF(N1727="sníž. přenesená",J1727,0)</f>
        <v>0</v>
      </c>
      <c r="BI1727" s="260">
        <f>IF(N1727="nulová",J1727,0)</f>
        <v>0</v>
      </c>
      <c r="BJ1727" s="18" t="s">
        <v>91</v>
      </c>
      <c r="BK1727" s="260">
        <f>ROUND(I1727*H1727,2)</f>
        <v>0</v>
      </c>
      <c r="BL1727" s="18" t="s">
        <v>162</v>
      </c>
      <c r="BM1727" s="259" t="s">
        <v>2631</v>
      </c>
    </row>
    <row r="1728" s="2" customFormat="1">
      <c r="A1728" s="40"/>
      <c r="B1728" s="41"/>
      <c r="C1728" s="42"/>
      <c r="D1728" s="261" t="s">
        <v>404</v>
      </c>
      <c r="E1728" s="42"/>
      <c r="F1728" s="262" t="s">
        <v>2370</v>
      </c>
      <c r="G1728" s="42"/>
      <c r="H1728" s="42"/>
      <c r="I1728" s="157"/>
      <c r="J1728" s="42"/>
      <c r="K1728" s="42"/>
      <c r="L1728" s="46"/>
      <c r="M1728" s="263"/>
      <c r="N1728" s="264"/>
      <c r="O1728" s="93"/>
      <c r="P1728" s="93"/>
      <c r="Q1728" s="93"/>
      <c r="R1728" s="93"/>
      <c r="S1728" s="93"/>
      <c r="T1728" s="94"/>
      <c r="U1728" s="40"/>
      <c r="V1728" s="40"/>
      <c r="W1728" s="40"/>
      <c r="X1728" s="40"/>
      <c r="Y1728" s="40"/>
      <c r="Z1728" s="40"/>
      <c r="AA1728" s="40"/>
      <c r="AB1728" s="40"/>
      <c r="AC1728" s="40"/>
      <c r="AD1728" s="40"/>
      <c r="AE1728" s="40"/>
      <c r="AT1728" s="18" t="s">
        <v>404</v>
      </c>
      <c r="AU1728" s="18" t="s">
        <v>93</v>
      </c>
    </row>
    <row r="1729" s="2" customFormat="1" ht="16.5" customHeight="1">
      <c r="A1729" s="40"/>
      <c r="B1729" s="41"/>
      <c r="C1729" s="247" t="s">
        <v>1838</v>
      </c>
      <c r="D1729" s="247" t="s">
        <v>400</v>
      </c>
      <c r="E1729" s="248" t="s">
        <v>2632</v>
      </c>
      <c r="F1729" s="249" t="s">
        <v>2633</v>
      </c>
      <c r="G1729" s="250" t="s">
        <v>1828</v>
      </c>
      <c r="H1729" s="251">
        <v>1</v>
      </c>
      <c r="I1729" s="252"/>
      <c r="J1729" s="253">
        <f>ROUND(I1729*H1729,2)</f>
        <v>0</v>
      </c>
      <c r="K1729" s="254"/>
      <c r="L1729" s="46"/>
      <c r="M1729" s="255" t="s">
        <v>1</v>
      </c>
      <c r="N1729" s="256" t="s">
        <v>48</v>
      </c>
      <c r="O1729" s="93"/>
      <c r="P1729" s="257">
        <f>O1729*H1729</f>
        <v>0</v>
      </c>
      <c r="Q1729" s="257">
        <v>0</v>
      </c>
      <c r="R1729" s="257">
        <f>Q1729*H1729</f>
        <v>0</v>
      </c>
      <c r="S1729" s="257">
        <v>0</v>
      </c>
      <c r="T1729" s="258">
        <f>S1729*H1729</f>
        <v>0</v>
      </c>
      <c r="U1729" s="40"/>
      <c r="V1729" s="40"/>
      <c r="W1729" s="40"/>
      <c r="X1729" s="40"/>
      <c r="Y1729" s="40"/>
      <c r="Z1729" s="40"/>
      <c r="AA1729" s="40"/>
      <c r="AB1729" s="40"/>
      <c r="AC1729" s="40"/>
      <c r="AD1729" s="40"/>
      <c r="AE1729" s="40"/>
      <c r="AR1729" s="259" t="s">
        <v>162</v>
      </c>
      <c r="AT1729" s="259" t="s">
        <v>400</v>
      </c>
      <c r="AU1729" s="259" t="s">
        <v>93</v>
      </c>
      <c r="AY1729" s="18" t="s">
        <v>397</v>
      </c>
      <c r="BE1729" s="260">
        <f>IF(N1729="základní",J1729,0)</f>
        <v>0</v>
      </c>
      <c r="BF1729" s="260">
        <f>IF(N1729="snížená",J1729,0)</f>
        <v>0</v>
      </c>
      <c r="BG1729" s="260">
        <f>IF(N1729="zákl. přenesená",J1729,0)</f>
        <v>0</v>
      </c>
      <c r="BH1729" s="260">
        <f>IF(N1729="sníž. přenesená",J1729,0)</f>
        <v>0</v>
      </c>
      <c r="BI1729" s="260">
        <f>IF(N1729="nulová",J1729,0)</f>
        <v>0</v>
      </c>
      <c r="BJ1729" s="18" t="s">
        <v>91</v>
      </c>
      <c r="BK1729" s="260">
        <f>ROUND(I1729*H1729,2)</f>
        <v>0</v>
      </c>
      <c r="BL1729" s="18" t="s">
        <v>162</v>
      </c>
      <c r="BM1729" s="259" t="s">
        <v>2634</v>
      </c>
    </row>
    <row r="1730" s="2" customFormat="1">
      <c r="A1730" s="40"/>
      <c r="B1730" s="41"/>
      <c r="C1730" s="42"/>
      <c r="D1730" s="261" t="s">
        <v>404</v>
      </c>
      <c r="E1730" s="42"/>
      <c r="F1730" s="262" t="s">
        <v>2370</v>
      </c>
      <c r="G1730" s="42"/>
      <c r="H1730" s="42"/>
      <c r="I1730" s="157"/>
      <c r="J1730" s="42"/>
      <c r="K1730" s="42"/>
      <c r="L1730" s="46"/>
      <c r="M1730" s="263"/>
      <c r="N1730" s="264"/>
      <c r="O1730" s="93"/>
      <c r="P1730" s="93"/>
      <c r="Q1730" s="93"/>
      <c r="R1730" s="93"/>
      <c r="S1730" s="93"/>
      <c r="T1730" s="94"/>
      <c r="U1730" s="40"/>
      <c r="V1730" s="40"/>
      <c r="W1730" s="40"/>
      <c r="X1730" s="40"/>
      <c r="Y1730" s="40"/>
      <c r="Z1730" s="40"/>
      <c r="AA1730" s="40"/>
      <c r="AB1730" s="40"/>
      <c r="AC1730" s="40"/>
      <c r="AD1730" s="40"/>
      <c r="AE1730" s="40"/>
      <c r="AT1730" s="18" t="s">
        <v>404</v>
      </c>
      <c r="AU1730" s="18" t="s">
        <v>93</v>
      </c>
    </row>
    <row r="1731" s="2" customFormat="1" ht="16.5" customHeight="1">
      <c r="A1731" s="40"/>
      <c r="B1731" s="41"/>
      <c r="C1731" s="247" t="s">
        <v>2635</v>
      </c>
      <c r="D1731" s="247" t="s">
        <v>400</v>
      </c>
      <c r="E1731" s="248" t="s">
        <v>2636</v>
      </c>
      <c r="F1731" s="249" t="s">
        <v>2637</v>
      </c>
      <c r="G1731" s="250" t="s">
        <v>1828</v>
      </c>
      <c r="H1731" s="251">
        <v>1</v>
      </c>
      <c r="I1731" s="252"/>
      <c r="J1731" s="253">
        <f>ROUND(I1731*H1731,2)</f>
        <v>0</v>
      </c>
      <c r="K1731" s="254"/>
      <c r="L1731" s="46"/>
      <c r="M1731" s="255" t="s">
        <v>1</v>
      </c>
      <c r="N1731" s="256" t="s">
        <v>48</v>
      </c>
      <c r="O1731" s="93"/>
      <c r="P1731" s="257">
        <f>O1731*H1731</f>
        <v>0</v>
      </c>
      <c r="Q1731" s="257">
        <v>0</v>
      </c>
      <c r="R1731" s="257">
        <f>Q1731*H1731</f>
        <v>0</v>
      </c>
      <c r="S1731" s="257">
        <v>0</v>
      </c>
      <c r="T1731" s="258">
        <f>S1731*H1731</f>
        <v>0</v>
      </c>
      <c r="U1731" s="40"/>
      <c r="V1731" s="40"/>
      <c r="W1731" s="40"/>
      <c r="X1731" s="40"/>
      <c r="Y1731" s="40"/>
      <c r="Z1731" s="40"/>
      <c r="AA1731" s="40"/>
      <c r="AB1731" s="40"/>
      <c r="AC1731" s="40"/>
      <c r="AD1731" s="40"/>
      <c r="AE1731" s="40"/>
      <c r="AR1731" s="259" t="s">
        <v>162</v>
      </c>
      <c r="AT1731" s="259" t="s">
        <v>400</v>
      </c>
      <c r="AU1731" s="259" t="s">
        <v>93</v>
      </c>
      <c r="AY1731" s="18" t="s">
        <v>397</v>
      </c>
      <c r="BE1731" s="260">
        <f>IF(N1731="základní",J1731,0)</f>
        <v>0</v>
      </c>
      <c r="BF1731" s="260">
        <f>IF(N1731="snížená",J1731,0)</f>
        <v>0</v>
      </c>
      <c r="BG1731" s="260">
        <f>IF(N1731="zákl. přenesená",J1731,0)</f>
        <v>0</v>
      </c>
      <c r="BH1731" s="260">
        <f>IF(N1731="sníž. přenesená",J1731,0)</f>
        <v>0</v>
      </c>
      <c r="BI1731" s="260">
        <f>IF(N1731="nulová",J1731,0)</f>
        <v>0</v>
      </c>
      <c r="BJ1731" s="18" t="s">
        <v>91</v>
      </c>
      <c r="BK1731" s="260">
        <f>ROUND(I1731*H1731,2)</f>
        <v>0</v>
      </c>
      <c r="BL1731" s="18" t="s">
        <v>162</v>
      </c>
      <c r="BM1731" s="259" t="s">
        <v>2638</v>
      </c>
    </row>
    <row r="1732" s="2" customFormat="1">
      <c r="A1732" s="40"/>
      <c r="B1732" s="41"/>
      <c r="C1732" s="42"/>
      <c r="D1732" s="261" t="s">
        <v>404</v>
      </c>
      <c r="E1732" s="42"/>
      <c r="F1732" s="262" t="s">
        <v>2370</v>
      </c>
      <c r="G1732" s="42"/>
      <c r="H1732" s="42"/>
      <c r="I1732" s="157"/>
      <c r="J1732" s="42"/>
      <c r="K1732" s="42"/>
      <c r="L1732" s="46"/>
      <c r="M1732" s="263"/>
      <c r="N1732" s="264"/>
      <c r="O1732" s="93"/>
      <c r="P1732" s="93"/>
      <c r="Q1732" s="93"/>
      <c r="R1732" s="93"/>
      <c r="S1732" s="93"/>
      <c r="T1732" s="94"/>
      <c r="U1732" s="40"/>
      <c r="V1732" s="40"/>
      <c r="W1732" s="40"/>
      <c r="X1732" s="40"/>
      <c r="Y1732" s="40"/>
      <c r="Z1732" s="40"/>
      <c r="AA1732" s="40"/>
      <c r="AB1732" s="40"/>
      <c r="AC1732" s="40"/>
      <c r="AD1732" s="40"/>
      <c r="AE1732" s="40"/>
      <c r="AT1732" s="18" t="s">
        <v>404</v>
      </c>
      <c r="AU1732" s="18" t="s">
        <v>93</v>
      </c>
    </row>
    <row r="1733" s="2" customFormat="1" ht="16.5" customHeight="1">
      <c r="A1733" s="40"/>
      <c r="B1733" s="41"/>
      <c r="C1733" s="247" t="s">
        <v>1842</v>
      </c>
      <c r="D1733" s="247" t="s">
        <v>400</v>
      </c>
      <c r="E1733" s="248" t="s">
        <v>2639</v>
      </c>
      <c r="F1733" s="249" t="s">
        <v>2640</v>
      </c>
      <c r="G1733" s="250" t="s">
        <v>1828</v>
      </c>
      <c r="H1733" s="251">
        <v>1</v>
      </c>
      <c r="I1733" s="252"/>
      <c r="J1733" s="253">
        <f>ROUND(I1733*H1733,2)</f>
        <v>0</v>
      </c>
      <c r="K1733" s="254"/>
      <c r="L1733" s="46"/>
      <c r="M1733" s="255" t="s">
        <v>1</v>
      </c>
      <c r="N1733" s="256" t="s">
        <v>48</v>
      </c>
      <c r="O1733" s="93"/>
      <c r="P1733" s="257">
        <f>O1733*H1733</f>
        <v>0</v>
      </c>
      <c r="Q1733" s="257">
        <v>0</v>
      </c>
      <c r="R1733" s="257">
        <f>Q1733*H1733</f>
        <v>0</v>
      </c>
      <c r="S1733" s="257">
        <v>0</v>
      </c>
      <c r="T1733" s="258">
        <f>S1733*H1733</f>
        <v>0</v>
      </c>
      <c r="U1733" s="40"/>
      <c r="V1733" s="40"/>
      <c r="W1733" s="40"/>
      <c r="X1733" s="40"/>
      <c r="Y1733" s="40"/>
      <c r="Z1733" s="40"/>
      <c r="AA1733" s="40"/>
      <c r="AB1733" s="40"/>
      <c r="AC1733" s="40"/>
      <c r="AD1733" s="40"/>
      <c r="AE1733" s="40"/>
      <c r="AR1733" s="259" t="s">
        <v>162</v>
      </c>
      <c r="AT1733" s="259" t="s">
        <v>400</v>
      </c>
      <c r="AU1733" s="259" t="s">
        <v>93</v>
      </c>
      <c r="AY1733" s="18" t="s">
        <v>397</v>
      </c>
      <c r="BE1733" s="260">
        <f>IF(N1733="základní",J1733,0)</f>
        <v>0</v>
      </c>
      <c r="BF1733" s="260">
        <f>IF(N1733="snížená",J1733,0)</f>
        <v>0</v>
      </c>
      <c r="BG1733" s="260">
        <f>IF(N1733="zákl. přenesená",J1733,0)</f>
        <v>0</v>
      </c>
      <c r="BH1733" s="260">
        <f>IF(N1733="sníž. přenesená",J1733,0)</f>
        <v>0</v>
      </c>
      <c r="BI1733" s="260">
        <f>IF(N1733="nulová",J1733,0)</f>
        <v>0</v>
      </c>
      <c r="BJ1733" s="18" t="s">
        <v>91</v>
      </c>
      <c r="BK1733" s="260">
        <f>ROUND(I1733*H1733,2)</f>
        <v>0</v>
      </c>
      <c r="BL1733" s="18" t="s">
        <v>162</v>
      </c>
      <c r="BM1733" s="259" t="s">
        <v>2641</v>
      </c>
    </row>
    <row r="1734" s="2" customFormat="1">
      <c r="A1734" s="40"/>
      <c r="B1734" s="41"/>
      <c r="C1734" s="42"/>
      <c r="D1734" s="261" t="s">
        <v>404</v>
      </c>
      <c r="E1734" s="42"/>
      <c r="F1734" s="262" t="s">
        <v>2370</v>
      </c>
      <c r="G1734" s="42"/>
      <c r="H1734" s="42"/>
      <c r="I1734" s="157"/>
      <c r="J1734" s="42"/>
      <c r="K1734" s="42"/>
      <c r="L1734" s="46"/>
      <c r="M1734" s="263"/>
      <c r="N1734" s="264"/>
      <c r="O1734" s="93"/>
      <c r="P1734" s="93"/>
      <c r="Q1734" s="93"/>
      <c r="R1734" s="93"/>
      <c r="S1734" s="93"/>
      <c r="T1734" s="94"/>
      <c r="U1734" s="40"/>
      <c r="V1734" s="40"/>
      <c r="W1734" s="40"/>
      <c r="X1734" s="40"/>
      <c r="Y1734" s="40"/>
      <c r="Z1734" s="40"/>
      <c r="AA1734" s="40"/>
      <c r="AB1734" s="40"/>
      <c r="AC1734" s="40"/>
      <c r="AD1734" s="40"/>
      <c r="AE1734" s="40"/>
      <c r="AT1734" s="18" t="s">
        <v>404</v>
      </c>
      <c r="AU1734" s="18" t="s">
        <v>93</v>
      </c>
    </row>
    <row r="1735" s="2" customFormat="1" ht="16.5" customHeight="1">
      <c r="A1735" s="40"/>
      <c r="B1735" s="41"/>
      <c r="C1735" s="247" t="s">
        <v>2642</v>
      </c>
      <c r="D1735" s="247" t="s">
        <v>400</v>
      </c>
      <c r="E1735" s="248" t="s">
        <v>2643</v>
      </c>
      <c r="F1735" s="249" t="s">
        <v>2644</v>
      </c>
      <c r="G1735" s="250" t="s">
        <v>1828</v>
      </c>
      <c r="H1735" s="251">
        <v>1</v>
      </c>
      <c r="I1735" s="252"/>
      <c r="J1735" s="253">
        <f>ROUND(I1735*H1735,2)</f>
        <v>0</v>
      </c>
      <c r="K1735" s="254"/>
      <c r="L1735" s="46"/>
      <c r="M1735" s="255" t="s">
        <v>1</v>
      </c>
      <c r="N1735" s="256" t="s">
        <v>48</v>
      </c>
      <c r="O1735" s="93"/>
      <c r="P1735" s="257">
        <f>O1735*H1735</f>
        <v>0</v>
      </c>
      <c r="Q1735" s="257">
        <v>0</v>
      </c>
      <c r="R1735" s="257">
        <f>Q1735*H1735</f>
        <v>0</v>
      </c>
      <c r="S1735" s="257">
        <v>0</v>
      </c>
      <c r="T1735" s="258">
        <f>S1735*H1735</f>
        <v>0</v>
      </c>
      <c r="U1735" s="40"/>
      <c r="V1735" s="40"/>
      <c r="W1735" s="40"/>
      <c r="X1735" s="40"/>
      <c r="Y1735" s="40"/>
      <c r="Z1735" s="40"/>
      <c r="AA1735" s="40"/>
      <c r="AB1735" s="40"/>
      <c r="AC1735" s="40"/>
      <c r="AD1735" s="40"/>
      <c r="AE1735" s="40"/>
      <c r="AR1735" s="259" t="s">
        <v>162</v>
      </c>
      <c r="AT1735" s="259" t="s">
        <v>400</v>
      </c>
      <c r="AU1735" s="259" t="s">
        <v>93</v>
      </c>
      <c r="AY1735" s="18" t="s">
        <v>397</v>
      </c>
      <c r="BE1735" s="260">
        <f>IF(N1735="základní",J1735,0)</f>
        <v>0</v>
      </c>
      <c r="BF1735" s="260">
        <f>IF(N1735="snížená",J1735,0)</f>
        <v>0</v>
      </c>
      <c r="BG1735" s="260">
        <f>IF(N1735="zákl. přenesená",J1735,0)</f>
        <v>0</v>
      </c>
      <c r="BH1735" s="260">
        <f>IF(N1735="sníž. přenesená",J1735,0)</f>
        <v>0</v>
      </c>
      <c r="BI1735" s="260">
        <f>IF(N1735="nulová",J1735,0)</f>
        <v>0</v>
      </c>
      <c r="BJ1735" s="18" t="s">
        <v>91</v>
      </c>
      <c r="BK1735" s="260">
        <f>ROUND(I1735*H1735,2)</f>
        <v>0</v>
      </c>
      <c r="BL1735" s="18" t="s">
        <v>162</v>
      </c>
      <c r="BM1735" s="259" t="s">
        <v>2645</v>
      </c>
    </row>
    <row r="1736" s="2" customFormat="1">
      <c r="A1736" s="40"/>
      <c r="B1736" s="41"/>
      <c r="C1736" s="42"/>
      <c r="D1736" s="261" t="s">
        <v>404</v>
      </c>
      <c r="E1736" s="42"/>
      <c r="F1736" s="262" t="s">
        <v>2370</v>
      </c>
      <c r="G1736" s="42"/>
      <c r="H1736" s="42"/>
      <c r="I1736" s="157"/>
      <c r="J1736" s="42"/>
      <c r="K1736" s="42"/>
      <c r="L1736" s="46"/>
      <c r="M1736" s="263"/>
      <c r="N1736" s="264"/>
      <c r="O1736" s="93"/>
      <c r="P1736" s="93"/>
      <c r="Q1736" s="93"/>
      <c r="R1736" s="93"/>
      <c r="S1736" s="93"/>
      <c r="T1736" s="94"/>
      <c r="U1736" s="40"/>
      <c r="V1736" s="40"/>
      <c r="W1736" s="40"/>
      <c r="X1736" s="40"/>
      <c r="Y1736" s="40"/>
      <c r="Z1736" s="40"/>
      <c r="AA1736" s="40"/>
      <c r="AB1736" s="40"/>
      <c r="AC1736" s="40"/>
      <c r="AD1736" s="40"/>
      <c r="AE1736" s="40"/>
      <c r="AT1736" s="18" t="s">
        <v>404</v>
      </c>
      <c r="AU1736" s="18" t="s">
        <v>93</v>
      </c>
    </row>
    <row r="1737" s="2" customFormat="1" ht="16.5" customHeight="1">
      <c r="A1737" s="40"/>
      <c r="B1737" s="41"/>
      <c r="C1737" s="247" t="s">
        <v>1845</v>
      </c>
      <c r="D1737" s="247" t="s">
        <v>400</v>
      </c>
      <c r="E1737" s="248" t="s">
        <v>2646</v>
      </c>
      <c r="F1737" s="249" t="s">
        <v>2647</v>
      </c>
      <c r="G1737" s="250" t="s">
        <v>1828</v>
      </c>
      <c r="H1737" s="251">
        <v>1</v>
      </c>
      <c r="I1737" s="252"/>
      <c r="J1737" s="253">
        <f>ROUND(I1737*H1737,2)</f>
        <v>0</v>
      </c>
      <c r="K1737" s="254"/>
      <c r="L1737" s="46"/>
      <c r="M1737" s="255" t="s">
        <v>1</v>
      </c>
      <c r="N1737" s="256" t="s">
        <v>48</v>
      </c>
      <c r="O1737" s="93"/>
      <c r="P1737" s="257">
        <f>O1737*H1737</f>
        <v>0</v>
      </c>
      <c r="Q1737" s="257">
        <v>0</v>
      </c>
      <c r="R1737" s="257">
        <f>Q1737*H1737</f>
        <v>0</v>
      </c>
      <c r="S1737" s="257">
        <v>0</v>
      </c>
      <c r="T1737" s="258">
        <f>S1737*H1737</f>
        <v>0</v>
      </c>
      <c r="U1737" s="40"/>
      <c r="V1737" s="40"/>
      <c r="W1737" s="40"/>
      <c r="X1737" s="40"/>
      <c r="Y1737" s="40"/>
      <c r="Z1737" s="40"/>
      <c r="AA1737" s="40"/>
      <c r="AB1737" s="40"/>
      <c r="AC1737" s="40"/>
      <c r="AD1737" s="40"/>
      <c r="AE1737" s="40"/>
      <c r="AR1737" s="259" t="s">
        <v>162</v>
      </c>
      <c r="AT1737" s="259" t="s">
        <v>400</v>
      </c>
      <c r="AU1737" s="259" t="s">
        <v>93</v>
      </c>
      <c r="AY1737" s="18" t="s">
        <v>397</v>
      </c>
      <c r="BE1737" s="260">
        <f>IF(N1737="základní",J1737,0)</f>
        <v>0</v>
      </c>
      <c r="BF1737" s="260">
        <f>IF(N1737="snížená",J1737,0)</f>
        <v>0</v>
      </c>
      <c r="BG1737" s="260">
        <f>IF(N1737="zákl. přenesená",J1737,0)</f>
        <v>0</v>
      </c>
      <c r="BH1737" s="260">
        <f>IF(N1737="sníž. přenesená",J1737,0)</f>
        <v>0</v>
      </c>
      <c r="BI1737" s="260">
        <f>IF(N1737="nulová",J1737,0)</f>
        <v>0</v>
      </c>
      <c r="BJ1737" s="18" t="s">
        <v>91</v>
      </c>
      <c r="BK1737" s="260">
        <f>ROUND(I1737*H1737,2)</f>
        <v>0</v>
      </c>
      <c r="BL1737" s="18" t="s">
        <v>162</v>
      </c>
      <c r="BM1737" s="259" t="s">
        <v>2648</v>
      </c>
    </row>
    <row r="1738" s="2" customFormat="1">
      <c r="A1738" s="40"/>
      <c r="B1738" s="41"/>
      <c r="C1738" s="42"/>
      <c r="D1738" s="261" t="s">
        <v>404</v>
      </c>
      <c r="E1738" s="42"/>
      <c r="F1738" s="262" t="s">
        <v>2370</v>
      </c>
      <c r="G1738" s="42"/>
      <c r="H1738" s="42"/>
      <c r="I1738" s="157"/>
      <c r="J1738" s="42"/>
      <c r="K1738" s="42"/>
      <c r="L1738" s="46"/>
      <c r="M1738" s="263"/>
      <c r="N1738" s="264"/>
      <c r="O1738" s="93"/>
      <c r="P1738" s="93"/>
      <c r="Q1738" s="93"/>
      <c r="R1738" s="93"/>
      <c r="S1738" s="93"/>
      <c r="T1738" s="94"/>
      <c r="U1738" s="40"/>
      <c r="V1738" s="40"/>
      <c r="W1738" s="40"/>
      <c r="X1738" s="40"/>
      <c r="Y1738" s="40"/>
      <c r="Z1738" s="40"/>
      <c r="AA1738" s="40"/>
      <c r="AB1738" s="40"/>
      <c r="AC1738" s="40"/>
      <c r="AD1738" s="40"/>
      <c r="AE1738" s="40"/>
      <c r="AT1738" s="18" t="s">
        <v>404</v>
      </c>
      <c r="AU1738" s="18" t="s">
        <v>93</v>
      </c>
    </row>
    <row r="1739" s="2" customFormat="1" ht="16.5" customHeight="1">
      <c r="A1739" s="40"/>
      <c r="B1739" s="41"/>
      <c r="C1739" s="247" t="s">
        <v>2649</v>
      </c>
      <c r="D1739" s="247" t="s">
        <v>400</v>
      </c>
      <c r="E1739" s="248" t="s">
        <v>2650</v>
      </c>
      <c r="F1739" s="249" t="s">
        <v>2651</v>
      </c>
      <c r="G1739" s="250" t="s">
        <v>1828</v>
      </c>
      <c r="H1739" s="251">
        <v>1</v>
      </c>
      <c r="I1739" s="252"/>
      <c r="J1739" s="253">
        <f>ROUND(I1739*H1739,2)</f>
        <v>0</v>
      </c>
      <c r="K1739" s="254"/>
      <c r="L1739" s="46"/>
      <c r="M1739" s="255" t="s">
        <v>1</v>
      </c>
      <c r="N1739" s="256" t="s">
        <v>48</v>
      </c>
      <c r="O1739" s="93"/>
      <c r="P1739" s="257">
        <f>O1739*H1739</f>
        <v>0</v>
      </c>
      <c r="Q1739" s="257">
        <v>0</v>
      </c>
      <c r="R1739" s="257">
        <f>Q1739*H1739</f>
        <v>0</v>
      </c>
      <c r="S1739" s="257">
        <v>0</v>
      </c>
      <c r="T1739" s="258">
        <f>S1739*H1739</f>
        <v>0</v>
      </c>
      <c r="U1739" s="40"/>
      <c r="V1739" s="40"/>
      <c r="W1739" s="40"/>
      <c r="X1739" s="40"/>
      <c r="Y1739" s="40"/>
      <c r="Z1739" s="40"/>
      <c r="AA1739" s="40"/>
      <c r="AB1739" s="40"/>
      <c r="AC1739" s="40"/>
      <c r="AD1739" s="40"/>
      <c r="AE1739" s="40"/>
      <c r="AR1739" s="259" t="s">
        <v>162</v>
      </c>
      <c r="AT1739" s="259" t="s">
        <v>400</v>
      </c>
      <c r="AU1739" s="259" t="s">
        <v>93</v>
      </c>
      <c r="AY1739" s="18" t="s">
        <v>397</v>
      </c>
      <c r="BE1739" s="260">
        <f>IF(N1739="základní",J1739,0)</f>
        <v>0</v>
      </c>
      <c r="BF1739" s="260">
        <f>IF(N1739="snížená",J1739,0)</f>
        <v>0</v>
      </c>
      <c r="BG1739" s="260">
        <f>IF(N1739="zákl. přenesená",J1739,0)</f>
        <v>0</v>
      </c>
      <c r="BH1739" s="260">
        <f>IF(N1739="sníž. přenesená",J1739,0)</f>
        <v>0</v>
      </c>
      <c r="BI1739" s="260">
        <f>IF(N1739="nulová",J1739,0)</f>
        <v>0</v>
      </c>
      <c r="BJ1739" s="18" t="s">
        <v>91</v>
      </c>
      <c r="BK1739" s="260">
        <f>ROUND(I1739*H1739,2)</f>
        <v>0</v>
      </c>
      <c r="BL1739" s="18" t="s">
        <v>162</v>
      </c>
      <c r="BM1739" s="259" t="s">
        <v>2652</v>
      </c>
    </row>
    <row r="1740" s="2" customFormat="1">
      <c r="A1740" s="40"/>
      <c r="B1740" s="41"/>
      <c r="C1740" s="42"/>
      <c r="D1740" s="261" t="s">
        <v>404</v>
      </c>
      <c r="E1740" s="42"/>
      <c r="F1740" s="262" t="s">
        <v>2370</v>
      </c>
      <c r="G1740" s="42"/>
      <c r="H1740" s="42"/>
      <c r="I1740" s="157"/>
      <c r="J1740" s="42"/>
      <c r="K1740" s="42"/>
      <c r="L1740" s="46"/>
      <c r="M1740" s="263"/>
      <c r="N1740" s="264"/>
      <c r="O1740" s="93"/>
      <c r="P1740" s="93"/>
      <c r="Q1740" s="93"/>
      <c r="R1740" s="93"/>
      <c r="S1740" s="93"/>
      <c r="T1740" s="94"/>
      <c r="U1740" s="40"/>
      <c r="V1740" s="40"/>
      <c r="W1740" s="40"/>
      <c r="X1740" s="40"/>
      <c r="Y1740" s="40"/>
      <c r="Z1740" s="40"/>
      <c r="AA1740" s="40"/>
      <c r="AB1740" s="40"/>
      <c r="AC1740" s="40"/>
      <c r="AD1740" s="40"/>
      <c r="AE1740" s="40"/>
      <c r="AT1740" s="18" t="s">
        <v>404</v>
      </c>
      <c r="AU1740" s="18" t="s">
        <v>93</v>
      </c>
    </row>
    <row r="1741" s="2" customFormat="1" ht="16.5" customHeight="1">
      <c r="A1741" s="40"/>
      <c r="B1741" s="41"/>
      <c r="C1741" s="247" t="s">
        <v>1849</v>
      </c>
      <c r="D1741" s="247" t="s">
        <v>400</v>
      </c>
      <c r="E1741" s="248" t="s">
        <v>2653</v>
      </c>
      <c r="F1741" s="249" t="s">
        <v>2654</v>
      </c>
      <c r="G1741" s="250" t="s">
        <v>1828</v>
      </c>
      <c r="H1741" s="251">
        <v>1</v>
      </c>
      <c r="I1741" s="252"/>
      <c r="J1741" s="253">
        <f>ROUND(I1741*H1741,2)</f>
        <v>0</v>
      </c>
      <c r="K1741" s="254"/>
      <c r="L1741" s="46"/>
      <c r="M1741" s="255" t="s">
        <v>1</v>
      </c>
      <c r="N1741" s="256" t="s">
        <v>48</v>
      </c>
      <c r="O1741" s="93"/>
      <c r="P1741" s="257">
        <f>O1741*H1741</f>
        <v>0</v>
      </c>
      <c r="Q1741" s="257">
        <v>0</v>
      </c>
      <c r="R1741" s="257">
        <f>Q1741*H1741</f>
        <v>0</v>
      </c>
      <c r="S1741" s="257">
        <v>0</v>
      </c>
      <c r="T1741" s="258">
        <f>S1741*H1741</f>
        <v>0</v>
      </c>
      <c r="U1741" s="40"/>
      <c r="V1741" s="40"/>
      <c r="W1741" s="40"/>
      <c r="X1741" s="40"/>
      <c r="Y1741" s="40"/>
      <c r="Z1741" s="40"/>
      <c r="AA1741" s="40"/>
      <c r="AB1741" s="40"/>
      <c r="AC1741" s="40"/>
      <c r="AD1741" s="40"/>
      <c r="AE1741" s="40"/>
      <c r="AR1741" s="259" t="s">
        <v>162</v>
      </c>
      <c r="AT1741" s="259" t="s">
        <v>400</v>
      </c>
      <c r="AU1741" s="259" t="s">
        <v>93</v>
      </c>
      <c r="AY1741" s="18" t="s">
        <v>397</v>
      </c>
      <c r="BE1741" s="260">
        <f>IF(N1741="základní",J1741,0)</f>
        <v>0</v>
      </c>
      <c r="BF1741" s="260">
        <f>IF(N1741="snížená",J1741,0)</f>
        <v>0</v>
      </c>
      <c r="BG1741" s="260">
        <f>IF(N1741="zákl. přenesená",J1741,0)</f>
        <v>0</v>
      </c>
      <c r="BH1741" s="260">
        <f>IF(N1741="sníž. přenesená",J1741,0)</f>
        <v>0</v>
      </c>
      <c r="BI1741" s="260">
        <f>IF(N1741="nulová",J1741,0)</f>
        <v>0</v>
      </c>
      <c r="BJ1741" s="18" t="s">
        <v>91</v>
      </c>
      <c r="BK1741" s="260">
        <f>ROUND(I1741*H1741,2)</f>
        <v>0</v>
      </c>
      <c r="BL1741" s="18" t="s">
        <v>162</v>
      </c>
      <c r="BM1741" s="259" t="s">
        <v>2655</v>
      </c>
    </row>
    <row r="1742" s="2" customFormat="1">
      <c r="A1742" s="40"/>
      <c r="B1742" s="41"/>
      <c r="C1742" s="42"/>
      <c r="D1742" s="261" t="s">
        <v>404</v>
      </c>
      <c r="E1742" s="42"/>
      <c r="F1742" s="262" t="s">
        <v>2370</v>
      </c>
      <c r="G1742" s="42"/>
      <c r="H1742" s="42"/>
      <c r="I1742" s="157"/>
      <c r="J1742" s="42"/>
      <c r="K1742" s="42"/>
      <c r="L1742" s="46"/>
      <c r="M1742" s="263"/>
      <c r="N1742" s="264"/>
      <c r="O1742" s="93"/>
      <c r="P1742" s="93"/>
      <c r="Q1742" s="93"/>
      <c r="R1742" s="93"/>
      <c r="S1742" s="93"/>
      <c r="T1742" s="94"/>
      <c r="U1742" s="40"/>
      <c r="V1742" s="40"/>
      <c r="W1742" s="40"/>
      <c r="X1742" s="40"/>
      <c r="Y1742" s="40"/>
      <c r="Z1742" s="40"/>
      <c r="AA1742" s="40"/>
      <c r="AB1742" s="40"/>
      <c r="AC1742" s="40"/>
      <c r="AD1742" s="40"/>
      <c r="AE1742" s="40"/>
      <c r="AT1742" s="18" t="s">
        <v>404</v>
      </c>
      <c r="AU1742" s="18" t="s">
        <v>93</v>
      </c>
    </row>
    <row r="1743" s="2" customFormat="1" ht="16.5" customHeight="1">
      <c r="A1743" s="40"/>
      <c r="B1743" s="41"/>
      <c r="C1743" s="247" t="s">
        <v>2656</v>
      </c>
      <c r="D1743" s="247" t="s">
        <v>400</v>
      </c>
      <c r="E1743" s="248" t="s">
        <v>2657</v>
      </c>
      <c r="F1743" s="249" t="s">
        <v>2658</v>
      </c>
      <c r="G1743" s="250" t="s">
        <v>1828</v>
      </c>
      <c r="H1743" s="251">
        <v>1</v>
      </c>
      <c r="I1743" s="252"/>
      <c r="J1743" s="253">
        <f>ROUND(I1743*H1743,2)</f>
        <v>0</v>
      </c>
      <c r="K1743" s="254"/>
      <c r="L1743" s="46"/>
      <c r="M1743" s="255" t="s">
        <v>1</v>
      </c>
      <c r="N1743" s="256" t="s">
        <v>48</v>
      </c>
      <c r="O1743" s="93"/>
      <c r="P1743" s="257">
        <f>O1743*H1743</f>
        <v>0</v>
      </c>
      <c r="Q1743" s="257">
        <v>0</v>
      </c>
      <c r="R1743" s="257">
        <f>Q1743*H1743</f>
        <v>0</v>
      </c>
      <c r="S1743" s="257">
        <v>0</v>
      </c>
      <c r="T1743" s="258">
        <f>S1743*H1743</f>
        <v>0</v>
      </c>
      <c r="U1743" s="40"/>
      <c r="V1743" s="40"/>
      <c r="W1743" s="40"/>
      <c r="X1743" s="40"/>
      <c r="Y1743" s="40"/>
      <c r="Z1743" s="40"/>
      <c r="AA1743" s="40"/>
      <c r="AB1743" s="40"/>
      <c r="AC1743" s="40"/>
      <c r="AD1743" s="40"/>
      <c r="AE1743" s="40"/>
      <c r="AR1743" s="259" t="s">
        <v>162</v>
      </c>
      <c r="AT1743" s="259" t="s">
        <v>400</v>
      </c>
      <c r="AU1743" s="259" t="s">
        <v>93</v>
      </c>
      <c r="AY1743" s="18" t="s">
        <v>397</v>
      </c>
      <c r="BE1743" s="260">
        <f>IF(N1743="základní",J1743,0)</f>
        <v>0</v>
      </c>
      <c r="BF1743" s="260">
        <f>IF(N1743="snížená",J1743,0)</f>
        <v>0</v>
      </c>
      <c r="BG1743" s="260">
        <f>IF(N1743="zákl. přenesená",J1743,0)</f>
        <v>0</v>
      </c>
      <c r="BH1743" s="260">
        <f>IF(N1743="sníž. přenesená",J1743,0)</f>
        <v>0</v>
      </c>
      <c r="BI1743" s="260">
        <f>IF(N1743="nulová",J1743,0)</f>
        <v>0</v>
      </c>
      <c r="BJ1743" s="18" t="s">
        <v>91</v>
      </c>
      <c r="BK1743" s="260">
        <f>ROUND(I1743*H1743,2)</f>
        <v>0</v>
      </c>
      <c r="BL1743" s="18" t="s">
        <v>162</v>
      </c>
      <c r="BM1743" s="259" t="s">
        <v>2659</v>
      </c>
    </row>
    <row r="1744" s="2" customFormat="1">
      <c r="A1744" s="40"/>
      <c r="B1744" s="41"/>
      <c r="C1744" s="42"/>
      <c r="D1744" s="261" t="s">
        <v>404</v>
      </c>
      <c r="E1744" s="42"/>
      <c r="F1744" s="262" t="s">
        <v>2370</v>
      </c>
      <c r="G1744" s="42"/>
      <c r="H1744" s="42"/>
      <c r="I1744" s="157"/>
      <c r="J1744" s="42"/>
      <c r="K1744" s="42"/>
      <c r="L1744" s="46"/>
      <c r="M1744" s="263"/>
      <c r="N1744" s="264"/>
      <c r="O1744" s="93"/>
      <c r="P1744" s="93"/>
      <c r="Q1744" s="93"/>
      <c r="R1744" s="93"/>
      <c r="S1744" s="93"/>
      <c r="T1744" s="94"/>
      <c r="U1744" s="40"/>
      <c r="V1744" s="40"/>
      <c r="W1744" s="40"/>
      <c r="X1744" s="40"/>
      <c r="Y1744" s="40"/>
      <c r="Z1744" s="40"/>
      <c r="AA1744" s="40"/>
      <c r="AB1744" s="40"/>
      <c r="AC1744" s="40"/>
      <c r="AD1744" s="40"/>
      <c r="AE1744" s="40"/>
      <c r="AT1744" s="18" t="s">
        <v>404</v>
      </c>
      <c r="AU1744" s="18" t="s">
        <v>93</v>
      </c>
    </row>
    <row r="1745" s="2" customFormat="1" ht="16.5" customHeight="1">
      <c r="A1745" s="40"/>
      <c r="B1745" s="41"/>
      <c r="C1745" s="247" t="s">
        <v>1852</v>
      </c>
      <c r="D1745" s="247" t="s">
        <v>400</v>
      </c>
      <c r="E1745" s="248" t="s">
        <v>2660</v>
      </c>
      <c r="F1745" s="249" t="s">
        <v>2661</v>
      </c>
      <c r="G1745" s="250" t="s">
        <v>1828</v>
      </c>
      <c r="H1745" s="251">
        <v>1</v>
      </c>
      <c r="I1745" s="252"/>
      <c r="J1745" s="253">
        <f>ROUND(I1745*H1745,2)</f>
        <v>0</v>
      </c>
      <c r="K1745" s="254"/>
      <c r="L1745" s="46"/>
      <c r="M1745" s="255" t="s">
        <v>1</v>
      </c>
      <c r="N1745" s="256" t="s">
        <v>48</v>
      </c>
      <c r="O1745" s="93"/>
      <c r="P1745" s="257">
        <f>O1745*H1745</f>
        <v>0</v>
      </c>
      <c r="Q1745" s="257">
        <v>0</v>
      </c>
      <c r="R1745" s="257">
        <f>Q1745*H1745</f>
        <v>0</v>
      </c>
      <c r="S1745" s="257">
        <v>0</v>
      </c>
      <c r="T1745" s="258">
        <f>S1745*H1745</f>
        <v>0</v>
      </c>
      <c r="U1745" s="40"/>
      <c r="V1745" s="40"/>
      <c r="W1745" s="40"/>
      <c r="X1745" s="40"/>
      <c r="Y1745" s="40"/>
      <c r="Z1745" s="40"/>
      <c r="AA1745" s="40"/>
      <c r="AB1745" s="40"/>
      <c r="AC1745" s="40"/>
      <c r="AD1745" s="40"/>
      <c r="AE1745" s="40"/>
      <c r="AR1745" s="259" t="s">
        <v>162</v>
      </c>
      <c r="AT1745" s="259" t="s">
        <v>400</v>
      </c>
      <c r="AU1745" s="259" t="s">
        <v>93</v>
      </c>
      <c r="AY1745" s="18" t="s">
        <v>397</v>
      </c>
      <c r="BE1745" s="260">
        <f>IF(N1745="základní",J1745,0)</f>
        <v>0</v>
      </c>
      <c r="BF1745" s="260">
        <f>IF(N1745="snížená",J1745,0)</f>
        <v>0</v>
      </c>
      <c r="BG1745" s="260">
        <f>IF(N1745="zákl. přenesená",J1745,0)</f>
        <v>0</v>
      </c>
      <c r="BH1745" s="260">
        <f>IF(N1745="sníž. přenesená",J1745,0)</f>
        <v>0</v>
      </c>
      <c r="BI1745" s="260">
        <f>IF(N1745="nulová",J1745,0)</f>
        <v>0</v>
      </c>
      <c r="BJ1745" s="18" t="s">
        <v>91</v>
      </c>
      <c r="BK1745" s="260">
        <f>ROUND(I1745*H1745,2)</f>
        <v>0</v>
      </c>
      <c r="BL1745" s="18" t="s">
        <v>162</v>
      </c>
      <c r="BM1745" s="259" t="s">
        <v>2662</v>
      </c>
    </row>
    <row r="1746" s="2" customFormat="1">
      <c r="A1746" s="40"/>
      <c r="B1746" s="41"/>
      <c r="C1746" s="42"/>
      <c r="D1746" s="261" t="s">
        <v>404</v>
      </c>
      <c r="E1746" s="42"/>
      <c r="F1746" s="262" t="s">
        <v>2370</v>
      </c>
      <c r="G1746" s="42"/>
      <c r="H1746" s="42"/>
      <c r="I1746" s="157"/>
      <c r="J1746" s="42"/>
      <c r="K1746" s="42"/>
      <c r="L1746" s="46"/>
      <c r="M1746" s="263"/>
      <c r="N1746" s="264"/>
      <c r="O1746" s="93"/>
      <c r="P1746" s="93"/>
      <c r="Q1746" s="93"/>
      <c r="R1746" s="93"/>
      <c r="S1746" s="93"/>
      <c r="T1746" s="94"/>
      <c r="U1746" s="40"/>
      <c r="V1746" s="40"/>
      <c r="W1746" s="40"/>
      <c r="X1746" s="40"/>
      <c r="Y1746" s="40"/>
      <c r="Z1746" s="40"/>
      <c r="AA1746" s="40"/>
      <c r="AB1746" s="40"/>
      <c r="AC1746" s="40"/>
      <c r="AD1746" s="40"/>
      <c r="AE1746" s="40"/>
      <c r="AT1746" s="18" t="s">
        <v>404</v>
      </c>
      <c r="AU1746" s="18" t="s">
        <v>93</v>
      </c>
    </row>
    <row r="1747" s="2" customFormat="1" ht="16.5" customHeight="1">
      <c r="A1747" s="40"/>
      <c r="B1747" s="41"/>
      <c r="C1747" s="247" t="s">
        <v>2663</v>
      </c>
      <c r="D1747" s="247" t="s">
        <v>400</v>
      </c>
      <c r="E1747" s="248" t="s">
        <v>2664</v>
      </c>
      <c r="F1747" s="249" t="s">
        <v>2665</v>
      </c>
      <c r="G1747" s="250" t="s">
        <v>1828</v>
      </c>
      <c r="H1747" s="251">
        <v>1</v>
      </c>
      <c r="I1747" s="252"/>
      <c r="J1747" s="253">
        <f>ROUND(I1747*H1747,2)</f>
        <v>0</v>
      </c>
      <c r="K1747" s="254"/>
      <c r="L1747" s="46"/>
      <c r="M1747" s="255" t="s">
        <v>1</v>
      </c>
      <c r="N1747" s="256" t="s">
        <v>48</v>
      </c>
      <c r="O1747" s="93"/>
      <c r="P1747" s="257">
        <f>O1747*H1747</f>
        <v>0</v>
      </c>
      <c r="Q1747" s="257">
        <v>0</v>
      </c>
      <c r="R1747" s="257">
        <f>Q1747*H1747</f>
        <v>0</v>
      </c>
      <c r="S1747" s="257">
        <v>0</v>
      </c>
      <c r="T1747" s="258">
        <f>S1747*H1747</f>
        <v>0</v>
      </c>
      <c r="U1747" s="40"/>
      <c r="V1747" s="40"/>
      <c r="W1747" s="40"/>
      <c r="X1747" s="40"/>
      <c r="Y1747" s="40"/>
      <c r="Z1747" s="40"/>
      <c r="AA1747" s="40"/>
      <c r="AB1747" s="40"/>
      <c r="AC1747" s="40"/>
      <c r="AD1747" s="40"/>
      <c r="AE1747" s="40"/>
      <c r="AR1747" s="259" t="s">
        <v>162</v>
      </c>
      <c r="AT1747" s="259" t="s">
        <v>400</v>
      </c>
      <c r="AU1747" s="259" t="s">
        <v>93</v>
      </c>
      <c r="AY1747" s="18" t="s">
        <v>397</v>
      </c>
      <c r="BE1747" s="260">
        <f>IF(N1747="základní",J1747,0)</f>
        <v>0</v>
      </c>
      <c r="BF1747" s="260">
        <f>IF(N1747="snížená",J1747,0)</f>
        <v>0</v>
      </c>
      <c r="BG1747" s="260">
        <f>IF(N1747="zákl. přenesená",J1747,0)</f>
        <v>0</v>
      </c>
      <c r="BH1747" s="260">
        <f>IF(N1747="sníž. přenesená",J1747,0)</f>
        <v>0</v>
      </c>
      <c r="BI1747" s="260">
        <f>IF(N1747="nulová",J1747,0)</f>
        <v>0</v>
      </c>
      <c r="BJ1747" s="18" t="s">
        <v>91</v>
      </c>
      <c r="BK1747" s="260">
        <f>ROUND(I1747*H1747,2)</f>
        <v>0</v>
      </c>
      <c r="BL1747" s="18" t="s">
        <v>162</v>
      </c>
      <c r="BM1747" s="259" t="s">
        <v>2666</v>
      </c>
    </row>
    <row r="1748" s="2" customFormat="1">
      <c r="A1748" s="40"/>
      <c r="B1748" s="41"/>
      <c r="C1748" s="42"/>
      <c r="D1748" s="261" t="s">
        <v>404</v>
      </c>
      <c r="E1748" s="42"/>
      <c r="F1748" s="262" t="s">
        <v>2370</v>
      </c>
      <c r="G1748" s="42"/>
      <c r="H1748" s="42"/>
      <c r="I1748" s="157"/>
      <c r="J1748" s="42"/>
      <c r="K1748" s="42"/>
      <c r="L1748" s="46"/>
      <c r="M1748" s="263"/>
      <c r="N1748" s="264"/>
      <c r="O1748" s="93"/>
      <c r="P1748" s="93"/>
      <c r="Q1748" s="93"/>
      <c r="R1748" s="93"/>
      <c r="S1748" s="93"/>
      <c r="T1748" s="94"/>
      <c r="U1748" s="40"/>
      <c r="V1748" s="40"/>
      <c r="W1748" s="40"/>
      <c r="X1748" s="40"/>
      <c r="Y1748" s="40"/>
      <c r="Z1748" s="40"/>
      <c r="AA1748" s="40"/>
      <c r="AB1748" s="40"/>
      <c r="AC1748" s="40"/>
      <c r="AD1748" s="40"/>
      <c r="AE1748" s="40"/>
      <c r="AT1748" s="18" t="s">
        <v>404</v>
      </c>
      <c r="AU1748" s="18" t="s">
        <v>93</v>
      </c>
    </row>
    <row r="1749" s="2" customFormat="1" ht="16.5" customHeight="1">
      <c r="A1749" s="40"/>
      <c r="B1749" s="41"/>
      <c r="C1749" s="247" t="s">
        <v>1856</v>
      </c>
      <c r="D1749" s="247" t="s">
        <v>400</v>
      </c>
      <c r="E1749" s="248" t="s">
        <v>2667</v>
      </c>
      <c r="F1749" s="249" t="s">
        <v>2668</v>
      </c>
      <c r="G1749" s="250" t="s">
        <v>1828</v>
      </c>
      <c r="H1749" s="251">
        <v>1</v>
      </c>
      <c r="I1749" s="252"/>
      <c r="J1749" s="253">
        <f>ROUND(I1749*H1749,2)</f>
        <v>0</v>
      </c>
      <c r="K1749" s="254"/>
      <c r="L1749" s="46"/>
      <c r="M1749" s="255" t="s">
        <v>1</v>
      </c>
      <c r="N1749" s="256" t="s">
        <v>48</v>
      </c>
      <c r="O1749" s="93"/>
      <c r="P1749" s="257">
        <f>O1749*H1749</f>
        <v>0</v>
      </c>
      <c r="Q1749" s="257">
        <v>0</v>
      </c>
      <c r="R1749" s="257">
        <f>Q1749*H1749</f>
        <v>0</v>
      </c>
      <c r="S1749" s="257">
        <v>0</v>
      </c>
      <c r="T1749" s="258">
        <f>S1749*H1749</f>
        <v>0</v>
      </c>
      <c r="U1749" s="40"/>
      <c r="V1749" s="40"/>
      <c r="W1749" s="40"/>
      <c r="X1749" s="40"/>
      <c r="Y1749" s="40"/>
      <c r="Z1749" s="40"/>
      <c r="AA1749" s="40"/>
      <c r="AB1749" s="40"/>
      <c r="AC1749" s="40"/>
      <c r="AD1749" s="40"/>
      <c r="AE1749" s="40"/>
      <c r="AR1749" s="259" t="s">
        <v>162</v>
      </c>
      <c r="AT1749" s="259" t="s">
        <v>400</v>
      </c>
      <c r="AU1749" s="259" t="s">
        <v>93</v>
      </c>
      <c r="AY1749" s="18" t="s">
        <v>397</v>
      </c>
      <c r="BE1749" s="260">
        <f>IF(N1749="základní",J1749,0)</f>
        <v>0</v>
      </c>
      <c r="BF1749" s="260">
        <f>IF(N1749="snížená",J1749,0)</f>
        <v>0</v>
      </c>
      <c r="BG1749" s="260">
        <f>IF(N1749="zákl. přenesená",J1749,0)</f>
        <v>0</v>
      </c>
      <c r="BH1749" s="260">
        <f>IF(N1749="sníž. přenesená",J1749,0)</f>
        <v>0</v>
      </c>
      <c r="BI1749" s="260">
        <f>IF(N1749="nulová",J1749,0)</f>
        <v>0</v>
      </c>
      <c r="BJ1749" s="18" t="s">
        <v>91</v>
      </c>
      <c r="BK1749" s="260">
        <f>ROUND(I1749*H1749,2)</f>
        <v>0</v>
      </c>
      <c r="BL1749" s="18" t="s">
        <v>162</v>
      </c>
      <c r="BM1749" s="259" t="s">
        <v>2669</v>
      </c>
    </row>
    <row r="1750" s="2" customFormat="1">
      <c r="A1750" s="40"/>
      <c r="B1750" s="41"/>
      <c r="C1750" s="42"/>
      <c r="D1750" s="261" t="s">
        <v>404</v>
      </c>
      <c r="E1750" s="42"/>
      <c r="F1750" s="262" t="s">
        <v>2370</v>
      </c>
      <c r="G1750" s="42"/>
      <c r="H1750" s="42"/>
      <c r="I1750" s="157"/>
      <c r="J1750" s="42"/>
      <c r="K1750" s="42"/>
      <c r="L1750" s="46"/>
      <c r="M1750" s="263"/>
      <c r="N1750" s="264"/>
      <c r="O1750" s="93"/>
      <c r="P1750" s="93"/>
      <c r="Q1750" s="93"/>
      <c r="R1750" s="93"/>
      <c r="S1750" s="93"/>
      <c r="T1750" s="94"/>
      <c r="U1750" s="40"/>
      <c r="V1750" s="40"/>
      <c r="W1750" s="40"/>
      <c r="X1750" s="40"/>
      <c r="Y1750" s="40"/>
      <c r="Z1750" s="40"/>
      <c r="AA1750" s="40"/>
      <c r="AB1750" s="40"/>
      <c r="AC1750" s="40"/>
      <c r="AD1750" s="40"/>
      <c r="AE1750" s="40"/>
      <c r="AT1750" s="18" t="s">
        <v>404</v>
      </c>
      <c r="AU1750" s="18" t="s">
        <v>93</v>
      </c>
    </row>
    <row r="1751" s="2" customFormat="1" ht="16.5" customHeight="1">
      <c r="A1751" s="40"/>
      <c r="B1751" s="41"/>
      <c r="C1751" s="247" t="s">
        <v>2670</v>
      </c>
      <c r="D1751" s="247" t="s">
        <v>400</v>
      </c>
      <c r="E1751" s="248" t="s">
        <v>2671</v>
      </c>
      <c r="F1751" s="249" t="s">
        <v>2672</v>
      </c>
      <c r="G1751" s="250" t="s">
        <v>1828</v>
      </c>
      <c r="H1751" s="251">
        <v>1</v>
      </c>
      <c r="I1751" s="252"/>
      <c r="J1751" s="253">
        <f>ROUND(I1751*H1751,2)</f>
        <v>0</v>
      </c>
      <c r="K1751" s="254"/>
      <c r="L1751" s="46"/>
      <c r="M1751" s="255" t="s">
        <v>1</v>
      </c>
      <c r="N1751" s="256" t="s">
        <v>48</v>
      </c>
      <c r="O1751" s="93"/>
      <c r="P1751" s="257">
        <f>O1751*H1751</f>
        <v>0</v>
      </c>
      <c r="Q1751" s="257">
        <v>0</v>
      </c>
      <c r="R1751" s="257">
        <f>Q1751*H1751</f>
        <v>0</v>
      </c>
      <c r="S1751" s="257">
        <v>0</v>
      </c>
      <c r="T1751" s="258">
        <f>S1751*H1751</f>
        <v>0</v>
      </c>
      <c r="U1751" s="40"/>
      <c r="V1751" s="40"/>
      <c r="W1751" s="40"/>
      <c r="X1751" s="40"/>
      <c r="Y1751" s="40"/>
      <c r="Z1751" s="40"/>
      <c r="AA1751" s="40"/>
      <c r="AB1751" s="40"/>
      <c r="AC1751" s="40"/>
      <c r="AD1751" s="40"/>
      <c r="AE1751" s="40"/>
      <c r="AR1751" s="259" t="s">
        <v>162</v>
      </c>
      <c r="AT1751" s="259" t="s">
        <v>400</v>
      </c>
      <c r="AU1751" s="259" t="s">
        <v>93</v>
      </c>
      <c r="AY1751" s="18" t="s">
        <v>397</v>
      </c>
      <c r="BE1751" s="260">
        <f>IF(N1751="základní",J1751,0)</f>
        <v>0</v>
      </c>
      <c r="BF1751" s="260">
        <f>IF(N1751="snížená",J1751,0)</f>
        <v>0</v>
      </c>
      <c r="BG1751" s="260">
        <f>IF(N1751="zákl. přenesená",J1751,0)</f>
        <v>0</v>
      </c>
      <c r="BH1751" s="260">
        <f>IF(N1751="sníž. přenesená",J1751,0)</f>
        <v>0</v>
      </c>
      <c r="BI1751" s="260">
        <f>IF(N1751="nulová",J1751,0)</f>
        <v>0</v>
      </c>
      <c r="BJ1751" s="18" t="s">
        <v>91</v>
      </c>
      <c r="BK1751" s="260">
        <f>ROUND(I1751*H1751,2)</f>
        <v>0</v>
      </c>
      <c r="BL1751" s="18" t="s">
        <v>162</v>
      </c>
      <c r="BM1751" s="259" t="s">
        <v>2673</v>
      </c>
    </row>
    <row r="1752" s="2" customFormat="1">
      <c r="A1752" s="40"/>
      <c r="B1752" s="41"/>
      <c r="C1752" s="42"/>
      <c r="D1752" s="261" t="s">
        <v>404</v>
      </c>
      <c r="E1752" s="42"/>
      <c r="F1752" s="262" t="s">
        <v>2370</v>
      </c>
      <c r="G1752" s="42"/>
      <c r="H1752" s="42"/>
      <c r="I1752" s="157"/>
      <c r="J1752" s="42"/>
      <c r="K1752" s="42"/>
      <c r="L1752" s="46"/>
      <c r="M1752" s="263"/>
      <c r="N1752" s="264"/>
      <c r="O1752" s="93"/>
      <c r="P1752" s="93"/>
      <c r="Q1752" s="93"/>
      <c r="R1752" s="93"/>
      <c r="S1752" s="93"/>
      <c r="T1752" s="94"/>
      <c r="U1752" s="40"/>
      <c r="V1752" s="40"/>
      <c r="W1752" s="40"/>
      <c r="X1752" s="40"/>
      <c r="Y1752" s="40"/>
      <c r="Z1752" s="40"/>
      <c r="AA1752" s="40"/>
      <c r="AB1752" s="40"/>
      <c r="AC1752" s="40"/>
      <c r="AD1752" s="40"/>
      <c r="AE1752" s="40"/>
      <c r="AT1752" s="18" t="s">
        <v>404</v>
      </c>
      <c r="AU1752" s="18" t="s">
        <v>93</v>
      </c>
    </row>
    <row r="1753" s="2" customFormat="1" ht="16.5" customHeight="1">
      <c r="A1753" s="40"/>
      <c r="B1753" s="41"/>
      <c r="C1753" s="247" t="s">
        <v>1860</v>
      </c>
      <c r="D1753" s="247" t="s">
        <v>400</v>
      </c>
      <c r="E1753" s="248" t="s">
        <v>2674</v>
      </c>
      <c r="F1753" s="249" t="s">
        <v>2675</v>
      </c>
      <c r="G1753" s="250" t="s">
        <v>1828</v>
      </c>
      <c r="H1753" s="251">
        <v>1</v>
      </c>
      <c r="I1753" s="252"/>
      <c r="J1753" s="253">
        <f>ROUND(I1753*H1753,2)</f>
        <v>0</v>
      </c>
      <c r="K1753" s="254"/>
      <c r="L1753" s="46"/>
      <c r="M1753" s="255" t="s">
        <v>1</v>
      </c>
      <c r="N1753" s="256" t="s">
        <v>48</v>
      </c>
      <c r="O1753" s="93"/>
      <c r="P1753" s="257">
        <f>O1753*H1753</f>
        <v>0</v>
      </c>
      <c r="Q1753" s="257">
        <v>0</v>
      </c>
      <c r="R1753" s="257">
        <f>Q1753*H1753</f>
        <v>0</v>
      </c>
      <c r="S1753" s="257">
        <v>0</v>
      </c>
      <c r="T1753" s="258">
        <f>S1753*H1753</f>
        <v>0</v>
      </c>
      <c r="U1753" s="40"/>
      <c r="V1753" s="40"/>
      <c r="W1753" s="40"/>
      <c r="X1753" s="40"/>
      <c r="Y1753" s="40"/>
      <c r="Z1753" s="40"/>
      <c r="AA1753" s="40"/>
      <c r="AB1753" s="40"/>
      <c r="AC1753" s="40"/>
      <c r="AD1753" s="40"/>
      <c r="AE1753" s="40"/>
      <c r="AR1753" s="259" t="s">
        <v>162</v>
      </c>
      <c r="AT1753" s="259" t="s">
        <v>400</v>
      </c>
      <c r="AU1753" s="259" t="s">
        <v>93</v>
      </c>
      <c r="AY1753" s="18" t="s">
        <v>397</v>
      </c>
      <c r="BE1753" s="260">
        <f>IF(N1753="základní",J1753,0)</f>
        <v>0</v>
      </c>
      <c r="BF1753" s="260">
        <f>IF(N1753="snížená",J1753,0)</f>
        <v>0</v>
      </c>
      <c r="BG1753" s="260">
        <f>IF(N1753="zákl. přenesená",J1753,0)</f>
        <v>0</v>
      </c>
      <c r="BH1753" s="260">
        <f>IF(N1753="sníž. přenesená",J1753,0)</f>
        <v>0</v>
      </c>
      <c r="BI1753" s="260">
        <f>IF(N1753="nulová",J1753,0)</f>
        <v>0</v>
      </c>
      <c r="BJ1753" s="18" t="s">
        <v>91</v>
      </c>
      <c r="BK1753" s="260">
        <f>ROUND(I1753*H1753,2)</f>
        <v>0</v>
      </c>
      <c r="BL1753" s="18" t="s">
        <v>162</v>
      </c>
      <c r="BM1753" s="259" t="s">
        <v>2676</v>
      </c>
    </row>
    <row r="1754" s="2" customFormat="1">
      <c r="A1754" s="40"/>
      <c r="B1754" s="41"/>
      <c r="C1754" s="42"/>
      <c r="D1754" s="261" t="s">
        <v>404</v>
      </c>
      <c r="E1754" s="42"/>
      <c r="F1754" s="262" t="s">
        <v>2370</v>
      </c>
      <c r="G1754" s="42"/>
      <c r="H1754" s="42"/>
      <c r="I1754" s="157"/>
      <c r="J1754" s="42"/>
      <c r="K1754" s="42"/>
      <c r="L1754" s="46"/>
      <c r="M1754" s="263"/>
      <c r="N1754" s="264"/>
      <c r="O1754" s="93"/>
      <c r="P1754" s="93"/>
      <c r="Q1754" s="93"/>
      <c r="R1754" s="93"/>
      <c r="S1754" s="93"/>
      <c r="T1754" s="94"/>
      <c r="U1754" s="40"/>
      <c r="V1754" s="40"/>
      <c r="W1754" s="40"/>
      <c r="X1754" s="40"/>
      <c r="Y1754" s="40"/>
      <c r="Z1754" s="40"/>
      <c r="AA1754" s="40"/>
      <c r="AB1754" s="40"/>
      <c r="AC1754" s="40"/>
      <c r="AD1754" s="40"/>
      <c r="AE1754" s="40"/>
      <c r="AT1754" s="18" t="s">
        <v>404</v>
      </c>
      <c r="AU1754" s="18" t="s">
        <v>93</v>
      </c>
    </row>
    <row r="1755" s="2" customFormat="1" ht="16.5" customHeight="1">
      <c r="A1755" s="40"/>
      <c r="B1755" s="41"/>
      <c r="C1755" s="247" t="s">
        <v>2677</v>
      </c>
      <c r="D1755" s="247" t="s">
        <v>400</v>
      </c>
      <c r="E1755" s="248" t="s">
        <v>2678</v>
      </c>
      <c r="F1755" s="249" t="s">
        <v>2679</v>
      </c>
      <c r="G1755" s="250" t="s">
        <v>1828</v>
      </c>
      <c r="H1755" s="251">
        <v>1</v>
      </c>
      <c r="I1755" s="252"/>
      <c r="J1755" s="253">
        <f>ROUND(I1755*H1755,2)</f>
        <v>0</v>
      </c>
      <c r="K1755" s="254"/>
      <c r="L1755" s="46"/>
      <c r="M1755" s="255" t="s">
        <v>1</v>
      </c>
      <c r="N1755" s="256" t="s">
        <v>48</v>
      </c>
      <c r="O1755" s="93"/>
      <c r="P1755" s="257">
        <f>O1755*H1755</f>
        <v>0</v>
      </c>
      <c r="Q1755" s="257">
        <v>0</v>
      </c>
      <c r="R1755" s="257">
        <f>Q1755*H1755</f>
        <v>0</v>
      </c>
      <c r="S1755" s="257">
        <v>0</v>
      </c>
      <c r="T1755" s="258">
        <f>S1755*H1755</f>
        <v>0</v>
      </c>
      <c r="U1755" s="40"/>
      <c r="V1755" s="40"/>
      <c r="W1755" s="40"/>
      <c r="X1755" s="40"/>
      <c r="Y1755" s="40"/>
      <c r="Z1755" s="40"/>
      <c r="AA1755" s="40"/>
      <c r="AB1755" s="40"/>
      <c r="AC1755" s="40"/>
      <c r="AD1755" s="40"/>
      <c r="AE1755" s="40"/>
      <c r="AR1755" s="259" t="s">
        <v>162</v>
      </c>
      <c r="AT1755" s="259" t="s">
        <v>400</v>
      </c>
      <c r="AU1755" s="259" t="s">
        <v>93</v>
      </c>
      <c r="AY1755" s="18" t="s">
        <v>397</v>
      </c>
      <c r="BE1755" s="260">
        <f>IF(N1755="základní",J1755,0)</f>
        <v>0</v>
      </c>
      <c r="BF1755" s="260">
        <f>IF(N1755="snížená",J1755,0)</f>
        <v>0</v>
      </c>
      <c r="BG1755" s="260">
        <f>IF(N1755="zákl. přenesená",J1755,0)</f>
        <v>0</v>
      </c>
      <c r="BH1755" s="260">
        <f>IF(N1755="sníž. přenesená",J1755,0)</f>
        <v>0</v>
      </c>
      <c r="BI1755" s="260">
        <f>IF(N1755="nulová",J1755,0)</f>
        <v>0</v>
      </c>
      <c r="BJ1755" s="18" t="s">
        <v>91</v>
      </c>
      <c r="BK1755" s="260">
        <f>ROUND(I1755*H1755,2)</f>
        <v>0</v>
      </c>
      <c r="BL1755" s="18" t="s">
        <v>162</v>
      </c>
      <c r="BM1755" s="259" t="s">
        <v>2680</v>
      </c>
    </row>
    <row r="1756" s="2" customFormat="1">
      <c r="A1756" s="40"/>
      <c r="B1756" s="41"/>
      <c r="C1756" s="42"/>
      <c r="D1756" s="261" t="s">
        <v>404</v>
      </c>
      <c r="E1756" s="42"/>
      <c r="F1756" s="262" t="s">
        <v>2370</v>
      </c>
      <c r="G1756" s="42"/>
      <c r="H1756" s="42"/>
      <c r="I1756" s="157"/>
      <c r="J1756" s="42"/>
      <c r="K1756" s="42"/>
      <c r="L1756" s="46"/>
      <c r="M1756" s="263"/>
      <c r="N1756" s="264"/>
      <c r="O1756" s="93"/>
      <c r="P1756" s="93"/>
      <c r="Q1756" s="93"/>
      <c r="R1756" s="93"/>
      <c r="S1756" s="93"/>
      <c r="T1756" s="94"/>
      <c r="U1756" s="40"/>
      <c r="V1756" s="40"/>
      <c r="W1756" s="40"/>
      <c r="X1756" s="40"/>
      <c r="Y1756" s="40"/>
      <c r="Z1756" s="40"/>
      <c r="AA1756" s="40"/>
      <c r="AB1756" s="40"/>
      <c r="AC1756" s="40"/>
      <c r="AD1756" s="40"/>
      <c r="AE1756" s="40"/>
      <c r="AT1756" s="18" t="s">
        <v>404</v>
      </c>
      <c r="AU1756" s="18" t="s">
        <v>93</v>
      </c>
    </row>
    <row r="1757" s="2" customFormat="1" ht="16.5" customHeight="1">
      <c r="A1757" s="40"/>
      <c r="B1757" s="41"/>
      <c r="C1757" s="247" t="s">
        <v>1864</v>
      </c>
      <c r="D1757" s="247" t="s">
        <v>400</v>
      </c>
      <c r="E1757" s="248" t="s">
        <v>2681</v>
      </c>
      <c r="F1757" s="249" t="s">
        <v>2682</v>
      </c>
      <c r="G1757" s="250" t="s">
        <v>1828</v>
      </c>
      <c r="H1757" s="251">
        <v>1</v>
      </c>
      <c r="I1757" s="252"/>
      <c r="J1757" s="253">
        <f>ROUND(I1757*H1757,2)</f>
        <v>0</v>
      </c>
      <c r="K1757" s="254"/>
      <c r="L1757" s="46"/>
      <c r="M1757" s="255" t="s">
        <v>1</v>
      </c>
      <c r="N1757" s="256" t="s">
        <v>48</v>
      </c>
      <c r="O1757" s="93"/>
      <c r="P1757" s="257">
        <f>O1757*H1757</f>
        <v>0</v>
      </c>
      <c r="Q1757" s="257">
        <v>0</v>
      </c>
      <c r="R1757" s="257">
        <f>Q1757*H1757</f>
        <v>0</v>
      </c>
      <c r="S1757" s="257">
        <v>0</v>
      </c>
      <c r="T1757" s="258">
        <f>S1757*H1757</f>
        <v>0</v>
      </c>
      <c r="U1757" s="40"/>
      <c r="V1757" s="40"/>
      <c r="W1757" s="40"/>
      <c r="X1757" s="40"/>
      <c r="Y1757" s="40"/>
      <c r="Z1757" s="40"/>
      <c r="AA1757" s="40"/>
      <c r="AB1757" s="40"/>
      <c r="AC1757" s="40"/>
      <c r="AD1757" s="40"/>
      <c r="AE1757" s="40"/>
      <c r="AR1757" s="259" t="s">
        <v>162</v>
      </c>
      <c r="AT1757" s="259" t="s">
        <v>400</v>
      </c>
      <c r="AU1757" s="259" t="s">
        <v>93</v>
      </c>
      <c r="AY1757" s="18" t="s">
        <v>397</v>
      </c>
      <c r="BE1757" s="260">
        <f>IF(N1757="základní",J1757,0)</f>
        <v>0</v>
      </c>
      <c r="BF1757" s="260">
        <f>IF(N1757="snížená",J1757,0)</f>
        <v>0</v>
      </c>
      <c r="BG1757" s="260">
        <f>IF(N1757="zákl. přenesená",J1757,0)</f>
        <v>0</v>
      </c>
      <c r="BH1757" s="260">
        <f>IF(N1757="sníž. přenesená",J1757,0)</f>
        <v>0</v>
      </c>
      <c r="BI1757" s="260">
        <f>IF(N1757="nulová",J1757,0)</f>
        <v>0</v>
      </c>
      <c r="BJ1757" s="18" t="s">
        <v>91</v>
      </c>
      <c r="BK1757" s="260">
        <f>ROUND(I1757*H1757,2)</f>
        <v>0</v>
      </c>
      <c r="BL1757" s="18" t="s">
        <v>162</v>
      </c>
      <c r="BM1757" s="259" t="s">
        <v>2683</v>
      </c>
    </row>
    <row r="1758" s="2" customFormat="1">
      <c r="A1758" s="40"/>
      <c r="B1758" s="41"/>
      <c r="C1758" s="42"/>
      <c r="D1758" s="261" t="s">
        <v>404</v>
      </c>
      <c r="E1758" s="42"/>
      <c r="F1758" s="262" t="s">
        <v>2370</v>
      </c>
      <c r="G1758" s="42"/>
      <c r="H1758" s="42"/>
      <c r="I1758" s="157"/>
      <c r="J1758" s="42"/>
      <c r="K1758" s="42"/>
      <c r="L1758" s="46"/>
      <c r="M1758" s="263"/>
      <c r="N1758" s="264"/>
      <c r="O1758" s="93"/>
      <c r="P1758" s="93"/>
      <c r="Q1758" s="93"/>
      <c r="R1758" s="93"/>
      <c r="S1758" s="93"/>
      <c r="T1758" s="94"/>
      <c r="U1758" s="40"/>
      <c r="V1758" s="40"/>
      <c r="W1758" s="40"/>
      <c r="X1758" s="40"/>
      <c r="Y1758" s="40"/>
      <c r="Z1758" s="40"/>
      <c r="AA1758" s="40"/>
      <c r="AB1758" s="40"/>
      <c r="AC1758" s="40"/>
      <c r="AD1758" s="40"/>
      <c r="AE1758" s="40"/>
      <c r="AT1758" s="18" t="s">
        <v>404</v>
      </c>
      <c r="AU1758" s="18" t="s">
        <v>93</v>
      </c>
    </row>
    <row r="1759" s="2" customFormat="1" ht="16.5" customHeight="1">
      <c r="A1759" s="40"/>
      <c r="B1759" s="41"/>
      <c r="C1759" s="247" t="s">
        <v>2684</v>
      </c>
      <c r="D1759" s="247" t="s">
        <v>400</v>
      </c>
      <c r="E1759" s="248" t="s">
        <v>2685</v>
      </c>
      <c r="F1759" s="249" t="s">
        <v>2686</v>
      </c>
      <c r="G1759" s="250" t="s">
        <v>1828</v>
      </c>
      <c r="H1759" s="251">
        <v>1</v>
      </c>
      <c r="I1759" s="252"/>
      <c r="J1759" s="253">
        <f>ROUND(I1759*H1759,2)</f>
        <v>0</v>
      </c>
      <c r="K1759" s="254"/>
      <c r="L1759" s="46"/>
      <c r="M1759" s="255" t="s">
        <v>1</v>
      </c>
      <c r="N1759" s="256" t="s">
        <v>48</v>
      </c>
      <c r="O1759" s="93"/>
      <c r="P1759" s="257">
        <f>O1759*H1759</f>
        <v>0</v>
      </c>
      <c r="Q1759" s="257">
        <v>0</v>
      </c>
      <c r="R1759" s="257">
        <f>Q1759*H1759</f>
        <v>0</v>
      </c>
      <c r="S1759" s="257">
        <v>0</v>
      </c>
      <c r="T1759" s="258">
        <f>S1759*H1759</f>
        <v>0</v>
      </c>
      <c r="U1759" s="40"/>
      <c r="V1759" s="40"/>
      <c r="W1759" s="40"/>
      <c r="X1759" s="40"/>
      <c r="Y1759" s="40"/>
      <c r="Z1759" s="40"/>
      <c r="AA1759" s="40"/>
      <c r="AB1759" s="40"/>
      <c r="AC1759" s="40"/>
      <c r="AD1759" s="40"/>
      <c r="AE1759" s="40"/>
      <c r="AR1759" s="259" t="s">
        <v>162</v>
      </c>
      <c r="AT1759" s="259" t="s">
        <v>400</v>
      </c>
      <c r="AU1759" s="259" t="s">
        <v>93</v>
      </c>
      <c r="AY1759" s="18" t="s">
        <v>397</v>
      </c>
      <c r="BE1759" s="260">
        <f>IF(N1759="základní",J1759,0)</f>
        <v>0</v>
      </c>
      <c r="BF1759" s="260">
        <f>IF(N1759="snížená",J1759,0)</f>
        <v>0</v>
      </c>
      <c r="BG1759" s="260">
        <f>IF(N1759="zákl. přenesená",J1759,0)</f>
        <v>0</v>
      </c>
      <c r="BH1759" s="260">
        <f>IF(N1759="sníž. přenesená",J1759,0)</f>
        <v>0</v>
      </c>
      <c r="BI1759" s="260">
        <f>IF(N1759="nulová",J1759,0)</f>
        <v>0</v>
      </c>
      <c r="BJ1759" s="18" t="s">
        <v>91</v>
      </c>
      <c r="BK1759" s="260">
        <f>ROUND(I1759*H1759,2)</f>
        <v>0</v>
      </c>
      <c r="BL1759" s="18" t="s">
        <v>162</v>
      </c>
      <c r="BM1759" s="259" t="s">
        <v>2687</v>
      </c>
    </row>
    <row r="1760" s="2" customFormat="1">
      <c r="A1760" s="40"/>
      <c r="B1760" s="41"/>
      <c r="C1760" s="42"/>
      <c r="D1760" s="261" t="s">
        <v>404</v>
      </c>
      <c r="E1760" s="42"/>
      <c r="F1760" s="262" t="s">
        <v>2370</v>
      </c>
      <c r="G1760" s="42"/>
      <c r="H1760" s="42"/>
      <c r="I1760" s="157"/>
      <c r="J1760" s="42"/>
      <c r="K1760" s="42"/>
      <c r="L1760" s="46"/>
      <c r="M1760" s="263"/>
      <c r="N1760" s="264"/>
      <c r="O1760" s="93"/>
      <c r="P1760" s="93"/>
      <c r="Q1760" s="93"/>
      <c r="R1760" s="93"/>
      <c r="S1760" s="93"/>
      <c r="T1760" s="94"/>
      <c r="U1760" s="40"/>
      <c r="V1760" s="40"/>
      <c r="W1760" s="40"/>
      <c r="X1760" s="40"/>
      <c r="Y1760" s="40"/>
      <c r="Z1760" s="40"/>
      <c r="AA1760" s="40"/>
      <c r="AB1760" s="40"/>
      <c r="AC1760" s="40"/>
      <c r="AD1760" s="40"/>
      <c r="AE1760" s="40"/>
      <c r="AT1760" s="18" t="s">
        <v>404</v>
      </c>
      <c r="AU1760" s="18" t="s">
        <v>93</v>
      </c>
    </row>
    <row r="1761" s="2" customFormat="1" ht="16.5" customHeight="1">
      <c r="A1761" s="40"/>
      <c r="B1761" s="41"/>
      <c r="C1761" s="247" t="s">
        <v>1868</v>
      </c>
      <c r="D1761" s="247" t="s">
        <v>400</v>
      </c>
      <c r="E1761" s="248" t="s">
        <v>2688</v>
      </c>
      <c r="F1761" s="249" t="s">
        <v>2689</v>
      </c>
      <c r="G1761" s="250" t="s">
        <v>1828</v>
      </c>
      <c r="H1761" s="251">
        <v>1</v>
      </c>
      <c r="I1761" s="252"/>
      <c r="J1761" s="253">
        <f>ROUND(I1761*H1761,2)</f>
        <v>0</v>
      </c>
      <c r="K1761" s="254"/>
      <c r="L1761" s="46"/>
      <c r="M1761" s="255" t="s">
        <v>1</v>
      </c>
      <c r="N1761" s="256" t="s">
        <v>48</v>
      </c>
      <c r="O1761" s="93"/>
      <c r="P1761" s="257">
        <f>O1761*H1761</f>
        <v>0</v>
      </c>
      <c r="Q1761" s="257">
        <v>0</v>
      </c>
      <c r="R1761" s="257">
        <f>Q1761*H1761</f>
        <v>0</v>
      </c>
      <c r="S1761" s="257">
        <v>0</v>
      </c>
      <c r="T1761" s="258">
        <f>S1761*H1761</f>
        <v>0</v>
      </c>
      <c r="U1761" s="40"/>
      <c r="V1761" s="40"/>
      <c r="W1761" s="40"/>
      <c r="X1761" s="40"/>
      <c r="Y1761" s="40"/>
      <c r="Z1761" s="40"/>
      <c r="AA1761" s="40"/>
      <c r="AB1761" s="40"/>
      <c r="AC1761" s="40"/>
      <c r="AD1761" s="40"/>
      <c r="AE1761" s="40"/>
      <c r="AR1761" s="259" t="s">
        <v>162</v>
      </c>
      <c r="AT1761" s="259" t="s">
        <v>400</v>
      </c>
      <c r="AU1761" s="259" t="s">
        <v>93</v>
      </c>
      <c r="AY1761" s="18" t="s">
        <v>397</v>
      </c>
      <c r="BE1761" s="260">
        <f>IF(N1761="základní",J1761,0)</f>
        <v>0</v>
      </c>
      <c r="BF1761" s="260">
        <f>IF(N1761="snížená",J1761,0)</f>
        <v>0</v>
      </c>
      <c r="BG1761" s="260">
        <f>IF(N1761="zákl. přenesená",J1761,0)</f>
        <v>0</v>
      </c>
      <c r="BH1761" s="260">
        <f>IF(N1761="sníž. přenesená",J1761,0)</f>
        <v>0</v>
      </c>
      <c r="BI1761" s="260">
        <f>IF(N1761="nulová",J1761,0)</f>
        <v>0</v>
      </c>
      <c r="BJ1761" s="18" t="s">
        <v>91</v>
      </c>
      <c r="BK1761" s="260">
        <f>ROUND(I1761*H1761,2)</f>
        <v>0</v>
      </c>
      <c r="BL1761" s="18" t="s">
        <v>162</v>
      </c>
      <c r="BM1761" s="259" t="s">
        <v>2690</v>
      </c>
    </row>
    <row r="1762" s="2" customFormat="1">
      <c r="A1762" s="40"/>
      <c r="B1762" s="41"/>
      <c r="C1762" s="42"/>
      <c r="D1762" s="261" t="s">
        <v>404</v>
      </c>
      <c r="E1762" s="42"/>
      <c r="F1762" s="262" t="s">
        <v>2370</v>
      </c>
      <c r="G1762" s="42"/>
      <c r="H1762" s="42"/>
      <c r="I1762" s="157"/>
      <c r="J1762" s="42"/>
      <c r="K1762" s="42"/>
      <c r="L1762" s="46"/>
      <c r="M1762" s="263"/>
      <c r="N1762" s="264"/>
      <c r="O1762" s="93"/>
      <c r="P1762" s="93"/>
      <c r="Q1762" s="93"/>
      <c r="R1762" s="93"/>
      <c r="S1762" s="93"/>
      <c r="T1762" s="94"/>
      <c r="U1762" s="40"/>
      <c r="V1762" s="40"/>
      <c r="W1762" s="40"/>
      <c r="X1762" s="40"/>
      <c r="Y1762" s="40"/>
      <c r="Z1762" s="40"/>
      <c r="AA1762" s="40"/>
      <c r="AB1762" s="40"/>
      <c r="AC1762" s="40"/>
      <c r="AD1762" s="40"/>
      <c r="AE1762" s="40"/>
      <c r="AT1762" s="18" t="s">
        <v>404</v>
      </c>
      <c r="AU1762" s="18" t="s">
        <v>93</v>
      </c>
    </row>
    <row r="1763" s="2" customFormat="1" ht="16.5" customHeight="1">
      <c r="A1763" s="40"/>
      <c r="B1763" s="41"/>
      <c r="C1763" s="247" t="s">
        <v>2691</v>
      </c>
      <c r="D1763" s="247" t="s">
        <v>400</v>
      </c>
      <c r="E1763" s="248" t="s">
        <v>2692</v>
      </c>
      <c r="F1763" s="249" t="s">
        <v>2693</v>
      </c>
      <c r="G1763" s="250" t="s">
        <v>1828</v>
      </c>
      <c r="H1763" s="251">
        <v>1</v>
      </c>
      <c r="I1763" s="252"/>
      <c r="J1763" s="253">
        <f>ROUND(I1763*H1763,2)</f>
        <v>0</v>
      </c>
      <c r="K1763" s="254"/>
      <c r="L1763" s="46"/>
      <c r="M1763" s="255" t="s">
        <v>1</v>
      </c>
      <c r="N1763" s="256" t="s">
        <v>48</v>
      </c>
      <c r="O1763" s="93"/>
      <c r="P1763" s="257">
        <f>O1763*H1763</f>
        <v>0</v>
      </c>
      <c r="Q1763" s="257">
        <v>0</v>
      </c>
      <c r="R1763" s="257">
        <f>Q1763*H1763</f>
        <v>0</v>
      </c>
      <c r="S1763" s="257">
        <v>0</v>
      </c>
      <c r="T1763" s="258">
        <f>S1763*H1763</f>
        <v>0</v>
      </c>
      <c r="U1763" s="40"/>
      <c r="V1763" s="40"/>
      <c r="W1763" s="40"/>
      <c r="X1763" s="40"/>
      <c r="Y1763" s="40"/>
      <c r="Z1763" s="40"/>
      <c r="AA1763" s="40"/>
      <c r="AB1763" s="40"/>
      <c r="AC1763" s="40"/>
      <c r="AD1763" s="40"/>
      <c r="AE1763" s="40"/>
      <c r="AR1763" s="259" t="s">
        <v>162</v>
      </c>
      <c r="AT1763" s="259" t="s">
        <v>400</v>
      </c>
      <c r="AU1763" s="259" t="s">
        <v>93</v>
      </c>
      <c r="AY1763" s="18" t="s">
        <v>397</v>
      </c>
      <c r="BE1763" s="260">
        <f>IF(N1763="základní",J1763,0)</f>
        <v>0</v>
      </c>
      <c r="BF1763" s="260">
        <f>IF(N1763="snížená",J1763,0)</f>
        <v>0</v>
      </c>
      <c r="BG1763" s="260">
        <f>IF(N1763="zákl. přenesená",J1763,0)</f>
        <v>0</v>
      </c>
      <c r="BH1763" s="260">
        <f>IF(N1763="sníž. přenesená",J1763,0)</f>
        <v>0</v>
      </c>
      <c r="BI1763" s="260">
        <f>IF(N1763="nulová",J1763,0)</f>
        <v>0</v>
      </c>
      <c r="BJ1763" s="18" t="s">
        <v>91</v>
      </c>
      <c r="BK1763" s="260">
        <f>ROUND(I1763*H1763,2)</f>
        <v>0</v>
      </c>
      <c r="BL1763" s="18" t="s">
        <v>162</v>
      </c>
      <c r="BM1763" s="259" t="s">
        <v>2694</v>
      </c>
    </row>
    <row r="1764" s="2" customFormat="1">
      <c r="A1764" s="40"/>
      <c r="B1764" s="41"/>
      <c r="C1764" s="42"/>
      <c r="D1764" s="261" t="s">
        <v>404</v>
      </c>
      <c r="E1764" s="42"/>
      <c r="F1764" s="262" t="s">
        <v>2370</v>
      </c>
      <c r="G1764" s="42"/>
      <c r="H1764" s="42"/>
      <c r="I1764" s="157"/>
      <c r="J1764" s="42"/>
      <c r="K1764" s="42"/>
      <c r="L1764" s="46"/>
      <c r="M1764" s="263"/>
      <c r="N1764" s="264"/>
      <c r="O1764" s="93"/>
      <c r="P1764" s="93"/>
      <c r="Q1764" s="93"/>
      <c r="R1764" s="93"/>
      <c r="S1764" s="93"/>
      <c r="T1764" s="94"/>
      <c r="U1764" s="40"/>
      <c r="V1764" s="40"/>
      <c r="W1764" s="40"/>
      <c r="X1764" s="40"/>
      <c r="Y1764" s="40"/>
      <c r="Z1764" s="40"/>
      <c r="AA1764" s="40"/>
      <c r="AB1764" s="40"/>
      <c r="AC1764" s="40"/>
      <c r="AD1764" s="40"/>
      <c r="AE1764" s="40"/>
      <c r="AT1764" s="18" t="s">
        <v>404</v>
      </c>
      <c r="AU1764" s="18" t="s">
        <v>93</v>
      </c>
    </row>
    <row r="1765" s="2" customFormat="1" ht="16.5" customHeight="1">
      <c r="A1765" s="40"/>
      <c r="B1765" s="41"/>
      <c r="C1765" s="247" t="s">
        <v>1872</v>
      </c>
      <c r="D1765" s="247" t="s">
        <v>400</v>
      </c>
      <c r="E1765" s="248" t="s">
        <v>2695</v>
      </c>
      <c r="F1765" s="249" t="s">
        <v>2696</v>
      </c>
      <c r="G1765" s="250" t="s">
        <v>1828</v>
      </c>
      <c r="H1765" s="251">
        <v>1</v>
      </c>
      <c r="I1765" s="252"/>
      <c r="J1765" s="253">
        <f>ROUND(I1765*H1765,2)</f>
        <v>0</v>
      </c>
      <c r="K1765" s="254"/>
      <c r="L1765" s="46"/>
      <c r="M1765" s="255" t="s">
        <v>1</v>
      </c>
      <c r="N1765" s="256" t="s">
        <v>48</v>
      </c>
      <c r="O1765" s="93"/>
      <c r="P1765" s="257">
        <f>O1765*H1765</f>
        <v>0</v>
      </c>
      <c r="Q1765" s="257">
        <v>0</v>
      </c>
      <c r="R1765" s="257">
        <f>Q1765*H1765</f>
        <v>0</v>
      </c>
      <c r="S1765" s="257">
        <v>0</v>
      </c>
      <c r="T1765" s="258">
        <f>S1765*H1765</f>
        <v>0</v>
      </c>
      <c r="U1765" s="40"/>
      <c r="V1765" s="40"/>
      <c r="W1765" s="40"/>
      <c r="X1765" s="40"/>
      <c r="Y1765" s="40"/>
      <c r="Z1765" s="40"/>
      <c r="AA1765" s="40"/>
      <c r="AB1765" s="40"/>
      <c r="AC1765" s="40"/>
      <c r="AD1765" s="40"/>
      <c r="AE1765" s="40"/>
      <c r="AR1765" s="259" t="s">
        <v>162</v>
      </c>
      <c r="AT1765" s="259" t="s">
        <v>400</v>
      </c>
      <c r="AU1765" s="259" t="s">
        <v>93</v>
      </c>
      <c r="AY1765" s="18" t="s">
        <v>397</v>
      </c>
      <c r="BE1765" s="260">
        <f>IF(N1765="základní",J1765,0)</f>
        <v>0</v>
      </c>
      <c r="BF1765" s="260">
        <f>IF(N1765="snížená",J1765,0)</f>
        <v>0</v>
      </c>
      <c r="BG1765" s="260">
        <f>IF(N1765="zákl. přenesená",J1765,0)</f>
        <v>0</v>
      </c>
      <c r="BH1765" s="260">
        <f>IF(N1765="sníž. přenesená",J1765,0)</f>
        <v>0</v>
      </c>
      <c r="BI1765" s="260">
        <f>IF(N1765="nulová",J1765,0)</f>
        <v>0</v>
      </c>
      <c r="BJ1765" s="18" t="s">
        <v>91</v>
      </c>
      <c r="BK1765" s="260">
        <f>ROUND(I1765*H1765,2)</f>
        <v>0</v>
      </c>
      <c r="BL1765" s="18" t="s">
        <v>162</v>
      </c>
      <c r="BM1765" s="259" t="s">
        <v>2697</v>
      </c>
    </row>
    <row r="1766" s="2" customFormat="1">
      <c r="A1766" s="40"/>
      <c r="B1766" s="41"/>
      <c r="C1766" s="42"/>
      <c r="D1766" s="261" t="s">
        <v>404</v>
      </c>
      <c r="E1766" s="42"/>
      <c r="F1766" s="262" t="s">
        <v>2370</v>
      </c>
      <c r="G1766" s="42"/>
      <c r="H1766" s="42"/>
      <c r="I1766" s="157"/>
      <c r="J1766" s="42"/>
      <c r="K1766" s="42"/>
      <c r="L1766" s="46"/>
      <c r="M1766" s="263"/>
      <c r="N1766" s="264"/>
      <c r="O1766" s="93"/>
      <c r="P1766" s="93"/>
      <c r="Q1766" s="93"/>
      <c r="R1766" s="93"/>
      <c r="S1766" s="93"/>
      <c r="T1766" s="94"/>
      <c r="U1766" s="40"/>
      <c r="V1766" s="40"/>
      <c r="W1766" s="40"/>
      <c r="X1766" s="40"/>
      <c r="Y1766" s="40"/>
      <c r="Z1766" s="40"/>
      <c r="AA1766" s="40"/>
      <c r="AB1766" s="40"/>
      <c r="AC1766" s="40"/>
      <c r="AD1766" s="40"/>
      <c r="AE1766" s="40"/>
      <c r="AT1766" s="18" t="s">
        <v>404</v>
      </c>
      <c r="AU1766" s="18" t="s">
        <v>93</v>
      </c>
    </row>
    <row r="1767" s="2" customFormat="1" ht="16.5" customHeight="1">
      <c r="A1767" s="40"/>
      <c r="B1767" s="41"/>
      <c r="C1767" s="247" t="s">
        <v>2698</v>
      </c>
      <c r="D1767" s="247" t="s">
        <v>400</v>
      </c>
      <c r="E1767" s="248" t="s">
        <v>2699</v>
      </c>
      <c r="F1767" s="249" t="s">
        <v>2700</v>
      </c>
      <c r="G1767" s="250" t="s">
        <v>1828</v>
      </c>
      <c r="H1767" s="251">
        <v>1</v>
      </c>
      <c r="I1767" s="252"/>
      <c r="J1767" s="253">
        <f>ROUND(I1767*H1767,2)</f>
        <v>0</v>
      </c>
      <c r="K1767" s="254"/>
      <c r="L1767" s="46"/>
      <c r="M1767" s="255" t="s">
        <v>1</v>
      </c>
      <c r="N1767" s="256" t="s">
        <v>48</v>
      </c>
      <c r="O1767" s="93"/>
      <c r="P1767" s="257">
        <f>O1767*H1767</f>
        <v>0</v>
      </c>
      <c r="Q1767" s="257">
        <v>0</v>
      </c>
      <c r="R1767" s="257">
        <f>Q1767*H1767</f>
        <v>0</v>
      </c>
      <c r="S1767" s="257">
        <v>0</v>
      </c>
      <c r="T1767" s="258">
        <f>S1767*H1767</f>
        <v>0</v>
      </c>
      <c r="U1767" s="40"/>
      <c r="V1767" s="40"/>
      <c r="W1767" s="40"/>
      <c r="X1767" s="40"/>
      <c r="Y1767" s="40"/>
      <c r="Z1767" s="40"/>
      <c r="AA1767" s="40"/>
      <c r="AB1767" s="40"/>
      <c r="AC1767" s="40"/>
      <c r="AD1767" s="40"/>
      <c r="AE1767" s="40"/>
      <c r="AR1767" s="259" t="s">
        <v>162</v>
      </c>
      <c r="AT1767" s="259" t="s">
        <v>400</v>
      </c>
      <c r="AU1767" s="259" t="s">
        <v>93</v>
      </c>
      <c r="AY1767" s="18" t="s">
        <v>397</v>
      </c>
      <c r="BE1767" s="260">
        <f>IF(N1767="základní",J1767,0)</f>
        <v>0</v>
      </c>
      <c r="BF1767" s="260">
        <f>IF(N1767="snížená",J1767,0)</f>
        <v>0</v>
      </c>
      <c r="BG1767" s="260">
        <f>IF(N1767="zákl. přenesená",J1767,0)</f>
        <v>0</v>
      </c>
      <c r="BH1767" s="260">
        <f>IF(N1767="sníž. přenesená",J1767,0)</f>
        <v>0</v>
      </c>
      <c r="BI1767" s="260">
        <f>IF(N1767="nulová",J1767,0)</f>
        <v>0</v>
      </c>
      <c r="BJ1767" s="18" t="s">
        <v>91</v>
      </c>
      <c r="BK1767" s="260">
        <f>ROUND(I1767*H1767,2)</f>
        <v>0</v>
      </c>
      <c r="BL1767" s="18" t="s">
        <v>162</v>
      </c>
      <c r="BM1767" s="259" t="s">
        <v>2701</v>
      </c>
    </row>
    <row r="1768" s="2" customFormat="1">
      <c r="A1768" s="40"/>
      <c r="B1768" s="41"/>
      <c r="C1768" s="42"/>
      <c r="D1768" s="261" t="s">
        <v>404</v>
      </c>
      <c r="E1768" s="42"/>
      <c r="F1768" s="262" t="s">
        <v>2370</v>
      </c>
      <c r="G1768" s="42"/>
      <c r="H1768" s="42"/>
      <c r="I1768" s="157"/>
      <c r="J1768" s="42"/>
      <c r="K1768" s="42"/>
      <c r="L1768" s="46"/>
      <c r="M1768" s="263"/>
      <c r="N1768" s="264"/>
      <c r="O1768" s="93"/>
      <c r="P1768" s="93"/>
      <c r="Q1768" s="93"/>
      <c r="R1768" s="93"/>
      <c r="S1768" s="93"/>
      <c r="T1768" s="94"/>
      <c r="U1768" s="40"/>
      <c r="V1768" s="40"/>
      <c r="W1768" s="40"/>
      <c r="X1768" s="40"/>
      <c r="Y1768" s="40"/>
      <c r="Z1768" s="40"/>
      <c r="AA1768" s="40"/>
      <c r="AB1768" s="40"/>
      <c r="AC1768" s="40"/>
      <c r="AD1768" s="40"/>
      <c r="AE1768" s="40"/>
      <c r="AT1768" s="18" t="s">
        <v>404</v>
      </c>
      <c r="AU1768" s="18" t="s">
        <v>93</v>
      </c>
    </row>
    <row r="1769" s="2" customFormat="1" ht="16.5" customHeight="1">
      <c r="A1769" s="40"/>
      <c r="B1769" s="41"/>
      <c r="C1769" s="247" t="s">
        <v>1876</v>
      </c>
      <c r="D1769" s="247" t="s">
        <v>400</v>
      </c>
      <c r="E1769" s="248" t="s">
        <v>2702</v>
      </c>
      <c r="F1769" s="249" t="s">
        <v>2703</v>
      </c>
      <c r="G1769" s="250" t="s">
        <v>1828</v>
      </c>
      <c r="H1769" s="251">
        <v>1</v>
      </c>
      <c r="I1769" s="252"/>
      <c r="J1769" s="253">
        <f>ROUND(I1769*H1769,2)</f>
        <v>0</v>
      </c>
      <c r="K1769" s="254"/>
      <c r="L1769" s="46"/>
      <c r="M1769" s="255" t="s">
        <v>1</v>
      </c>
      <c r="N1769" s="256" t="s">
        <v>48</v>
      </c>
      <c r="O1769" s="93"/>
      <c r="P1769" s="257">
        <f>O1769*H1769</f>
        <v>0</v>
      </c>
      <c r="Q1769" s="257">
        <v>0</v>
      </c>
      <c r="R1769" s="257">
        <f>Q1769*H1769</f>
        <v>0</v>
      </c>
      <c r="S1769" s="257">
        <v>0</v>
      </c>
      <c r="T1769" s="258">
        <f>S1769*H1769</f>
        <v>0</v>
      </c>
      <c r="U1769" s="40"/>
      <c r="V1769" s="40"/>
      <c r="W1769" s="40"/>
      <c r="X1769" s="40"/>
      <c r="Y1769" s="40"/>
      <c r="Z1769" s="40"/>
      <c r="AA1769" s="40"/>
      <c r="AB1769" s="40"/>
      <c r="AC1769" s="40"/>
      <c r="AD1769" s="40"/>
      <c r="AE1769" s="40"/>
      <c r="AR1769" s="259" t="s">
        <v>162</v>
      </c>
      <c r="AT1769" s="259" t="s">
        <v>400</v>
      </c>
      <c r="AU1769" s="259" t="s">
        <v>93</v>
      </c>
      <c r="AY1769" s="18" t="s">
        <v>397</v>
      </c>
      <c r="BE1769" s="260">
        <f>IF(N1769="základní",J1769,0)</f>
        <v>0</v>
      </c>
      <c r="BF1769" s="260">
        <f>IF(N1769="snížená",J1769,0)</f>
        <v>0</v>
      </c>
      <c r="BG1769" s="260">
        <f>IF(N1769="zákl. přenesená",J1769,0)</f>
        <v>0</v>
      </c>
      <c r="BH1769" s="260">
        <f>IF(N1769="sníž. přenesená",J1769,0)</f>
        <v>0</v>
      </c>
      <c r="BI1769" s="260">
        <f>IF(N1769="nulová",J1769,0)</f>
        <v>0</v>
      </c>
      <c r="BJ1769" s="18" t="s">
        <v>91</v>
      </c>
      <c r="BK1769" s="260">
        <f>ROUND(I1769*H1769,2)</f>
        <v>0</v>
      </c>
      <c r="BL1769" s="18" t="s">
        <v>162</v>
      </c>
      <c r="BM1769" s="259" t="s">
        <v>2704</v>
      </c>
    </row>
    <row r="1770" s="2" customFormat="1">
      <c r="A1770" s="40"/>
      <c r="B1770" s="41"/>
      <c r="C1770" s="42"/>
      <c r="D1770" s="261" t="s">
        <v>404</v>
      </c>
      <c r="E1770" s="42"/>
      <c r="F1770" s="262" t="s">
        <v>2370</v>
      </c>
      <c r="G1770" s="42"/>
      <c r="H1770" s="42"/>
      <c r="I1770" s="157"/>
      <c r="J1770" s="42"/>
      <c r="K1770" s="42"/>
      <c r="L1770" s="46"/>
      <c r="M1770" s="263"/>
      <c r="N1770" s="264"/>
      <c r="O1770" s="93"/>
      <c r="P1770" s="93"/>
      <c r="Q1770" s="93"/>
      <c r="R1770" s="93"/>
      <c r="S1770" s="93"/>
      <c r="T1770" s="94"/>
      <c r="U1770" s="40"/>
      <c r="V1770" s="40"/>
      <c r="W1770" s="40"/>
      <c r="X1770" s="40"/>
      <c r="Y1770" s="40"/>
      <c r="Z1770" s="40"/>
      <c r="AA1770" s="40"/>
      <c r="AB1770" s="40"/>
      <c r="AC1770" s="40"/>
      <c r="AD1770" s="40"/>
      <c r="AE1770" s="40"/>
      <c r="AT1770" s="18" t="s">
        <v>404</v>
      </c>
      <c r="AU1770" s="18" t="s">
        <v>93</v>
      </c>
    </row>
    <row r="1771" s="2" customFormat="1" ht="16.5" customHeight="1">
      <c r="A1771" s="40"/>
      <c r="B1771" s="41"/>
      <c r="C1771" s="247" t="s">
        <v>2705</v>
      </c>
      <c r="D1771" s="247" t="s">
        <v>400</v>
      </c>
      <c r="E1771" s="248" t="s">
        <v>2706</v>
      </c>
      <c r="F1771" s="249" t="s">
        <v>2707</v>
      </c>
      <c r="G1771" s="250" t="s">
        <v>1828</v>
      </c>
      <c r="H1771" s="251">
        <v>1</v>
      </c>
      <c r="I1771" s="252"/>
      <c r="J1771" s="253">
        <f>ROUND(I1771*H1771,2)</f>
        <v>0</v>
      </c>
      <c r="K1771" s="254"/>
      <c r="L1771" s="46"/>
      <c r="M1771" s="255" t="s">
        <v>1</v>
      </c>
      <c r="N1771" s="256" t="s">
        <v>48</v>
      </c>
      <c r="O1771" s="93"/>
      <c r="P1771" s="257">
        <f>O1771*H1771</f>
        <v>0</v>
      </c>
      <c r="Q1771" s="257">
        <v>0</v>
      </c>
      <c r="R1771" s="257">
        <f>Q1771*H1771</f>
        <v>0</v>
      </c>
      <c r="S1771" s="257">
        <v>0</v>
      </c>
      <c r="T1771" s="258">
        <f>S1771*H1771</f>
        <v>0</v>
      </c>
      <c r="U1771" s="40"/>
      <c r="V1771" s="40"/>
      <c r="W1771" s="40"/>
      <c r="X1771" s="40"/>
      <c r="Y1771" s="40"/>
      <c r="Z1771" s="40"/>
      <c r="AA1771" s="40"/>
      <c r="AB1771" s="40"/>
      <c r="AC1771" s="40"/>
      <c r="AD1771" s="40"/>
      <c r="AE1771" s="40"/>
      <c r="AR1771" s="259" t="s">
        <v>162</v>
      </c>
      <c r="AT1771" s="259" t="s">
        <v>400</v>
      </c>
      <c r="AU1771" s="259" t="s">
        <v>93</v>
      </c>
      <c r="AY1771" s="18" t="s">
        <v>397</v>
      </c>
      <c r="BE1771" s="260">
        <f>IF(N1771="základní",J1771,0)</f>
        <v>0</v>
      </c>
      <c r="BF1771" s="260">
        <f>IF(N1771="snížená",J1771,0)</f>
        <v>0</v>
      </c>
      <c r="BG1771" s="260">
        <f>IF(N1771="zákl. přenesená",J1771,0)</f>
        <v>0</v>
      </c>
      <c r="BH1771" s="260">
        <f>IF(N1771="sníž. přenesená",J1771,0)</f>
        <v>0</v>
      </c>
      <c r="BI1771" s="260">
        <f>IF(N1771="nulová",J1771,0)</f>
        <v>0</v>
      </c>
      <c r="BJ1771" s="18" t="s">
        <v>91</v>
      </c>
      <c r="BK1771" s="260">
        <f>ROUND(I1771*H1771,2)</f>
        <v>0</v>
      </c>
      <c r="BL1771" s="18" t="s">
        <v>162</v>
      </c>
      <c r="BM1771" s="259" t="s">
        <v>2708</v>
      </c>
    </row>
    <row r="1772" s="2" customFormat="1">
      <c r="A1772" s="40"/>
      <c r="B1772" s="41"/>
      <c r="C1772" s="42"/>
      <c r="D1772" s="261" t="s">
        <v>404</v>
      </c>
      <c r="E1772" s="42"/>
      <c r="F1772" s="262" t="s">
        <v>2370</v>
      </c>
      <c r="G1772" s="42"/>
      <c r="H1772" s="42"/>
      <c r="I1772" s="157"/>
      <c r="J1772" s="42"/>
      <c r="K1772" s="42"/>
      <c r="L1772" s="46"/>
      <c r="M1772" s="263"/>
      <c r="N1772" s="264"/>
      <c r="O1772" s="93"/>
      <c r="P1772" s="93"/>
      <c r="Q1772" s="93"/>
      <c r="R1772" s="93"/>
      <c r="S1772" s="93"/>
      <c r="T1772" s="94"/>
      <c r="U1772" s="40"/>
      <c r="V1772" s="40"/>
      <c r="W1772" s="40"/>
      <c r="X1772" s="40"/>
      <c r="Y1772" s="40"/>
      <c r="Z1772" s="40"/>
      <c r="AA1772" s="40"/>
      <c r="AB1772" s="40"/>
      <c r="AC1772" s="40"/>
      <c r="AD1772" s="40"/>
      <c r="AE1772" s="40"/>
      <c r="AT1772" s="18" t="s">
        <v>404</v>
      </c>
      <c r="AU1772" s="18" t="s">
        <v>93</v>
      </c>
    </row>
    <row r="1773" s="2" customFormat="1" ht="16.5" customHeight="1">
      <c r="A1773" s="40"/>
      <c r="B1773" s="41"/>
      <c r="C1773" s="247" t="s">
        <v>1880</v>
      </c>
      <c r="D1773" s="247" t="s">
        <v>400</v>
      </c>
      <c r="E1773" s="248" t="s">
        <v>2709</v>
      </c>
      <c r="F1773" s="249" t="s">
        <v>2710</v>
      </c>
      <c r="G1773" s="250" t="s">
        <v>1828</v>
      </c>
      <c r="H1773" s="251">
        <v>1</v>
      </c>
      <c r="I1773" s="252"/>
      <c r="J1773" s="253">
        <f>ROUND(I1773*H1773,2)</f>
        <v>0</v>
      </c>
      <c r="K1773" s="254"/>
      <c r="L1773" s="46"/>
      <c r="M1773" s="255" t="s">
        <v>1</v>
      </c>
      <c r="N1773" s="256" t="s">
        <v>48</v>
      </c>
      <c r="O1773" s="93"/>
      <c r="P1773" s="257">
        <f>O1773*H1773</f>
        <v>0</v>
      </c>
      <c r="Q1773" s="257">
        <v>0</v>
      </c>
      <c r="R1773" s="257">
        <f>Q1773*H1773</f>
        <v>0</v>
      </c>
      <c r="S1773" s="257">
        <v>0</v>
      </c>
      <c r="T1773" s="258">
        <f>S1773*H1773</f>
        <v>0</v>
      </c>
      <c r="U1773" s="40"/>
      <c r="V1773" s="40"/>
      <c r="W1773" s="40"/>
      <c r="X1773" s="40"/>
      <c r="Y1773" s="40"/>
      <c r="Z1773" s="40"/>
      <c r="AA1773" s="40"/>
      <c r="AB1773" s="40"/>
      <c r="AC1773" s="40"/>
      <c r="AD1773" s="40"/>
      <c r="AE1773" s="40"/>
      <c r="AR1773" s="259" t="s">
        <v>162</v>
      </c>
      <c r="AT1773" s="259" t="s">
        <v>400</v>
      </c>
      <c r="AU1773" s="259" t="s">
        <v>93</v>
      </c>
      <c r="AY1773" s="18" t="s">
        <v>397</v>
      </c>
      <c r="BE1773" s="260">
        <f>IF(N1773="základní",J1773,0)</f>
        <v>0</v>
      </c>
      <c r="BF1773" s="260">
        <f>IF(N1773="snížená",J1773,0)</f>
        <v>0</v>
      </c>
      <c r="BG1773" s="260">
        <f>IF(N1773="zákl. přenesená",J1773,0)</f>
        <v>0</v>
      </c>
      <c r="BH1773" s="260">
        <f>IF(N1773="sníž. přenesená",J1773,0)</f>
        <v>0</v>
      </c>
      <c r="BI1773" s="260">
        <f>IF(N1773="nulová",J1773,0)</f>
        <v>0</v>
      </c>
      <c r="BJ1773" s="18" t="s">
        <v>91</v>
      </c>
      <c r="BK1773" s="260">
        <f>ROUND(I1773*H1773,2)</f>
        <v>0</v>
      </c>
      <c r="BL1773" s="18" t="s">
        <v>162</v>
      </c>
      <c r="BM1773" s="259" t="s">
        <v>2711</v>
      </c>
    </row>
    <row r="1774" s="2" customFormat="1">
      <c r="A1774" s="40"/>
      <c r="B1774" s="41"/>
      <c r="C1774" s="42"/>
      <c r="D1774" s="261" t="s">
        <v>404</v>
      </c>
      <c r="E1774" s="42"/>
      <c r="F1774" s="262" t="s">
        <v>2370</v>
      </c>
      <c r="G1774" s="42"/>
      <c r="H1774" s="42"/>
      <c r="I1774" s="157"/>
      <c r="J1774" s="42"/>
      <c r="K1774" s="42"/>
      <c r="L1774" s="46"/>
      <c r="M1774" s="263"/>
      <c r="N1774" s="264"/>
      <c r="O1774" s="93"/>
      <c r="P1774" s="93"/>
      <c r="Q1774" s="93"/>
      <c r="R1774" s="93"/>
      <c r="S1774" s="93"/>
      <c r="T1774" s="94"/>
      <c r="U1774" s="40"/>
      <c r="V1774" s="40"/>
      <c r="W1774" s="40"/>
      <c r="X1774" s="40"/>
      <c r="Y1774" s="40"/>
      <c r="Z1774" s="40"/>
      <c r="AA1774" s="40"/>
      <c r="AB1774" s="40"/>
      <c r="AC1774" s="40"/>
      <c r="AD1774" s="40"/>
      <c r="AE1774" s="40"/>
      <c r="AT1774" s="18" t="s">
        <v>404</v>
      </c>
      <c r="AU1774" s="18" t="s">
        <v>93</v>
      </c>
    </row>
    <row r="1775" s="2" customFormat="1" ht="16.5" customHeight="1">
      <c r="A1775" s="40"/>
      <c r="B1775" s="41"/>
      <c r="C1775" s="247" t="s">
        <v>2712</v>
      </c>
      <c r="D1775" s="247" t="s">
        <v>400</v>
      </c>
      <c r="E1775" s="248" t="s">
        <v>2713</v>
      </c>
      <c r="F1775" s="249" t="s">
        <v>2714</v>
      </c>
      <c r="G1775" s="250" t="s">
        <v>1828</v>
      </c>
      <c r="H1775" s="251">
        <v>1</v>
      </c>
      <c r="I1775" s="252"/>
      <c r="J1775" s="253">
        <f>ROUND(I1775*H1775,2)</f>
        <v>0</v>
      </c>
      <c r="K1775" s="254"/>
      <c r="L1775" s="46"/>
      <c r="M1775" s="255" t="s">
        <v>1</v>
      </c>
      <c r="N1775" s="256" t="s">
        <v>48</v>
      </c>
      <c r="O1775" s="93"/>
      <c r="P1775" s="257">
        <f>O1775*H1775</f>
        <v>0</v>
      </c>
      <c r="Q1775" s="257">
        <v>0</v>
      </c>
      <c r="R1775" s="257">
        <f>Q1775*H1775</f>
        <v>0</v>
      </c>
      <c r="S1775" s="257">
        <v>0</v>
      </c>
      <c r="T1775" s="258">
        <f>S1775*H1775</f>
        <v>0</v>
      </c>
      <c r="U1775" s="40"/>
      <c r="V1775" s="40"/>
      <c r="W1775" s="40"/>
      <c r="X1775" s="40"/>
      <c r="Y1775" s="40"/>
      <c r="Z1775" s="40"/>
      <c r="AA1775" s="40"/>
      <c r="AB1775" s="40"/>
      <c r="AC1775" s="40"/>
      <c r="AD1775" s="40"/>
      <c r="AE1775" s="40"/>
      <c r="AR1775" s="259" t="s">
        <v>162</v>
      </c>
      <c r="AT1775" s="259" t="s">
        <v>400</v>
      </c>
      <c r="AU1775" s="259" t="s">
        <v>93</v>
      </c>
      <c r="AY1775" s="18" t="s">
        <v>397</v>
      </c>
      <c r="BE1775" s="260">
        <f>IF(N1775="základní",J1775,0)</f>
        <v>0</v>
      </c>
      <c r="BF1775" s="260">
        <f>IF(N1775="snížená",J1775,0)</f>
        <v>0</v>
      </c>
      <c r="BG1775" s="260">
        <f>IF(N1775="zákl. přenesená",J1775,0)</f>
        <v>0</v>
      </c>
      <c r="BH1775" s="260">
        <f>IF(N1775="sníž. přenesená",J1775,0)</f>
        <v>0</v>
      </c>
      <c r="BI1775" s="260">
        <f>IF(N1775="nulová",J1775,0)</f>
        <v>0</v>
      </c>
      <c r="BJ1775" s="18" t="s">
        <v>91</v>
      </c>
      <c r="BK1775" s="260">
        <f>ROUND(I1775*H1775,2)</f>
        <v>0</v>
      </c>
      <c r="BL1775" s="18" t="s">
        <v>162</v>
      </c>
      <c r="BM1775" s="259" t="s">
        <v>2715</v>
      </c>
    </row>
    <row r="1776" s="2" customFormat="1">
      <c r="A1776" s="40"/>
      <c r="B1776" s="41"/>
      <c r="C1776" s="42"/>
      <c r="D1776" s="261" t="s">
        <v>404</v>
      </c>
      <c r="E1776" s="42"/>
      <c r="F1776" s="262" t="s">
        <v>2370</v>
      </c>
      <c r="G1776" s="42"/>
      <c r="H1776" s="42"/>
      <c r="I1776" s="157"/>
      <c r="J1776" s="42"/>
      <c r="K1776" s="42"/>
      <c r="L1776" s="46"/>
      <c r="M1776" s="263"/>
      <c r="N1776" s="264"/>
      <c r="O1776" s="93"/>
      <c r="P1776" s="93"/>
      <c r="Q1776" s="93"/>
      <c r="R1776" s="93"/>
      <c r="S1776" s="93"/>
      <c r="T1776" s="94"/>
      <c r="U1776" s="40"/>
      <c r="V1776" s="40"/>
      <c r="W1776" s="40"/>
      <c r="X1776" s="40"/>
      <c r="Y1776" s="40"/>
      <c r="Z1776" s="40"/>
      <c r="AA1776" s="40"/>
      <c r="AB1776" s="40"/>
      <c r="AC1776" s="40"/>
      <c r="AD1776" s="40"/>
      <c r="AE1776" s="40"/>
      <c r="AT1776" s="18" t="s">
        <v>404</v>
      </c>
      <c r="AU1776" s="18" t="s">
        <v>93</v>
      </c>
    </row>
    <row r="1777" s="2" customFormat="1" ht="16.5" customHeight="1">
      <c r="A1777" s="40"/>
      <c r="B1777" s="41"/>
      <c r="C1777" s="247" t="s">
        <v>1884</v>
      </c>
      <c r="D1777" s="247" t="s">
        <v>400</v>
      </c>
      <c r="E1777" s="248" t="s">
        <v>2716</v>
      </c>
      <c r="F1777" s="249" t="s">
        <v>2717</v>
      </c>
      <c r="G1777" s="250" t="s">
        <v>1828</v>
      </c>
      <c r="H1777" s="251">
        <v>1</v>
      </c>
      <c r="I1777" s="252"/>
      <c r="J1777" s="253">
        <f>ROUND(I1777*H1777,2)</f>
        <v>0</v>
      </c>
      <c r="K1777" s="254"/>
      <c r="L1777" s="46"/>
      <c r="M1777" s="255" t="s">
        <v>1</v>
      </c>
      <c r="N1777" s="256" t="s">
        <v>48</v>
      </c>
      <c r="O1777" s="93"/>
      <c r="P1777" s="257">
        <f>O1777*H1777</f>
        <v>0</v>
      </c>
      <c r="Q1777" s="257">
        <v>0</v>
      </c>
      <c r="R1777" s="257">
        <f>Q1777*H1777</f>
        <v>0</v>
      </c>
      <c r="S1777" s="257">
        <v>0</v>
      </c>
      <c r="T1777" s="258">
        <f>S1777*H1777</f>
        <v>0</v>
      </c>
      <c r="U1777" s="40"/>
      <c r="V1777" s="40"/>
      <c r="W1777" s="40"/>
      <c r="X1777" s="40"/>
      <c r="Y1777" s="40"/>
      <c r="Z1777" s="40"/>
      <c r="AA1777" s="40"/>
      <c r="AB1777" s="40"/>
      <c r="AC1777" s="40"/>
      <c r="AD1777" s="40"/>
      <c r="AE1777" s="40"/>
      <c r="AR1777" s="259" t="s">
        <v>162</v>
      </c>
      <c r="AT1777" s="259" t="s">
        <v>400</v>
      </c>
      <c r="AU1777" s="259" t="s">
        <v>93</v>
      </c>
      <c r="AY1777" s="18" t="s">
        <v>397</v>
      </c>
      <c r="BE1777" s="260">
        <f>IF(N1777="základní",J1777,0)</f>
        <v>0</v>
      </c>
      <c r="BF1777" s="260">
        <f>IF(N1777="snížená",J1777,0)</f>
        <v>0</v>
      </c>
      <c r="BG1777" s="260">
        <f>IF(N1777="zákl. přenesená",J1777,0)</f>
        <v>0</v>
      </c>
      <c r="BH1777" s="260">
        <f>IF(N1777="sníž. přenesená",J1777,0)</f>
        <v>0</v>
      </c>
      <c r="BI1777" s="260">
        <f>IF(N1777="nulová",J1777,0)</f>
        <v>0</v>
      </c>
      <c r="BJ1777" s="18" t="s">
        <v>91</v>
      </c>
      <c r="BK1777" s="260">
        <f>ROUND(I1777*H1777,2)</f>
        <v>0</v>
      </c>
      <c r="BL1777" s="18" t="s">
        <v>162</v>
      </c>
      <c r="BM1777" s="259" t="s">
        <v>2718</v>
      </c>
    </row>
    <row r="1778" s="2" customFormat="1">
      <c r="A1778" s="40"/>
      <c r="B1778" s="41"/>
      <c r="C1778" s="42"/>
      <c r="D1778" s="261" t="s">
        <v>404</v>
      </c>
      <c r="E1778" s="42"/>
      <c r="F1778" s="262" t="s">
        <v>2370</v>
      </c>
      <c r="G1778" s="42"/>
      <c r="H1778" s="42"/>
      <c r="I1778" s="157"/>
      <c r="J1778" s="42"/>
      <c r="K1778" s="42"/>
      <c r="L1778" s="46"/>
      <c r="M1778" s="263"/>
      <c r="N1778" s="264"/>
      <c r="O1778" s="93"/>
      <c r="P1778" s="93"/>
      <c r="Q1778" s="93"/>
      <c r="R1778" s="93"/>
      <c r="S1778" s="93"/>
      <c r="T1778" s="94"/>
      <c r="U1778" s="40"/>
      <c r="V1778" s="40"/>
      <c r="W1778" s="40"/>
      <c r="X1778" s="40"/>
      <c r="Y1778" s="40"/>
      <c r="Z1778" s="40"/>
      <c r="AA1778" s="40"/>
      <c r="AB1778" s="40"/>
      <c r="AC1778" s="40"/>
      <c r="AD1778" s="40"/>
      <c r="AE1778" s="40"/>
      <c r="AT1778" s="18" t="s">
        <v>404</v>
      </c>
      <c r="AU1778" s="18" t="s">
        <v>93</v>
      </c>
    </row>
    <row r="1779" s="2" customFormat="1" ht="16.5" customHeight="1">
      <c r="A1779" s="40"/>
      <c r="B1779" s="41"/>
      <c r="C1779" s="247" t="s">
        <v>2719</v>
      </c>
      <c r="D1779" s="247" t="s">
        <v>400</v>
      </c>
      <c r="E1779" s="248" t="s">
        <v>2720</v>
      </c>
      <c r="F1779" s="249" t="s">
        <v>2721</v>
      </c>
      <c r="G1779" s="250" t="s">
        <v>1828</v>
      </c>
      <c r="H1779" s="251">
        <v>1</v>
      </c>
      <c r="I1779" s="252"/>
      <c r="J1779" s="253">
        <f>ROUND(I1779*H1779,2)</f>
        <v>0</v>
      </c>
      <c r="K1779" s="254"/>
      <c r="L1779" s="46"/>
      <c r="M1779" s="255" t="s">
        <v>1</v>
      </c>
      <c r="N1779" s="256" t="s">
        <v>48</v>
      </c>
      <c r="O1779" s="93"/>
      <c r="P1779" s="257">
        <f>O1779*H1779</f>
        <v>0</v>
      </c>
      <c r="Q1779" s="257">
        <v>0</v>
      </c>
      <c r="R1779" s="257">
        <f>Q1779*H1779</f>
        <v>0</v>
      </c>
      <c r="S1779" s="257">
        <v>0</v>
      </c>
      <c r="T1779" s="258">
        <f>S1779*H1779</f>
        <v>0</v>
      </c>
      <c r="U1779" s="40"/>
      <c r="V1779" s="40"/>
      <c r="W1779" s="40"/>
      <c r="X1779" s="40"/>
      <c r="Y1779" s="40"/>
      <c r="Z1779" s="40"/>
      <c r="AA1779" s="40"/>
      <c r="AB1779" s="40"/>
      <c r="AC1779" s="40"/>
      <c r="AD1779" s="40"/>
      <c r="AE1779" s="40"/>
      <c r="AR1779" s="259" t="s">
        <v>162</v>
      </c>
      <c r="AT1779" s="259" t="s">
        <v>400</v>
      </c>
      <c r="AU1779" s="259" t="s">
        <v>93</v>
      </c>
      <c r="AY1779" s="18" t="s">
        <v>397</v>
      </c>
      <c r="BE1779" s="260">
        <f>IF(N1779="základní",J1779,0)</f>
        <v>0</v>
      </c>
      <c r="BF1779" s="260">
        <f>IF(N1779="snížená",J1779,0)</f>
        <v>0</v>
      </c>
      <c r="BG1779" s="260">
        <f>IF(N1779="zákl. přenesená",J1779,0)</f>
        <v>0</v>
      </c>
      <c r="BH1779" s="260">
        <f>IF(N1779="sníž. přenesená",J1779,0)</f>
        <v>0</v>
      </c>
      <c r="BI1779" s="260">
        <f>IF(N1779="nulová",J1779,0)</f>
        <v>0</v>
      </c>
      <c r="BJ1779" s="18" t="s">
        <v>91</v>
      </c>
      <c r="BK1779" s="260">
        <f>ROUND(I1779*H1779,2)</f>
        <v>0</v>
      </c>
      <c r="BL1779" s="18" t="s">
        <v>162</v>
      </c>
      <c r="BM1779" s="259" t="s">
        <v>2722</v>
      </c>
    </row>
    <row r="1780" s="2" customFormat="1">
      <c r="A1780" s="40"/>
      <c r="B1780" s="41"/>
      <c r="C1780" s="42"/>
      <c r="D1780" s="261" t="s">
        <v>404</v>
      </c>
      <c r="E1780" s="42"/>
      <c r="F1780" s="262" t="s">
        <v>2370</v>
      </c>
      <c r="G1780" s="42"/>
      <c r="H1780" s="42"/>
      <c r="I1780" s="157"/>
      <c r="J1780" s="42"/>
      <c r="K1780" s="42"/>
      <c r="L1780" s="46"/>
      <c r="M1780" s="263"/>
      <c r="N1780" s="264"/>
      <c r="O1780" s="93"/>
      <c r="P1780" s="93"/>
      <c r="Q1780" s="93"/>
      <c r="R1780" s="93"/>
      <c r="S1780" s="93"/>
      <c r="T1780" s="94"/>
      <c r="U1780" s="40"/>
      <c r="V1780" s="40"/>
      <c r="W1780" s="40"/>
      <c r="X1780" s="40"/>
      <c r="Y1780" s="40"/>
      <c r="Z1780" s="40"/>
      <c r="AA1780" s="40"/>
      <c r="AB1780" s="40"/>
      <c r="AC1780" s="40"/>
      <c r="AD1780" s="40"/>
      <c r="AE1780" s="40"/>
      <c r="AT1780" s="18" t="s">
        <v>404</v>
      </c>
      <c r="AU1780" s="18" t="s">
        <v>93</v>
      </c>
    </row>
    <row r="1781" s="2" customFormat="1" ht="16.5" customHeight="1">
      <c r="A1781" s="40"/>
      <c r="B1781" s="41"/>
      <c r="C1781" s="247" t="s">
        <v>1888</v>
      </c>
      <c r="D1781" s="247" t="s">
        <v>400</v>
      </c>
      <c r="E1781" s="248" t="s">
        <v>2723</v>
      </c>
      <c r="F1781" s="249" t="s">
        <v>2724</v>
      </c>
      <c r="G1781" s="250" t="s">
        <v>1828</v>
      </c>
      <c r="H1781" s="251">
        <v>1</v>
      </c>
      <c r="I1781" s="252"/>
      <c r="J1781" s="253">
        <f>ROUND(I1781*H1781,2)</f>
        <v>0</v>
      </c>
      <c r="K1781" s="254"/>
      <c r="L1781" s="46"/>
      <c r="M1781" s="255" t="s">
        <v>1</v>
      </c>
      <c r="N1781" s="256" t="s">
        <v>48</v>
      </c>
      <c r="O1781" s="93"/>
      <c r="P1781" s="257">
        <f>O1781*H1781</f>
        <v>0</v>
      </c>
      <c r="Q1781" s="257">
        <v>0</v>
      </c>
      <c r="R1781" s="257">
        <f>Q1781*H1781</f>
        <v>0</v>
      </c>
      <c r="S1781" s="257">
        <v>0</v>
      </c>
      <c r="T1781" s="258">
        <f>S1781*H1781</f>
        <v>0</v>
      </c>
      <c r="U1781" s="40"/>
      <c r="V1781" s="40"/>
      <c r="W1781" s="40"/>
      <c r="X1781" s="40"/>
      <c r="Y1781" s="40"/>
      <c r="Z1781" s="40"/>
      <c r="AA1781" s="40"/>
      <c r="AB1781" s="40"/>
      <c r="AC1781" s="40"/>
      <c r="AD1781" s="40"/>
      <c r="AE1781" s="40"/>
      <c r="AR1781" s="259" t="s">
        <v>162</v>
      </c>
      <c r="AT1781" s="259" t="s">
        <v>400</v>
      </c>
      <c r="AU1781" s="259" t="s">
        <v>93</v>
      </c>
      <c r="AY1781" s="18" t="s">
        <v>397</v>
      </c>
      <c r="BE1781" s="260">
        <f>IF(N1781="základní",J1781,0)</f>
        <v>0</v>
      </c>
      <c r="BF1781" s="260">
        <f>IF(N1781="snížená",J1781,0)</f>
        <v>0</v>
      </c>
      <c r="BG1781" s="260">
        <f>IF(N1781="zákl. přenesená",J1781,0)</f>
        <v>0</v>
      </c>
      <c r="BH1781" s="260">
        <f>IF(N1781="sníž. přenesená",J1781,0)</f>
        <v>0</v>
      </c>
      <c r="BI1781" s="260">
        <f>IF(N1781="nulová",J1781,0)</f>
        <v>0</v>
      </c>
      <c r="BJ1781" s="18" t="s">
        <v>91</v>
      </c>
      <c r="BK1781" s="260">
        <f>ROUND(I1781*H1781,2)</f>
        <v>0</v>
      </c>
      <c r="BL1781" s="18" t="s">
        <v>162</v>
      </c>
      <c r="BM1781" s="259" t="s">
        <v>2725</v>
      </c>
    </row>
    <row r="1782" s="2" customFormat="1">
      <c r="A1782" s="40"/>
      <c r="B1782" s="41"/>
      <c r="C1782" s="42"/>
      <c r="D1782" s="261" t="s">
        <v>404</v>
      </c>
      <c r="E1782" s="42"/>
      <c r="F1782" s="262" t="s">
        <v>2370</v>
      </c>
      <c r="G1782" s="42"/>
      <c r="H1782" s="42"/>
      <c r="I1782" s="157"/>
      <c r="J1782" s="42"/>
      <c r="K1782" s="42"/>
      <c r="L1782" s="46"/>
      <c r="M1782" s="263"/>
      <c r="N1782" s="264"/>
      <c r="O1782" s="93"/>
      <c r="P1782" s="93"/>
      <c r="Q1782" s="93"/>
      <c r="R1782" s="93"/>
      <c r="S1782" s="93"/>
      <c r="T1782" s="94"/>
      <c r="U1782" s="40"/>
      <c r="V1782" s="40"/>
      <c r="W1782" s="40"/>
      <c r="X1782" s="40"/>
      <c r="Y1782" s="40"/>
      <c r="Z1782" s="40"/>
      <c r="AA1782" s="40"/>
      <c r="AB1782" s="40"/>
      <c r="AC1782" s="40"/>
      <c r="AD1782" s="40"/>
      <c r="AE1782" s="40"/>
      <c r="AT1782" s="18" t="s">
        <v>404</v>
      </c>
      <c r="AU1782" s="18" t="s">
        <v>93</v>
      </c>
    </row>
    <row r="1783" s="2" customFormat="1" ht="16.5" customHeight="1">
      <c r="A1783" s="40"/>
      <c r="B1783" s="41"/>
      <c r="C1783" s="247" t="s">
        <v>2726</v>
      </c>
      <c r="D1783" s="247" t="s">
        <v>400</v>
      </c>
      <c r="E1783" s="248" t="s">
        <v>2727</v>
      </c>
      <c r="F1783" s="249" t="s">
        <v>2728</v>
      </c>
      <c r="G1783" s="250" t="s">
        <v>1828</v>
      </c>
      <c r="H1783" s="251">
        <v>1</v>
      </c>
      <c r="I1783" s="252"/>
      <c r="J1783" s="253">
        <f>ROUND(I1783*H1783,2)</f>
        <v>0</v>
      </c>
      <c r="K1783" s="254"/>
      <c r="L1783" s="46"/>
      <c r="M1783" s="255" t="s">
        <v>1</v>
      </c>
      <c r="N1783" s="256" t="s">
        <v>48</v>
      </c>
      <c r="O1783" s="93"/>
      <c r="P1783" s="257">
        <f>O1783*H1783</f>
        <v>0</v>
      </c>
      <c r="Q1783" s="257">
        <v>0</v>
      </c>
      <c r="R1783" s="257">
        <f>Q1783*H1783</f>
        <v>0</v>
      </c>
      <c r="S1783" s="257">
        <v>0</v>
      </c>
      <c r="T1783" s="258">
        <f>S1783*H1783</f>
        <v>0</v>
      </c>
      <c r="U1783" s="40"/>
      <c r="V1783" s="40"/>
      <c r="W1783" s="40"/>
      <c r="X1783" s="40"/>
      <c r="Y1783" s="40"/>
      <c r="Z1783" s="40"/>
      <c r="AA1783" s="40"/>
      <c r="AB1783" s="40"/>
      <c r="AC1783" s="40"/>
      <c r="AD1783" s="40"/>
      <c r="AE1783" s="40"/>
      <c r="AR1783" s="259" t="s">
        <v>162</v>
      </c>
      <c r="AT1783" s="259" t="s">
        <v>400</v>
      </c>
      <c r="AU1783" s="259" t="s">
        <v>93</v>
      </c>
      <c r="AY1783" s="18" t="s">
        <v>397</v>
      </c>
      <c r="BE1783" s="260">
        <f>IF(N1783="základní",J1783,0)</f>
        <v>0</v>
      </c>
      <c r="BF1783" s="260">
        <f>IF(N1783="snížená",J1783,0)</f>
        <v>0</v>
      </c>
      <c r="BG1783" s="260">
        <f>IF(N1783="zákl. přenesená",J1783,0)</f>
        <v>0</v>
      </c>
      <c r="BH1783" s="260">
        <f>IF(N1783="sníž. přenesená",J1783,0)</f>
        <v>0</v>
      </c>
      <c r="BI1783" s="260">
        <f>IF(N1783="nulová",J1783,0)</f>
        <v>0</v>
      </c>
      <c r="BJ1783" s="18" t="s">
        <v>91</v>
      </c>
      <c r="BK1783" s="260">
        <f>ROUND(I1783*H1783,2)</f>
        <v>0</v>
      </c>
      <c r="BL1783" s="18" t="s">
        <v>162</v>
      </c>
      <c r="BM1783" s="259" t="s">
        <v>2729</v>
      </c>
    </row>
    <row r="1784" s="2" customFormat="1">
      <c r="A1784" s="40"/>
      <c r="B1784" s="41"/>
      <c r="C1784" s="42"/>
      <c r="D1784" s="261" t="s">
        <v>404</v>
      </c>
      <c r="E1784" s="42"/>
      <c r="F1784" s="262" t="s">
        <v>2370</v>
      </c>
      <c r="G1784" s="42"/>
      <c r="H1784" s="42"/>
      <c r="I1784" s="157"/>
      <c r="J1784" s="42"/>
      <c r="K1784" s="42"/>
      <c r="L1784" s="46"/>
      <c r="M1784" s="263"/>
      <c r="N1784" s="264"/>
      <c r="O1784" s="93"/>
      <c r="P1784" s="93"/>
      <c r="Q1784" s="93"/>
      <c r="R1784" s="93"/>
      <c r="S1784" s="93"/>
      <c r="T1784" s="94"/>
      <c r="U1784" s="40"/>
      <c r="V1784" s="40"/>
      <c r="W1784" s="40"/>
      <c r="X1784" s="40"/>
      <c r="Y1784" s="40"/>
      <c r="Z1784" s="40"/>
      <c r="AA1784" s="40"/>
      <c r="AB1784" s="40"/>
      <c r="AC1784" s="40"/>
      <c r="AD1784" s="40"/>
      <c r="AE1784" s="40"/>
      <c r="AT1784" s="18" t="s">
        <v>404</v>
      </c>
      <c r="AU1784" s="18" t="s">
        <v>93</v>
      </c>
    </row>
    <row r="1785" s="2" customFormat="1" ht="16.5" customHeight="1">
      <c r="A1785" s="40"/>
      <c r="B1785" s="41"/>
      <c r="C1785" s="247" t="s">
        <v>1892</v>
      </c>
      <c r="D1785" s="247" t="s">
        <v>400</v>
      </c>
      <c r="E1785" s="248" t="s">
        <v>2730</v>
      </c>
      <c r="F1785" s="249" t="s">
        <v>2731</v>
      </c>
      <c r="G1785" s="250" t="s">
        <v>1828</v>
      </c>
      <c r="H1785" s="251">
        <v>1</v>
      </c>
      <c r="I1785" s="252"/>
      <c r="J1785" s="253">
        <f>ROUND(I1785*H1785,2)</f>
        <v>0</v>
      </c>
      <c r="K1785" s="254"/>
      <c r="L1785" s="46"/>
      <c r="M1785" s="255" t="s">
        <v>1</v>
      </c>
      <c r="N1785" s="256" t="s">
        <v>48</v>
      </c>
      <c r="O1785" s="93"/>
      <c r="P1785" s="257">
        <f>O1785*H1785</f>
        <v>0</v>
      </c>
      <c r="Q1785" s="257">
        <v>0</v>
      </c>
      <c r="R1785" s="257">
        <f>Q1785*H1785</f>
        <v>0</v>
      </c>
      <c r="S1785" s="257">
        <v>0</v>
      </c>
      <c r="T1785" s="258">
        <f>S1785*H1785</f>
        <v>0</v>
      </c>
      <c r="U1785" s="40"/>
      <c r="V1785" s="40"/>
      <c r="W1785" s="40"/>
      <c r="X1785" s="40"/>
      <c r="Y1785" s="40"/>
      <c r="Z1785" s="40"/>
      <c r="AA1785" s="40"/>
      <c r="AB1785" s="40"/>
      <c r="AC1785" s="40"/>
      <c r="AD1785" s="40"/>
      <c r="AE1785" s="40"/>
      <c r="AR1785" s="259" t="s">
        <v>162</v>
      </c>
      <c r="AT1785" s="259" t="s">
        <v>400</v>
      </c>
      <c r="AU1785" s="259" t="s">
        <v>93</v>
      </c>
      <c r="AY1785" s="18" t="s">
        <v>397</v>
      </c>
      <c r="BE1785" s="260">
        <f>IF(N1785="základní",J1785,0)</f>
        <v>0</v>
      </c>
      <c r="BF1785" s="260">
        <f>IF(N1785="snížená",J1785,0)</f>
        <v>0</v>
      </c>
      <c r="BG1785" s="260">
        <f>IF(N1785="zákl. přenesená",J1785,0)</f>
        <v>0</v>
      </c>
      <c r="BH1785" s="260">
        <f>IF(N1785="sníž. přenesená",J1785,0)</f>
        <v>0</v>
      </c>
      <c r="BI1785" s="260">
        <f>IF(N1785="nulová",J1785,0)</f>
        <v>0</v>
      </c>
      <c r="BJ1785" s="18" t="s">
        <v>91</v>
      </c>
      <c r="BK1785" s="260">
        <f>ROUND(I1785*H1785,2)</f>
        <v>0</v>
      </c>
      <c r="BL1785" s="18" t="s">
        <v>162</v>
      </c>
      <c r="BM1785" s="259" t="s">
        <v>2732</v>
      </c>
    </row>
    <row r="1786" s="2" customFormat="1">
      <c r="A1786" s="40"/>
      <c r="B1786" s="41"/>
      <c r="C1786" s="42"/>
      <c r="D1786" s="261" t="s">
        <v>404</v>
      </c>
      <c r="E1786" s="42"/>
      <c r="F1786" s="262" t="s">
        <v>2370</v>
      </c>
      <c r="G1786" s="42"/>
      <c r="H1786" s="42"/>
      <c r="I1786" s="157"/>
      <c r="J1786" s="42"/>
      <c r="K1786" s="42"/>
      <c r="L1786" s="46"/>
      <c r="M1786" s="263"/>
      <c r="N1786" s="264"/>
      <c r="O1786" s="93"/>
      <c r="P1786" s="93"/>
      <c r="Q1786" s="93"/>
      <c r="R1786" s="93"/>
      <c r="S1786" s="93"/>
      <c r="T1786" s="94"/>
      <c r="U1786" s="40"/>
      <c r="V1786" s="40"/>
      <c r="W1786" s="40"/>
      <c r="X1786" s="40"/>
      <c r="Y1786" s="40"/>
      <c r="Z1786" s="40"/>
      <c r="AA1786" s="40"/>
      <c r="AB1786" s="40"/>
      <c r="AC1786" s="40"/>
      <c r="AD1786" s="40"/>
      <c r="AE1786" s="40"/>
      <c r="AT1786" s="18" t="s">
        <v>404</v>
      </c>
      <c r="AU1786" s="18" t="s">
        <v>93</v>
      </c>
    </row>
    <row r="1787" s="2" customFormat="1" ht="16.5" customHeight="1">
      <c r="A1787" s="40"/>
      <c r="B1787" s="41"/>
      <c r="C1787" s="247" t="s">
        <v>2733</v>
      </c>
      <c r="D1787" s="247" t="s">
        <v>400</v>
      </c>
      <c r="E1787" s="248" t="s">
        <v>2734</v>
      </c>
      <c r="F1787" s="249" t="s">
        <v>2735</v>
      </c>
      <c r="G1787" s="250" t="s">
        <v>1828</v>
      </c>
      <c r="H1787" s="251">
        <v>1</v>
      </c>
      <c r="I1787" s="252"/>
      <c r="J1787" s="253">
        <f>ROUND(I1787*H1787,2)</f>
        <v>0</v>
      </c>
      <c r="K1787" s="254"/>
      <c r="L1787" s="46"/>
      <c r="M1787" s="255" t="s">
        <v>1</v>
      </c>
      <c r="N1787" s="256" t="s">
        <v>48</v>
      </c>
      <c r="O1787" s="93"/>
      <c r="P1787" s="257">
        <f>O1787*H1787</f>
        <v>0</v>
      </c>
      <c r="Q1787" s="257">
        <v>0</v>
      </c>
      <c r="R1787" s="257">
        <f>Q1787*H1787</f>
        <v>0</v>
      </c>
      <c r="S1787" s="257">
        <v>0</v>
      </c>
      <c r="T1787" s="258">
        <f>S1787*H1787</f>
        <v>0</v>
      </c>
      <c r="U1787" s="40"/>
      <c r="V1787" s="40"/>
      <c r="W1787" s="40"/>
      <c r="X1787" s="40"/>
      <c r="Y1787" s="40"/>
      <c r="Z1787" s="40"/>
      <c r="AA1787" s="40"/>
      <c r="AB1787" s="40"/>
      <c r="AC1787" s="40"/>
      <c r="AD1787" s="40"/>
      <c r="AE1787" s="40"/>
      <c r="AR1787" s="259" t="s">
        <v>162</v>
      </c>
      <c r="AT1787" s="259" t="s">
        <v>400</v>
      </c>
      <c r="AU1787" s="259" t="s">
        <v>93</v>
      </c>
      <c r="AY1787" s="18" t="s">
        <v>397</v>
      </c>
      <c r="BE1787" s="260">
        <f>IF(N1787="základní",J1787,0)</f>
        <v>0</v>
      </c>
      <c r="BF1787" s="260">
        <f>IF(N1787="snížená",J1787,0)</f>
        <v>0</v>
      </c>
      <c r="BG1787" s="260">
        <f>IF(N1787="zákl. přenesená",J1787,0)</f>
        <v>0</v>
      </c>
      <c r="BH1787" s="260">
        <f>IF(N1787="sníž. přenesená",J1787,0)</f>
        <v>0</v>
      </c>
      <c r="BI1787" s="260">
        <f>IF(N1787="nulová",J1787,0)</f>
        <v>0</v>
      </c>
      <c r="BJ1787" s="18" t="s">
        <v>91</v>
      </c>
      <c r="BK1787" s="260">
        <f>ROUND(I1787*H1787,2)</f>
        <v>0</v>
      </c>
      <c r="BL1787" s="18" t="s">
        <v>162</v>
      </c>
      <c r="BM1787" s="259" t="s">
        <v>2736</v>
      </c>
    </row>
    <row r="1788" s="2" customFormat="1">
      <c r="A1788" s="40"/>
      <c r="B1788" s="41"/>
      <c r="C1788" s="42"/>
      <c r="D1788" s="261" t="s">
        <v>404</v>
      </c>
      <c r="E1788" s="42"/>
      <c r="F1788" s="262" t="s">
        <v>2370</v>
      </c>
      <c r="G1788" s="42"/>
      <c r="H1788" s="42"/>
      <c r="I1788" s="157"/>
      <c r="J1788" s="42"/>
      <c r="K1788" s="42"/>
      <c r="L1788" s="46"/>
      <c r="M1788" s="263"/>
      <c r="N1788" s="264"/>
      <c r="O1788" s="93"/>
      <c r="P1788" s="93"/>
      <c r="Q1788" s="93"/>
      <c r="R1788" s="93"/>
      <c r="S1788" s="93"/>
      <c r="T1788" s="94"/>
      <c r="U1788" s="40"/>
      <c r="V1788" s="40"/>
      <c r="W1788" s="40"/>
      <c r="X1788" s="40"/>
      <c r="Y1788" s="40"/>
      <c r="Z1788" s="40"/>
      <c r="AA1788" s="40"/>
      <c r="AB1788" s="40"/>
      <c r="AC1788" s="40"/>
      <c r="AD1788" s="40"/>
      <c r="AE1788" s="40"/>
      <c r="AT1788" s="18" t="s">
        <v>404</v>
      </c>
      <c r="AU1788" s="18" t="s">
        <v>93</v>
      </c>
    </row>
    <row r="1789" s="2" customFormat="1" ht="16.5" customHeight="1">
      <c r="A1789" s="40"/>
      <c r="B1789" s="41"/>
      <c r="C1789" s="247" t="s">
        <v>1896</v>
      </c>
      <c r="D1789" s="247" t="s">
        <v>400</v>
      </c>
      <c r="E1789" s="248" t="s">
        <v>2737</v>
      </c>
      <c r="F1789" s="249" t="s">
        <v>2738</v>
      </c>
      <c r="G1789" s="250" t="s">
        <v>1828</v>
      </c>
      <c r="H1789" s="251">
        <v>1</v>
      </c>
      <c r="I1789" s="252"/>
      <c r="J1789" s="253">
        <f>ROUND(I1789*H1789,2)</f>
        <v>0</v>
      </c>
      <c r="K1789" s="254"/>
      <c r="L1789" s="46"/>
      <c r="M1789" s="255" t="s">
        <v>1</v>
      </c>
      <c r="N1789" s="256" t="s">
        <v>48</v>
      </c>
      <c r="O1789" s="93"/>
      <c r="P1789" s="257">
        <f>O1789*H1789</f>
        <v>0</v>
      </c>
      <c r="Q1789" s="257">
        <v>0</v>
      </c>
      <c r="R1789" s="257">
        <f>Q1789*H1789</f>
        <v>0</v>
      </c>
      <c r="S1789" s="257">
        <v>0</v>
      </c>
      <c r="T1789" s="258">
        <f>S1789*H1789</f>
        <v>0</v>
      </c>
      <c r="U1789" s="40"/>
      <c r="V1789" s="40"/>
      <c r="W1789" s="40"/>
      <c r="X1789" s="40"/>
      <c r="Y1789" s="40"/>
      <c r="Z1789" s="40"/>
      <c r="AA1789" s="40"/>
      <c r="AB1789" s="40"/>
      <c r="AC1789" s="40"/>
      <c r="AD1789" s="40"/>
      <c r="AE1789" s="40"/>
      <c r="AR1789" s="259" t="s">
        <v>162</v>
      </c>
      <c r="AT1789" s="259" t="s">
        <v>400</v>
      </c>
      <c r="AU1789" s="259" t="s">
        <v>93</v>
      </c>
      <c r="AY1789" s="18" t="s">
        <v>397</v>
      </c>
      <c r="BE1789" s="260">
        <f>IF(N1789="základní",J1789,0)</f>
        <v>0</v>
      </c>
      <c r="BF1789" s="260">
        <f>IF(N1789="snížená",J1789,0)</f>
        <v>0</v>
      </c>
      <c r="BG1789" s="260">
        <f>IF(N1789="zákl. přenesená",J1789,0)</f>
        <v>0</v>
      </c>
      <c r="BH1789" s="260">
        <f>IF(N1789="sníž. přenesená",J1789,0)</f>
        <v>0</v>
      </c>
      <c r="BI1789" s="260">
        <f>IF(N1789="nulová",J1789,0)</f>
        <v>0</v>
      </c>
      <c r="BJ1789" s="18" t="s">
        <v>91</v>
      </c>
      <c r="BK1789" s="260">
        <f>ROUND(I1789*H1789,2)</f>
        <v>0</v>
      </c>
      <c r="BL1789" s="18" t="s">
        <v>162</v>
      </c>
      <c r="BM1789" s="259" t="s">
        <v>2739</v>
      </c>
    </row>
    <row r="1790" s="2" customFormat="1">
      <c r="A1790" s="40"/>
      <c r="B1790" s="41"/>
      <c r="C1790" s="42"/>
      <c r="D1790" s="261" t="s">
        <v>404</v>
      </c>
      <c r="E1790" s="42"/>
      <c r="F1790" s="262" t="s">
        <v>2370</v>
      </c>
      <c r="G1790" s="42"/>
      <c r="H1790" s="42"/>
      <c r="I1790" s="157"/>
      <c r="J1790" s="42"/>
      <c r="K1790" s="42"/>
      <c r="L1790" s="46"/>
      <c r="M1790" s="263"/>
      <c r="N1790" s="264"/>
      <c r="O1790" s="93"/>
      <c r="P1790" s="93"/>
      <c r="Q1790" s="93"/>
      <c r="R1790" s="93"/>
      <c r="S1790" s="93"/>
      <c r="T1790" s="94"/>
      <c r="U1790" s="40"/>
      <c r="V1790" s="40"/>
      <c r="W1790" s="40"/>
      <c r="X1790" s="40"/>
      <c r="Y1790" s="40"/>
      <c r="Z1790" s="40"/>
      <c r="AA1790" s="40"/>
      <c r="AB1790" s="40"/>
      <c r="AC1790" s="40"/>
      <c r="AD1790" s="40"/>
      <c r="AE1790" s="40"/>
      <c r="AT1790" s="18" t="s">
        <v>404</v>
      </c>
      <c r="AU1790" s="18" t="s">
        <v>93</v>
      </c>
    </row>
    <row r="1791" s="2" customFormat="1" ht="16.5" customHeight="1">
      <c r="A1791" s="40"/>
      <c r="B1791" s="41"/>
      <c r="C1791" s="247" t="s">
        <v>2740</v>
      </c>
      <c r="D1791" s="247" t="s">
        <v>400</v>
      </c>
      <c r="E1791" s="248" t="s">
        <v>2741</v>
      </c>
      <c r="F1791" s="249" t="s">
        <v>2742</v>
      </c>
      <c r="G1791" s="250" t="s">
        <v>1828</v>
      </c>
      <c r="H1791" s="251">
        <v>1</v>
      </c>
      <c r="I1791" s="252"/>
      <c r="J1791" s="253">
        <f>ROUND(I1791*H1791,2)</f>
        <v>0</v>
      </c>
      <c r="K1791" s="254"/>
      <c r="L1791" s="46"/>
      <c r="M1791" s="255" t="s">
        <v>1</v>
      </c>
      <c r="N1791" s="256" t="s">
        <v>48</v>
      </c>
      <c r="O1791" s="93"/>
      <c r="P1791" s="257">
        <f>O1791*H1791</f>
        <v>0</v>
      </c>
      <c r="Q1791" s="257">
        <v>0</v>
      </c>
      <c r="R1791" s="257">
        <f>Q1791*H1791</f>
        <v>0</v>
      </c>
      <c r="S1791" s="257">
        <v>0</v>
      </c>
      <c r="T1791" s="258">
        <f>S1791*H1791</f>
        <v>0</v>
      </c>
      <c r="U1791" s="40"/>
      <c r="V1791" s="40"/>
      <c r="W1791" s="40"/>
      <c r="X1791" s="40"/>
      <c r="Y1791" s="40"/>
      <c r="Z1791" s="40"/>
      <c r="AA1791" s="40"/>
      <c r="AB1791" s="40"/>
      <c r="AC1791" s="40"/>
      <c r="AD1791" s="40"/>
      <c r="AE1791" s="40"/>
      <c r="AR1791" s="259" t="s">
        <v>162</v>
      </c>
      <c r="AT1791" s="259" t="s">
        <v>400</v>
      </c>
      <c r="AU1791" s="259" t="s">
        <v>93</v>
      </c>
      <c r="AY1791" s="18" t="s">
        <v>397</v>
      </c>
      <c r="BE1791" s="260">
        <f>IF(N1791="základní",J1791,0)</f>
        <v>0</v>
      </c>
      <c r="BF1791" s="260">
        <f>IF(N1791="snížená",J1791,0)</f>
        <v>0</v>
      </c>
      <c r="BG1791" s="260">
        <f>IF(N1791="zákl. přenesená",J1791,0)</f>
        <v>0</v>
      </c>
      <c r="BH1791" s="260">
        <f>IF(N1791="sníž. přenesená",J1791,0)</f>
        <v>0</v>
      </c>
      <c r="BI1791" s="260">
        <f>IF(N1791="nulová",J1791,0)</f>
        <v>0</v>
      </c>
      <c r="BJ1791" s="18" t="s">
        <v>91</v>
      </c>
      <c r="BK1791" s="260">
        <f>ROUND(I1791*H1791,2)</f>
        <v>0</v>
      </c>
      <c r="BL1791" s="18" t="s">
        <v>162</v>
      </c>
      <c r="BM1791" s="259" t="s">
        <v>2743</v>
      </c>
    </row>
    <row r="1792" s="2" customFormat="1">
      <c r="A1792" s="40"/>
      <c r="B1792" s="41"/>
      <c r="C1792" s="42"/>
      <c r="D1792" s="261" t="s">
        <v>404</v>
      </c>
      <c r="E1792" s="42"/>
      <c r="F1792" s="262" t="s">
        <v>2370</v>
      </c>
      <c r="G1792" s="42"/>
      <c r="H1792" s="42"/>
      <c r="I1792" s="157"/>
      <c r="J1792" s="42"/>
      <c r="K1792" s="42"/>
      <c r="L1792" s="46"/>
      <c r="M1792" s="263"/>
      <c r="N1792" s="264"/>
      <c r="O1792" s="93"/>
      <c r="P1792" s="93"/>
      <c r="Q1792" s="93"/>
      <c r="R1792" s="93"/>
      <c r="S1792" s="93"/>
      <c r="T1792" s="94"/>
      <c r="U1792" s="40"/>
      <c r="V1792" s="40"/>
      <c r="W1792" s="40"/>
      <c r="X1792" s="40"/>
      <c r="Y1792" s="40"/>
      <c r="Z1792" s="40"/>
      <c r="AA1792" s="40"/>
      <c r="AB1792" s="40"/>
      <c r="AC1792" s="40"/>
      <c r="AD1792" s="40"/>
      <c r="AE1792" s="40"/>
      <c r="AT1792" s="18" t="s">
        <v>404</v>
      </c>
      <c r="AU1792" s="18" t="s">
        <v>93</v>
      </c>
    </row>
    <row r="1793" s="2" customFormat="1" ht="16.5" customHeight="1">
      <c r="A1793" s="40"/>
      <c r="B1793" s="41"/>
      <c r="C1793" s="247" t="s">
        <v>1900</v>
      </c>
      <c r="D1793" s="247" t="s">
        <v>400</v>
      </c>
      <c r="E1793" s="248" t="s">
        <v>2744</v>
      </c>
      <c r="F1793" s="249" t="s">
        <v>2745</v>
      </c>
      <c r="G1793" s="250" t="s">
        <v>1828</v>
      </c>
      <c r="H1793" s="251">
        <v>1</v>
      </c>
      <c r="I1793" s="252"/>
      <c r="J1793" s="253">
        <f>ROUND(I1793*H1793,2)</f>
        <v>0</v>
      </c>
      <c r="K1793" s="254"/>
      <c r="L1793" s="46"/>
      <c r="M1793" s="255" t="s">
        <v>1</v>
      </c>
      <c r="N1793" s="256" t="s">
        <v>48</v>
      </c>
      <c r="O1793" s="93"/>
      <c r="P1793" s="257">
        <f>O1793*H1793</f>
        <v>0</v>
      </c>
      <c r="Q1793" s="257">
        <v>0</v>
      </c>
      <c r="R1793" s="257">
        <f>Q1793*H1793</f>
        <v>0</v>
      </c>
      <c r="S1793" s="257">
        <v>0</v>
      </c>
      <c r="T1793" s="258">
        <f>S1793*H1793</f>
        <v>0</v>
      </c>
      <c r="U1793" s="40"/>
      <c r="V1793" s="40"/>
      <c r="W1793" s="40"/>
      <c r="X1793" s="40"/>
      <c r="Y1793" s="40"/>
      <c r="Z1793" s="40"/>
      <c r="AA1793" s="40"/>
      <c r="AB1793" s="40"/>
      <c r="AC1793" s="40"/>
      <c r="AD1793" s="40"/>
      <c r="AE1793" s="40"/>
      <c r="AR1793" s="259" t="s">
        <v>162</v>
      </c>
      <c r="AT1793" s="259" t="s">
        <v>400</v>
      </c>
      <c r="AU1793" s="259" t="s">
        <v>93</v>
      </c>
      <c r="AY1793" s="18" t="s">
        <v>397</v>
      </c>
      <c r="BE1793" s="260">
        <f>IF(N1793="základní",J1793,0)</f>
        <v>0</v>
      </c>
      <c r="BF1793" s="260">
        <f>IF(N1793="snížená",J1793,0)</f>
        <v>0</v>
      </c>
      <c r="BG1793" s="260">
        <f>IF(N1793="zákl. přenesená",J1793,0)</f>
        <v>0</v>
      </c>
      <c r="BH1793" s="260">
        <f>IF(N1793="sníž. přenesená",J1793,0)</f>
        <v>0</v>
      </c>
      <c r="BI1793" s="260">
        <f>IF(N1793="nulová",J1793,0)</f>
        <v>0</v>
      </c>
      <c r="BJ1793" s="18" t="s">
        <v>91</v>
      </c>
      <c r="BK1793" s="260">
        <f>ROUND(I1793*H1793,2)</f>
        <v>0</v>
      </c>
      <c r="BL1793" s="18" t="s">
        <v>162</v>
      </c>
      <c r="BM1793" s="259" t="s">
        <v>2746</v>
      </c>
    </row>
    <row r="1794" s="2" customFormat="1">
      <c r="A1794" s="40"/>
      <c r="B1794" s="41"/>
      <c r="C1794" s="42"/>
      <c r="D1794" s="261" t="s">
        <v>404</v>
      </c>
      <c r="E1794" s="42"/>
      <c r="F1794" s="262" t="s">
        <v>2370</v>
      </c>
      <c r="G1794" s="42"/>
      <c r="H1794" s="42"/>
      <c r="I1794" s="157"/>
      <c r="J1794" s="42"/>
      <c r="K1794" s="42"/>
      <c r="L1794" s="46"/>
      <c r="M1794" s="263"/>
      <c r="N1794" s="264"/>
      <c r="O1794" s="93"/>
      <c r="P1794" s="93"/>
      <c r="Q1794" s="93"/>
      <c r="R1794" s="93"/>
      <c r="S1794" s="93"/>
      <c r="T1794" s="94"/>
      <c r="U1794" s="40"/>
      <c r="V1794" s="40"/>
      <c r="W1794" s="40"/>
      <c r="X1794" s="40"/>
      <c r="Y1794" s="40"/>
      <c r="Z1794" s="40"/>
      <c r="AA1794" s="40"/>
      <c r="AB1794" s="40"/>
      <c r="AC1794" s="40"/>
      <c r="AD1794" s="40"/>
      <c r="AE1794" s="40"/>
      <c r="AT1794" s="18" t="s">
        <v>404</v>
      </c>
      <c r="AU1794" s="18" t="s">
        <v>93</v>
      </c>
    </row>
    <row r="1795" s="2" customFormat="1" ht="16.5" customHeight="1">
      <c r="A1795" s="40"/>
      <c r="B1795" s="41"/>
      <c r="C1795" s="247" t="s">
        <v>2747</v>
      </c>
      <c r="D1795" s="247" t="s">
        <v>400</v>
      </c>
      <c r="E1795" s="248" t="s">
        <v>2748</v>
      </c>
      <c r="F1795" s="249" t="s">
        <v>2749</v>
      </c>
      <c r="G1795" s="250" t="s">
        <v>1828</v>
      </c>
      <c r="H1795" s="251">
        <v>1</v>
      </c>
      <c r="I1795" s="252"/>
      <c r="J1795" s="253">
        <f>ROUND(I1795*H1795,2)</f>
        <v>0</v>
      </c>
      <c r="K1795" s="254"/>
      <c r="L1795" s="46"/>
      <c r="M1795" s="255" t="s">
        <v>1</v>
      </c>
      <c r="N1795" s="256" t="s">
        <v>48</v>
      </c>
      <c r="O1795" s="93"/>
      <c r="P1795" s="257">
        <f>O1795*H1795</f>
        <v>0</v>
      </c>
      <c r="Q1795" s="257">
        <v>0</v>
      </c>
      <c r="R1795" s="257">
        <f>Q1795*H1795</f>
        <v>0</v>
      </c>
      <c r="S1795" s="257">
        <v>0</v>
      </c>
      <c r="T1795" s="258">
        <f>S1795*H1795</f>
        <v>0</v>
      </c>
      <c r="U1795" s="40"/>
      <c r="V1795" s="40"/>
      <c r="W1795" s="40"/>
      <c r="X1795" s="40"/>
      <c r="Y1795" s="40"/>
      <c r="Z1795" s="40"/>
      <c r="AA1795" s="40"/>
      <c r="AB1795" s="40"/>
      <c r="AC1795" s="40"/>
      <c r="AD1795" s="40"/>
      <c r="AE1795" s="40"/>
      <c r="AR1795" s="259" t="s">
        <v>162</v>
      </c>
      <c r="AT1795" s="259" t="s">
        <v>400</v>
      </c>
      <c r="AU1795" s="259" t="s">
        <v>93</v>
      </c>
      <c r="AY1795" s="18" t="s">
        <v>397</v>
      </c>
      <c r="BE1795" s="260">
        <f>IF(N1795="základní",J1795,0)</f>
        <v>0</v>
      </c>
      <c r="BF1795" s="260">
        <f>IF(N1795="snížená",J1795,0)</f>
        <v>0</v>
      </c>
      <c r="BG1795" s="260">
        <f>IF(N1795="zákl. přenesená",J1795,0)</f>
        <v>0</v>
      </c>
      <c r="BH1795" s="260">
        <f>IF(N1795="sníž. přenesená",J1795,0)</f>
        <v>0</v>
      </c>
      <c r="BI1795" s="260">
        <f>IF(N1795="nulová",J1795,0)</f>
        <v>0</v>
      </c>
      <c r="BJ1795" s="18" t="s">
        <v>91</v>
      </c>
      <c r="BK1795" s="260">
        <f>ROUND(I1795*H1795,2)</f>
        <v>0</v>
      </c>
      <c r="BL1795" s="18" t="s">
        <v>162</v>
      </c>
      <c r="BM1795" s="259" t="s">
        <v>2750</v>
      </c>
    </row>
    <row r="1796" s="2" customFormat="1">
      <c r="A1796" s="40"/>
      <c r="B1796" s="41"/>
      <c r="C1796" s="42"/>
      <c r="D1796" s="261" t="s">
        <v>404</v>
      </c>
      <c r="E1796" s="42"/>
      <c r="F1796" s="262" t="s">
        <v>2370</v>
      </c>
      <c r="G1796" s="42"/>
      <c r="H1796" s="42"/>
      <c r="I1796" s="157"/>
      <c r="J1796" s="42"/>
      <c r="K1796" s="42"/>
      <c r="L1796" s="46"/>
      <c r="M1796" s="263"/>
      <c r="N1796" s="264"/>
      <c r="O1796" s="93"/>
      <c r="P1796" s="93"/>
      <c r="Q1796" s="93"/>
      <c r="R1796" s="93"/>
      <c r="S1796" s="93"/>
      <c r="T1796" s="94"/>
      <c r="U1796" s="40"/>
      <c r="V1796" s="40"/>
      <c r="W1796" s="40"/>
      <c r="X1796" s="40"/>
      <c r="Y1796" s="40"/>
      <c r="Z1796" s="40"/>
      <c r="AA1796" s="40"/>
      <c r="AB1796" s="40"/>
      <c r="AC1796" s="40"/>
      <c r="AD1796" s="40"/>
      <c r="AE1796" s="40"/>
      <c r="AT1796" s="18" t="s">
        <v>404</v>
      </c>
      <c r="AU1796" s="18" t="s">
        <v>93</v>
      </c>
    </row>
    <row r="1797" s="2" customFormat="1" ht="16.5" customHeight="1">
      <c r="A1797" s="40"/>
      <c r="B1797" s="41"/>
      <c r="C1797" s="247" t="s">
        <v>1904</v>
      </c>
      <c r="D1797" s="247" t="s">
        <v>400</v>
      </c>
      <c r="E1797" s="248" t="s">
        <v>2751</v>
      </c>
      <c r="F1797" s="249" t="s">
        <v>2752</v>
      </c>
      <c r="G1797" s="250" t="s">
        <v>1828</v>
      </c>
      <c r="H1797" s="251">
        <v>1</v>
      </c>
      <c r="I1797" s="252"/>
      <c r="J1797" s="253">
        <f>ROUND(I1797*H1797,2)</f>
        <v>0</v>
      </c>
      <c r="K1797" s="254"/>
      <c r="L1797" s="46"/>
      <c r="M1797" s="255" t="s">
        <v>1</v>
      </c>
      <c r="N1797" s="256" t="s">
        <v>48</v>
      </c>
      <c r="O1797" s="93"/>
      <c r="P1797" s="257">
        <f>O1797*H1797</f>
        <v>0</v>
      </c>
      <c r="Q1797" s="257">
        <v>0</v>
      </c>
      <c r="R1797" s="257">
        <f>Q1797*H1797</f>
        <v>0</v>
      </c>
      <c r="S1797" s="257">
        <v>0</v>
      </c>
      <c r="T1797" s="258">
        <f>S1797*H1797</f>
        <v>0</v>
      </c>
      <c r="U1797" s="40"/>
      <c r="V1797" s="40"/>
      <c r="W1797" s="40"/>
      <c r="X1797" s="40"/>
      <c r="Y1797" s="40"/>
      <c r="Z1797" s="40"/>
      <c r="AA1797" s="40"/>
      <c r="AB1797" s="40"/>
      <c r="AC1797" s="40"/>
      <c r="AD1797" s="40"/>
      <c r="AE1797" s="40"/>
      <c r="AR1797" s="259" t="s">
        <v>162</v>
      </c>
      <c r="AT1797" s="259" t="s">
        <v>400</v>
      </c>
      <c r="AU1797" s="259" t="s">
        <v>93</v>
      </c>
      <c r="AY1797" s="18" t="s">
        <v>397</v>
      </c>
      <c r="BE1797" s="260">
        <f>IF(N1797="základní",J1797,0)</f>
        <v>0</v>
      </c>
      <c r="BF1797" s="260">
        <f>IF(N1797="snížená",J1797,0)</f>
        <v>0</v>
      </c>
      <c r="BG1797" s="260">
        <f>IF(N1797="zákl. přenesená",J1797,0)</f>
        <v>0</v>
      </c>
      <c r="BH1797" s="260">
        <f>IF(N1797="sníž. přenesená",J1797,0)</f>
        <v>0</v>
      </c>
      <c r="BI1797" s="260">
        <f>IF(N1797="nulová",J1797,0)</f>
        <v>0</v>
      </c>
      <c r="BJ1797" s="18" t="s">
        <v>91</v>
      </c>
      <c r="BK1797" s="260">
        <f>ROUND(I1797*H1797,2)</f>
        <v>0</v>
      </c>
      <c r="BL1797" s="18" t="s">
        <v>162</v>
      </c>
      <c r="BM1797" s="259" t="s">
        <v>2753</v>
      </c>
    </row>
    <row r="1798" s="2" customFormat="1">
      <c r="A1798" s="40"/>
      <c r="B1798" s="41"/>
      <c r="C1798" s="42"/>
      <c r="D1798" s="261" t="s">
        <v>404</v>
      </c>
      <c r="E1798" s="42"/>
      <c r="F1798" s="262" t="s">
        <v>2370</v>
      </c>
      <c r="G1798" s="42"/>
      <c r="H1798" s="42"/>
      <c r="I1798" s="157"/>
      <c r="J1798" s="42"/>
      <c r="K1798" s="42"/>
      <c r="L1798" s="46"/>
      <c r="M1798" s="263"/>
      <c r="N1798" s="264"/>
      <c r="O1798" s="93"/>
      <c r="P1798" s="93"/>
      <c r="Q1798" s="93"/>
      <c r="R1798" s="93"/>
      <c r="S1798" s="93"/>
      <c r="T1798" s="94"/>
      <c r="U1798" s="40"/>
      <c r="V1798" s="40"/>
      <c r="W1798" s="40"/>
      <c r="X1798" s="40"/>
      <c r="Y1798" s="40"/>
      <c r="Z1798" s="40"/>
      <c r="AA1798" s="40"/>
      <c r="AB1798" s="40"/>
      <c r="AC1798" s="40"/>
      <c r="AD1798" s="40"/>
      <c r="AE1798" s="40"/>
      <c r="AT1798" s="18" t="s">
        <v>404</v>
      </c>
      <c r="AU1798" s="18" t="s">
        <v>93</v>
      </c>
    </row>
    <row r="1799" s="2" customFormat="1" ht="16.5" customHeight="1">
      <c r="A1799" s="40"/>
      <c r="B1799" s="41"/>
      <c r="C1799" s="247" t="s">
        <v>2754</v>
      </c>
      <c r="D1799" s="247" t="s">
        <v>400</v>
      </c>
      <c r="E1799" s="248" t="s">
        <v>2755</v>
      </c>
      <c r="F1799" s="249" t="s">
        <v>2756</v>
      </c>
      <c r="G1799" s="250" t="s">
        <v>1828</v>
      </c>
      <c r="H1799" s="251">
        <v>1</v>
      </c>
      <c r="I1799" s="252"/>
      <c r="J1799" s="253">
        <f>ROUND(I1799*H1799,2)</f>
        <v>0</v>
      </c>
      <c r="K1799" s="254"/>
      <c r="L1799" s="46"/>
      <c r="M1799" s="255" t="s">
        <v>1</v>
      </c>
      <c r="N1799" s="256" t="s">
        <v>48</v>
      </c>
      <c r="O1799" s="93"/>
      <c r="P1799" s="257">
        <f>O1799*H1799</f>
        <v>0</v>
      </c>
      <c r="Q1799" s="257">
        <v>0</v>
      </c>
      <c r="R1799" s="257">
        <f>Q1799*H1799</f>
        <v>0</v>
      </c>
      <c r="S1799" s="257">
        <v>0</v>
      </c>
      <c r="T1799" s="258">
        <f>S1799*H1799</f>
        <v>0</v>
      </c>
      <c r="U1799" s="40"/>
      <c r="V1799" s="40"/>
      <c r="W1799" s="40"/>
      <c r="X1799" s="40"/>
      <c r="Y1799" s="40"/>
      <c r="Z1799" s="40"/>
      <c r="AA1799" s="40"/>
      <c r="AB1799" s="40"/>
      <c r="AC1799" s="40"/>
      <c r="AD1799" s="40"/>
      <c r="AE1799" s="40"/>
      <c r="AR1799" s="259" t="s">
        <v>162</v>
      </c>
      <c r="AT1799" s="259" t="s">
        <v>400</v>
      </c>
      <c r="AU1799" s="259" t="s">
        <v>93</v>
      </c>
      <c r="AY1799" s="18" t="s">
        <v>397</v>
      </c>
      <c r="BE1799" s="260">
        <f>IF(N1799="základní",J1799,0)</f>
        <v>0</v>
      </c>
      <c r="BF1799" s="260">
        <f>IF(N1799="snížená",J1799,0)</f>
        <v>0</v>
      </c>
      <c r="BG1799" s="260">
        <f>IF(N1799="zákl. přenesená",J1799,0)</f>
        <v>0</v>
      </c>
      <c r="BH1799" s="260">
        <f>IF(N1799="sníž. přenesená",J1799,0)</f>
        <v>0</v>
      </c>
      <c r="BI1799" s="260">
        <f>IF(N1799="nulová",J1799,0)</f>
        <v>0</v>
      </c>
      <c r="BJ1799" s="18" t="s">
        <v>91</v>
      </c>
      <c r="BK1799" s="260">
        <f>ROUND(I1799*H1799,2)</f>
        <v>0</v>
      </c>
      <c r="BL1799" s="18" t="s">
        <v>162</v>
      </c>
      <c r="BM1799" s="259" t="s">
        <v>2757</v>
      </c>
    </row>
    <row r="1800" s="2" customFormat="1">
      <c r="A1800" s="40"/>
      <c r="B1800" s="41"/>
      <c r="C1800" s="42"/>
      <c r="D1800" s="261" t="s">
        <v>404</v>
      </c>
      <c r="E1800" s="42"/>
      <c r="F1800" s="262" t="s">
        <v>2370</v>
      </c>
      <c r="G1800" s="42"/>
      <c r="H1800" s="42"/>
      <c r="I1800" s="157"/>
      <c r="J1800" s="42"/>
      <c r="K1800" s="42"/>
      <c r="L1800" s="46"/>
      <c r="M1800" s="263"/>
      <c r="N1800" s="264"/>
      <c r="O1800" s="93"/>
      <c r="P1800" s="93"/>
      <c r="Q1800" s="93"/>
      <c r="R1800" s="93"/>
      <c r="S1800" s="93"/>
      <c r="T1800" s="94"/>
      <c r="U1800" s="40"/>
      <c r="V1800" s="40"/>
      <c r="W1800" s="40"/>
      <c r="X1800" s="40"/>
      <c r="Y1800" s="40"/>
      <c r="Z1800" s="40"/>
      <c r="AA1800" s="40"/>
      <c r="AB1800" s="40"/>
      <c r="AC1800" s="40"/>
      <c r="AD1800" s="40"/>
      <c r="AE1800" s="40"/>
      <c r="AT1800" s="18" t="s">
        <v>404</v>
      </c>
      <c r="AU1800" s="18" t="s">
        <v>93</v>
      </c>
    </row>
    <row r="1801" s="2" customFormat="1" ht="16.5" customHeight="1">
      <c r="A1801" s="40"/>
      <c r="B1801" s="41"/>
      <c r="C1801" s="247" t="s">
        <v>1908</v>
      </c>
      <c r="D1801" s="247" t="s">
        <v>400</v>
      </c>
      <c r="E1801" s="248" t="s">
        <v>2758</v>
      </c>
      <c r="F1801" s="249" t="s">
        <v>2759</v>
      </c>
      <c r="G1801" s="250" t="s">
        <v>1828</v>
      </c>
      <c r="H1801" s="251">
        <v>1</v>
      </c>
      <c r="I1801" s="252"/>
      <c r="J1801" s="253">
        <f>ROUND(I1801*H1801,2)</f>
        <v>0</v>
      </c>
      <c r="K1801" s="254"/>
      <c r="L1801" s="46"/>
      <c r="M1801" s="255" t="s">
        <v>1</v>
      </c>
      <c r="N1801" s="256" t="s">
        <v>48</v>
      </c>
      <c r="O1801" s="93"/>
      <c r="P1801" s="257">
        <f>O1801*H1801</f>
        <v>0</v>
      </c>
      <c r="Q1801" s="257">
        <v>0</v>
      </c>
      <c r="R1801" s="257">
        <f>Q1801*H1801</f>
        <v>0</v>
      </c>
      <c r="S1801" s="257">
        <v>0</v>
      </c>
      <c r="T1801" s="258">
        <f>S1801*H1801</f>
        <v>0</v>
      </c>
      <c r="U1801" s="40"/>
      <c r="V1801" s="40"/>
      <c r="W1801" s="40"/>
      <c r="X1801" s="40"/>
      <c r="Y1801" s="40"/>
      <c r="Z1801" s="40"/>
      <c r="AA1801" s="40"/>
      <c r="AB1801" s="40"/>
      <c r="AC1801" s="40"/>
      <c r="AD1801" s="40"/>
      <c r="AE1801" s="40"/>
      <c r="AR1801" s="259" t="s">
        <v>162</v>
      </c>
      <c r="AT1801" s="259" t="s">
        <v>400</v>
      </c>
      <c r="AU1801" s="259" t="s">
        <v>93</v>
      </c>
      <c r="AY1801" s="18" t="s">
        <v>397</v>
      </c>
      <c r="BE1801" s="260">
        <f>IF(N1801="základní",J1801,0)</f>
        <v>0</v>
      </c>
      <c r="BF1801" s="260">
        <f>IF(N1801="snížená",J1801,0)</f>
        <v>0</v>
      </c>
      <c r="BG1801" s="260">
        <f>IF(N1801="zákl. přenesená",J1801,0)</f>
        <v>0</v>
      </c>
      <c r="BH1801" s="260">
        <f>IF(N1801="sníž. přenesená",J1801,0)</f>
        <v>0</v>
      </c>
      <c r="BI1801" s="260">
        <f>IF(N1801="nulová",J1801,0)</f>
        <v>0</v>
      </c>
      <c r="BJ1801" s="18" t="s">
        <v>91</v>
      </c>
      <c r="BK1801" s="260">
        <f>ROUND(I1801*H1801,2)</f>
        <v>0</v>
      </c>
      <c r="BL1801" s="18" t="s">
        <v>162</v>
      </c>
      <c r="BM1801" s="259" t="s">
        <v>2760</v>
      </c>
    </row>
    <row r="1802" s="2" customFormat="1">
      <c r="A1802" s="40"/>
      <c r="B1802" s="41"/>
      <c r="C1802" s="42"/>
      <c r="D1802" s="261" t="s">
        <v>404</v>
      </c>
      <c r="E1802" s="42"/>
      <c r="F1802" s="262" t="s">
        <v>2370</v>
      </c>
      <c r="G1802" s="42"/>
      <c r="H1802" s="42"/>
      <c r="I1802" s="157"/>
      <c r="J1802" s="42"/>
      <c r="K1802" s="42"/>
      <c r="L1802" s="46"/>
      <c r="M1802" s="263"/>
      <c r="N1802" s="264"/>
      <c r="O1802" s="93"/>
      <c r="P1802" s="93"/>
      <c r="Q1802" s="93"/>
      <c r="R1802" s="93"/>
      <c r="S1802" s="93"/>
      <c r="T1802" s="94"/>
      <c r="U1802" s="40"/>
      <c r="V1802" s="40"/>
      <c r="W1802" s="40"/>
      <c r="X1802" s="40"/>
      <c r="Y1802" s="40"/>
      <c r="Z1802" s="40"/>
      <c r="AA1802" s="40"/>
      <c r="AB1802" s="40"/>
      <c r="AC1802" s="40"/>
      <c r="AD1802" s="40"/>
      <c r="AE1802" s="40"/>
      <c r="AT1802" s="18" t="s">
        <v>404</v>
      </c>
      <c r="AU1802" s="18" t="s">
        <v>93</v>
      </c>
    </row>
    <row r="1803" s="2" customFormat="1" ht="16.5" customHeight="1">
      <c r="A1803" s="40"/>
      <c r="B1803" s="41"/>
      <c r="C1803" s="247" t="s">
        <v>2761</v>
      </c>
      <c r="D1803" s="247" t="s">
        <v>400</v>
      </c>
      <c r="E1803" s="248" t="s">
        <v>2762</v>
      </c>
      <c r="F1803" s="249" t="s">
        <v>2763</v>
      </c>
      <c r="G1803" s="250" t="s">
        <v>1828</v>
      </c>
      <c r="H1803" s="251">
        <v>1</v>
      </c>
      <c r="I1803" s="252"/>
      <c r="J1803" s="253">
        <f>ROUND(I1803*H1803,2)</f>
        <v>0</v>
      </c>
      <c r="K1803" s="254"/>
      <c r="L1803" s="46"/>
      <c r="M1803" s="255" t="s">
        <v>1</v>
      </c>
      <c r="N1803" s="256" t="s">
        <v>48</v>
      </c>
      <c r="O1803" s="93"/>
      <c r="P1803" s="257">
        <f>O1803*H1803</f>
        <v>0</v>
      </c>
      <c r="Q1803" s="257">
        <v>0</v>
      </c>
      <c r="R1803" s="257">
        <f>Q1803*H1803</f>
        <v>0</v>
      </c>
      <c r="S1803" s="257">
        <v>0</v>
      </c>
      <c r="T1803" s="258">
        <f>S1803*H1803</f>
        <v>0</v>
      </c>
      <c r="U1803" s="40"/>
      <c r="V1803" s="40"/>
      <c r="W1803" s="40"/>
      <c r="X1803" s="40"/>
      <c r="Y1803" s="40"/>
      <c r="Z1803" s="40"/>
      <c r="AA1803" s="40"/>
      <c r="AB1803" s="40"/>
      <c r="AC1803" s="40"/>
      <c r="AD1803" s="40"/>
      <c r="AE1803" s="40"/>
      <c r="AR1803" s="259" t="s">
        <v>162</v>
      </c>
      <c r="AT1803" s="259" t="s">
        <v>400</v>
      </c>
      <c r="AU1803" s="259" t="s">
        <v>93</v>
      </c>
      <c r="AY1803" s="18" t="s">
        <v>397</v>
      </c>
      <c r="BE1803" s="260">
        <f>IF(N1803="základní",J1803,0)</f>
        <v>0</v>
      </c>
      <c r="BF1803" s="260">
        <f>IF(N1803="snížená",J1803,0)</f>
        <v>0</v>
      </c>
      <c r="BG1803" s="260">
        <f>IF(N1803="zákl. přenesená",J1803,0)</f>
        <v>0</v>
      </c>
      <c r="BH1803" s="260">
        <f>IF(N1803="sníž. přenesená",J1803,0)</f>
        <v>0</v>
      </c>
      <c r="BI1803" s="260">
        <f>IF(N1803="nulová",J1803,0)</f>
        <v>0</v>
      </c>
      <c r="BJ1803" s="18" t="s">
        <v>91</v>
      </c>
      <c r="BK1803" s="260">
        <f>ROUND(I1803*H1803,2)</f>
        <v>0</v>
      </c>
      <c r="BL1803" s="18" t="s">
        <v>162</v>
      </c>
      <c r="BM1803" s="259" t="s">
        <v>2764</v>
      </c>
    </row>
    <row r="1804" s="2" customFormat="1">
      <c r="A1804" s="40"/>
      <c r="B1804" s="41"/>
      <c r="C1804" s="42"/>
      <c r="D1804" s="261" t="s">
        <v>404</v>
      </c>
      <c r="E1804" s="42"/>
      <c r="F1804" s="262" t="s">
        <v>2370</v>
      </c>
      <c r="G1804" s="42"/>
      <c r="H1804" s="42"/>
      <c r="I1804" s="157"/>
      <c r="J1804" s="42"/>
      <c r="K1804" s="42"/>
      <c r="L1804" s="46"/>
      <c r="M1804" s="263"/>
      <c r="N1804" s="264"/>
      <c r="O1804" s="93"/>
      <c r="P1804" s="93"/>
      <c r="Q1804" s="93"/>
      <c r="R1804" s="93"/>
      <c r="S1804" s="93"/>
      <c r="T1804" s="94"/>
      <c r="U1804" s="40"/>
      <c r="V1804" s="40"/>
      <c r="W1804" s="40"/>
      <c r="X1804" s="40"/>
      <c r="Y1804" s="40"/>
      <c r="Z1804" s="40"/>
      <c r="AA1804" s="40"/>
      <c r="AB1804" s="40"/>
      <c r="AC1804" s="40"/>
      <c r="AD1804" s="40"/>
      <c r="AE1804" s="40"/>
      <c r="AT1804" s="18" t="s">
        <v>404</v>
      </c>
      <c r="AU1804" s="18" t="s">
        <v>93</v>
      </c>
    </row>
    <row r="1805" s="2" customFormat="1" ht="16.5" customHeight="1">
      <c r="A1805" s="40"/>
      <c r="B1805" s="41"/>
      <c r="C1805" s="247" t="s">
        <v>1912</v>
      </c>
      <c r="D1805" s="247" t="s">
        <v>400</v>
      </c>
      <c r="E1805" s="248" t="s">
        <v>2765</v>
      </c>
      <c r="F1805" s="249" t="s">
        <v>2766</v>
      </c>
      <c r="G1805" s="250" t="s">
        <v>1828</v>
      </c>
      <c r="H1805" s="251">
        <v>1</v>
      </c>
      <c r="I1805" s="252"/>
      <c r="J1805" s="253">
        <f>ROUND(I1805*H1805,2)</f>
        <v>0</v>
      </c>
      <c r="K1805" s="254"/>
      <c r="L1805" s="46"/>
      <c r="M1805" s="255" t="s">
        <v>1</v>
      </c>
      <c r="N1805" s="256" t="s">
        <v>48</v>
      </c>
      <c r="O1805" s="93"/>
      <c r="P1805" s="257">
        <f>O1805*H1805</f>
        <v>0</v>
      </c>
      <c r="Q1805" s="257">
        <v>0</v>
      </c>
      <c r="R1805" s="257">
        <f>Q1805*H1805</f>
        <v>0</v>
      </c>
      <c r="S1805" s="257">
        <v>0</v>
      </c>
      <c r="T1805" s="258">
        <f>S1805*H1805</f>
        <v>0</v>
      </c>
      <c r="U1805" s="40"/>
      <c r="V1805" s="40"/>
      <c r="W1805" s="40"/>
      <c r="X1805" s="40"/>
      <c r="Y1805" s="40"/>
      <c r="Z1805" s="40"/>
      <c r="AA1805" s="40"/>
      <c r="AB1805" s="40"/>
      <c r="AC1805" s="40"/>
      <c r="AD1805" s="40"/>
      <c r="AE1805" s="40"/>
      <c r="AR1805" s="259" t="s">
        <v>162</v>
      </c>
      <c r="AT1805" s="259" t="s">
        <v>400</v>
      </c>
      <c r="AU1805" s="259" t="s">
        <v>93</v>
      </c>
      <c r="AY1805" s="18" t="s">
        <v>397</v>
      </c>
      <c r="BE1805" s="260">
        <f>IF(N1805="základní",J1805,0)</f>
        <v>0</v>
      </c>
      <c r="BF1805" s="260">
        <f>IF(N1805="snížená",J1805,0)</f>
        <v>0</v>
      </c>
      <c r="BG1805" s="260">
        <f>IF(N1805="zákl. přenesená",J1805,0)</f>
        <v>0</v>
      </c>
      <c r="BH1805" s="260">
        <f>IF(N1805="sníž. přenesená",J1805,0)</f>
        <v>0</v>
      </c>
      <c r="BI1805" s="260">
        <f>IF(N1805="nulová",J1805,0)</f>
        <v>0</v>
      </c>
      <c r="BJ1805" s="18" t="s">
        <v>91</v>
      </c>
      <c r="BK1805" s="260">
        <f>ROUND(I1805*H1805,2)</f>
        <v>0</v>
      </c>
      <c r="BL1805" s="18" t="s">
        <v>162</v>
      </c>
      <c r="BM1805" s="259" t="s">
        <v>2767</v>
      </c>
    </row>
    <row r="1806" s="2" customFormat="1">
      <c r="A1806" s="40"/>
      <c r="B1806" s="41"/>
      <c r="C1806" s="42"/>
      <c r="D1806" s="261" t="s">
        <v>404</v>
      </c>
      <c r="E1806" s="42"/>
      <c r="F1806" s="262" t="s">
        <v>2370</v>
      </c>
      <c r="G1806" s="42"/>
      <c r="H1806" s="42"/>
      <c r="I1806" s="157"/>
      <c r="J1806" s="42"/>
      <c r="K1806" s="42"/>
      <c r="L1806" s="46"/>
      <c r="M1806" s="263"/>
      <c r="N1806" s="264"/>
      <c r="O1806" s="93"/>
      <c r="P1806" s="93"/>
      <c r="Q1806" s="93"/>
      <c r="R1806" s="93"/>
      <c r="S1806" s="93"/>
      <c r="T1806" s="94"/>
      <c r="U1806" s="40"/>
      <c r="V1806" s="40"/>
      <c r="W1806" s="40"/>
      <c r="X1806" s="40"/>
      <c r="Y1806" s="40"/>
      <c r="Z1806" s="40"/>
      <c r="AA1806" s="40"/>
      <c r="AB1806" s="40"/>
      <c r="AC1806" s="40"/>
      <c r="AD1806" s="40"/>
      <c r="AE1806" s="40"/>
      <c r="AT1806" s="18" t="s">
        <v>404</v>
      </c>
      <c r="AU1806" s="18" t="s">
        <v>93</v>
      </c>
    </row>
    <row r="1807" s="2" customFormat="1" ht="16.5" customHeight="1">
      <c r="A1807" s="40"/>
      <c r="B1807" s="41"/>
      <c r="C1807" s="247" t="s">
        <v>2768</v>
      </c>
      <c r="D1807" s="247" t="s">
        <v>400</v>
      </c>
      <c r="E1807" s="248" t="s">
        <v>2769</v>
      </c>
      <c r="F1807" s="249" t="s">
        <v>2770</v>
      </c>
      <c r="G1807" s="250" t="s">
        <v>1828</v>
      </c>
      <c r="H1807" s="251">
        <v>1</v>
      </c>
      <c r="I1807" s="252"/>
      <c r="J1807" s="253">
        <f>ROUND(I1807*H1807,2)</f>
        <v>0</v>
      </c>
      <c r="K1807" s="254"/>
      <c r="L1807" s="46"/>
      <c r="M1807" s="255" t="s">
        <v>1</v>
      </c>
      <c r="N1807" s="256" t="s">
        <v>48</v>
      </c>
      <c r="O1807" s="93"/>
      <c r="P1807" s="257">
        <f>O1807*H1807</f>
        <v>0</v>
      </c>
      <c r="Q1807" s="257">
        <v>0</v>
      </c>
      <c r="R1807" s="257">
        <f>Q1807*H1807</f>
        <v>0</v>
      </c>
      <c r="S1807" s="257">
        <v>0</v>
      </c>
      <c r="T1807" s="258">
        <f>S1807*H1807</f>
        <v>0</v>
      </c>
      <c r="U1807" s="40"/>
      <c r="V1807" s="40"/>
      <c r="W1807" s="40"/>
      <c r="X1807" s="40"/>
      <c r="Y1807" s="40"/>
      <c r="Z1807" s="40"/>
      <c r="AA1807" s="40"/>
      <c r="AB1807" s="40"/>
      <c r="AC1807" s="40"/>
      <c r="AD1807" s="40"/>
      <c r="AE1807" s="40"/>
      <c r="AR1807" s="259" t="s">
        <v>162</v>
      </c>
      <c r="AT1807" s="259" t="s">
        <v>400</v>
      </c>
      <c r="AU1807" s="259" t="s">
        <v>93</v>
      </c>
      <c r="AY1807" s="18" t="s">
        <v>397</v>
      </c>
      <c r="BE1807" s="260">
        <f>IF(N1807="základní",J1807,0)</f>
        <v>0</v>
      </c>
      <c r="BF1807" s="260">
        <f>IF(N1807="snížená",J1807,0)</f>
        <v>0</v>
      </c>
      <c r="BG1807" s="260">
        <f>IF(N1807="zákl. přenesená",J1807,0)</f>
        <v>0</v>
      </c>
      <c r="BH1807" s="260">
        <f>IF(N1807="sníž. přenesená",J1807,0)</f>
        <v>0</v>
      </c>
      <c r="BI1807" s="260">
        <f>IF(N1807="nulová",J1807,0)</f>
        <v>0</v>
      </c>
      <c r="BJ1807" s="18" t="s">
        <v>91</v>
      </c>
      <c r="BK1807" s="260">
        <f>ROUND(I1807*H1807,2)</f>
        <v>0</v>
      </c>
      <c r="BL1807" s="18" t="s">
        <v>162</v>
      </c>
      <c r="BM1807" s="259" t="s">
        <v>2771</v>
      </c>
    </row>
    <row r="1808" s="2" customFormat="1">
      <c r="A1808" s="40"/>
      <c r="B1808" s="41"/>
      <c r="C1808" s="42"/>
      <c r="D1808" s="261" t="s">
        <v>404</v>
      </c>
      <c r="E1808" s="42"/>
      <c r="F1808" s="262" t="s">
        <v>2370</v>
      </c>
      <c r="G1808" s="42"/>
      <c r="H1808" s="42"/>
      <c r="I1808" s="157"/>
      <c r="J1808" s="42"/>
      <c r="K1808" s="42"/>
      <c r="L1808" s="46"/>
      <c r="M1808" s="263"/>
      <c r="N1808" s="264"/>
      <c r="O1808" s="93"/>
      <c r="P1808" s="93"/>
      <c r="Q1808" s="93"/>
      <c r="R1808" s="93"/>
      <c r="S1808" s="93"/>
      <c r="T1808" s="94"/>
      <c r="U1808" s="40"/>
      <c r="V1808" s="40"/>
      <c r="W1808" s="40"/>
      <c r="X1808" s="40"/>
      <c r="Y1808" s="40"/>
      <c r="Z1808" s="40"/>
      <c r="AA1808" s="40"/>
      <c r="AB1808" s="40"/>
      <c r="AC1808" s="40"/>
      <c r="AD1808" s="40"/>
      <c r="AE1808" s="40"/>
      <c r="AT1808" s="18" t="s">
        <v>404</v>
      </c>
      <c r="AU1808" s="18" t="s">
        <v>93</v>
      </c>
    </row>
    <row r="1809" s="2" customFormat="1" ht="16.5" customHeight="1">
      <c r="A1809" s="40"/>
      <c r="B1809" s="41"/>
      <c r="C1809" s="247" t="s">
        <v>1916</v>
      </c>
      <c r="D1809" s="247" t="s">
        <v>400</v>
      </c>
      <c r="E1809" s="248" t="s">
        <v>2772</v>
      </c>
      <c r="F1809" s="249" t="s">
        <v>2773</v>
      </c>
      <c r="G1809" s="250" t="s">
        <v>1828</v>
      </c>
      <c r="H1809" s="251">
        <v>1</v>
      </c>
      <c r="I1809" s="252"/>
      <c r="J1809" s="253">
        <f>ROUND(I1809*H1809,2)</f>
        <v>0</v>
      </c>
      <c r="K1809" s="254"/>
      <c r="L1809" s="46"/>
      <c r="M1809" s="255" t="s">
        <v>1</v>
      </c>
      <c r="N1809" s="256" t="s">
        <v>48</v>
      </c>
      <c r="O1809" s="93"/>
      <c r="P1809" s="257">
        <f>O1809*H1809</f>
        <v>0</v>
      </c>
      <c r="Q1809" s="257">
        <v>0</v>
      </c>
      <c r="R1809" s="257">
        <f>Q1809*H1809</f>
        <v>0</v>
      </c>
      <c r="S1809" s="257">
        <v>0</v>
      </c>
      <c r="T1809" s="258">
        <f>S1809*H1809</f>
        <v>0</v>
      </c>
      <c r="U1809" s="40"/>
      <c r="V1809" s="40"/>
      <c r="W1809" s="40"/>
      <c r="X1809" s="40"/>
      <c r="Y1809" s="40"/>
      <c r="Z1809" s="40"/>
      <c r="AA1809" s="40"/>
      <c r="AB1809" s="40"/>
      <c r="AC1809" s="40"/>
      <c r="AD1809" s="40"/>
      <c r="AE1809" s="40"/>
      <c r="AR1809" s="259" t="s">
        <v>162</v>
      </c>
      <c r="AT1809" s="259" t="s">
        <v>400</v>
      </c>
      <c r="AU1809" s="259" t="s">
        <v>93</v>
      </c>
      <c r="AY1809" s="18" t="s">
        <v>397</v>
      </c>
      <c r="BE1809" s="260">
        <f>IF(N1809="základní",J1809,0)</f>
        <v>0</v>
      </c>
      <c r="BF1809" s="260">
        <f>IF(N1809="snížená",J1809,0)</f>
        <v>0</v>
      </c>
      <c r="BG1809" s="260">
        <f>IF(N1809="zákl. přenesená",J1809,0)</f>
        <v>0</v>
      </c>
      <c r="BH1809" s="260">
        <f>IF(N1809="sníž. přenesená",J1809,0)</f>
        <v>0</v>
      </c>
      <c r="BI1809" s="260">
        <f>IF(N1809="nulová",J1809,0)</f>
        <v>0</v>
      </c>
      <c r="BJ1809" s="18" t="s">
        <v>91</v>
      </c>
      <c r="BK1809" s="260">
        <f>ROUND(I1809*H1809,2)</f>
        <v>0</v>
      </c>
      <c r="BL1809" s="18" t="s">
        <v>162</v>
      </c>
      <c r="BM1809" s="259" t="s">
        <v>2774</v>
      </c>
    </row>
    <row r="1810" s="2" customFormat="1">
      <c r="A1810" s="40"/>
      <c r="B1810" s="41"/>
      <c r="C1810" s="42"/>
      <c r="D1810" s="261" t="s">
        <v>404</v>
      </c>
      <c r="E1810" s="42"/>
      <c r="F1810" s="262" t="s">
        <v>2370</v>
      </c>
      <c r="G1810" s="42"/>
      <c r="H1810" s="42"/>
      <c r="I1810" s="157"/>
      <c r="J1810" s="42"/>
      <c r="K1810" s="42"/>
      <c r="L1810" s="46"/>
      <c r="M1810" s="263"/>
      <c r="N1810" s="264"/>
      <c r="O1810" s="93"/>
      <c r="P1810" s="93"/>
      <c r="Q1810" s="93"/>
      <c r="R1810" s="93"/>
      <c r="S1810" s="93"/>
      <c r="T1810" s="94"/>
      <c r="U1810" s="40"/>
      <c r="V1810" s="40"/>
      <c r="W1810" s="40"/>
      <c r="X1810" s="40"/>
      <c r="Y1810" s="40"/>
      <c r="Z1810" s="40"/>
      <c r="AA1810" s="40"/>
      <c r="AB1810" s="40"/>
      <c r="AC1810" s="40"/>
      <c r="AD1810" s="40"/>
      <c r="AE1810" s="40"/>
      <c r="AT1810" s="18" t="s">
        <v>404</v>
      </c>
      <c r="AU1810" s="18" t="s">
        <v>93</v>
      </c>
    </row>
    <row r="1811" s="2" customFormat="1" ht="16.5" customHeight="1">
      <c r="A1811" s="40"/>
      <c r="B1811" s="41"/>
      <c r="C1811" s="247" t="s">
        <v>2775</v>
      </c>
      <c r="D1811" s="247" t="s">
        <v>400</v>
      </c>
      <c r="E1811" s="248" t="s">
        <v>2776</v>
      </c>
      <c r="F1811" s="249" t="s">
        <v>2777</v>
      </c>
      <c r="G1811" s="250" t="s">
        <v>1828</v>
      </c>
      <c r="H1811" s="251">
        <v>1</v>
      </c>
      <c r="I1811" s="252"/>
      <c r="J1811" s="253">
        <f>ROUND(I1811*H1811,2)</f>
        <v>0</v>
      </c>
      <c r="K1811" s="254"/>
      <c r="L1811" s="46"/>
      <c r="M1811" s="255" t="s">
        <v>1</v>
      </c>
      <c r="N1811" s="256" t="s">
        <v>48</v>
      </c>
      <c r="O1811" s="93"/>
      <c r="P1811" s="257">
        <f>O1811*H1811</f>
        <v>0</v>
      </c>
      <c r="Q1811" s="257">
        <v>0</v>
      </c>
      <c r="R1811" s="257">
        <f>Q1811*H1811</f>
        <v>0</v>
      </c>
      <c r="S1811" s="257">
        <v>0</v>
      </c>
      <c r="T1811" s="258">
        <f>S1811*H1811</f>
        <v>0</v>
      </c>
      <c r="U1811" s="40"/>
      <c r="V1811" s="40"/>
      <c r="W1811" s="40"/>
      <c r="X1811" s="40"/>
      <c r="Y1811" s="40"/>
      <c r="Z1811" s="40"/>
      <c r="AA1811" s="40"/>
      <c r="AB1811" s="40"/>
      <c r="AC1811" s="40"/>
      <c r="AD1811" s="40"/>
      <c r="AE1811" s="40"/>
      <c r="AR1811" s="259" t="s">
        <v>162</v>
      </c>
      <c r="AT1811" s="259" t="s">
        <v>400</v>
      </c>
      <c r="AU1811" s="259" t="s">
        <v>93</v>
      </c>
      <c r="AY1811" s="18" t="s">
        <v>397</v>
      </c>
      <c r="BE1811" s="260">
        <f>IF(N1811="základní",J1811,0)</f>
        <v>0</v>
      </c>
      <c r="BF1811" s="260">
        <f>IF(N1811="snížená",J1811,0)</f>
        <v>0</v>
      </c>
      <c r="BG1811" s="260">
        <f>IF(N1811="zákl. přenesená",J1811,0)</f>
        <v>0</v>
      </c>
      <c r="BH1811" s="260">
        <f>IF(N1811="sníž. přenesená",J1811,0)</f>
        <v>0</v>
      </c>
      <c r="BI1811" s="260">
        <f>IF(N1811="nulová",J1811,0)</f>
        <v>0</v>
      </c>
      <c r="BJ1811" s="18" t="s">
        <v>91</v>
      </c>
      <c r="BK1811" s="260">
        <f>ROUND(I1811*H1811,2)</f>
        <v>0</v>
      </c>
      <c r="BL1811" s="18" t="s">
        <v>162</v>
      </c>
      <c r="BM1811" s="259" t="s">
        <v>2778</v>
      </c>
    </row>
    <row r="1812" s="2" customFormat="1">
      <c r="A1812" s="40"/>
      <c r="B1812" s="41"/>
      <c r="C1812" s="42"/>
      <c r="D1812" s="261" t="s">
        <v>404</v>
      </c>
      <c r="E1812" s="42"/>
      <c r="F1812" s="262" t="s">
        <v>2370</v>
      </c>
      <c r="G1812" s="42"/>
      <c r="H1812" s="42"/>
      <c r="I1812" s="157"/>
      <c r="J1812" s="42"/>
      <c r="K1812" s="42"/>
      <c r="L1812" s="46"/>
      <c r="M1812" s="263"/>
      <c r="N1812" s="264"/>
      <c r="O1812" s="93"/>
      <c r="P1812" s="93"/>
      <c r="Q1812" s="93"/>
      <c r="R1812" s="93"/>
      <c r="S1812" s="93"/>
      <c r="T1812" s="94"/>
      <c r="U1812" s="40"/>
      <c r="V1812" s="40"/>
      <c r="W1812" s="40"/>
      <c r="X1812" s="40"/>
      <c r="Y1812" s="40"/>
      <c r="Z1812" s="40"/>
      <c r="AA1812" s="40"/>
      <c r="AB1812" s="40"/>
      <c r="AC1812" s="40"/>
      <c r="AD1812" s="40"/>
      <c r="AE1812" s="40"/>
      <c r="AT1812" s="18" t="s">
        <v>404</v>
      </c>
      <c r="AU1812" s="18" t="s">
        <v>93</v>
      </c>
    </row>
    <row r="1813" s="2" customFormat="1" ht="16.5" customHeight="1">
      <c r="A1813" s="40"/>
      <c r="B1813" s="41"/>
      <c r="C1813" s="247" t="s">
        <v>1920</v>
      </c>
      <c r="D1813" s="247" t="s">
        <v>400</v>
      </c>
      <c r="E1813" s="248" t="s">
        <v>2779</v>
      </c>
      <c r="F1813" s="249" t="s">
        <v>2780</v>
      </c>
      <c r="G1813" s="250" t="s">
        <v>1828</v>
      </c>
      <c r="H1813" s="251">
        <v>1</v>
      </c>
      <c r="I1813" s="252"/>
      <c r="J1813" s="253">
        <f>ROUND(I1813*H1813,2)</f>
        <v>0</v>
      </c>
      <c r="K1813" s="254"/>
      <c r="L1813" s="46"/>
      <c r="M1813" s="255" t="s">
        <v>1</v>
      </c>
      <c r="N1813" s="256" t="s">
        <v>48</v>
      </c>
      <c r="O1813" s="93"/>
      <c r="P1813" s="257">
        <f>O1813*H1813</f>
        <v>0</v>
      </c>
      <c r="Q1813" s="257">
        <v>0</v>
      </c>
      <c r="R1813" s="257">
        <f>Q1813*H1813</f>
        <v>0</v>
      </c>
      <c r="S1813" s="257">
        <v>0</v>
      </c>
      <c r="T1813" s="258">
        <f>S1813*H1813</f>
        <v>0</v>
      </c>
      <c r="U1813" s="40"/>
      <c r="V1813" s="40"/>
      <c r="W1813" s="40"/>
      <c r="X1813" s="40"/>
      <c r="Y1813" s="40"/>
      <c r="Z1813" s="40"/>
      <c r="AA1813" s="40"/>
      <c r="AB1813" s="40"/>
      <c r="AC1813" s="40"/>
      <c r="AD1813" s="40"/>
      <c r="AE1813" s="40"/>
      <c r="AR1813" s="259" t="s">
        <v>162</v>
      </c>
      <c r="AT1813" s="259" t="s">
        <v>400</v>
      </c>
      <c r="AU1813" s="259" t="s">
        <v>93</v>
      </c>
      <c r="AY1813" s="18" t="s">
        <v>397</v>
      </c>
      <c r="BE1813" s="260">
        <f>IF(N1813="základní",J1813,0)</f>
        <v>0</v>
      </c>
      <c r="BF1813" s="260">
        <f>IF(N1813="snížená",J1813,0)</f>
        <v>0</v>
      </c>
      <c r="BG1813" s="260">
        <f>IF(N1813="zákl. přenesená",J1813,0)</f>
        <v>0</v>
      </c>
      <c r="BH1813" s="260">
        <f>IF(N1813="sníž. přenesená",J1813,0)</f>
        <v>0</v>
      </c>
      <c r="BI1813" s="260">
        <f>IF(N1813="nulová",J1813,0)</f>
        <v>0</v>
      </c>
      <c r="BJ1813" s="18" t="s">
        <v>91</v>
      </c>
      <c r="BK1813" s="260">
        <f>ROUND(I1813*H1813,2)</f>
        <v>0</v>
      </c>
      <c r="BL1813" s="18" t="s">
        <v>162</v>
      </c>
      <c r="BM1813" s="259" t="s">
        <v>2781</v>
      </c>
    </row>
    <row r="1814" s="2" customFormat="1">
      <c r="A1814" s="40"/>
      <c r="B1814" s="41"/>
      <c r="C1814" s="42"/>
      <c r="D1814" s="261" t="s">
        <v>404</v>
      </c>
      <c r="E1814" s="42"/>
      <c r="F1814" s="262" t="s">
        <v>2370</v>
      </c>
      <c r="G1814" s="42"/>
      <c r="H1814" s="42"/>
      <c r="I1814" s="157"/>
      <c r="J1814" s="42"/>
      <c r="K1814" s="42"/>
      <c r="L1814" s="46"/>
      <c r="M1814" s="263"/>
      <c r="N1814" s="264"/>
      <c r="O1814" s="93"/>
      <c r="P1814" s="93"/>
      <c r="Q1814" s="93"/>
      <c r="R1814" s="93"/>
      <c r="S1814" s="93"/>
      <c r="T1814" s="94"/>
      <c r="U1814" s="40"/>
      <c r="V1814" s="40"/>
      <c r="W1814" s="40"/>
      <c r="X1814" s="40"/>
      <c r="Y1814" s="40"/>
      <c r="Z1814" s="40"/>
      <c r="AA1814" s="40"/>
      <c r="AB1814" s="40"/>
      <c r="AC1814" s="40"/>
      <c r="AD1814" s="40"/>
      <c r="AE1814" s="40"/>
      <c r="AT1814" s="18" t="s">
        <v>404</v>
      </c>
      <c r="AU1814" s="18" t="s">
        <v>93</v>
      </c>
    </row>
    <row r="1815" s="2" customFormat="1" ht="16.5" customHeight="1">
      <c r="A1815" s="40"/>
      <c r="B1815" s="41"/>
      <c r="C1815" s="247" t="s">
        <v>2782</v>
      </c>
      <c r="D1815" s="247" t="s">
        <v>400</v>
      </c>
      <c r="E1815" s="248" t="s">
        <v>2783</v>
      </c>
      <c r="F1815" s="249" t="s">
        <v>2784</v>
      </c>
      <c r="G1815" s="250" t="s">
        <v>1828</v>
      </c>
      <c r="H1815" s="251">
        <v>1</v>
      </c>
      <c r="I1815" s="252"/>
      <c r="J1815" s="253">
        <f>ROUND(I1815*H1815,2)</f>
        <v>0</v>
      </c>
      <c r="K1815" s="254"/>
      <c r="L1815" s="46"/>
      <c r="M1815" s="255" t="s">
        <v>1</v>
      </c>
      <c r="N1815" s="256" t="s">
        <v>48</v>
      </c>
      <c r="O1815" s="93"/>
      <c r="P1815" s="257">
        <f>O1815*H1815</f>
        <v>0</v>
      </c>
      <c r="Q1815" s="257">
        <v>0</v>
      </c>
      <c r="R1815" s="257">
        <f>Q1815*H1815</f>
        <v>0</v>
      </c>
      <c r="S1815" s="257">
        <v>0</v>
      </c>
      <c r="T1815" s="258">
        <f>S1815*H1815</f>
        <v>0</v>
      </c>
      <c r="U1815" s="40"/>
      <c r="V1815" s="40"/>
      <c r="W1815" s="40"/>
      <c r="X1815" s="40"/>
      <c r="Y1815" s="40"/>
      <c r="Z1815" s="40"/>
      <c r="AA1815" s="40"/>
      <c r="AB1815" s="40"/>
      <c r="AC1815" s="40"/>
      <c r="AD1815" s="40"/>
      <c r="AE1815" s="40"/>
      <c r="AR1815" s="259" t="s">
        <v>162</v>
      </c>
      <c r="AT1815" s="259" t="s">
        <v>400</v>
      </c>
      <c r="AU1815" s="259" t="s">
        <v>93</v>
      </c>
      <c r="AY1815" s="18" t="s">
        <v>397</v>
      </c>
      <c r="BE1815" s="260">
        <f>IF(N1815="základní",J1815,0)</f>
        <v>0</v>
      </c>
      <c r="BF1815" s="260">
        <f>IF(N1815="snížená",J1815,0)</f>
        <v>0</v>
      </c>
      <c r="BG1815" s="260">
        <f>IF(N1815="zákl. přenesená",J1815,0)</f>
        <v>0</v>
      </c>
      <c r="BH1815" s="260">
        <f>IF(N1815="sníž. přenesená",J1815,0)</f>
        <v>0</v>
      </c>
      <c r="BI1815" s="260">
        <f>IF(N1815="nulová",J1815,0)</f>
        <v>0</v>
      </c>
      <c r="BJ1815" s="18" t="s">
        <v>91</v>
      </c>
      <c r="BK1815" s="260">
        <f>ROUND(I1815*H1815,2)</f>
        <v>0</v>
      </c>
      <c r="BL1815" s="18" t="s">
        <v>162</v>
      </c>
      <c r="BM1815" s="259" t="s">
        <v>2785</v>
      </c>
    </row>
    <row r="1816" s="2" customFormat="1">
      <c r="A1816" s="40"/>
      <c r="B1816" s="41"/>
      <c r="C1816" s="42"/>
      <c r="D1816" s="261" t="s">
        <v>404</v>
      </c>
      <c r="E1816" s="42"/>
      <c r="F1816" s="262" t="s">
        <v>2370</v>
      </c>
      <c r="G1816" s="42"/>
      <c r="H1816" s="42"/>
      <c r="I1816" s="157"/>
      <c r="J1816" s="42"/>
      <c r="K1816" s="42"/>
      <c r="L1816" s="46"/>
      <c r="M1816" s="263"/>
      <c r="N1816" s="264"/>
      <c r="O1816" s="93"/>
      <c r="P1816" s="93"/>
      <c r="Q1816" s="93"/>
      <c r="R1816" s="93"/>
      <c r="S1816" s="93"/>
      <c r="T1816" s="94"/>
      <c r="U1816" s="40"/>
      <c r="V1816" s="40"/>
      <c r="W1816" s="40"/>
      <c r="X1816" s="40"/>
      <c r="Y1816" s="40"/>
      <c r="Z1816" s="40"/>
      <c r="AA1816" s="40"/>
      <c r="AB1816" s="40"/>
      <c r="AC1816" s="40"/>
      <c r="AD1816" s="40"/>
      <c r="AE1816" s="40"/>
      <c r="AT1816" s="18" t="s">
        <v>404</v>
      </c>
      <c r="AU1816" s="18" t="s">
        <v>93</v>
      </c>
    </row>
    <row r="1817" s="2" customFormat="1" ht="16.5" customHeight="1">
      <c r="A1817" s="40"/>
      <c r="B1817" s="41"/>
      <c r="C1817" s="247" t="s">
        <v>1924</v>
      </c>
      <c r="D1817" s="247" t="s">
        <v>400</v>
      </c>
      <c r="E1817" s="248" t="s">
        <v>2786</v>
      </c>
      <c r="F1817" s="249" t="s">
        <v>2787</v>
      </c>
      <c r="G1817" s="250" t="s">
        <v>1828</v>
      </c>
      <c r="H1817" s="251">
        <v>1</v>
      </c>
      <c r="I1817" s="252"/>
      <c r="J1817" s="253">
        <f>ROUND(I1817*H1817,2)</f>
        <v>0</v>
      </c>
      <c r="K1817" s="254"/>
      <c r="L1817" s="46"/>
      <c r="M1817" s="255" t="s">
        <v>1</v>
      </c>
      <c r="N1817" s="256" t="s">
        <v>48</v>
      </c>
      <c r="O1817" s="93"/>
      <c r="P1817" s="257">
        <f>O1817*H1817</f>
        <v>0</v>
      </c>
      <c r="Q1817" s="257">
        <v>0</v>
      </c>
      <c r="R1817" s="257">
        <f>Q1817*H1817</f>
        <v>0</v>
      </c>
      <c r="S1817" s="257">
        <v>0</v>
      </c>
      <c r="T1817" s="258">
        <f>S1817*H1817</f>
        <v>0</v>
      </c>
      <c r="U1817" s="40"/>
      <c r="V1817" s="40"/>
      <c r="W1817" s="40"/>
      <c r="X1817" s="40"/>
      <c r="Y1817" s="40"/>
      <c r="Z1817" s="40"/>
      <c r="AA1817" s="40"/>
      <c r="AB1817" s="40"/>
      <c r="AC1817" s="40"/>
      <c r="AD1817" s="40"/>
      <c r="AE1817" s="40"/>
      <c r="AR1817" s="259" t="s">
        <v>162</v>
      </c>
      <c r="AT1817" s="259" t="s">
        <v>400</v>
      </c>
      <c r="AU1817" s="259" t="s">
        <v>93</v>
      </c>
      <c r="AY1817" s="18" t="s">
        <v>397</v>
      </c>
      <c r="BE1817" s="260">
        <f>IF(N1817="základní",J1817,0)</f>
        <v>0</v>
      </c>
      <c r="BF1817" s="260">
        <f>IF(N1817="snížená",J1817,0)</f>
        <v>0</v>
      </c>
      <c r="BG1817" s="260">
        <f>IF(N1817="zákl. přenesená",J1817,0)</f>
        <v>0</v>
      </c>
      <c r="BH1817" s="260">
        <f>IF(N1817="sníž. přenesená",J1817,0)</f>
        <v>0</v>
      </c>
      <c r="BI1817" s="260">
        <f>IF(N1817="nulová",J1817,0)</f>
        <v>0</v>
      </c>
      <c r="BJ1817" s="18" t="s">
        <v>91</v>
      </c>
      <c r="BK1817" s="260">
        <f>ROUND(I1817*H1817,2)</f>
        <v>0</v>
      </c>
      <c r="BL1817" s="18" t="s">
        <v>162</v>
      </c>
      <c r="BM1817" s="259" t="s">
        <v>2788</v>
      </c>
    </row>
    <row r="1818" s="2" customFormat="1">
      <c r="A1818" s="40"/>
      <c r="B1818" s="41"/>
      <c r="C1818" s="42"/>
      <c r="D1818" s="261" t="s">
        <v>404</v>
      </c>
      <c r="E1818" s="42"/>
      <c r="F1818" s="262" t="s">
        <v>2370</v>
      </c>
      <c r="G1818" s="42"/>
      <c r="H1818" s="42"/>
      <c r="I1818" s="157"/>
      <c r="J1818" s="42"/>
      <c r="K1818" s="42"/>
      <c r="L1818" s="46"/>
      <c r="M1818" s="263"/>
      <c r="N1818" s="264"/>
      <c r="O1818" s="93"/>
      <c r="P1818" s="93"/>
      <c r="Q1818" s="93"/>
      <c r="R1818" s="93"/>
      <c r="S1818" s="93"/>
      <c r="T1818" s="94"/>
      <c r="U1818" s="40"/>
      <c r="V1818" s="40"/>
      <c r="W1818" s="40"/>
      <c r="X1818" s="40"/>
      <c r="Y1818" s="40"/>
      <c r="Z1818" s="40"/>
      <c r="AA1818" s="40"/>
      <c r="AB1818" s="40"/>
      <c r="AC1818" s="40"/>
      <c r="AD1818" s="40"/>
      <c r="AE1818" s="40"/>
      <c r="AT1818" s="18" t="s">
        <v>404</v>
      </c>
      <c r="AU1818" s="18" t="s">
        <v>93</v>
      </c>
    </row>
    <row r="1819" s="2" customFormat="1" ht="16.5" customHeight="1">
      <c r="A1819" s="40"/>
      <c r="B1819" s="41"/>
      <c r="C1819" s="247" t="s">
        <v>2789</v>
      </c>
      <c r="D1819" s="247" t="s">
        <v>400</v>
      </c>
      <c r="E1819" s="248" t="s">
        <v>2790</v>
      </c>
      <c r="F1819" s="249" t="s">
        <v>2791</v>
      </c>
      <c r="G1819" s="250" t="s">
        <v>1828</v>
      </c>
      <c r="H1819" s="251">
        <v>1</v>
      </c>
      <c r="I1819" s="252"/>
      <c r="J1819" s="253">
        <f>ROUND(I1819*H1819,2)</f>
        <v>0</v>
      </c>
      <c r="K1819" s="254"/>
      <c r="L1819" s="46"/>
      <c r="M1819" s="255" t="s">
        <v>1</v>
      </c>
      <c r="N1819" s="256" t="s">
        <v>48</v>
      </c>
      <c r="O1819" s="93"/>
      <c r="P1819" s="257">
        <f>O1819*H1819</f>
        <v>0</v>
      </c>
      <c r="Q1819" s="257">
        <v>0</v>
      </c>
      <c r="R1819" s="257">
        <f>Q1819*H1819</f>
        <v>0</v>
      </c>
      <c r="S1819" s="257">
        <v>0</v>
      </c>
      <c r="T1819" s="258">
        <f>S1819*H1819</f>
        <v>0</v>
      </c>
      <c r="U1819" s="40"/>
      <c r="V1819" s="40"/>
      <c r="W1819" s="40"/>
      <c r="X1819" s="40"/>
      <c r="Y1819" s="40"/>
      <c r="Z1819" s="40"/>
      <c r="AA1819" s="40"/>
      <c r="AB1819" s="40"/>
      <c r="AC1819" s="40"/>
      <c r="AD1819" s="40"/>
      <c r="AE1819" s="40"/>
      <c r="AR1819" s="259" t="s">
        <v>162</v>
      </c>
      <c r="AT1819" s="259" t="s">
        <v>400</v>
      </c>
      <c r="AU1819" s="259" t="s">
        <v>93</v>
      </c>
      <c r="AY1819" s="18" t="s">
        <v>397</v>
      </c>
      <c r="BE1819" s="260">
        <f>IF(N1819="základní",J1819,0)</f>
        <v>0</v>
      </c>
      <c r="BF1819" s="260">
        <f>IF(N1819="snížená",J1819,0)</f>
        <v>0</v>
      </c>
      <c r="BG1819" s="260">
        <f>IF(N1819="zákl. přenesená",J1819,0)</f>
        <v>0</v>
      </c>
      <c r="BH1819" s="260">
        <f>IF(N1819="sníž. přenesená",J1819,0)</f>
        <v>0</v>
      </c>
      <c r="BI1819" s="260">
        <f>IF(N1819="nulová",J1819,0)</f>
        <v>0</v>
      </c>
      <c r="BJ1819" s="18" t="s">
        <v>91</v>
      </c>
      <c r="BK1819" s="260">
        <f>ROUND(I1819*H1819,2)</f>
        <v>0</v>
      </c>
      <c r="BL1819" s="18" t="s">
        <v>162</v>
      </c>
      <c r="BM1819" s="259" t="s">
        <v>2792</v>
      </c>
    </row>
    <row r="1820" s="2" customFormat="1">
      <c r="A1820" s="40"/>
      <c r="B1820" s="41"/>
      <c r="C1820" s="42"/>
      <c r="D1820" s="261" t="s">
        <v>404</v>
      </c>
      <c r="E1820" s="42"/>
      <c r="F1820" s="262" t="s">
        <v>2370</v>
      </c>
      <c r="G1820" s="42"/>
      <c r="H1820" s="42"/>
      <c r="I1820" s="157"/>
      <c r="J1820" s="42"/>
      <c r="K1820" s="42"/>
      <c r="L1820" s="46"/>
      <c r="M1820" s="263"/>
      <c r="N1820" s="264"/>
      <c r="O1820" s="93"/>
      <c r="P1820" s="93"/>
      <c r="Q1820" s="93"/>
      <c r="R1820" s="93"/>
      <c r="S1820" s="93"/>
      <c r="T1820" s="94"/>
      <c r="U1820" s="40"/>
      <c r="V1820" s="40"/>
      <c r="W1820" s="40"/>
      <c r="X1820" s="40"/>
      <c r="Y1820" s="40"/>
      <c r="Z1820" s="40"/>
      <c r="AA1820" s="40"/>
      <c r="AB1820" s="40"/>
      <c r="AC1820" s="40"/>
      <c r="AD1820" s="40"/>
      <c r="AE1820" s="40"/>
      <c r="AT1820" s="18" t="s">
        <v>404</v>
      </c>
      <c r="AU1820" s="18" t="s">
        <v>93</v>
      </c>
    </row>
    <row r="1821" s="2" customFormat="1" ht="16.5" customHeight="1">
      <c r="A1821" s="40"/>
      <c r="B1821" s="41"/>
      <c r="C1821" s="247" t="s">
        <v>1928</v>
      </c>
      <c r="D1821" s="247" t="s">
        <v>400</v>
      </c>
      <c r="E1821" s="248" t="s">
        <v>2793</v>
      </c>
      <c r="F1821" s="249" t="s">
        <v>2794</v>
      </c>
      <c r="G1821" s="250" t="s">
        <v>1828</v>
      </c>
      <c r="H1821" s="251">
        <v>1</v>
      </c>
      <c r="I1821" s="252"/>
      <c r="J1821" s="253">
        <f>ROUND(I1821*H1821,2)</f>
        <v>0</v>
      </c>
      <c r="K1821" s="254"/>
      <c r="L1821" s="46"/>
      <c r="M1821" s="255" t="s">
        <v>1</v>
      </c>
      <c r="N1821" s="256" t="s">
        <v>48</v>
      </c>
      <c r="O1821" s="93"/>
      <c r="P1821" s="257">
        <f>O1821*H1821</f>
        <v>0</v>
      </c>
      <c r="Q1821" s="257">
        <v>0</v>
      </c>
      <c r="R1821" s="257">
        <f>Q1821*H1821</f>
        <v>0</v>
      </c>
      <c r="S1821" s="257">
        <v>0</v>
      </c>
      <c r="T1821" s="258">
        <f>S1821*H1821</f>
        <v>0</v>
      </c>
      <c r="U1821" s="40"/>
      <c r="V1821" s="40"/>
      <c r="W1821" s="40"/>
      <c r="X1821" s="40"/>
      <c r="Y1821" s="40"/>
      <c r="Z1821" s="40"/>
      <c r="AA1821" s="40"/>
      <c r="AB1821" s="40"/>
      <c r="AC1821" s="40"/>
      <c r="AD1821" s="40"/>
      <c r="AE1821" s="40"/>
      <c r="AR1821" s="259" t="s">
        <v>162</v>
      </c>
      <c r="AT1821" s="259" t="s">
        <v>400</v>
      </c>
      <c r="AU1821" s="259" t="s">
        <v>93</v>
      </c>
      <c r="AY1821" s="18" t="s">
        <v>397</v>
      </c>
      <c r="BE1821" s="260">
        <f>IF(N1821="základní",J1821,0)</f>
        <v>0</v>
      </c>
      <c r="BF1821" s="260">
        <f>IF(N1821="snížená",J1821,0)</f>
        <v>0</v>
      </c>
      <c r="BG1821" s="260">
        <f>IF(N1821="zákl. přenesená",J1821,0)</f>
        <v>0</v>
      </c>
      <c r="BH1821" s="260">
        <f>IF(N1821="sníž. přenesená",J1821,0)</f>
        <v>0</v>
      </c>
      <c r="BI1821" s="260">
        <f>IF(N1821="nulová",J1821,0)</f>
        <v>0</v>
      </c>
      <c r="BJ1821" s="18" t="s">
        <v>91</v>
      </c>
      <c r="BK1821" s="260">
        <f>ROUND(I1821*H1821,2)</f>
        <v>0</v>
      </c>
      <c r="BL1821" s="18" t="s">
        <v>162</v>
      </c>
      <c r="BM1821" s="259" t="s">
        <v>2795</v>
      </c>
    </row>
    <row r="1822" s="2" customFormat="1">
      <c r="A1822" s="40"/>
      <c r="B1822" s="41"/>
      <c r="C1822" s="42"/>
      <c r="D1822" s="261" t="s">
        <v>404</v>
      </c>
      <c r="E1822" s="42"/>
      <c r="F1822" s="262" t="s">
        <v>2370</v>
      </c>
      <c r="G1822" s="42"/>
      <c r="H1822" s="42"/>
      <c r="I1822" s="157"/>
      <c r="J1822" s="42"/>
      <c r="K1822" s="42"/>
      <c r="L1822" s="46"/>
      <c r="M1822" s="263"/>
      <c r="N1822" s="264"/>
      <c r="O1822" s="93"/>
      <c r="P1822" s="93"/>
      <c r="Q1822" s="93"/>
      <c r="R1822" s="93"/>
      <c r="S1822" s="93"/>
      <c r="T1822" s="94"/>
      <c r="U1822" s="40"/>
      <c r="V1822" s="40"/>
      <c r="W1822" s="40"/>
      <c r="X1822" s="40"/>
      <c r="Y1822" s="40"/>
      <c r="Z1822" s="40"/>
      <c r="AA1822" s="40"/>
      <c r="AB1822" s="40"/>
      <c r="AC1822" s="40"/>
      <c r="AD1822" s="40"/>
      <c r="AE1822" s="40"/>
      <c r="AT1822" s="18" t="s">
        <v>404</v>
      </c>
      <c r="AU1822" s="18" t="s">
        <v>93</v>
      </c>
    </row>
    <row r="1823" s="2" customFormat="1" ht="16.5" customHeight="1">
      <c r="A1823" s="40"/>
      <c r="B1823" s="41"/>
      <c r="C1823" s="247" t="s">
        <v>2796</v>
      </c>
      <c r="D1823" s="247" t="s">
        <v>400</v>
      </c>
      <c r="E1823" s="248" t="s">
        <v>2797</v>
      </c>
      <c r="F1823" s="249" t="s">
        <v>2798</v>
      </c>
      <c r="G1823" s="250" t="s">
        <v>1828</v>
      </c>
      <c r="H1823" s="251">
        <v>1</v>
      </c>
      <c r="I1823" s="252"/>
      <c r="J1823" s="253">
        <f>ROUND(I1823*H1823,2)</f>
        <v>0</v>
      </c>
      <c r="K1823" s="254"/>
      <c r="L1823" s="46"/>
      <c r="M1823" s="255" t="s">
        <v>1</v>
      </c>
      <c r="N1823" s="256" t="s">
        <v>48</v>
      </c>
      <c r="O1823" s="93"/>
      <c r="P1823" s="257">
        <f>O1823*H1823</f>
        <v>0</v>
      </c>
      <c r="Q1823" s="257">
        <v>0</v>
      </c>
      <c r="R1823" s="257">
        <f>Q1823*H1823</f>
        <v>0</v>
      </c>
      <c r="S1823" s="257">
        <v>0</v>
      </c>
      <c r="T1823" s="258">
        <f>S1823*H1823</f>
        <v>0</v>
      </c>
      <c r="U1823" s="40"/>
      <c r="V1823" s="40"/>
      <c r="W1823" s="40"/>
      <c r="X1823" s="40"/>
      <c r="Y1823" s="40"/>
      <c r="Z1823" s="40"/>
      <c r="AA1823" s="40"/>
      <c r="AB1823" s="40"/>
      <c r="AC1823" s="40"/>
      <c r="AD1823" s="40"/>
      <c r="AE1823" s="40"/>
      <c r="AR1823" s="259" t="s">
        <v>162</v>
      </c>
      <c r="AT1823" s="259" t="s">
        <v>400</v>
      </c>
      <c r="AU1823" s="259" t="s">
        <v>93</v>
      </c>
      <c r="AY1823" s="18" t="s">
        <v>397</v>
      </c>
      <c r="BE1823" s="260">
        <f>IF(N1823="základní",J1823,0)</f>
        <v>0</v>
      </c>
      <c r="BF1823" s="260">
        <f>IF(N1823="snížená",J1823,0)</f>
        <v>0</v>
      </c>
      <c r="BG1823" s="260">
        <f>IF(N1823="zákl. přenesená",J1823,0)</f>
        <v>0</v>
      </c>
      <c r="BH1823" s="260">
        <f>IF(N1823="sníž. přenesená",J1823,0)</f>
        <v>0</v>
      </c>
      <c r="BI1823" s="260">
        <f>IF(N1823="nulová",J1823,0)</f>
        <v>0</v>
      </c>
      <c r="BJ1823" s="18" t="s">
        <v>91</v>
      </c>
      <c r="BK1823" s="260">
        <f>ROUND(I1823*H1823,2)</f>
        <v>0</v>
      </c>
      <c r="BL1823" s="18" t="s">
        <v>162</v>
      </c>
      <c r="BM1823" s="259" t="s">
        <v>2799</v>
      </c>
    </row>
    <row r="1824" s="2" customFormat="1">
      <c r="A1824" s="40"/>
      <c r="B1824" s="41"/>
      <c r="C1824" s="42"/>
      <c r="D1824" s="261" t="s">
        <v>404</v>
      </c>
      <c r="E1824" s="42"/>
      <c r="F1824" s="262" t="s">
        <v>2370</v>
      </c>
      <c r="G1824" s="42"/>
      <c r="H1824" s="42"/>
      <c r="I1824" s="157"/>
      <c r="J1824" s="42"/>
      <c r="K1824" s="42"/>
      <c r="L1824" s="46"/>
      <c r="M1824" s="263"/>
      <c r="N1824" s="264"/>
      <c r="O1824" s="93"/>
      <c r="P1824" s="93"/>
      <c r="Q1824" s="93"/>
      <c r="R1824" s="93"/>
      <c r="S1824" s="93"/>
      <c r="T1824" s="94"/>
      <c r="U1824" s="40"/>
      <c r="V1824" s="40"/>
      <c r="W1824" s="40"/>
      <c r="X1824" s="40"/>
      <c r="Y1824" s="40"/>
      <c r="Z1824" s="40"/>
      <c r="AA1824" s="40"/>
      <c r="AB1824" s="40"/>
      <c r="AC1824" s="40"/>
      <c r="AD1824" s="40"/>
      <c r="AE1824" s="40"/>
      <c r="AT1824" s="18" t="s">
        <v>404</v>
      </c>
      <c r="AU1824" s="18" t="s">
        <v>93</v>
      </c>
    </row>
    <row r="1825" s="2" customFormat="1" ht="16.5" customHeight="1">
      <c r="A1825" s="40"/>
      <c r="B1825" s="41"/>
      <c r="C1825" s="247" t="s">
        <v>1932</v>
      </c>
      <c r="D1825" s="247" t="s">
        <v>400</v>
      </c>
      <c r="E1825" s="248" t="s">
        <v>2800</v>
      </c>
      <c r="F1825" s="249" t="s">
        <v>2801</v>
      </c>
      <c r="G1825" s="250" t="s">
        <v>1828</v>
      </c>
      <c r="H1825" s="251">
        <v>1</v>
      </c>
      <c r="I1825" s="252"/>
      <c r="J1825" s="253">
        <f>ROUND(I1825*H1825,2)</f>
        <v>0</v>
      </c>
      <c r="K1825" s="254"/>
      <c r="L1825" s="46"/>
      <c r="M1825" s="255" t="s">
        <v>1</v>
      </c>
      <c r="N1825" s="256" t="s">
        <v>48</v>
      </c>
      <c r="O1825" s="93"/>
      <c r="P1825" s="257">
        <f>O1825*H1825</f>
        <v>0</v>
      </c>
      <c r="Q1825" s="257">
        <v>0</v>
      </c>
      <c r="R1825" s="257">
        <f>Q1825*H1825</f>
        <v>0</v>
      </c>
      <c r="S1825" s="257">
        <v>0</v>
      </c>
      <c r="T1825" s="258">
        <f>S1825*H1825</f>
        <v>0</v>
      </c>
      <c r="U1825" s="40"/>
      <c r="V1825" s="40"/>
      <c r="W1825" s="40"/>
      <c r="X1825" s="40"/>
      <c r="Y1825" s="40"/>
      <c r="Z1825" s="40"/>
      <c r="AA1825" s="40"/>
      <c r="AB1825" s="40"/>
      <c r="AC1825" s="40"/>
      <c r="AD1825" s="40"/>
      <c r="AE1825" s="40"/>
      <c r="AR1825" s="259" t="s">
        <v>162</v>
      </c>
      <c r="AT1825" s="259" t="s">
        <v>400</v>
      </c>
      <c r="AU1825" s="259" t="s">
        <v>93</v>
      </c>
      <c r="AY1825" s="18" t="s">
        <v>397</v>
      </c>
      <c r="BE1825" s="260">
        <f>IF(N1825="základní",J1825,0)</f>
        <v>0</v>
      </c>
      <c r="BF1825" s="260">
        <f>IF(N1825="snížená",J1825,0)</f>
        <v>0</v>
      </c>
      <c r="BG1825" s="260">
        <f>IF(N1825="zákl. přenesená",J1825,0)</f>
        <v>0</v>
      </c>
      <c r="BH1825" s="260">
        <f>IF(N1825="sníž. přenesená",J1825,0)</f>
        <v>0</v>
      </c>
      <c r="BI1825" s="260">
        <f>IF(N1825="nulová",J1825,0)</f>
        <v>0</v>
      </c>
      <c r="BJ1825" s="18" t="s">
        <v>91</v>
      </c>
      <c r="BK1825" s="260">
        <f>ROUND(I1825*H1825,2)</f>
        <v>0</v>
      </c>
      <c r="BL1825" s="18" t="s">
        <v>162</v>
      </c>
      <c r="BM1825" s="259" t="s">
        <v>2802</v>
      </c>
    </row>
    <row r="1826" s="2" customFormat="1">
      <c r="A1826" s="40"/>
      <c r="B1826" s="41"/>
      <c r="C1826" s="42"/>
      <c r="D1826" s="261" t="s">
        <v>404</v>
      </c>
      <c r="E1826" s="42"/>
      <c r="F1826" s="262" t="s">
        <v>2370</v>
      </c>
      <c r="G1826" s="42"/>
      <c r="H1826" s="42"/>
      <c r="I1826" s="157"/>
      <c r="J1826" s="42"/>
      <c r="K1826" s="42"/>
      <c r="L1826" s="46"/>
      <c r="M1826" s="263"/>
      <c r="N1826" s="264"/>
      <c r="O1826" s="93"/>
      <c r="P1826" s="93"/>
      <c r="Q1826" s="93"/>
      <c r="R1826" s="93"/>
      <c r="S1826" s="93"/>
      <c r="T1826" s="94"/>
      <c r="U1826" s="40"/>
      <c r="V1826" s="40"/>
      <c r="W1826" s="40"/>
      <c r="X1826" s="40"/>
      <c r="Y1826" s="40"/>
      <c r="Z1826" s="40"/>
      <c r="AA1826" s="40"/>
      <c r="AB1826" s="40"/>
      <c r="AC1826" s="40"/>
      <c r="AD1826" s="40"/>
      <c r="AE1826" s="40"/>
      <c r="AT1826" s="18" t="s">
        <v>404</v>
      </c>
      <c r="AU1826" s="18" t="s">
        <v>93</v>
      </c>
    </row>
    <row r="1827" s="2" customFormat="1" ht="16.5" customHeight="1">
      <c r="A1827" s="40"/>
      <c r="B1827" s="41"/>
      <c r="C1827" s="247" t="s">
        <v>2803</v>
      </c>
      <c r="D1827" s="247" t="s">
        <v>400</v>
      </c>
      <c r="E1827" s="248" t="s">
        <v>2804</v>
      </c>
      <c r="F1827" s="249" t="s">
        <v>2805</v>
      </c>
      <c r="G1827" s="250" t="s">
        <v>1828</v>
      </c>
      <c r="H1827" s="251">
        <v>1</v>
      </c>
      <c r="I1827" s="252"/>
      <c r="J1827" s="253">
        <f>ROUND(I1827*H1827,2)</f>
        <v>0</v>
      </c>
      <c r="K1827" s="254"/>
      <c r="L1827" s="46"/>
      <c r="M1827" s="255" t="s">
        <v>1</v>
      </c>
      <c r="N1827" s="256" t="s">
        <v>48</v>
      </c>
      <c r="O1827" s="93"/>
      <c r="P1827" s="257">
        <f>O1827*H1827</f>
        <v>0</v>
      </c>
      <c r="Q1827" s="257">
        <v>0</v>
      </c>
      <c r="R1827" s="257">
        <f>Q1827*H1827</f>
        <v>0</v>
      </c>
      <c r="S1827" s="257">
        <v>0</v>
      </c>
      <c r="T1827" s="258">
        <f>S1827*H1827</f>
        <v>0</v>
      </c>
      <c r="U1827" s="40"/>
      <c r="V1827" s="40"/>
      <c r="W1827" s="40"/>
      <c r="X1827" s="40"/>
      <c r="Y1827" s="40"/>
      <c r="Z1827" s="40"/>
      <c r="AA1827" s="40"/>
      <c r="AB1827" s="40"/>
      <c r="AC1827" s="40"/>
      <c r="AD1827" s="40"/>
      <c r="AE1827" s="40"/>
      <c r="AR1827" s="259" t="s">
        <v>162</v>
      </c>
      <c r="AT1827" s="259" t="s">
        <v>400</v>
      </c>
      <c r="AU1827" s="259" t="s">
        <v>93</v>
      </c>
      <c r="AY1827" s="18" t="s">
        <v>397</v>
      </c>
      <c r="BE1827" s="260">
        <f>IF(N1827="základní",J1827,0)</f>
        <v>0</v>
      </c>
      <c r="BF1827" s="260">
        <f>IF(N1827="snížená",J1827,0)</f>
        <v>0</v>
      </c>
      <c r="BG1827" s="260">
        <f>IF(N1827="zákl. přenesená",J1827,0)</f>
        <v>0</v>
      </c>
      <c r="BH1827" s="260">
        <f>IF(N1827="sníž. přenesená",J1827,0)</f>
        <v>0</v>
      </c>
      <c r="BI1827" s="260">
        <f>IF(N1827="nulová",J1827,0)</f>
        <v>0</v>
      </c>
      <c r="BJ1827" s="18" t="s">
        <v>91</v>
      </c>
      <c r="BK1827" s="260">
        <f>ROUND(I1827*H1827,2)</f>
        <v>0</v>
      </c>
      <c r="BL1827" s="18" t="s">
        <v>162</v>
      </c>
      <c r="BM1827" s="259" t="s">
        <v>2806</v>
      </c>
    </row>
    <row r="1828" s="2" customFormat="1">
      <c r="A1828" s="40"/>
      <c r="B1828" s="41"/>
      <c r="C1828" s="42"/>
      <c r="D1828" s="261" t="s">
        <v>404</v>
      </c>
      <c r="E1828" s="42"/>
      <c r="F1828" s="262" t="s">
        <v>2370</v>
      </c>
      <c r="G1828" s="42"/>
      <c r="H1828" s="42"/>
      <c r="I1828" s="157"/>
      <c r="J1828" s="42"/>
      <c r="K1828" s="42"/>
      <c r="L1828" s="46"/>
      <c r="M1828" s="263"/>
      <c r="N1828" s="264"/>
      <c r="O1828" s="93"/>
      <c r="P1828" s="93"/>
      <c r="Q1828" s="93"/>
      <c r="R1828" s="93"/>
      <c r="S1828" s="93"/>
      <c r="T1828" s="94"/>
      <c r="U1828" s="40"/>
      <c r="V1828" s="40"/>
      <c r="W1828" s="40"/>
      <c r="X1828" s="40"/>
      <c r="Y1828" s="40"/>
      <c r="Z1828" s="40"/>
      <c r="AA1828" s="40"/>
      <c r="AB1828" s="40"/>
      <c r="AC1828" s="40"/>
      <c r="AD1828" s="40"/>
      <c r="AE1828" s="40"/>
      <c r="AT1828" s="18" t="s">
        <v>404</v>
      </c>
      <c r="AU1828" s="18" t="s">
        <v>93</v>
      </c>
    </row>
    <row r="1829" s="2" customFormat="1" ht="16.5" customHeight="1">
      <c r="A1829" s="40"/>
      <c r="B1829" s="41"/>
      <c r="C1829" s="247" t="s">
        <v>1936</v>
      </c>
      <c r="D1829" s="247" t="s">
        <v>400</v>
      </c>
      <c r="E1829" s="248" t="s">
        <v>2807</v>
      </c>
      <c r="F1829" s="249" t="s">
        <v>2808</v>
      </c>
      <c r="G1829" s="250" t="s">
        <v>1828</v>
      </c>
      <c r="H1829" s="251">
        <v>1</v>
      </c>
      <c r="I1829" s="252"/>
      <c r="J1829" s="253">
        <f>ROUND(I1829*H1829,2)</f>
        <v>0</v>
      </c>
      <c r="K1829" s="254"/>
      <c r="L1829" s="46"/>
      <c r="M1829" s="255" t="s">
        <v>1</v>
      </c>
      <c r="N1829" s="256" t="s">
        <v>48</v>
      </c>
      <c r="O1829" s="93"/>
      <c r="P1829" s="257">
        <f>O1829*H1829</f>
        <v>0</v>
      </c>
      <c r="Q1829" s="257">
        <v>0</v>
      </c>
      <c r="R1829" s="257">
        <f>Q1829*H1829</f>
        <v>0</v>
      </c>
      <c r="S1829" s="257">
        <v>0</v>
      </c>
      <c r="T1829" s="258">
        <f>S1829*H1829</f>
        <v>0</v>
      </c>
      <c r="U1829" s="40"/>
      <c r="V1829" s="40"/>
      <c r="W1829" s="40"/>
      <c r="X1829" s="40"/>
      <c r="Y1829" s="40"/>
      <c r="Z1829" s="40"/>
      <c r="AA1829" s="40"/>
      <c r="AB1829" s="40"/>
      <c r="AC1829" s="40"/>
      <c r="AD1829" s="40"/>
      <c r="AE1829" s="40"/>
      <c r="AR1829" s="259" t="s">
        <v>162</v>
      </c>
      <c r="AT1829" s="259" t="s">
        <v>400</v>
      </c>
      <c r="AU1829" s="259" t="s">
        <v>93</v>
      </c>
      <c r="AY1829" s="18" t="s">
        <v>397</v>
      </c>
      <c r="BE1829" s="260">
        <f>IF(N1829="základní",J1829,0)</f>
        <v>0</v>
      </c>
      <c r="BF1829" s="260">
        <f>IF(N1829="snížená",J1829,0)</f>
        <v>0</v>
      </c>
      <c r="BG1829" s="260">
        <f>IF(N1829="zákl. přenesená",J1829,0)</f>
        <v>0</v>
      </c>
      <c r="BH1829" s="260">
        <f>IF(N1829="sníž. přenesená",J1829,0)</f>
        <v>0</v>
      </c>
      <c r="BI1829" s="260">
        <f>IF(N1829="nulová",J1829,0)</f>
        <v>0</v>
      </c>
      <c r="BJ1829" s="18" t="s">
        <v>91</v>
      </c>
      <c r="BK1829" s="260">
        <f>ROUND(I1829*H1829,2)</f>
        <v>0</v>
      </c>
      <c r="BL1829" s="18" t="s">
        <v>162</v>
      </c>
      <c r="BM1829" s="259" t="s">
        <v>2809</v>
      </c>
    </row>
    <row r="1830" s="2" customFormat="1">
      <c r="A1830" s="40"/>
      <c r="B1830" s="41"/>
      <c r="C1830" s="42"/>
      <c r="D1830" s="261" t="s">
        <v>404</v>
      </c>
      <c r="E1830" s="42"/>
      <c r="F1830" s="262" t="s">
        <v>2370</v>
      </c>
      <c r="G1830" s="42"/>
      <c r="H1830" s="42"/>
      <c r="I1830" s="157"/>
      <c r="J1830" s="42"/>
      <c r="K1830" s="42"/>
      <c r="L1830" s="46"/>
      <c r="M1830" s="263"/>
      <c r="N1830" s="264"/>
      <c r="O1830" s="93"/>
      <c r="P1830" s="93"/>
      <c r="Q1830" s="93"/>
      <c r="R1830" s="93"/>
      <c r="S1830" s="93"/>
      <c r="T1830" s="94"/>
      <c r="U1830" s="40"/>
      <c r="V1830" s="40"/>
      <c r="W1830" s="40"/>
      <c r="X1830" s="40"/>
      <c r="Y1830" s="40"/>
      <c r="Z1830" s="40"/>
      <c r="AA1830" s="40"/>
      <c r="AB1830" s="40"/>
      <c r="AC1830" s="40"/>
      <c r="AD1830" s="40"/>
      <c r="AE1830" s="40"/>
      <c r="AT1830" s="18" t="s">
        <v>404</v>
      </c>
      <c r="AU1830" s="18" t="s">
        <v>93</v>
      </c>
    </row>
    <row r="1831" s="2" customFormat="1" ht="16.5" customHeight="1">
      <c r="A1831" s="40"/>
      <c r="B1831" s="41"/>
      <c r="C1831" s="247" t="s">
        <v>2810</v>
      </c>
      <c r="D1831" s="247" t="s">
        <v>400</v>
      </c>
      <c r="E1831" s="248" t="s">
        <v>2811</v>
      </c>
      <c r="F1831" s="249" t="s">
        <v>2812</v>
      </c>
      <c r="G1831" s="250" t="s">
        <v>1828</v>
      </c>
      <c r="H1831" s="251">
        <v>1</v>
      </c>
      <c r="I1831" s="252"/>
      <c r="J1831" s="253">
        <f>ROUND(I1831*H1831,2)</f>
        <v>0</v>
      </c>
      <c r="K1831" s="254"/>
      <c r="L1831" s="46"/>
      <c r="M1831" s="255" t="s">
        <v>1</v>
      </c>
      <c r="N1831" s="256" t="s">
        <v>48</v>
      </c>
      <c r="O1831" s="93"/>
      <c r="P1831" s="257">
        <f>O1831*H1831</f>
        <v>0</v>
      </c>
      <c r="Q1831" s="257">
        <v>0</v>
      </c>
      <c r="R1831" s="257">
        <f>Q1831*H1831</f>
        <v>0</v>
      </c>
      <c r="S1831" s="257">
        <v>0</v>
      </c>
      <c r="T1831" s="258">
        <f>S1831*H1831</f>
        <v>0</v>
      </c>
      <c r="U1831" s="40"/>
      <c r="V1831" s="40"/>
      <c r="W1831" s="40"/>
      <c r="X1831" s="40"/>
      <c r="Y1831" s="40"/>
      <c r="Z1831" s="40"/>
      <c r="AA1831" s="40"/>
      <c r="AB1831" s="40"/>
      <c r="AC1831" s="40"/>
      <c r="AD1831" s="40"/>
      <c r="AE1831" s="40"/>
      <c r="AR1831" s="259" t="s">
        <v>162</v>
      </c>
      <c r="AT1831" s="259" t="s">
        <v>400</v>
      </c>
      <c r="AU1831" s="259" t="s">
        <v>93</v>
      </c>
      <c r="AY1831" s="18" t="s">
        <v>397</v>
      </c>
      <c r="BE1831" s="260">
        <f>IF(N1831="základní",J1831,0)</f>
        <v>0</v>
      </c>
      <c r="BF1831" s="260">
        <f>IF(N1831="snížená",J1831,0)</f>
        <v>0</v>
      </c>
      <c r="BG1831" s="260">
        <f>IF(N1831="zákl. přenesená",J1831,0)</f>
        <v>0</v>
      </c>
      <c r="BH1831" s="260">
        <f>IF(N1831="sníž. přenesená",J1831,0)</f>
        <v>0</v>
      </c>
      <c r="BI1831" s="260">
        <f>IF(N1831="nulová",J1831,0)</f>
        <v>0</v>
      </c>
      <c r="BJ1831" s="18" t="s">
        <v>91</v>
      </c>
      <c r="BK1831" s="260">
        <f>ROUND(I1831*H1831,2)</f>
        <v>0</v>
      </c>
      <c r="BL1831" s="18" t="s">
        <v>162</v>
      </c>
      <c r="BM1831" s="259" t="s">
        <v>2813</v>
      </c>
    </row>
    <row r="1832" s="2" customFormat="1">
      <c r="A1832" s="40"/>
      <c r="B1832" s="41"/>
      <c r="C1832" s="42"/>
      <c r="D1832" s="261" t="s">
        <v>404</v>
      </c>
      <c r="E1832" s="42"/>
      <c r="F1832" s="262" t="s">
        <v>2370</v>
      </c>
      <c r="G1832" s="42"/>
      <c r="H1832" s="42"/>
      <c r="I1832" s="157"/>
      <c r="J1832" s="42"/>
      <c r="K1832" s="42"/>
      <c r="L1832" s="46"/>
      <c r="M1832" s="263"/>
      <c r="N1832" s="264"/>
      <c r="O1832" s="93"/>
      <c r="P1832" s="93"/>
      <c r="Q1832" s="93"/>
      <c r="R1832" s="93"/>
      <c r="S1832" s="93"/>
      <c r="T1832" s="94"/>
      <c r="U1832" s="40"/>
      <c r="V1832" s="40"/>
      <c r="W1832" s="40"/>
      <c r="X1832" s="40"/>
      <c r="Y1832" s="40"/>
      <c r="Z1832" s="40"/>
      <c r="AA1832" s="40"/>
      <c r="AB1832" s="40"/>
      <c r="AC1832" s="40"/>
      <c r="AD1832" s="40"/>
      <c r="AE1832" s="40"/>
      <c r="AT1832" s="18" t="s">
        <v>404</v>
      </c>
      <c r="AU1832" s="18" t="s">
        <v>93</v>
      </c>
    </row>
    <row r="1833" s="2" customFormat="1" ht="16.5" customHeight="1">
      <c r="A1833" s="40"/>
      <c r="B1833" s="41"/>
      <c r="C1833" s="247" t="s">
        <v>1940</v>
      </c>
      <c r="D1833" s="247" t="s">
        <v>400</v>
      </c>
      <c r="E1833" s="248" t="s">
        <v>2814</v>
      </c>
      <c r="F1833" s="249" t="s">
        <v>2815</v>
      </c>
      <c r="G1833" s="250" t="s">
        <v>1828</v>
      </c>
      <c r="H1833" s="251">
        <v>1</v>
      </c>
      <c r="I1833" s="252"/>
      <c r="J1833" s="253">
        <f>ROUND(I1833*H1833,2)</f>
        <v>0</v>
      </c>
      <c r="K1833" s="254"/>
      <c r="L1833" s="46"/>
      <c r="M1833" s="255" t="s">
        <v>1</v>
      </c>
      <c r="N1833" s="256" t="s">
        <v>48</v>
      </c>
      <c r="O1833" s="93"/>
      <c r="P1833" s="257">
        <f>O1833*H1833</f>
        <v>0</v>
      </c>
      <c r="Q1833" s="257">
        <v>0</v>
      </c>
      <c r="R1833" s="257">
        <f>Q1833*H1833</f>
        <v>0</v>
      </c>
      <c r="S1833" s="257">
        <v>0</v>
      </c>
      <c r="T1833" s="258">
        <f>S1833*H1833</f>
        <v>0</v>
      </c>
      <c r="U1833" s="40"/>
      <c r="V1833" s="40"/>
      <c r="W1833" s="40"/>
      <c r="X1833" s="40"/>
      <c r="Y1833" s="40"/>
      <c r="Z1833" s="40"/>
      <c r="AA1833" s="40"/>
      <c r="AB1833" s="40"/>
      <c r="AC1833" s="40"/>
      <c r="AD1833" s="40"/>
      <c r="AE1833" s="40"/>
      <c r="AR1833" s="259" t="s">
        <v>162</v>
      </c>
      <c r="AT1833" s="259" t="s">
        <v>400</v>
      </c>
      <c r="AU1833" s="259" t="s">
        <v>93</v>
      </c>
      <c r="AY1833" s="18" t="s">
        <v>397</v>
      </c>
      <c r="BE1833" s="260">
        <f>IF(N1833="základní",J1833,0)</f>
        <v>0</v>
      </c>
      <c r="BF1833" s="260">
        <f>IF(N1833="snížená",J1833,0)</f>
        <v>0</v>
      </c>
      <c r="BG1833" s="260">
        <f>IF(N1833="zákl. přenesená",J1833,0)</f>
        <v>0</v>
      </c>
      <c r="BH1833" s="260">
        <f>IF(N1833="sníž. přenesená",J1833,0)</f>
        <v>0</v>
      </c>
      <c r="BI1833" s="260">
        <f>IF(N1833="nulová",J1833,0)</f>
        <v>0</v>
      </c>
      <c r="BJ1833" s="18" t="s">
        <v>91</v>
      </c>
      <c r="BK1833" s="260">
        <f>ROUND(I1833*H1833,2)</f>
        <v>0</v>
      </c>
      <c r="BL1833" s="18" t="s">
        <v>162</v>
      </c>
      <c r="BM1833" s="259" t="s">
        <v>1353</v>
      </c>
    </row>
    <row r="1834" s="2" customFormat="1">
      <c r="A1834" s="40"/>
      <c r="B1834" s="41"/>
      <c r="C1834" s="42"/>
      <c r="D1834" s="261" t="s">
        <v>404</v>
      </c>
      <c r="E1834" s="42"/>
      <c r="F1834" s="262" t="s">
        <v>2370</v>
      </c>
      <c r="G1834" s="42"/>
      <c r="H1834" s="42"/>
      <c r="I1834" s="157"/>
      <c r="J1834" s="42"/>
      <c r="K1834" s="42"/>
      <c r="L1834" s="46"/>
      <c r="M1834" s="263"/>
      <c r="N1834" s="264"/>
      <c r="O1834" s="93"/>
      <c r="P1834" s="93"/>
      <c r="Q1834" s="93"/>
      <c r="R1834" s="93"/>
      <c r="S1834" s="93"/>
      <c r="T1834" s="94"/>
      <c r="U1834" s="40"/>
      <c r="V1834" s="40"/>
      <c r="W1834" s="40"/>
      <c r="X1834" s="40"/>
      <c r="Y1834" s="40"/>
      <c r="Z1834" s="40"/>
      <c r="AA1834" s="40"/>
      <c r="AB1834" s="40"/>
      <c r="AC1834" s="40"/>
      <c r="AD1834" s="40"/>
      <c r="AE1834" s="40"/>
      <c r="AT1834" s="18" t="s">
        <v>404</v>
      </c>
      <c r="AU1834" s="18" t="s">
        <v>93</v>
      </c>
    </row>
    <row r="1835" s="2" customFormat="1" ht="16.5" customHeight="1">
      <c r="A1835" s="40"/>
      <c r="B1835" s="41"/>
      <c r="C1835" s="247" t="s">
        <v>2816</v>
      </c>
      <c r="D1835" s="247" t="s">
        <v>400</v>
      </c>
      <c r="E1835" s="248" t="s">
        <v>2817</v>
      </c>
      <c r="F1835" s="249" t="s">
        <v>2818</v>
      </c>
      <c r="G1835" s="250" t="s">
        <v>1828</v>
      </c>
      <c r="H1835" s="251">
        <v>1</v>
      </c>
      <c r="I1835" s="252"/>
      <c r="J1835" s="253">
        <f>ROUND(I1835*H1835,2)</f>
        <v>0</v>
      </c>
      <c r="K1835" s="254"/>
      <c r="L1835" s="46"/>
      <c r="M1835" s="255" t="s">
        <v>1</v>
      </c>
      <c r="N1835" s="256" t="s">
        <v>48</v>
      </c>
      <c r="O1835" s="93"/>
      <c r="P1835" s="257">
        <f>O1835*H1835</f>
        <v>0</v>
      </c>
      <c r="Q1835" s="257">
        <v>0</v>
      </c>
      <c r="R1835" s="257">
        <f>Q1835*H1835</f>
        <v>0</v>
      </c>
      <c r="S1835" s="257">
        <v>0</v>
      </c>
      <c r="T1835" s="258">
        <f>S1835*H1835</f>
        <v>0</v>
      </c>
      <c r="U1835" s="40"/>
      <c r="V1835" s="40"/>
      <c r="W1835" s="40"/>
      <c r="X1835" s="40"/>
      <c r="Y1835" s="40"/>
      <c r="Z1835" s="40"/>
      <c r="AA1835" s="40"/>
      <c r="AB1835" s="40"/>
      <c r="AC1835" s="40"/>
      <c r="AD1835" s="40"/>
      <c r="AE1835" s="40"/>
      <c r="AR1835" s="259" t="s">
        <v>162</v>
      </c>
      <c r="AT1835" s="259" t="s">
        <v>400</v>
      </c>
      <c r="AU1835" s="259" t="s">
        <v>93</v>
      </c>
      <c r="AY1835" s="18" t="s">
        <v>397</v>
      </c>
      <c r="BE1835" s="260">
        <f>IF(N1835="základní",J1835,0)</f>
        <v>0</v>
      </c>
      <c r="BF1835" s="260">
        <f>IF(N1835="snížená",J1835,0)</f>
        <v>0</v>
      </c>
      <c r="BG1835" s="260">
        <f>IF(N1835="zákl. přenesená",J1835,0)</f>
        <v>0</v>
      </c>
      <c r="BH1835" s="260">
        <f>IF(N1835="sníž. přenesená",J1835,0)</f>
        <v>0</v>
      </c>
      <c r="BI1835" s="260">
        <f>IF(N1835="nulová",J1835,0)</f>
        <v>0</v>
      </c>
      <c r="BJ1835" s="18" t="s">
        <v>91</v>
      </c>
      <c r="BK1835" s="260">
        <f>ROUND(I1835*H1835,2)</f>
        <v>0</v>
      </c>
      <c r="BL1835" s="18" t="s">
        <v>162</v>
      </c>
      <c r="BM1835" s="259" t="s">
        <v>2819</v>
      </c>
    </row>
    <row r="1836" s="2" customFormat="1">
      <c r="A1836" s="40"/>
      <c r="B1836" s="41"/>
      <c r="C1836" s="42"/>
      <c r="D1836" s="261" t="s">
        <v>404</v>
      </c>
      <c r="E1836" s="42"/>
      <c r="F1836" s="262" t="s">
        <v>2370</v>
      </c>
      <c r="G1836" s="42"/>
      <c r="H1836" s="42"/>
      <c r="I1836" s="157"/>
      <c r="J1836" s="42"/>
      <c r="K1836" s="42"/>
      <c r="L1836" s="46"/>
      <c r="M1836" s="263"/>
      <c r="N1836" s="264"/>
      <c r="O1836" s="93"/>
      <c r="P1836" s="93"/>
      <c r="Q1836" s="93"/>
      <c r="R1836" s="93"/>
      <c r="S1836" s="93"/>
      <c r="T1836" s="94"/>
      <c r="U1836" s="40"/>
      <c r="V1836" s="40"/>
      <c r="W1836" s="40"/>
      <c r="X1836" s="40"/>
      <c r="Y1836" s="40"/>
      <c r="Z1836" s="40"/>
      <c r="AA1836" s="40"/>
      <c r="AB1836" s="40"/>
      <c r="AC1836" s="40"/>
      <c r="AD1836" s="40"/>
      <c r="AE1836" s="40"/>
      <c r="AT1836" s="18" t="s">
        <v>404</v>
      </c>
      <c r="AU1836" s="18" t="s">
        <v>93</v>
      </c>
    </row>
    <row r="1837" s="2" customFormat="1" ht="16.5" customHeight="1">
      <c r="A1837" s="40"/>
      <c r="B1837" s="41"/>
      <c r="C1837" s="247" t="s">
        <v>1944</v>
      </c>
      <c r="D1837" s="247" t="s">
        <v>400</v>
      </c>
      <c r="E1837" s="248" t="s">
        <v>2820</v>
      </c>
      <c r="F1837" s="249" t="s">
        <v>2821</v>
      </c>
      <c r="G1837" s="250" t="s">
        <v>1828</v>
      </c>
      <c r="H1837" s="251">
        <v>1</v>
      </c>
      <c r="I1837" s="252"/>
      <c r="J1837" s="253">
        <f>ROUND(I1837*H1837,2)</f>
        <v>0</v>
      </c>
      <c r="K1837" s="254"/>
      <c r="L1837" s="46"/>
      <c r="M1837" s="255" t="s">
        <v>1</v>
      </c>
      <c r="N1837" s="256" t="s">
        <v>48</v>
      </c>
      <c r="O1837" s="93"/>
      <c r="P1837" s="257">
        <f>O1837*H1837</f>
        <v>0</v>
      </c>
      <c r="Q1837" s="257">
        <v>0</v>
      </c>
      <c r="R1837" s="257">
        <f>Q1837*H1837</f>
        <v>0</v>
      </c>
      <c r="S1837" s="257">
        <v>0</v>
      </c>
      <c r="T1837" s="258">
        <f>S1837*H1837</f>
        <v>0</v>
      </c>
      <c r="U1837" s="40"/>
      <c r="V1837" s="40"/>
      <c r="W1837" s="40"/>
      <c r="X1837" s="40"/>
      <c r="Y1837" s="40"/>
      <c r="Z1837" s="40"/>
      <c r="AA1837" s="40"/>
      <c r="AB1837" s="40"/>
      <c r="AC1837" s="40"/>
      <c r="AD1837" s="40"/>
      <c r="AE1837" s="40"/>
      <c r="AR1837" s="259" t="s">
        <v>162</v>
      </c>
      <c r="AT1837" s="259" t="s">
        <v>400</v>
      </c>
      <c r="AU1837" s="259" t="s">
        <v>93</v>
      </c>
      <c r="AY1837" s="18" t="s">
        <v>397</v>
      </c>
      <c r="BE1837" s="260">
        <f>IF(N1837="základní",J1837,0)</f>
        <v>0</v>
      </c>
      <c r="BF1837" s="260">
        <f>IF(N1837="snížená",J1837,0)</f>
        <v>0</v>
      </c>
      <c r="BG1837" s="260">
        <f>IF(N1837="zákl. přenesená",J1837,0)</f>
        <v>0</v>
      </c>
      <c r="BH1837" s="260">
        <f>IF(N1837="sníž. přenesená",J1837,0)</f>
        <v>0</v>
      </c>
      <c r="BI1837" s="260">
        <f>IF(N1837="nulová",J1837,0)</f>
        <v>0</v>
      </c>
      <c r="BJ1837" s="18" t="s">
        <v>91</v>
      </c>
      <c r="BK1837" s="260">
        <f>ROUND(I1837*H1837,2)</f>
        <v>0</v>
      </c>
      <c r="BL1837" s="18" t="s">
        <v>162</v>
      </c>
      <c r="BM1837" s="259" t="s">
        <v>2822</v>
      </c>
    </row>
    <row r="1838" s="2" customFormat="1">
      <c r="A1838" s="40"/>
      <c r="B1838" s="41"/>
      <c r="C1838" s="42"/>
      <c r="D1838" s="261" t="s">
        <v>404</v>
      </c>
      <c r="E1838" s="42"/>
      <c r="F1838" s="262" t="s">
        <v>2370</v>
      </c>
      <c r="G1838" s="42"/>
      <c r="H1838" s="42"/>
      <c r="I1838" s="157"/>
      <c r="J1838" s="42"/>
      <c r="K1838" s="42"/>
      <c r="L1838" s="46"/>
      <c r="M1838" s="263"/>
      <c r="N1838" s="264"/>
      <c r="O1838" s="93"/>
      <c r="P1838" s="93"/>
      <c r="Q1838" s="93"/>
      <c r="R1838" s="93"/>
      <c r="S1838" s="93"/>
      <c r="T1838" s="94"/>
      <c r="U1838" s="40"/>
      <c r="V1838" s="40"/>
      <c r="W1838" s="40"/>
      <c r="X1838" s="40"/>
      <c r="Y1838" s="40"/>
      <c r="Z1838" s="40"/>
      <c r="AA1838" s="40"/>
      <c r="AB1838" s="40"/>
      <c r="AC1838" s="40"/>
      <c r="AD1838" s="40"/>
      <c r="AE1838" s="40"/>
      <c r="AT1838" s="18" t="s">
        <v>404</v>
      </c>
      <c r="AU1838" s="18" t="s">
        <v>93</v>
      </c>
    </row>
    <row r="1839" s="2" customFormat="1" ht="16.5" customHeight="1">
      <c r="A1839" s="40"/>
      <c r="B1839" s="41"/>
      <c r="C1839" s="247" t="s">
        <v>2823</v>
      </c>
      <c r="D1839" s="247" t="s">
        <v>400</v>
      </c>
      <c r="E1839" s="248" t="s">
        <v>2824</v>
      </c>
      <c r="F1839" s="249" t="s">
        <v>2825</v>
      </c>
      <c r="G1839" s="250" t="s">
        <v>1828</v>
      </c>
      <c r="H1839" s="251">
        <v>1</v>
      </c>
      <c r="I1839" s="252"/>
      <c r="J1839" s="253">
        <f>ROUND(I1839*H1839,2)</f>
        <v>0</v>
      </c>
      <c r="K1839" s="254"/>
      <c r="L1839" s="46"/>
      <c r="M1839" s="255" t="s">
        <v>1</v>
      </c>
      <c r="N1839" s="256" t="s">
        <v>48</v>
      </c>
      <c r="O1839" s="93"/>
      <c r="P1839" s="257">
        <f>O1839*H1839</f>
        <v>0</v>
      </c>
      <c r="Q1839" s="257">
        <v>0</v>
      </c>
      <c r="R1839" s="257">
        <f>Q1839*H1839</f>
        <v>0</v>
      </c>
      <c r="S1839" s="257">
        <v>0</v>
      </c>
      <c r="T1839" s="258">
        <f>S1839*H1839</f>
        <v>0</v>
      </c>
      <c r="U1839" s="40"/>
      <c r="V1839" s="40"/>
      <c r="W1839" s="40"/>
      <c r="X1839" s="40"/>
      <c r="Y1839" s="40"/>
      <c r="Z1839" s="40"/>
      <c r="AA1839" s="40"/>
      <c r="AB1839" s="40"/>
      <c r="AC1839" s="40"/>
      <c r="AD1839" s="40"/>
      <c r="AE1839" s="40"/>
      <c r="AR1839" s="259" t="s">
        <v>162</v>
      </c>
      <c r="AT1839" s="259" t="s">
        <v>400</v>
      </c>
      <c r="AU1839" s="259" t="s">
        <v>93</v>
      </c>
      <c r="AY1839" s="18" t="s">
        <v>397</v>
      </c>
      <c r="BE1839" s="260">
        <f>IF(N1839="základní",J1839,0)</f>
        <v>0</v>
      </c>
      <c r="BF1839" s="260">
        <f>IF(N1839="snížená",J1839,0)</f>
        <v>0</v>
      </c>
      <c r="BG1839" s="260">
        <f>IF(N1839="zákl. přenesená",J1839,0)</f>
        <v>0</v>
      </c>
      <c r="BH1839" s="260">
        <f>IF(N1839="sníž. přenesená",J1839,0)</f>
        <v>0</v>
      </c>
      <c r="BI1839" s="260">
        <f>IF(N1839="nulová",J1839,0)</f>
        <v>0</v>
      </c>
      <c r="BJ1839" s="18" t="s">
        <v>91</v>
      </c>
      <c r="BK1839" s="260">
        <f>ROUND(I1839*H1839,2)</f>
        <v>0</v>
      </c>
      <c r="BL1839" s="18" t="s">
        <v>162</v>
      </c>
      <c r="BM1839" s="259" t="s">
        <v>2826</v>
      </c>
    </row>
    <row r="1840" s="2" customFormat="1">
      <c r="A1840" s="40"/>
      <c r="B1840" s="41"/>
      <c r="C1840" s="42"/>
      <c r="D1840" s="261" t="s">
        <v>404</v>
      </c>
      <c r="E1840" s="42"/>
      <c r="F1840" s="262" t="s">
        <v>2370</v>
      </c>
      <c r="G1840" s="42"/>
      <c r="H1840" s="42"/>
      <c r="I1840" s="157"/>
      <c r="J1840" s="42"/>
      <c r="K1840" s="42"/>
      <c r="L1840" s="46"/>
      <c r="M1840" s="263"/>
      <c r="N1840" s="264"/>
      <c r="O1840" s="93"/>
      <c r="P1840" s="93"/>
      <c r="Q1840" s="93"/>
      <c r="R1840" s="93"/>
      <c r="S1840" s="93"/>
      <c r="T1840" s="94"/>
      <c r="U1840" s="40"/>
      <c r="V1840" s="40"/>
      <c r="W1840" s="40"/>
      <c r="X1840" s="40"/>
      <c r="Y1840" s="40"/>
      <c r="Z1840" s="40"/>
      <c r="AA1840" s="40"/>
      <c r="AB1840" s="40"/>
      <c r="AC1840" s="40"/>
      <c r="AD1840" s="40"/>
      <c r="AE1840" s="40"/>
      <c r="AT1840" s="18" t="s">
        <v>404</v>
      </c>
      <c r="AU1840" s="18" t="s">
        <v>93</v>
      </c>
    </row>
    <row r="1841" s="2" customFormat="1" ht="16.5" customHeight="1">
      <c r="A1841" s="40"/>
      <c r="B1841" s="41"/>
      <c r="C1841" s="247" t="s">
        <v>1948</v>
      </c>
      <c r="D1841" s="247" t="s">
        <v>400</v>
      </c>
      <c r="E1841" s="248" t="s">
        <v>2827</v>
      </c>
      <c r="F1841" s="249" t="s">
        <v>2828</v>
      </c>
      <c r="G1841" s="250" t="s">
        <v>1828</v>
      </c>
      <c r="H1841" s="251">
        <v>1</v>
      </c>
      <c r="I1841" s="252"/>
      <c r="J1841" s="253">
        <f>ROUND(I1841*H1841,2)</f>
        <v>0</v>
      </c>
      <c r="K1841" s="254"/>
      <c r="L1841" s="46"/>
      <c r="M1841" s="255" t="s">
        <v>1</v>
      </c>
      <c r="N1841" s="256" t="s">
        <v>48</v>
      </c>
      <c r="O1841" s="93"/>
      <c r="P1841" s="257">
        <f>O1841*H1841</f>
        <v>0</v>
      </c>
      <c r="Q1841" s="257">
        <v>0</v>
      </c>
      <c r="R1841" s="257">
        <f>Q1841*H1841</f>
        <v>0</v>
      </c>
      <c r="S1841" s="257">
        <v>0</v>
      </c>
      <c r="T1841" s="258">
        <f>S1841*H1841</f>
        <v>0</v>
      </c>
      <c r="U1841" s="40"/>
      <c r="V1841" s="40"/>
      <c r="W1841" s="40"/>
      <c r="X1841" s="40"/>
      <c r="Y1841" s="40"/>
      <c r="Z1841" s="40"/>
      <c r="AA1841" s="40"/>
      <c r="AB1841" s="40"/>
      <c r="AC1841" s="40"/>
      <c r="AD1841" s="40"/>
      <c r="AE1841" s="40"/>
      <c r="AR1841" s="259" t="s">
        <v>162</v>
      </c>
      <c r="AT1841" s="259" t="s">
        <v>400</v>
      </c>
      <c r="AU1841" s="259" t="s">
        <v>93</v>
      </c>
      <c r="AY1841" s="18" t="s">
        <v>397</v>
      </c>
      <c r="BE1841" s="260">
        <f>IF(N1841="základní",J1841,0)</f>
        <v>0</v>
      </c>
      <c r="BF1841" s="260">
        <f>IF(N1841="snížená",J1841,0)</f>
        <v>0</v>
      </c>
      <c r="BG1841" s="260">
        <f>IF(N1841="zákl. přenesená",J1841,0)</f>
        <v>0</v>
      </c>
      <c r="BH1841" s="260">
        <f>IF(N1841="sníž. přenesená",J1841,0)</f>
        <v>0</v>
      </c>
      <c r="BI1841" s="260">
        <f>IF(N1841="nulová",J1841,0)</f>
        <v>0</v>
      </c>
      <c r="BJ1841" s="18" t="s">
        <v>91</v>
      </c>
      <c r="BK1841" s="260">
        <f>ROUND(I1841*H1841,2)</f>
        <v>0</v>
      </c>
      <c r="BL1841" s="18" t="s">
        <v>162</v>
      </c>
      <c r="BM1841" s="259" t="s">
        <v>2829</v>
      </c>
    </row>
    <row r="1842" s="2" customFormat="1">
      <c r="A1842" s="40"/>
      <c r="B1842" s="41"/>
      <c r="C1842" s="42"/>
      <c r="D1842" s="261" t="s">
        <v>404</v>
      </c>
      <c r="E1842" s="42"/>
      <c r="F1842" s="262" t="s">
        <v>2370</v>
      </c>
      <c r="G1842" s="42"/>
      <c r="H1842" s="42"/>
      <c r="I1842" s="157"/>
      <c r="J1842" s="42"/>
      <c r="K1842" s="42"/>
      <c r="L1842" s="46"/>
      <c r="M1842" s="263"/>
      <c r="N1842" s="264"/>
      <c r="O1842" s="93"/>
      <c r="P1842" s="93"/>
      <c r="Q1842" s="93"/>
      <c r="R1842" s="93"/>
      <c r="S1842" s="93"/>
      <c r="T1842" s="94"/>
      <c r="U1842" s="40"/>
      <c r="V1842" s="40"/>
      <c r="W1842" s="40"/>
      <c r="X1842" s="40"/>
      <c r="Y1842" s="40"/>
      <c r="Z1842" s="40"/>
      <c r="AA1842" s="40"/>
      <c r="AB1842" s="40"/>
      <c r="AC1842" s="40"/>
      <c r="AD1842" s="40"/>
      <c r="AE1842" s="40"/>
      <c r="AT1842" s="18" t="s">
        <v>404</v>
      </c>
      <c r="AU1842" s="18" t="s">
        <v>93</v>
      </c>
    </row>
    <row r="1843" s="2" customFormat="1" ht="16.5" customHeight="1">
      <c r="A1843" s="40"/>
      <c r="B1843" s="41"/>
      <c r="C1843" s="247" t="s">
        <v>2830</v>
      </c>
      <c r="D1843" s="247" t="s">
        <v>400</v>
      </c>
      <c r="E1843" s="248" t="s">
        <v>2831</v>
      </c>
      <c r="F1843" s="249" t="s">
        <v>2832</v>
      </c>
      <c r="G1843" s="250" t="s">
        <v>1828</v>
      </c>
      <c r="H1843" s="251">
        <v>1</v>
      </c>
      <c r="I1843" s="252"/>
      <c r="J1843" s="253">
        <f>ROUND(I1843*H1843,2)</f>
        <v>0</v>
      </c>
      <c r="K1843" s="254"/>
      <c r="L1843" s="46"/>
      <c r="M1843" s="255" t="s">
        <v>1</v>
      </c>
      <c r="N1843" s="256" t="s">
        <v>48</v>
      </c>
      <c r="O1843" s="93"/>
      <c r="P1843" s="257">
        <f>O1843*H1843</f>
        <v>0</v>
      </c>
      <c r="Q1843" s="257">
        <v>0</v>
      </c>
      <c r="R1843" s="257">
        <f>Q1843*H1843</f>
        <v>0</v>
      </c>
      <c r="S1843" s="257">
        <v>0</v>
      </c>
      <c r="T1843" s="258">
        <f>S1843*H1843</f>
        <v>0</v>
      </c>
      <c r="U1843" s="40"/>
      <c r="V1843" s="40"/>
      <c r="W1843" s="40"/>
      <c r="X1843" s="40"/>
      <c r="Y1843" s="40"/>
      <c r="Z1843" s="40"/>
      <c r="AA1843" s="40"/>
      <c r="AB1843" s="40"/>
      <c r="AC1843" s="40"/>
      <c r="AD1843" s="40"/>
      <c r="AE1843" s="40"/>
      <c r="AR1843" s="259" t="s">
        <v>162</v>
      </c>
      <c r="AT1843" s="259" t="s">
        <v>400</v>
      </c>
      <c r="AU1843" s="259" t="s">
        <v>93</v>
      </c>
      <c r="AY1843" s="18" t="s">
        <v>397</v>
      </c>
      <c r="BE1843" s="260">
        <f>IF(N1843="základní",J1843,0)</f>
        <v>0</v>
      </c>
      <c r="BF1843" s="260">
        <f>IF(N1843="snížená",J1843,0)</f>
        <v>0</v>
      </c>
      <c r="BG1843" s="260">
        <f>IF(N1843="zákl. přenesená",J1843,0)</f>
        <v>0</v>
      </c>
      <c r="BH1843" s="260">
        <f>IF(N1843="sníž. přenesená",J1843,0)</f>
        <v>0</v>
      </c>
      <c r="BI1843" s="260">
        <f>IF(N1843="nulová",J1843,0)</f>
        <v>0</v>
      </c>
      <c r="BJ1843" s="18" t="s">
        <v>91</v>
      </c>
      <c r="BK1843" s="260">
        <f>ROUND(I1843*H1843,2)</f>
        <v>0</v>
      </c>
      <c r="BL1843" s="18" t="s">
        <v>162</v>
      </c>
      <c r="BM1843" s="259" t="s">
        <v>2833</v>
      </c>
    </row>
    <row r="1844" s="2" customFormat="1">
      <c r="A1844" s="40"/>
      <c r="B1844" s="41"/>
      <c r="C1844" s="42"/>
      <c r="D1844" s="261" t="s">
        <v>404</v>
      </c>
      <c r="E1844" s="42"/>
      <c r="F1844" s="262" t="s">
        <v>2370</v>
      </c>
      <c r="G1844" s="42"/>
      <c r="H1844" s="42"/>
      <c r="I1844" s="157"/>
      <c r="J1844" s="42"/>
      <c r="K1844" s="42"/>
      <c r="L1844" s="46"/>
      <c r="M1844" s="263"/>
      <c r="N1844" s="264"/>
      <c r="O1844" s="93"/>
      <c r="P1844" s="93"/>
      <c r="Q1844" s="93"/>
      <c r="R1844" s="93"/>
      <c r="S1844" s="93"/>
      <c r="T1844" s="94"/>
      <c r="U1844" s="40"/>
      <c r="V1844" s="40"/>
      <c r="W1844" s="40"/>
      <c r="X1844" s="40"/>
      <c r="Y1844" s="40"/>
      <c r="Z1844" s="40"/>
      <c r="AA1844" s="40"/>
      <c r="AB1844" s="40"/>
      <c r="AC1844" s="40"/>
      <c r="AD1844" s="40"/>
      <c r="AE1844" s="40"/>
      <c r="AT1844" s="18" t="s">
        <v>404</v>
      </c>
      <c r="AU1844" s="18" t="s">
        <v>93</v>
      </c>
    </row>
    <row r="1845" s="2" customFormat="1" ht="16.5" customHeight="1">
      <c r="A1845" s="40"/>
      <c r="B1845" s="41"/>
      <c r="C1845" s="247" t="s">
        <v>1952</v>
      </c>
      <c r="D1845" s="247" t="s">
        <v>400</v>
      </c>
      <c r="E1845" s="248" t="s">
        <v>2834</v>
      </c>
      <c r="F1845" s="249" t="s">
        <v>2835</v>
      </c>
      <c r="G1845" s="250" t="s">
        <v>1828</v>
      </c>
      <c r="H1845" s="251">
        <v>1</v>
      </c>
      <c r="I1845" s="252"/>
      <c r="J1845" s="253">
        <f>ROUND(I1845*H1845,2)</f>
        <v>0</v>
      </c>
      <c r="K1845" s="254"/>
      <c r="L1845" s="46"/>
      <c r="M1845" s="255" t="s">
        <v>1</v>
      </c>
      <c r="N1845" s="256" t="s">
        <v>48</v>
      </c>
      <c r="O1845" s="93"/>
      <c r="P1845" s="257">
        <f>O1845*H1845</f>
        <v>0</v>
      </c>
      <c r="Q1845" s="257">
        <v>0</v>
      </c>
      <c r="R1845" s="257">
        <f>Q1845*H1845</f>
        <v>0</v>
      </c>
      <c r="S1845" s="257">
        <v>0</v>
      </c>
      <c r="T1845" s="258">
        <f>S1845*H1845</f>
        <v>0</v>
      </c>
      <c r="U1845" s="40"/>
      <c r="V1845" s="40"/>
      <c r="W1845" s="40"/>
      <c r="X1845" s="40"/>
      <c r="Y1845" s="40"/>
      <c r="Z1845" s="40"/>
      <c r="AA1845" s="40"/>
      <c r="AB1845" s="40"/>
      <c r="AC1845" s="40"/>
      <c r="AD1845" s="40"/>
      <c r="AE1845" s="40"/>
      <c r="AR1845" s="259" t="s">
        <v>162</v>
      </c>
      <c r="AT1845" s="259" t="s">
        <v>400</v>
      </c>
      <c r="AU1845" s="259" t="s">
        <v>93</v>
      </c>
      <c r="AY1845" s="18" t="s">
        <v>397</v>
      </c>
      <c r="BE1845" s="260">
        <f>IF(N1845="základní",J1845,0)</f>
        <v>0</v>
      </c>
      <c r="BF1845" s="260">
        <f>IF(N1845="snížená",J1845,0)</f>
        <v>0</v>
      </c>
      <c r="BG1845" s="260">
        <f>IF(N1845="zákl. přenesená",J1845,0)</f>
        <v>0</v>
      </c>
      <c r="BH1845" s="260">
        <f>IF(N1845="sníž. přenesená",J1845,0)</f>
        <v>0</v>
      </c>
      <c r="BI1845" s="260">
        <f>IF(N1845="nulová",J1845,0)</f>
        <v>0</v>
      </c>
      <c r="BJ1845" s="18" t="s">
        <v>91</v>
      </c>
      <c r="BK1845" s="260">
        <f>ROUND(I1845*H1845,2)</f>
        <v>0</v>
      </c>
      <c r="BL1845" s="18" t="s">
        <v>162</v>
      </c>
      <c r="BM1845" s="259" t="s">
        <v>2836</v>
      </c>
    </row>
    <row r="1846" s="2" customFormat="1">
      <c r="A1846" s="40"/>
      <c r="B1846" s="41"/>
      <c r="C1846" s="42"/>
      <c r="D1846" s="261" t="s">
        <v>404</v>
      </c>
      <c r="E1846" s="42"/>
      <c r="F1846" s="262" t="s">
        <v>2370</v>
      </c>
      <c r="G1846" s="42"/>
      <c r="H1846" s="42"/>
      <c r="I1846" s="157"/>
      <c r="J1846" s="42"/>
      <c r="K1846" s="42"/>
      <c r="L1846" s="46"/>
      <c r="M1846" s="263"/>
      <c r="N1846" s="264"/>
      <c r="O1846" s="93"/>
      <c r="P1846" s="93"/>
      <c r="Q1846" s="93"/>
      <c r="R1846" s="93"/>
      <c r="S1846" s="93"/>
      <c r="T1846" s="94"/>
      <c r="U1846" s="40"/>
      <c r="V1846" s="40"/>
      <c r="W1846" s="40"/>
      <c r="X1846" s="40"/>
      <c r="Y1846" s="40"/>
      <c r="Z1846" s="40"/>
      <c r="AA1846" s="40"/>
      <c r="AB1846" s="40"/>
      <c r="AC1846" s="40"/>
      <c r="AD1846" s="40"/>
      <c r="AE1846" s="40"/>
      <c r="AT1846" s="18" t="s">
        <v>404</v>
      </c>
      <c r="AU1846" s="18" t="s">
        <v>93</v>
      </c>
    </row>
    <row r="1847" s="2" customFormat="1" ht="16.5" customHeight="1">
      <c r="A1847" s="40"/>
      <c r="B1847" s="41"/>
      <c r="C1847" s="247" t="s">
        <v>2837</v>
      </c>
      <c r="D1847" s="247" t="s">
        <v>400</v>
      </c>
      <c r="E1847" s="248" t="s">
        <v>2838</v>
      </c>
      <c r="F1847" s="249" t="s">
        <v>2839</v>
      </c>
      <c r="G1847" s="250" t="s">
        <v>1828</v>
      </c>
      <c r="H1847" s="251">
        <v>1</v>
      </c>
      <c r="I1847" s="252"/>
      <c r="J1847" s="253">
        <f>ROUND(I1847*H1847,2)</f>
        <v>0</v>
      </c>
      <c r="K1847" s="254"/>
      <c r="L1847" s="46"/>
      <c r="M1847" s="255" t="s">
        <v>1</v>
      </c>
      <c r="N1847" s="256" t="s">
        <v>48</v>
      </c>
      <c r="O1847" s="93"/>
      <c r="P1847" s="257">
        <f>O1847*H1847</f>
        <v>0</v>
      </c>
      <c r="Q1847" s="257">
        <v>0</v>
      </c>
      <c r="R1847" s="257">
        <f>Q1847*H1847</f>
        <v>0</v>
      </c>
      <c r="S1847" s="257">
        <v>0</v>
      </c>
      <c r="T1847" s="258">
        <f>S1847*H1847</f>
        <v>0</v>
      </c>
      <c r="U1847" s="40"/>
      <c r="V1847" s="40"/>
      <c r="W1847" s="40"/>
      <c r="X1847" s="40"/>
      <c r="Y1847" s="40"/>
      <c r="Z1847" s="40"/>
      <c r="AA1847" s="40"/>
      <c r="AB1847" s="40"/>
      <c r="AC1847" s="40"/>
      <c r="AD1847" s="40"/>
      <c r="AE1847" s="40"/>
      <c r="AR1847" s="259" t="s">
        <v>162</v>
      </c>
      <c r="AT1847" s="259" t="s">
        <v>400</v>
      </c>
      <c r="AU1847" s="259" t="s">
        <v>93</v>
      </c>
      <c r="AY1847" s="18" t="s">
        <v>397</v>
      </c>
      <c r="BE1847" s="260">
        <f>IF(N1847="základní",J1847,0)</f>
        <v>0</v>
      </c>
      <c r="BF1847" s="260">
        <f>IF(N1847="snížená",J1847,0)</f>
        <v>0</v>
      </c>
      <c r="BG1847" s="260">
        <f>IF(N1847="zákl. přenesená",J1847,0)</f>
        <v>0</v>
      </c>
      <c r="BH1847" s="260">
        <f>IF(N1847="sníž. přenesená",J1847,0)</f>
        <v>0</v>
      </c>
      <c r="BI1847" s="260">
        <f>IF(N1847="nulová",J1847,0)</f>
        <v>0</v>
      </c>
      <c r="BJ1847" s="18" t="s">
        <v>91</v>
      </c>
      <c r="BK1847" s="260">
        <f>ROUND(I1847*H1847,2)</f>
        <v>0</v>
      </c>
      <c r="BL1847" s="18" t="s">
        <v>162</v>
      </c>
      <c r="BM1847" s="259" t="s">
        <v>2840</v>
      </c>
    </row>
    <row r="1848" s="2" customFormat="1" ht="16.5" customHeight="1">
      <c r="A1848" s="40"/>
      <c r="B1848" s="41"/>
      <c r="C1848" s="247" t="s">
        <v>1955</v>
      </c>
      <c r="D1848" s="247" t="s">
        <v>400</v>
      </c>
      <c r="E1848" s="248" t="s">
        <v>2841</v>
      </c>
      <c r="F1848" s="249" t="s">
        <v>2842</v>
      </c>
      <c r="G1848" s="250" t="s">
        <v>1828</v>
      </c>
      <c r="H1848" s="251">
        <v>1</v>
      </c>
      <c r="I1848" s="252"/>
      <c r="J1848" s="253">
        <f>ROUND(I1848*H1848,2)</f>
        <v>0</v>
      </c>
      <c r="K1848" s="254"/>
      <c r="L1848" s="46"/>
      <c r="M1848" s="255" t="s">
        <v>1</v>
      </c>
      <c r="N1848" s="256" t="s">
        <v>48</v>
      </c>
      <c r="O1848" s="93"/>
      <c r="P1848" s="257">
        <f>O1848*H1848</f>
        <v>0</v>
      </c>
      <c r="Q1848" s="257">
        <v>0</v>
      </c>
      <c r="R1848" s="257">
        <f>Q1848*H1848</f>
        <v>0</v>
      </c>
      <c r="S1848" s="257">
        <v>0</v>
      </c>
      <c r="T1848" s="258">
        <f>S1848*H1848</f>
        <v>0</v>
      </c>
      <c r="U1848" s="40"/>
      <c r="V1848" s="40"/>
      <c r="W1848" s="40"/>
      <c r="X1848" s="40"/>
      <c r="Y1848" s="40"/>
      <c r="Z1848" s="40"/>
      <c r="AA1848" s="40"/>
      <c r="AB1848" s="40"/>
      <c r="AC1848" s="40"/>
      <c r="AD1848" s="40"/>
      <c r="AE1848" s="40"/>
      <c r="AR1848" s="259" t="s">
        <v>162</v>
      </c>
      <c r="AT1848" s="259" t="s">
        <v>400</v>
      </c>
      <c r="AU1848" s="259" t="s">
        <v>93</v>
      </c>
      <c r="AY1848" s="18" t="s">
        <v>397</v>
      </c>
      <c r="BE1848" s="260">
        <f>IF(N1848="základní",J1848,0)</f>
        <v>0</v>
      </c>
      <c r="BF1848" s="260">
        <f>IF(N1848="snížená",J1848,0)</f>
        <v>0</v>
      </c>
      <c r="BG1848" s="260">
        <f>IF(N1848="zákl. přenesená",J1848,0)</f>
        <v>0</v>
      </c>
      <c r="BH1848" s="260">
        <f>IF(N1848="sníž. přenesená",J1848,0)</f>
        <v>0</v>
      </c>
      <c r="BI1848" s="260">
        <f>IF(N1848="nulová",J1848,0)</f>
        <v>0</v>
      </c>
      <c r="BJ1848" s="18" t="s">
        <v>91</v>
      </c>
      <c r="BK1848" s="260">
        <f>ROUND(I1848*H1848,2)</f>
        <v>0</v>
      </c>
      <c r="BL1848" s="18" t="s">
        <v>162</v>
      </c>
      <c r="BM1848" s="259" t="s">
        <v>2843</v>
      </c>
    </row>
    <row r="1849" s="2" customFormat="1">
      <c r="A1849" s="40"/>
      <c r="B1849" s="41"/>
      <c r="C1849" s="42"/>
      <c r="D1849" s="261" t="s">
        <v>404</v>
      </c>
      <c r="E1849" s="42"/>
      <c r="F1849" s="262" t="s">
        <v>2370</v>
      </c>
      <c r="G1849" s="42"/>
      <c r="H1849" s="42"/>
      <c r="I1849" s="157"/>
      <c r="J1849" s="42"/>
      <c r="K1849" s="42"/>
      <c r="L1849" s="46"/>
      <c r="M1849" s="263"/>
      <c r="N1849" s="264"/>
      <c r="O1849" s="93"/>
      <c r="P1849" s="93"/>
      <c r="Q1849" s="93"/>
      <c r="R1849" s="93"/>
      <c r="S1849" s="93"/>
      <c r="T1849" s="94"/>
      <c r="U1849" s="40"/>
      <c r="V1849" s="40"/>
      <c r="W1849" s="40"/>
      <c r="X1849" s="40"/>
      <c r="Y1849" s="40"/>
      <c r="Z1849" s="40"/>
      <c r="AA1849" s="40"/>
      <c r="AB1849" s="40"/>
      <c r="AC1849" s="40"/>
      <c r="AD1849" s="40"/>
      <c r="AE1849" s="40"/>
      <c r="AT1849" s="18" t="s">
        <v>404</v>
      </c>
      <c r="AU1849" s="18" t="s">
        <v>93</v>
      </c>
    </row>
    <row r="1850" s="2" customFormat="1" ht="16.5" customHeight="1">
      <c r="A1850" s="40"/>
      <c r="B1850" s="41"/>
      <c r="C1850" s="247" t="s">
        <v>2844</v>
      </c>
      <c r="D1850" s="247" t="s">
        <v>400</v>
      </c>
      <c r="E1850" s="248" t="s">
        <v>2845</v>
      </c>
      <c r="F1850" s="249" t="s">
        <v>2846</v>
      </c>
      <c r="G1850" s="250" t="s">
        <v>1828</v>
      </c>
      <c r="H1850" s="251">
        <v>1</v>
      </c>
      <c r="I1850" s="252"/>
      <c r="J1850" s="253">
        <f>ROUND(I1850*H1850,2)</f>
        <v>0</v>
      </c>
      <c r="K1850" s="254"/>
      <c r="L1850" s="46"/>
      <c r="M1850" s="255" t="s">
        <v>1</v>
      </c>
      <c r="N1850" s="256" t="s">
        <v>48</v>
      </c>
      <c r="O1850" s="93"/>
      <c r="P1850" s="257">
        <f>O1850*H1850</f>
        <v>0</v>
      </c>
      <c r="Q1850" s="257">
        <v>0</v>
      </c>
      <c r="R1850" s="257">
        <f>Q1850*H1850</f>
        <v>0</v>
      </c>
      <c r="S1850" s="257">
        <v>0</v>
      </c>
      <c r="T1850" s="258">
        <f>S1850*H1850</f>
        <v>0</v>
      </c>
      <c r="U1850" s="40"/>
      <c r="V1850" s="40"/>
      <c r="W1850" s="40"/>
      <c r="X1850" s="40"/>
      <c r="Y1850" s="40"/>
      <c r="Z1850" s="40"/>
      <c r="AA1850" s="40"/>
      <c r="AB1850" s="40"/>
      <c r="AC1850" s="40"/>
      <c r="AD1850" s="40"/>
      <c r="AE1850" s="40"/>
      <c r="AR1850" s="259" t="s">
        <v>162</v>
      </c>
      <c r="AT1850" s="259" t="s">
        <v>400</v>
      </c>
      <c r="AU1850" s="259" t="s">
        <v>93</v>
      </c>
      <c r="AY1850" s="18" t="s">
        <v>397</v>
      </c>
      <c r="BE1850" s="260">
        <f>IF(N1850="základní",J1850,0)</f>
        <v>0</v>
      </c>
      <c r="BF1850" s="260">
        <f>IF(N1850="snížená",J1850,0)</f>
        <v>0</v>
      </c>
      <c r="BG1850" s="260">
        <f>IF(N1850="zákl. přenesená",J1850,0)</f>
        <v>0</v>
      </c>
      <c r="BH1850" s="260">
        <f>IF(N1850="sníž. přenesená",J1850,0)</f>
        <v>0</v>
      </c>
      <c r="BI1850" s="260">
        <f>IF(N1850="nulová",J1850,0)</f>
        <v>0</v>
      </c>
      <c r="BJ1850" s="18" t="s">
        <v>91</v>
      </c>
      <c r="BK1850" s="260">
        <f>ROUND(I1850*H1850,2)</f>
        <v>0</v>
      </c>
      <c r="BL1850" s="18" t="s">
        <v>162</v>
      </c>
      <c r="BM1850" s="259" t="s">
        <v>2847</v>
      </c>
    </row>
    <row r="1851" s="2" customFormat="1">
      <c r="A1851" s="40"/>
      <c r="B1851" s="41"/>
      <c r="C1851" s="42"/>
      <c r="D1851" s="261" t="s">
        <v>404</v>
      </c>
      <c r="E1851" s="42"/>
      <c r="F1851" s="262" t="s">
        <v>2370</v>
      </c>
      <c r="G1851" s="42"/>
      <c r="H1851" s="42"/>
      <c r="I1851" s="157"/>
      <c r="J1851" s="42"/>
      <c r="K1851" s="42"/>
      <c r="L1851" s="46"/>
      <c r="M1851" s="263"/>
      <c r="N1851" s="264"/>
      <c r="O1851" s="93"/>
      <c r="P1851" s="93"/>
      <c r="Q1851" s="93"/>
      <c r="R1851" s="93"/>
      <c r="S1851" s="93"/>
      <c r="T1851" s="94"/>
      <c r="U1851" s="40"/>
      <c r="V1851" s="40"/>
      <c r="W1851" s="40"/>
      <c r="X1851" s="40"/>
      <c r="Y1851" s="40"/>
      <c r="Z1851" s="40"/>
      <c r="AA1851" s="40"/>
      <c r="AB1851" s="40"/>
      <c r="AC1851" s="40"/>
      <c r="AD1851" s="40"/>
      <c r="AE1851" s="40"/>
      <c r="AT1851" s="18" t="s">
        <v>404</v>
      </c>
      <c r="AU1851" s="18" t="s">
        <v>93</v>
      </c>
    </row>
    <row r="1852" s="2" customFormat="1" ht="16.5" customHeight="1">
      <c r="A1852" s="40"/>
      <c r="B1852" s="41"/>
      <c r="C1852" s="247" t="s">
        <v>1959</v>
      </c>
      <c r="D1852" s="247" t="s">
        <v>400</v>
      </c>
      <c r="E1852" s="248" t="s">
        <v>2848</v>
      </c>
      <c r="F1852" s="249" t="s">
        <v>2849</v>
      </c>
      <c r="G1852" s="250" t="s">
        <v>1828</v>
      </c>
      <c r="H1852" s="251">
        <v>1</v>
      </c>
      <c r="I1852" s="252"/>
      <c r="J1852" s="253">
        <f>ROUND(I1852*H1852,2)</f>
        <v>0</v>
      </c>
      <c r="K1852" s="254"/>
      <c r="L1852" s="46"/>
      <c r="M1852" s="255" t="s">
        <v>1</v>
      </c>
      <c r="N1852" s="256" t="s">
        <v>48</v>
      </c>
      <c r="O1852" s="93"/>
      <c r="P1852" s="257">
        <f>O1852*H1852</f>
        <v>0</v>
      </c>
      <c r="Q1852" s="257">
        <v>0</v>
      </c>
      <c r="R1852" s="257">
        <f>Q1852*H1852</f>
        <v>0</v>
      </c>
      <c r="S1852" s="257">
        <v>0</v>
      </c>
      <c r="T1852" s="258">
        <f>S1852*H1852</f>
        <v>0</v>
      </c>
      <c r="U1852" s="40"/>
      <c r="V1852" s="40"/>
      <c r="W1852" s="40"/>
      <c r="X1852" s="40"/>
      <c r="Y1852" s="40"/>
      <c r="Z1852" s="40"/>
      <c r="AA1852" s="40"/>
      <c r="AB1852" s="40"/>
      <c r="AC1852" s="40"/>
      <c r="AD1852" s="40"/>
      <c r="AE1852" s="40"/>
      <c r="AR1852" s="259" t="s">
        <v>162</v>
      </c>
      <c r="AT1852" s="259" t="s">
        <v>400</v>
      </c>
      <c r="AU1852" s="259" t="s">
        <v>93</v>
      </c>
      <c r="AY1852" s="18" t="s">
        <v>397</v>
      </c>
      <c r="BE1852" s="260">
        <f>IF(N1852="základní",J1852,0)</f>
        <v>0</v>
      </c>
      <c r="BF1852" s="260">
        <f>IF(N1852="snížená",J1852,0)</f>
        <v>0</v>
      </c>
      <c r="BG1852" s="260">
        <f>IF(N1852="zákl. přenesená",J1852,0)</f>
        <v>0</v>
      </c>
      <c r="BH1852" s="260">
        <f>IF(N1852="sníž. přenesená",J1852,0)</f>
        <v>0</v>
      </c>
      <c r="BI1852" s="260">
        <f>IF(N1852="nulová",J1852,0)</f>
        <v>0</v>
      </c>
      <c r="BJ1852" s="18" t="s">
        <v>91</v>
      </c>
      <c r="BK1852" s="260">
        <f>ROUND(I1852*H1852,2)</f>
        <v>0</v>
      </c>
      <c r="BL1852" s="18" t="s">
        <v>162</v>
      </c>
      <c r="BM1852" s="259" t="s">
        <v>2850</v>
      </c>
    </row>
    <row r="1853" s="2" customFormat="1">
      <c r="A1853" s="40"/>
      <c r="B1853" s="41"/>
      <c r="C1853" s="42"/>
      <c r="D1853" s="261" t="s">
        <v>404</v>
      </c>
      <c r="E1853" s="42"/>
      <c r="F1853" s="262" t="s">
        <v>2370</v>
      </c>
      <c r="G1853" s="42"/>
      <c r="H1853" s="42"/>
      <c r="I1853" s="157"/>
      <c r="J1853" s="42"/>
      <c r="K1853" s="42"/>
      <c r="L1853" s="46"/>
      <c r="M1853" s="263"/>
      <c r="N1853" s="264"/>
      <c r="O1853" s="93"/>
      <c r="P1853" s="93"/>
      <c r="Q1853" s="93"/>
      <c r="R1853" s="93"/>
      <c r="S1853" s="93"/>
      <c r="T1853" s="94"/>
      <c r="U1853" s="40"/>
      <c r="V1853" s="40"/>
      <c r="W1853" s="40"/>
      <c r="X1853" s="40"/>
      <c r="Y1853" s="40"/>
      <c r="Z1853" s="40"/>
      <c r="AA1853" s="40"/>
      <c r="AB1853" s="40"/>
      <c r="AC1853" s="40"/>
      <c r="AD1853" s="40"/>
      <c r="AE1853" s="40"/>
      <c r="AT1853" s="18" t="s">
        <v>404</v>
      </c>
      <c r="AU1853" s="18" t="s">
        <v>93</v>
      </c>
    </row>
    <row r="1854" s="2" customFormat="1" ht="16.5" customHeight="1">
      <c r="A1854" s="40"/>
      <c r="B1854" s="41"/>
      <c r="C1854" s="247" t="s">
        <v>2851</v>
      </c>
      <c r="D1854" s="247" t="s">
        <v>400</v>
      </c>
      <c r="E1854" s="248" t="s">
        <v>2852</v>
      </c>
      <c r="F1854" s="249" t="s">
        <v>2853</v>
      </c>
      <c r="G1854" s="250" t="s">
        <v>1828</v>
      </c>
      <c r="H1854" s="251">
        <v>1</v>
      </c>
      <c r="I1854" s="252"/>
      <c r="J1854" s="253">
        <f>ROUND(I1854*H1854,2)</f>
        <v>0</v>
      </c>
      <c r="K1854" s="254"/>
      <c r="L1854" s="46"/>
      <c r="M1854" s="255" t="s">
        <v>1</v>
      </c>
      <c r="N1854" s="256" t="s">
        <v>48</v>
      </c>
      <c r="O1854" s="93"/>
      <c r="P1854" s="257">
        <f>O1854*H1854</f>
        <v>0</v>
      </c>
      <c r="Q1854" s="257">
        <v>0</v>
      </c>
      <c r="R1854" s="257">
        <f>Q1854*H1854</f>
        <v>0</v>
      </c>
      <c r="S1854" s="257">
        <v>0</v>
      </c>
      <c r="T1854" s="258">
        <f>S1854*H1854</f>
        <v>0</v>
      </c>
      <c r="U1854" s="40"/>
      <c r="V1854" s="40"/>
      <c r="W1854" s="40"/>
      <c r="X1854" s="40"/>
      <c r="Y1854" s="40"/>
      <c r="Z1854" s="40"/>
      <c r="AA1854" s="40"/>
      <c r="AB1854" s="40"/>
      <c r="AC1854" s="40"/>
      <c r="AD1854" s="40"/>
      <c r="AE1854" s="40"/>
      <c r="AR1854" s="259" t="s">
        <v>162</v>
      </c>
      <c r="AT1854" s="259" t="s">
        <v>400</v>
      </c>
      <c r="AU1854" s="259" t="s">
        <v>93</v>
      </c>
      <c r="AY1854" s="18" t="s">
        <v>397</v>
      </c>
      <c r="BE1854" s="260">
        <f>IF(N1854="základní",J1854,0)</f>
        <v>0</v>
      </c>
      <c r="BF1854" s="260">
        <f>IF(N1854="snížená",J1854,0)</f>
        <v>0</v>
      </c>
      <c r="BG1854" s="260">
        <f>IF(N1854="zákl. přenesená",J1854,0)</f>
        <v>0</v>
      </c>
      <c r="BH1854" s="260">
        <f>IF(N1854="sníž. přenesená",J1854,0)</f>
        <v>0</v>
      </c>
      <c r="BI1854" s="260">
        <f>IF(N1854="nulová",J1854,0)</f>
        <v>0</v>
      </c>
      <c r="BJ1854" s="18" t="s">
        <v>91</v>
      </c>
      <c r="BK1854" s="260">
        <f>ROUND(I1854*H1854,2)</f>
        <v>0</v>
      </c>
      <c r="BL1854" s="18" t="s">
        <v>162</v>
      </c>
      <c r="BM1854" s="259" t="s">
        <v>2854</v>
      </c>
    </row>
    <row r="1855" s="2" customFormat="1">
      <c r="A1855" s="40"/>
      <c r="B1855" s="41"/>
      <c r="C1855" s="42"/>
      <c r="D1855" s="261" t="s">
        <v>404</v>
      </c>
      <c r="E1855" s="42"/>
      <c r="F1855" s="262" t="s">
        <v>2370</v>
      </c>
      <c r="G1855" s="42"/>
      <c r="H1855" s="42"/>
      <c r="I1855" s="157"/>
      <c r="J1855" s="42"/>
      <c r="K1855" s="42"/>
      <c r="L1855" s="46"/>
      <c r="M1855" s="263"/>
      <c r="N1855" s="264"/>
      <c r="O1855" s="93"/>
      <c r="P1855" s="93"/>
      <c r="Q1855" s="93"/>
      <c r="R1855" s="93"/>
      <c r="S1855" s="93"/>
      <c r="T1855" s="94"/>
      <c r="U1855" s="40"/>
      <c r="V1855" s="40"/>
      <c r="W1855" s="40"/>
      <c r="X1855" s="40"/>
      <c r="Y1855" s="40"/>
      <c r="Z1855" s="40"/>
      <c r="AA1855" s="40"/>
      <c r="AB1855" s="40"/>
      <c r="AC1855" s="40"/>
      <c r="AD1855" s="40"/>
      <c r="AE1855" s="40"/>
      <c r="AT1855" s="18" t="s">
        <v>404</v>
      </c>
      <c r="AU1855" s="18" t="s">
        <v>93</v>
      </c>
    </row>
    <row r="1856" s="2" customFormat="1" ht="16.5" customHeight="1">
      <c r="A1856" s="40"/>
      <c r="B1856" s="41"/>
      <c r="C1856" s="247" t="s">
        <v>1962</v>
      </c>
      <c r="D1856" s="247" t="s">
        <v>400</v>
      </c>
      <c r="E1856" s="248" t="s">
        <v>2855</v>
      </c>
      <c r="F1856" s="249" t="s">
        <v>2856</v>
      </c>
      <c r="G1856" s="250" t="s">
        <v>1828</v>
      </c>
      <c r="H1856" s="251">
        <v>1</v>
      </c>
      <c r="I1856" s="252"/>
      <c r="J1856" s="253">
        <f>ROUND(I1856*H1856,2)</f>
        <v>0</v>
      </c>
      <c r="K1856" s="254"/>
      <c r="L1856" s="46"/>
      <c r="M1856" s="255" t="s">
        <v>1</v>
      </c>
      <c r="N1856" s="256" t="s">
        <v>48</v>
      </c>
      <c r="O1856" s="93"/>
      <c r="P1856" s="257">
        <f>O1856*H1856</f>
        <v>0</v>
      </c>
      <c r="Q1856" s="257">
        <v>0</v>
      </c>
      <c r="R1856" s="257">
        <f>Q1856*H1856</f>
        <v>0</v>
      </c>
      <c r="S1856" s="257">
        <v>0</v>
      </c>
      <c r="T1856" s="258">
        <f>S1856*H1856</f>
        <v>0</v>
      </c>
      <c r="U1856" s="40"/>
      <c r="V1856" s="40"/>
      <c r="W1856" s="40"/>
      <c r="X1856" s="40"/>
      <c r="Y1856" s="40"/>
      <c r="Z1856" s="40"/>
      <c r="AA1856" s="40"/>
      <c r="AB1856" s="40"/>
      <c r="AC1856" s="40"/>
      <c r="AD1856" s="40"/>
      <c r="AE1856" s="40"/>
      <c r="AR1856" s="259" t="s">
        <v>162</v>
      </c>
      <c r="AT1856" s="259" t="s">
        <v>400</v>
      </c>
      <c r="AU1856" s="259" t="s">
        <v>93</v>
      </c>
      <c r="AY1856" s="18" t="s">
        <v>397</v>
      </c>
      <c r="BE1856" s="260">
        <f>IF(N1856="základní",J1856,0)</f>
        <v>0</v>
      </c>
      <c r="BF1856" s="260">
        <f>IF(N1856="snížená",J1856,0)</f>
        <v>0</v>
      </c>
      <c r="BG1856" s="260">
        <f>IF(N1856="zákl. přenesená",J1856,0)</f>
        <v>0</v>
      </c>
      <c r="BH1856" s="260">
        <f>IF(N1856="sníž. přenesená",J1856,0)</f>
        <v>0</v>
      </c>
      <c r="BI1856" s="260">
        <f>IF(N1856="nulová",J1856,0)</f>
        <v>0</v>
      </c>
      <c r="BJ1856" s="18" t="s">
        <v>91</v>
      </c>
      <c r="BK1856" s="260">
        <f>ROUND(I1856*H1856,2)</f>
        <v>0</v>
      </c>
      <c r="BL1856" s="18" t="s">
        <v>162</v>
      </c>
      <c r="BM1856" s="259" t="s">
        <v>2857</v>
      </c>
    </row>
    <row r="1857" s="2" customFormat="1">
      <c r="A1857" s="40"/>
      <c r="B1857" s="41"/>
      <c r="C1857" s="42"/>
      <c r="D1857" s="261" t="s">
        <v>404</v>
      </c>
      <c r="E1857" s="42"/>
      <c r="F1857" s="262" t="s">
        <v>2370</v>
      </c>
      <c r="G1857" s="42"/>
      <c r="H1857" s="42"/>
      <c r="I1857" s="157"/>
      <c r="J1857" s="42"/>
      <c r="K1857" s="42"/>
      <c r="L1857" s="46"/>
      <c r="M1857" s="263"/>
      <c r="N1857" s="264"/>
      <c r="O1857" s="93"/>
      <c r="P1857" s="93"/>
      <c r="Q1857" s="93"/>
      <c r="R1857" s="93"/>
      <c r="S1857" s="93"/>
      <c r="T1857" s="94"/>
      <c r="U1857" s="40"/>
      <c r="V1857" s="40"/>
      <c r="W1857" s="40"/>
      <c r="X1857" s="40"/>
      <c r="Y1857" s="40"/>
      <c r="Z1857" s="40"/>
      <c r="AA1857" s="40"/>
      <c r="AB1857" s="40"/>
      <c r="AC1857" s="40"/>
      <c r="AD1857" s="40"/>
      <c r="AE1857" s="40"/>
      <c r="AT1857" s="18" t="s">
        <v>404</v>
      </c>
      <c r="AU1857" s="18" t="s">
        <v>93</v>
      </c>
    </row>
    <row r="1858" s="2" customFormat="1" ht="16.5" customHeight="1">
      <c r="A1858" s="40"/>
      <c r="B1858" s="41"/>
      <c r="C1858" s="247" t="s">
        <v>2858</v>
      </c>
      <c r="D1858" s="247" t="s">
        <v>400</v>
      </c>
      <c r="E1858" s="248" t="s">
        <v>2859</v>
      </c>
      <c r="F1858" s="249" t="s">
        <v>2860</v>
      </c>
      <c r="G1858" s="250" t="s">
        <v>1828</v>
      </c>
      <c r="H1858" s="251">
        <v>1</v>
      </c>
      <c r="I1858" s="252"/>
      <c r="J1858" s="253">
        <f>ROUND(I1858*H1858,2)</f>
        <v>0</v>
      </c>
      <c r="K1858" s="254"/>
      <c r="L1858" s="46"/>
      <c r="M1858" s="255" t="s">
        <v>1</v>
      </c>
      <c r="N1858" s="256" t="s">
        <v>48</v>
      </c>
      <c r="O1858" s="93"/>
      <c r="P1858" s="257">
        <f>O1858*H1858</f>
        <v>0</v>
      </c>
      <c r="Q1858" s="257">
        <v>0</v>
      </c>
      <c r="R1858" s="257">
        <f>Q1858*H1858</f>
        <v>0</v>
      </c>
      <c r="S1858" s="257">
        <v>0</v>
      </c>
      <c r="T1858" s="258">
        <f>S1858*H1858</f>
        <v>0</v>
      </c>
      <c r="U1858" s="40"/>
      <c r="V1858" s="40"/>
      <c r="W1858" s="40"/>
      <c r="X1858" s="40"/>
      <c r="Y1858" s="40"/>
      <c r="Z1858" s="40"/>
      <c r="AA1858" s="40"/>
      <c r="AB1858" s="40"/>
      <c r="AC1858" s="40"/>
      <c r="AD1858" s="40"/>
      <c r="AE1858" s="40"/>
      <c r="AR1858" s="259" t="s">
        <v>162</v>
      </c>
      <c r="AT1858" s="259" t="s">
        <v>400</v>
      </c>
      <c r="AU1858" s="259" t="s">
        <v>93</v>
      </c>
      <c r="AY1858" s="18" t="s">
        <v>397</v>
      </c>
      <c r="BE1858" s="260">
        <f>IF(N1858="základní",J1858,0)</f>
        <v>0</v>
      </c>
      <c r="BF1858" s="260">
        <f>IF(N1858="snížená",J1858,0)</f>
        <v>0</v>
      </c>
      <c r="BG1858" s="260">
        <f>IF(N1858="zákl. přenesená",J1858,0)</f>
        <v>0</v>
      </c>
      <c r="BH1858" s="260">
        <f>IF(N1858="sníž. přenesená",J1858,0)</f>
        <v>0</v>
      </c>
      <c r="BI1858" s="260">
        <f>IF(N1858="nulová",J1858,0)</f>
        <v>0</v>
      </c>
      <c r="BJ1858" s="18" t="s">
        <v>91</v>
      </c>
      <c r="BK1858" s="260">
        <f>ROUND(I1858*H1858,2)</f>
        <v>0</v>
      </c>
      <c r="BL1858" s="18" t="s">
        <v>162</v>
      </c>
      <c r="BM1858" s="259" t="s">
        <v>2861</v>
      </c>
    </row>
    <row r="1859" s="2" customFormat="1">
      <c r="A1859" s="40"/>
      <c r="B1859" s="41"/>
      <c r="C1859" s="42"/>
      <c r="D1859" s="261" t="s">
        <v>404</v>
      </c>
      <c r="E1859" s="42"/>
      <c r="F1859" s="262" t="s">
        <v>2370</v>
      </c>
      <c r="G1859" s="42"/>
      <c r="H1859" s="42"/>
      <c r="I1859" s="157"/>
      <c r="J1859" s="42"/>
      <c r="K1859" s="42"/>
      <c r="L1859" s="46"/>
      <c r="M1859" s="263"/>
      <c r="N1859" s="264"/>
      <c r="O1859" s="93"/>
      <c r="P1859" s="93"/>
      <c r="Q1859" s="93"/>
      <c r="R1859" s="93"/>
      <c r="S1859" s="93"/>
      <c r="T1859" s="94"/>
      <c r="U1859" s="40"/>
      <c r="V1859" s="40"/>
      <c r="W1859" s="40"/>
      <c r="X1859" s="40"/>
      <c r="Y1859" s="40"/>
      <c r="Z1859" s="40"/>
      <c r="AA1859" s="40"/>
      <c r="AB1859" s="40"/>
      <c r="AC1859" s="40"/>
      <c r="AD1859" s="40"/>
      <c r="AE1859" s="40"/>
      <c r="AT1859" s="18" t="s">
        <v>404</v>
      </c>
      <c r="AU1859" s="18" t="s">
        <v>93</v>
      </c>
    </row>
    <row r="1860" s="2" customFormat="1" ht="16.5" customHeight="1">
      <c r="A1860" s="40"/>
      <c r="B1860" s="41"/>
      <c r="C1860" s="247" t="s">
        <v>1966</v>
      </c>
      <c r="D1860" s="247" t="s">
        <v>400</v>
      </c>
      <c r="E1860" s="248" t="s">
        <v>2862</v>
      </c>
      <c r="F1860" s="249" t="s">
        <v>2863</v>
      </c>
      <c r="G1860" s="250" t="s">
        <v>1828</v>
      </c>
      <c r="H1860" s="251">
        <v>1</v>
      </c>
      <c r="I1860" s="252"/>
      <c r="J1860" s="253">
        <f>ROUND(I1860*H1860,2)</f>
        <v>0</v>
      </c>
      <c r="K1860" s="254"/>
      <c r="L1860" s="46"/>
      <c r="M1860" s="255" t="s">
        <v>1</v>
      </c>
      <c r="N1860" s="256" t="s">
        <v>48</v>
      </c>
      <c r="O1860" s="93"/>
      <c r="P1860" s="257">
        <f>O1860*H1860</f>
        <v>0</v>
      </c>
      <c r="Q1860" s="257">
        <v>0</v>
      </c>
      <c r="R1860" s="257">
        <f>Q1860*H1860</f>
        <v>0</v>
      </c>
      <c r="S1860" s="257">
        <v>0</v>
      </c>
      <c r="T1860" s="258">
        <f>S1860*H1860</f>
        <v>0</v>
      </c>
      <c r="U1860" s="40"/>
      <c r="V1860" s="40"/>
      <c r="W1860" s="40"/>
      <c r="X1860" s="40"/>
      <c r="Y1860" s="40"/>
      <c r="Z1860" s="40"/>
      <c r="AA1860" s="40"/>
      <c r="AB1860" s="40"/>
      <c r="AC1860" s="40"/>
      <c r="AD1860" s="40"/>
      <c r="AE1860" s="40"/>
      <c r="AR1860" s="259" t="s">
        <v>162</v>
      </c>
      <c r="AT1860" s="259" t="s">
        <v>400</v>
      </c>
      <c r="AU1860" s="259" t="s">
        <v>93</v>
      </c>
      <c r="AY1860" s="18" t="s">
        <v>397</v>
      </c>
      <c r="BE1860" s="260">
        <f>IF(N1860="základní",J1860,0)</f>
        <v>0</v>
      </c>
      <c r="BF1860" s="260">
        <f>IF(N1860="snížená",J1860,0)</f>
        <v>0</v>
      </c>
      <c r="BG1860" s="260">
        <f>IF(N1860="zákl. přenesená",J1860,0)</f>
        <v>0</v>
      </c>
      <c r="BH1860" s="260">
        <f>IF(N1860="sníž. přenesená",J1860,0)</f>
        <v>0</v>
      </c>
      <c r="BI1860" s="260">
        <f>IF(N1860="nulová",J1860,0)</f>
        <v>0</v>
      </c>
      <c r="BJ1860" s="18" t="s">
        <v>91</v>
      </c>
      <c r="BK1860" s="260">
        <f>ROUND(I1860*H1860,2)</f>
        <v>0</v>
      </c>
      <c r="BL1860" s="18" t="s">
        <v>162</v>
      </c>
      <c r="BM1860" s="259" t="s">
        <v>2864</v>
      </c>
    </row>
    <row r="1861" s="2" customFormat="1">
      <c r="A1861" s="40"/>
      <c r="B1861" s="41"/>
      <c r="C1861" s="42"/>
      <c r="D1861" s="261" t="s">
        <v>404</v>
      </c>
      <c r="E1861" s="42"/>
      <c r="F1861" s="262" t="s">
        <v>2370</v>
      </c>
      <c r="G1861" s="42"/>
      <c r="H1861" s="42"/>
      <c r="I1861" s="157"/>
      <c r="J1861" s="42"/>
      <c r="K1861" s="42"/>
      <c r="L1861" s="46"/>
      <c r="M1861" s="263"/>
      <c r="N1861" s="264"/>
      <c r="O1861" s="93"/>
      <c r="P1861" s="93"/>
      <c r="Q1861" s="93"/>
      <c r="R1861" s="93"/>
      <c r="S1861" s="93"/>
      <c r="T1861" s="94"/>
      <c r="U1861" s="40"/>
      <c r="V1861" s="40"/>
      <c r="W1861" s="40"/>
      <c r="X1861" s="40"/>
      <c r="Y1861" s="40"/>
      <c r="Z1861" s="40"/>
      <c r="AA1861" s="40"/>
      <c r="AB1861" s="40"/>
      <c r="AC1861" s="40"/>
      <c r="AD1861" s="40"/>
      <c r="AE1861" s="40"/>
      <c r="AT1861" s="18" t="s">
        <v>404</v>
      </c>
      <c r="AU1861" s="18" t="s">
        <v>93</v>
      </c>
    </row>
    <row r="1862" s="2" customFormat="1" ht="16.5" customHeight="1">
      <c r="A1862" s="40"/>
      <c r="B1862" s="41"/>
      <c r="C1862" s="247" t="s">
        <v>2865</v>
      </c>
      <c r="D1862" s="247" t="s">
        <v>400</v>
      </c>
      <c r="E1862" s="248" t="s">
        <v>2866</v>
      </c>
      <c r="F1862" s="249" t="s">
        <v>2867</v>
      </c>
      <c r="G1862" s="250" t="s">
        <v>1828</v>
      </c>
      <c r="H1862" s="251">
        <v>1</v>
      </c>
      <c r="I1862" s="252"/>
      <c r="J1862" s="253">
        <f>ROUND(I1862*H1862,2)</f>
        <v>0</v>
      </c>
      <c r="K1862" s="254"/>
      <c r="L1862" s="46"/>
      <c r="M1862" s="255" t="s">
        <v>1</v>
      </c>
      <c r="N1862" s="256" t="s">
        <v>48</v>
      </c>
      <c r="O1862" s="93"/>
      <c r="P1862" s="257">
        <f>O1862*H1862</f>
        <v>0</v>
      </c>
      <c r="Q1862" s="257">
        <v>0</v>
      </c>
      <c r="R1862" s="257">
        <f>Q1862*H1862</f>
        <v>0</v>
      </c>
      <c r="S1862" s="257">
        <v>0</v>
      </c>
      <c r="T1862" s="258">
        <f>S1862*H1862</f>
        <v>0</v>
      </c>
      <c r="U1862" s="40"/>
      <c r="V1862" s="40"/>
      <c r="W1862" s="40"/>
      <c r="X1862" s="40"/>
      <c r="Y1862" s="40"/>
      <c r="Z1862" s="40"/>
      <c r="AA1862" s="40"/>
      <c r="AB1862" s="40"/>
      <c r="AC1862" s="40"/>
      <c r="AD1862" s="40"/>
      <c r="AE1862" s="40"/>
      <c r="AR1862" s="259" t="s">
        <v>162</v>
      </c>
      <c r="AT1862" s="259" t="s">
        <v>400</v>
      </c>
      <c r="AU1862" s="259" t="s">
        <v>93</v>
      </c>
      <c r="AY1862" s="18" t="s">
        <v>397</v>
      </c>
      <c r="BE1862" s="260">
        <f>IF(N1862="základní",J1862,0)</f>
        <v>0</v>
      </c>
      <c r="BF1862" s="260">
        <f>IF(N1862="snížená",J1862,0)</f>
        <v>0</v>
      </c>
      <c r="BG1862" s="260">
        <f>IF(N1862="zákl. přenesená",J1862,0)</f>
        <v>0</v>
      </c>
      <c r="BH1862" s="260">
        <f>IF(N1862="sníž. přenesená",J1862,0)</f>
        <v>0</v>
      </c>
      <c r="BI1862" s="260">
        <f>IF(N1862="nulová",J1862,0)</f>
        <v>0</v>
      </c>
      <c r="BJ1862" s="18" t="s">
        <v>91</v>
      </c>
      <c r="BK1862" s="260">
        <f>ROUND(I1862*H1862,2)</f>
        <v>0</v>
      </c>
      <c r="BL1862" s="18" t="s">
        <v>162</v>
      </c>
      <c r="BM1862" s="259" t="s">
        <v>2868</v>
      </c>
    </row>
    <row r="1863" s="2" customFormat="1">
      <c r="A1863" s="40"/>
      <c r="B1863" s="41"/>
      <c r="C1863" s="42"/>
      <c r="D1863" s="261" t="s">
        <v>404</v>
      </c>
      <c r="E1863" s="42"/>
      <c r="F1863" s="262" t="s">
        <v>2370</v>
      </c>
      <c r="G1863" s="42"/>
      <c r="H1863" s="42"/>
      <c r="I1863" s="157"/>
      <c r="J1863" s="42"/>
      <c r="K1863" s="42"/>
      <c r="L1863" s="46"/>
      <c r="M1863" s="263"/>
      <c r="N1863" s="264"/>
      <c r="O1863" s="93"/>
      <c r="P1863" s="93"/>
      <c r="Q1863" s="93"/>
      <c r="R1863" s="93"/>
      <c r="S1863" s="93"/>
      <c r="T1863" s="94"/>
      <c r="U1863" s="40"/>
      <c r="V1863" s="40"/>
      <c r="W1863" s="40"/>
      <c r="X1863" s="40"/>
      <c r="Y1863" s="40"/>
      <c r="Z1863" s="40"/>
      <c r="AA1863" s="40"/>
      <c r="AB1863" s="40"/>
      <c r="AC1863" s="40"/>
      <c r="AD1863" s="40"/>
      <c r="AE1863" s="40"/>
      <c r="AT1863" s="18" t="s">
        <v>404</v>
      </c>
      <c r="AU1863" s="18" t="s">
        <v>93</v>
      </c>
    </row>
    <row r="1864" s="2" customFormat="1" ht="16.5" customHeight="1">
      <c r="A1864" s="40"/>
      <c r="B1864" s="41"/>
      <c r="C1864" s="247" t="s">
        <v>1969</v>
      </c>
      <c r="D1864" s="247" t="s">
        <v>400</v>
      </c>
      <c r="E1864" s="248" t="s">
        <v>2869</v>
      </c>
      <c r="F1864" s="249" t="s">
        <v>2870</v>
      </c>
      <c r="G1864" s="250" t="s">
        <v>1828</v>
      </c>
      <c r="H1864" s="251">
        <v>1</v>
      </c>
      <c r="I1864" s="252"/>
      <c r="J1864" s="253">
        <f>ROUND(I1864*H1864,2)</f>
        <v>0</v>
      </c>
      <c r="K1864" s="254"/>
      <c r="L1864" s="46"/>
      <c r="M1864" s="255" t="s">
        <v>1</v>
      </c>
      <c r="N1864" s="256" t="s">
        <v>48</v>
      </c>
      <c r="O1864" s="93"/>
      <c r="P1864" s="257">
        <f>O1864*H1864</f>
        <v>0</v>
      </c>
      <c r="Q1864" s="257">
        <v>0</v>
      </c>
      <c r="R1864" s="257">
        <f>Q1864*H1864</f>
        <v>0</v>
      </c>
      <c r="S1864" s="257">
        <v>0</v>
      </c>
      <c r="T1864" s="258">
        <f>S1864*H1864</f>
        <v>0</v>
      </c>
      <c r="U1864" s="40"/>
      <c r="V1864" s="40"/>
      <c r="W1864" s="40"/>
      <c r="X1864" s="40"/>
      <c r="Y1864" s="40"/>
      <c r="Z1864" s="40"/>
      <c r="AA1864" s="40"/>
      <c r="AB1864" s="40"/>
      <c r="AC1864" s="40"/>
      <c r="AD1864" s="40"/>
      <c r="AE1864" s="40"/>
      <c r="AR1864" s="259" t="s">
        <v>162</v>
      </c>
      <c r="AT1864" s="259" t="s">
        <v>400</v>
      </c>
      <c r="AU1864" s="259" t="s">
        <v>93</v>
      </c>
      <c r="AY1864" s="18" t="s">
        <v>397</v>
      </c>
      <c r="BE1864" s="260">
        <f>IF(N1864="základní",J1864,0)</f>
        <v>0</v>
      </c>
      <c r="BF1864" s="260">
        <f>IF(N1864="snížená",J1864,0)</f>
        <v>0</v>
      </c>
      <c r="BG1864" s="260">
        <f>IF(N1864="zákl. přenesená",J1864,0)</f>
        <v>0</v>
      </c>
      <c r="BH1864" s="260">
        <f>IF(N1864="sníž. přenesená",J1864,0)</f>
        <v>0</v>
      </c>
      <c r="BI1864" s="260">
        <f>IF(N1864="nulová",J1864,0)</f>
        <v>0</v>
      </c>
      <c r="BJ1864" s="18" t="s">
        <v>91</v>
      </c>
      <c r="BK1864" s="260">
        <f>ROUND(I1864*H1864,2)</f>
        <v>0</v>
      </c>
      <c r="BL1864" s="18" t="s">
        <v>162</v>
      </c>
      <c r="BM1864" s="259" t="s">
        <v>2871</v>
      </c>
    </row>
    <row r="1865" s="2" customFormat="1">
      <c r="A1865" s="40"/>
      <c r="B1865" s="41"/>
      <c r="C1865" s="42"/>
      <c r="D1865" s="261" t="s">
        <v>404</v>
      </c>
      <c r="E1865" s="42"/>
      <c r="F1865" s="262" t="s">
        <v>2370</v>
      </c>
      <c r="G1865" s="42"/>
      <c r="H1865" s="42"/>
      <c r="I1865" s="157"/>
      <c r="J1865" s="42"/>
      <c r="K1865" s="42"/>
      <c r="L1865" s="46"/>
      <c r="M1865" s="263"/>
      <c r="N1865" s="264"/>
      <c r="O1865" s="93"/>
      <c r="P1865" s="93"/>
      <c r="Q1865" s="93"/>
      <c r="R1865" s="93"/>
      <c r="S1865" s="93"/>
      <c r="T1865" s="94"/>
      <c r="U1865" s="40"/>
      <c r="V1865" s="40"/>
      <c r="W1865" s="40"/>
      <c r="X1865" s="40"/>
      <c r="Y1865" s="40"/>
      <c r="Z1865" s="40"/>
      <c r="AA1865" s="40"/>
      <c r="AB1865" s="40"/>
      <c r="AC1865" s="40"/>
      <c r="AD1865" s="40"/>
      <c r="AE1865" s="40"/>
      <c r="AT1865" s="18" t="s">
        <v>404</v>
      </c>
      <c r="AU1865" s="18" t="s">
        <v>93</v>
      </c>
    </row>
    <row r="1866" s="2" customFormat="1" ht="16.5" customHeight="1">
      <c r="A1866" s="40"/>
      <c r="B1866" s="41"/>
      <c r="C1866" s="247" t="s">
        <v>2872</v>
      </c>
      <c r="D1866" s="247" t="s">
        <v>400</v>
      </c>
      <c r="E1866" s="248" t="s">
        <v>2873</v>
      </c>
      <c r="F1866" s="249" t="s">
        <v>2874</v>
      </c>
      <c r="G1866" s="250" t="s">
        <v>1828</v>
      </c>
      <c r="H1866" s="251">
        <v>1</v>
      </c>
      <c r="I1866" s="252"/>
      <c r="J1866" s="253">
        <f>ROUND(I1866*H1866,2)</f>
        <v>0</v>
      </c>
      <c r="K1866" s="254"/>
      <c r="L1866" s="46"/>
      <c r="M1866" s="255" t="s">
        <v>1</v>
      </c>
      <c r="N1866" s="256" t="s">
        <v>48</v>
      </c>
      <c r="O1866" s="93"/>
      <c r="P1866" s="257">
        <f>O1866*H1866</f>
        <v>0</v>
      </c>
      <c r="Q1866" s="257">
        <v>0</v>
      </c>
      <c r="R1866" s="257">
        <f>Q1866*H1866</f>
        <v>0</v>
      </c>
      <c r="S1866" s="257">
        <v>0</v>
      </c>
      <c r="T1866" s="258">
        <f>S1866*H1866</f>
        <v>0</v>
      </c>
      <c r="U1866" s="40"/>
      <c r="V1866" s="40"/>
      <c r="W1866" s="40"/>
      <c r="X1866" s="40"/>
      <c r="Y1866" s="40"/>
      <c r="Z1866" s="40"/>
      <c r="AA1866" s="40"/>
      <c r="AB1866" s="40"/>
      <c r="AC1866" s="40"/>
      <c r="AD1866" s="40"/>
      <c r="AE1866" s="40"/>
      <c r="AR1866" s="259" t="s">
        <v>162</v>
      </c>
      <c r="AT1866" s="259" t="s">
        <v>400</v>
      </c>
      <c r="AU1866" s="259" t="s">
        <v>93</v>
      </c>
      <c r="AY1866" s="18" t="s">
        <v>397</v>
      </c>
      <c r="BE1866" s="260">
        <f>IF(N1866="základní",J1866,0)</f>
        <v>0</v>
      </c>
      <c r="BF1866" s="260">
        <f>IF(N1866="snížená",J1866,0)</f>
        <v>0</v>
      </c>
      <c r="BG1866" s="260">
        <f>IF(N1866="zákl. přenesená",J1866,0)</f>
        <v>0</v>
      </c>
      <c r="BH1866" s="260">
        <f>IF(N1866="sníž. přenesená",J1866,0)</f>
        <v>0</v>
      </c>
      <c r="BI1866" s="260">
        <f>IF(N1866="nulová",J1866,0)</f>
        <v>0</v>
      </c>
      <c r="BJ1866" s="18" t="s">
        <v>91</v>
      </c>
      <c r="BK1866" s="260">
        <f>ROUND(I1866*H1866,2)</f>
        <v>0</v>
      </c>
      <c r="BL1866" s="18" t="s">
        <v>162</v>
      </c>
      <c r="BM1866" s="259" t="s">
        <v>2875</v>
      </c>
    </row>
    <row r="1867" s="2" customFormat="1">
      <c r="A1867" s="40"/>
      <c r="B1867" s="41"/>
      <c r="C1867" s="42"/>
      <c r="D1867" s="261" t="s">
        <v>404</v>
      </c>
      <c r="E1867" s="42"/>
      <c r="F1867" s="262" t="s">
        <v>2370</v>
      </c>
      <c r="G1867" s="42"/>
      <c r="H1867" s="42"/>
      <c r="I1867" s="157"/>
      <c r="J1867" s="42"/>
      <c r="K1867" s="42"/>
      <c r="L1867" s="46"/>
      <c r="M1867" s="263"/>
      <c r="N1867" s="264"/>
      <c r="O1867" s="93"/>
      <c r="P1867" s="93"/>
      <c r="Q1867" s="93"/>
      <c r="R1867" s="93"/>
      <c r="S1867" s="93"/>
      <c r="T1867" s="94"/>
      <c r="U1867" s="40"/>
      <c r="V1867" s="40"/>
      <c r="W1867" s="40"/>
      <c r="X1867" s="40"/>
      <c r="Y1867" s="40"/>
      <c r="Z1867" s="40"/>
      <c r="AA1867" s="40"/>
      <c r="AB1867" s="40"/>
      <c r="AC1867" s="40"/>
      <c r="AD1867" s="40"/>
      <c r="AE1867" s="40"/>
      <c r="AT1867" s="18" t="s">
        <v>404</v>
      </c>
      <c r="AU1867" s="18" t="s">
        <v>93</v>
      </c>
    </row>
    <row r="1868" s="2" customFormat="1" ht="16.5" customHeight="1">
      <c r="A1868" s="40"/>
      <c r="B1868" s="41"/>
      <c r="C1868" s="247" t="s">
        <v>1973</v>
      </c>
      <c r="D1868" s="247" t="s">
        <v>400</v>
      </c>
      <c r="E1868" s="248" t="s">
        <v>2876</v>
      </c>
      <c r="F1868" s="249" t="s">
        <v>2877</v>
      </c>
      <c r="G1868" s="250" t="s">
        <v>1828</v>
      </c>
      <c r="H1868" s="251">
        <v>1</v>
      </c>
      <c r="I1868" s="252"/>
      <c r="J1868" s="253">
        <f>ROUND(I1868*H1868,2)</f>
        <v>0</v>
      </c>
      <c r="K1868" s="254"/>
      <c r="L1868" s="46"/>
      <c r="M1868" s="255" t="s">
        <v>1</v>
      </c>
      <c r="N1868" s="256" t="s">
        <v>48</v>
      </c>
      <c r="O1868" s="93"/>
      <c r="P1868" s="257">
        <f>O1868*H1868</f>
        <v>0</v>
      </c>
      <c r="Q1868" s="257">
        <v>0</v>
      </c>
      <c r="R1868" s="257">
        <f>Q1868*H1868</f>
        <v>0</v>
      </c>
      <c r="S1868" s="257">
        <v>0</v>
      </c>
      <c r="T1868" s="258">
        <f>S1868*H1868</f>
        <v>0</v>
      </c>
      <c r="U1868" s="40"/>
      <c r="V1868" s="40"/>
      <c r="W1868" s="40"/>
      <c r="X1868" s="40"/>
      <c r="Y1868" s="40"/>
      <c r="Z1868" s="40"/>
      <c r="AA1868" s="40"/>
      <c r="AB1868" s="40"/>
      <c r="AC1868" s="40"/>
      <c r="AD1868" s="40"/>
      <c r="AE1868" s="40"/>
      <c r="AR1868" s="259" t="s">
        <v>162</v>
      </c>
      <c r="AT1868" s="259" t="s">
        <v>400</v>
      </c>
      <c r="AU1868" s="259" t="s">
        <v>93</v>
      </c>
      <c r="AY1868" s="18" t="s">
        <v>397</v>
      </c>
      <c r="BE1868" s="260">
        <f>IF(N1868="základní",J1868,0)</f>
        <v>0</v>
      </c>
      <c r="BF1868" s="260">
        <f>IF(N1868="snížená",J1868,0)</f>
        <v>0</v>
      </c>
      <c r="BG1868" s="260">
        <f>IF(N1868="zákl. přenesená",J1868,0)</f>
        <v>0</v>
      </c>
      <c r="BH1868" s="260">
        <f>IF(N1868="sníž. přenesená",J1868,0)</f>
        <v>0</v>
      </c>
      <c r="BI1868" s="260">
        <f>IF(N1868="nulová",J1868,0)</f>
        <v>0</v>
      </c>
      <c r="BJ1868" s="18" t="s">
        <v>91</v>
      </c>
      <c r="BK1868" s="260">
        <f>ROUND(I1868*H1868,2)</f>
        <v>0</v>
      </c>
      <c r="BL1868" s="18" t="s">
        <v>162</v>
      </c>
      <c r="BM1868" s="259" t="s">
        <v>2878</v>
      </c>
    </row>
    <row r="1869" s="2" customFormat="1">
      <c r="A1869" s="40"/>
      <c r="B1869" s="41"/>
      <c r="C1869" s="42"/>
      <c r="D1869" s="261" t="s">
        <v>404</v>
      </c>
      <c r="E1869" s="42"/>
      <c r="F1869" s="262" t="s">
        <v>2370</v>
      </c>
      <c r="G1869" s="42"/>
      <c r="H1869" s="42"/>
      <c r="I1869" s="157"/>
      <c r="J1869" s="42"/>
      <c r="K1869" s="42"/>
      <c r="L1869" s="46"/>
      <c r="M1869" s="263"/>
      <c r="N1869" s="264"/>
      <c r="O1869" s="93"/>
      <c r="P1869" s="93"/>
      <c r="Q1869" s="93"/>
      <c r="R1869" s="93"/>
      <c r="S1869" s="93"/>
      <c r="T1869" s="94"/>
      <c r="U1869" s="40"/>
      <c r="V1869" s="40"/>
      <c r="W1869" s="40"/>
      <c r="X1869" s="40"/>
      <c r="Y1869" s="40"/>
      <c r="Z1869" s="40"/>
      <c r="AA1869" s="40"/>
      <c r="AB1869" s="40"/>
      <c r="AC1869" s="40"/>
      <c r="AD1869" s="40"/>
      <c r="AE1869" s="40"/>
      <c r="AT1869" s="18" t="s">
        <v>404</v>
      </c>
      <c r="AU1869" s="18" t="s">
        <v>93</v>
      </c>
    </row>
    <row r="1870" s="2" customFormat="1" ht="16.5" customHeight="1">
      <c r="A1870" s="40"/>
      <c r="B1870" s="41"/>
      <c r="C1870" s="247" t="s">
        <v>2879</v>
      </c>
      <c r="D1870" s="247" t="s">
        <v>400</v>
      </c>
      <c r="E1870" s="248" t="s">
        <v>2880</v>
      </c>
      <c r="F1870" s="249" t="s">
        <v>2881</v>
      </c>
      <c r="G1870" s="250" t="s">
        <v>1828</v>
      </c>
      <c r="H1870" s="251">
        <v>1</v>
      </c>
      <c r="I1870" s="252"/>
      <c r="J1870" s="253">
        <f>ROUND(I1870*H1870,2)</f>
        <v>0</v>
      </c>
      <c r="K1870" s="254"/>
      <c r="L1870" s="46"/>
      <c r="M1870" s="255" t="s">
        <v>1</v>
      </c>
      <c r="N1870" s="256" t="s">
        <v>48</v>
      </c>
      <c r="O1870" s="93"/>
      <c r="P1870" s="257">
        <f>O1870*H1870</f>
        <v>0</v>
      </c>
      <c r="Q1870" s="257">
        <v>0</v>
      </c>
      <c r="R1870" s="257">
        <f>Q1870*H1870</f>
        <v>0</v>
      </c>
      <c r="S1870" s="257">
        <v>0</v>
      </c>
      <c r="T1870" s="258">
        <f>S1870*H1870</f>
        <v>0</v>
      </c>
      <c r="U1870" s="40"/>
      <c r="V1870" s="40"/>
      <c r="W1870" s="40"/>
      <c r="X1870" s="40"/>
      <c r="Y1870" s="40"/>
      <c r="Z1870" s="40"/>
      <c r="AA1870" s="40"/>
      <c r="AB1870" s="40"/>
      <c r="AC1870" s="40"/>
      <c r="AD1870" s="40"/>
      <c r="AE1870" s="40"/>
      <c r="AR1870" s="259" t="s">
        <v>162</v>
      </c>
      <c r="AT1870" s="259" t="s">
        <v>400</v>
      </c>
      <c r="AU1870" s="259" t="s">
        <v>93</v>
      </c>
      <c r="AY1870" s="18" t="s">
        <v>397</v>
      </c>
      <c r="BE1870" s="260">
        <f>IF(N1870="základní",J1870,0)</f>
        <v>0</v>
      </c>
      <c r="BF1870" s="260">
        <f>IF(N1870="snížená",J1870,0)</f>
        <v>0</v>
      </c>
      <c r="BG1870" s="260">
        <f>IF(N1870="zákl. přenesená",J1870,0)</f>
        <v>0</v>
      </c>
      <c r="BH1870" s="260">
        <f>IF(N1870="sníž. přenesená",J1870,0)</f>
        <v>0</v>
      </c>
      <c r="BI1870" s="260">
        <f>IF(N1870="nulová",J1870,0)</f>
        <v>0</v>
      </c>
      <c r="BJ1870" s="18" t="s">
        <v>91</v>
      </c>
      <c r="BK1870" s="260">
        <f>ROUND(I1870*H1870,2)</f>
        <v>0</v>
      </c>
      <c r="BL1870" s="18" t="s">
        <v>162</v>
      </c>
      <c r="BM1870" s="259" t="s">
        <v>2882</v>
      </c>
    </row>
    <row r="1871" s="2" customFormat="1">
      <c r="A1871" s="40"/>
      <c r="B1871" s="41"/>
      <c r="C1871" s="42"/>
      <c r="D1871" s="261" t="s">
        <v>404</v>
      </c>
      <c r="E1871" s="42"/>
      <c r="F1871" s="262" t="s">
        <v>2370</v>
      </c>
      <c r="G1871" s="42"/>
      <c r="H1871" s="42"/>
      <c r="I1871" s="157"/>
      <c r="J1871" s="42"/>
      <c r="K1871" s="42"/>
      <c r="L1871" s="46"/>
      <c r="M1871" s="263"/>
      <c r="N1871" s="264"/>
      <c r="O1871" s="93"/>
      <c r="P1871" s="93"/>
      <c r="Q1871" s="93"/>
      <c r="R1871" s="93"/>
      <c r="S1871" s="93"/>
      <c r="T1871" s="94"/>
      <c r="U1871" s="40"/>
      <c r="V1871" s="40"/>
      <c r="W1871" s="40"/>
      <c r="X1871" s="40"/>
      <c r="Y1871" s="40"/>
      <c r="Z1871" s="40"/>
      <c r="AA1871" s="40"/>
      <c r="AB1871" s="40"/>
      <c r="AC1871" s="40"/>
      <c r="AD1871" s="40"/>
      <c r="AE1871" s="40"/>
      <c r="AT1871" s="18" t="s">
        <v>404</v>
      </c>
      <c r="AU1871" s="18" t="s">
        <v>93</v>
      </c>
    </row>
    <row r="1872" s="2" customFormat="1" ht="16.5" customHeight="1">
      <c r="A1872" s="40"/>
      <c r="B1872" s="41"/>
      <c r="C1872" s="247" t="s">
        <v>1976</v>
      </c>
      <c r="D1872" s="247" t="s">
        <v>400</v>
      </c>
      <c r="E1872" s="248" t="s">
        <v>2883</v>
      </c>
      <c r="F1872" s="249" t="s">
        <v>2884</v>
      </c>
      <c r="G1872" s="250" t="s">
        <v>1828</v>
      </c>
      <c r="H1872" s="251">
        <v>1</v>
      </c>
      <c r="I1872" s="252"/>
      <c r="J1872" s="253">
        <f>ROUND(I1872*H1872,2)</f>
        <v>0</v>
      </c>
      <c r="K1872" s="254"/>
      <c r="L1872" s="46"/>
      <c r="M1872" s="255" t="s">
        <v>1</v>
      </c>
      <c r="N1872" s="256" t="s">
        <v>48</v>
      </c>
      <c r="O1872" s="93"/>
      <c r="P1872" s="257">
        <f>O1872*H1872</f>
        <v>0</v>
      </c>
      <c r="Q1872" s="257">
        <v>0</v>
      </c>
      <c r="R1872" s="257">
        <f>Q1872*H1872</f>
        <v>0</v>
      </c>
      <c r="S1872" s="257">
        <v>0</v>
      </c>
      <c r="T1872" s="258">
        <f>S1872*H1872</f>
        <v>0</v>
      </c>
      <c r="U1872" s="40"/>
      <c r="V1872" s="40"/>
      <c r="W1872" s="40"/>
      <c r="X1872" s="40"/>
      <c r="Y1872" s="40"/>
      <c r="Z1872" s="40"/>
      <c r="AA1872" s="40"/>
      <c r="AB1872" s="40"/>
      <c r="AC1872" s="40"/>
      <c r="AD1872" s="40"/>
      <c r="AE1872" s="40"/>
      <c r="AR1872" s="259" t="s">
        <v>162</v>
      </c>
      <c r="AT1872" s="259" t="s">
        <v>400</v>
      </c>
      <c r="AU1872" s="259" t="s">
        <v>93</v>
      </c>
      <c r="AY1872" s="18" t="s">
        <v>397</v>
      </c>
      <c r="BE1872" s="260">
        <f>IF(N1872="základní",J1872,0)</f>
        <v>0</v>
      </c>
      <c r="BF1872" s="260">
        <f>IF(N1872="snížená",J1872,0)</f>
        <v>0</v>
      </c>
      <c r="BG1872" s="260">
        <f>IF(N1872="zákl. přenesená",J1872,0)</f>
        <v>0</v>
      </c>
      <c r="BH1872" s="260">
        <f>IF(N1872="sníž. přenesená",J1872,0)</f>
        <v>0</v>
      </c>
      <c r="BI1872" s="260">
        <f>IF(N1872="nulová",J1872,0)</f>
        <v>0</v>
      </c>
      <c r="BJ1872" s="18" t="s">
        <v>91</v>
      </c>
      <c r="BK1872" s="260">
        <f>ROUND(I1872*H1872,2)</f>
        <v>0</v>
      </c>
      <c r="BL1872" s="18" t="s">
        <v>162</v>
      </c>
      <c r="BM1872" s="259" t="s">
        <v>2885</v>
      </c>
    </row>
    <row r="1873" s="2" customFormat="1">
      <c r="A1873" s="40"/>
      <c r="B1873" s="41"/>
      <c r="C1873" s="42"/>
      <c r="D1873" s="261" t="s">
        <v>404</v>
      </c>
      <c r="E1873" s="42"/>
      <c r="F1873" s="262" t="s">
        <v>2370</v>
      </c>
      <c r="G1873" s="42"/>
      <c r="H1873" s="42"/>
      <c r="I1873" s="157"/>
      <c r="J1873" s="42"/>
      <c r="K1873" s="42"/>
      <c r="L1873" s="46"/>
      <c r="M1873" s="263"/>
      <c r="N1873" s="264"/>
      <c r="O1873" s="93"/>
      <c r="P1873" s="93"/>
      <c r="Q1873" s="93"/>
      <c r="R1873" s="93"/>
      <c r="S1873" s="93"/>
      <c r="T1873" s="94"/>
      <c r="U1873" s="40"/>
      <c r="V1873" s="40"/>
      <c r="W1873" s="40"/>
      <c r="X1873" s="40"/>
      <c r="Y1873" s="40"/>
      <c r="Z1873" s="40"/>
      <c r="AA1873" s="40"/>
      <c r="AB1873" s="40"/>
      <c r="AC1873" s="40"/>
      <c r="AD1873" s="40"/>
      <c r="AE1873" s="40"/>
      <c r="AT1873" s="18" t="s">
        <v>404</v>
      </c>
      <c r="AU1873" s="18" t="s">
        <v>93</v>
      </c>
    </row>
    <row r="1874" s="2" customFormat="1" ht="16.5" customHeight="1">
      <c r="A1874" s="40"/>
      <c r="B1874" s="41"/>
      <c r="C1874" s="247" t="s">
        <v>2886</v>
      </c>
      <c r="D1874" s="247" t="s">
        <v>400</v>
      </c>
      <c r="E1874" s="248" t="s">
        <v>2887</v>
      </c>
      <c r="F1874" s="249" t="s">
        <v>2888</v>
      </c>
      <c r="G1874" s="250" t="s">
        <v>1828</v>
      </c>
      <c r="H1874" s="251">
        <v>1</v>
      </c>
      <c r="I1874" s="252"/>
      <c r="J1874" s="253">
        <f>ROUND(I1874*H1874,2)</f>
        <v>0</v>
      </c>
      <c r="K1874" s="254"/>
      <c r="L1874" s="46"/>
      <c r="M1874" s="255" t="s">
        <v>1</v>
      </c>
      <c r="N1874" s="256" t="s">
        <v>48</v>
      </c>
      <c r="O1874" s="93"/>
      <c r="P1874" s="257">
        <f>O1874*H1874</f>
        <v>0</v>
      </c>
      <c r="Q1874" s="257">
        <v>0</v>
      </c>
      <c r="R1874" s="257">
        <f>Q1874*H1874</f>
        <v>0</v>
      </c>
      <c r="S1874" s="257">
        <v>0</v>
      </c>
      <c r="T1874" s="258">
        <f>S1874*H1874</f>
        <v>0</v>
      </c>
      <c r="U1874" s="40"/>
      <c r="V1874" s="40"/>
      <c r="W1874" s="40"/>
      <c r="X1874" s="40"/>
      <c r="Y1874" s="40"/>
      <c r="Z1874" s="40"/>
      <c r="AA1874" s="40"/>
      <c r="AB1874" s="40"/>
      <c r="AC1874" s="40"/>
      <c r="AD1874" s="40"/>
      <c r="AE1874" s="40"/>
      <c r="AR1874" s="259" t="s">
        <v>162</v>
      </c>
      <c r="AT1874" s="259" t="s">
        <v>400</v>
      </c>
      <c r="AU1874" s="259" t="s">
        <v>93</v>
      </c>
      <c r="AY1874" s="18" t="s">
        <v>397</v>
      </c>
      <c r="BE1874" s="260">
        <f>IF(N1874="základní",J1874,0)</f>
        <v>0</v>
      </c>
      <c r="BF1874" s="260">
        <f>IF(N1874="snížená",J1874,0)</f>
        <v>0</v>
      </c>
      <c r="BG1874" s="260">
        <f>IF(N1874="zákl. přenesená",J1874,0)</f>
        <v>0</v>
      </c>
      <c r="BH1874" s="260">
        <f>IF(N1874="sníž. přenesená",J1874,0)</f>
        <v>0</v>
      </c>
      <c r="BI1874" s="260">
        <f>IF(N1874="nulová",J1874,0)</f>
        <v>0</v>
      </c>
      <c r="BJ1874" s="18" t="s">
        <v>91</v>
      </c>
      <c r="BK1874" s="260">
        <f>ROUND(I1874*H1874,2)</f>
        <v>0</v>
      </c>
      <c r="BL1874" s="18" t="s">
        <v>162</v>
      </c>
      <c r="BM1874" s="259" t="s">
        <v>2889</v>
      </c>
    </row>
    <row r="1875" s="2" customFormat="1">
      <c r="A1875" s="40"/>
      <c r="B1875" s="41"/>
      <c r="C1875" s="42"/>
      <c r="D1875" s="261" t="s">
        <v>404</v>
      </c>
      <c r="E1875" s="42"/>
      <c r="F1875" s="262" t="s">
        <v>2370</v>
      </c>
      <c r="G1875" s="42"/>
      <c r="H1875" s="42"/>
      <c r="I1875" s="157"/>
      <c r="J1875" s="42"/>
      <c r="K1875" s="42"/>
      <c r="L1875" s="46"/>
      <c r="M1875" s="263"/>
      <c r="N1875" s="264"/>
      <c r="O1875" s="93"/>
      <c r="P1875" s="93"/>
      <c r="Q1875" s="93"/>
      <c r="R1875" s="93"/>
      <c r="S1875" s="93"/>
      <c r="T1875" s="94"/>
      <c r="U1875" s="40"/>
      <c r="V1875" s="40"/>
      <c r="W1875" s="40"/>
      <c r="X1875" s="40"/>
      <c r="Y1875" s="40"/>
      <c r="Z1875" s="40"/>
      <c r="AA1875" s="40"/>
      <c r="AB1875" s="40"/>
      <c r="AC1875" s="40"/>
      <c r="AD1875" s="40"/>
      <c r="AE1875" s="40"/>
      <c r="AT1875" s="18" t="s">
        <v>404</v>
      </c>
      <c r="AU1875" s="18" t="s">
        <v>93</v>
      </c>
    </row>
    <row r="1876" s="2" customFormat="1" ht="16.5" customHeight="1">
      <c r="A1876" s="40"/>
      <c r="B1876" s="41"/>
      <c r="C1876" s="247" t="s">
        <v>1980</v>
      </c>
      <c r="D1876" s="247" t="s">
        <v>400</v>
      </c>
      <c r="E1876" s="248" t="s">
        <v>2890</v>
      </c>
      <c r="F1876" s="249" t="s">
        <v>2891</v>
      </c>
      <c r="G1876" s="250" t="s">
        <v>1828</v>
      </c>
      <c r="H1876" s="251">
        <v>1</v>
      </c>
      <c r="I1876" s="252"/>
      <c r="J1876" s="253">
        <f>ROUND(I1876*H1876,2)</f>
        <v>0</v>
      </c>
      <c r="K1876" s="254"/>
      <c r="L1876" s="46"/>
      <c r="M1876" s="255" t="s">
        <v>1</v>
      </c>
      <c r="N1876" s="256" t="s">
        <v>48</v>
      </c>
      <c r="O1876" s="93"/>
      <c r="P1876" s="257">
        <f>O1876*H1876</f>
        <v>0</v>
      </c>
      <c r="Q1876" s="257">
        <v>0</v>
      </c>
      <c r="R1876" s="257">
        <f>Q1876*H1876</f>
        <v>0</v>
      </c>
      <c r="S1876" s="257">
        <v>0</v>
      </c>
      <c r="T1876" s="258">
        <f>S1876*H1876</f>
        <v>0</v>
      </c>
      <c r="U1876" s="40"/>
      <c r="V1876" s="40"/>
      <c r="W1876" s="40"/>
      <c r="X1876" s="40"/>
      <c r="Y1876" s="40"/>
      <c r="Z1876" s="40"/>
      <c r="AA1876" s="40"/>
      <c r="AB1876" s="40"/>
      <c r="AC1876" s="40"/>
      <c r="AD1876" s="40"/>
      <c r="AE1876" s="40"/>
      <c r="AR1876" s="259" t="s">
        <v>162</v>
      </c>
      <c r="AT1876" s="259" t="s">
        <v>400</v>
      </c>
      <c r="AU1876" s="259" t="s">
        <v>93</v>
      </c>
      <c r="AY1876" s="18" t="s">
        <v>397</v>
      </c>
      <c r="BE1876" s="260">
        <f>IF(N1876="základní",J1876,0)</f>
        <v>0</v>
      </c>
      <c r="BF1876" s="260">
        <f>IF(N1876="snížená",J1876,0)</f>
        <v>0</v>
      </c>
      <c r="BG1876" s="260">
        <f>IF(N1876="zákl. přenesená",J1876,0)</f>
        <v>0</v>
      </c>
      <c r="BH1876" s="260">
        <f>IF(N1876="sníž. přenesená",J1876,0)</f>
        <v>0</v>
      </c>
      <c r="BI1876" s="260">
        <f>IF(N1876="nulová",J1876,0)</f>
        <v>0</v>
      </c>
      <c r="BJ1876" s="18" t="s">
        <v>91</v>
      </c>
      <c r="BK1876" s="260">
        <f>ROUND(I1876*H1876,2)</f>
        <v>0</v>
      </c>
      <c r="BL1876" s="18" t="s">
        <v>162</v>
      </c>
      <c r="BM1876" s="259" t="s">
        <v>2892</v>
      </c>
    </row>
    <row r="1877" s="2" customFormat="1">
      <c r="A1877" s="40"/>
      <c r="B1877" s="41"/>
      <c r="C1877" s="42"/>
      <c r="D1877" s="261" t="s">
        <v>404</v>
      </c>
      <c r="E1877" s="42"/>
      <c r="F1877" s="262" t="s">
        <v>2370</v>
      </c>
      <c r="G1877" s="42"/>
      <c r="H1877" s="42"/>
      <c r="I1877" s="157"/>
      <c r="J1877" s="42"/>
      <c r="K1877" s="42"/>
      <c r="L1877" s="46"/>
      <c r="M1877" s="263"/>
      <c r="N1877" s="264"/>
      <c r="O1877" s="93"/>
      <c r="P1877" s="93"/>
      <c r="Q1877" s="93"/>
      <c r="R1877" s="93"/>
      <c r="S1877" s="93"/>
      <c r="T1877" s="94"/>
      <c r="U1877" s="40"/>
      <c r="V1877" s="40"/>
      <c r="W1877" s="40"/>
      <c r="X1877" s="40"/>
      <c r="Y1877" s="40"/>
      <c r="Z1877" s="40"/>
      <c r="AA1877" s="40"/>
      <c r="AB1877" s="40"/>
      <c r="AC1877" s="40"/>
      <c r="AD1877" s="40"/>
      <c r="AE1877" s="40"/>
      <c r="AT1877" s="18" t="s">
        <v>404</v>
      </c>
      <c r="AU1877" s="18" t="s">
        <v>93</v>
      </c>
    </row>
    <row r="1878" s="2" customFormat="1" ht="16.5" customHeight="1">
      <c r="A1878" s="40"/>
      <c r="B1878" s="41"/>
      <c r="C1878" s="247" t="s">
        <v>2893</v>
      </c>
      <c r="D1878" s="247" t="s">
        <v>400</v>
      </c>
      <c r="E1878" s="248" t="s">
        <v>2894</v>
      </c>
      <c r="F1878" s="249" t="s">
        <v>2895</v>
      </c>
      <c r="G1878" s="250" t="s">
        <v>1828</v>
      </c>
      <c r="H1878" s="251">
        <v>1</v>
      </c>
      <c r="I1878" s="252"/>
      <c r="J1878" s="253">
        <f>ROUND(I1878*H1878,2)</f>
        <v>0</v>
      </c>
      <c r="K1878" s="254"/>
      <c r="L1878" s="46"/>
      <c r="M1878" s="255" t="s">
        <v>1</v>
      </c>
      <c r="N1878" s="256" t="s">
        <v>48</v>
      </c>
      <c r="O1878" s="93"/>
      <c r="P1878" s="257">
        <f>O1878*H1878</f>
        <v>0</v>
      </c>
      <c r="Q1878" s="257">
        <v>0</v>
      </c>
      <c r="R1878" s="257">
        <f>Q1878*H1878</f>
        <v>0</v>
      </c>
      <c r="S1878" s="257">
        <v>0</v>
      </c>
      <c r="T1878" s="258">
        <f>S1878*H1878</f>
        <v>0</v>
      </c>
      <c r="U1878" s="40"/>
      <c r="V1878" s="40"/>
      <c r="W1878" s="40"/>
      <c r="X1878" s="40"/>
      <c r="Y1878" s="40"/>
      <c r="Z1878" s="40"/>
      <c r="AA1878" s="40"/>
      <c r="AB1878" s="40"/>
      <c r="AC1878" s="40"/>
      <c r="AD1878" s="40"/>
      <c r="AE1878" s="40"/>
      <c r="AR1878" s="259" t="s">
        <v>162</v>
      </c>
      <c r="AT1878" s="259" t="s">
        <v>400</v>
      </c>
      <c r="AU1878" s="259" t="s">
        <v>93</v>
      </c>
      <c r="AY1878" s="18" t="s">
        <v>397</v>
      </c>
      <c r="BE1878" s="260">
        <f>IF(N1878="základní",J1878,0)</f>
        <v>0</v>
      </c>
      <c r="BF1878" s="260">
        <f>IF(N1878="snížená",J1878,0)</f>
        <v>0</v>
      </c>
      <c r="BG1878" s="260">
        <f>IF(N1878="zákl. přenesená",J1878,0)</f>
        <v>0</v>
      </c>
      <c r="BH1878" s="260">
        <f>IF(N1878="sníž. přenesená",J1878,0)</f>
        <v>0</v>
      </c>
      <c r="BI1878" s="260">
        <f>IF(N1878="nulová",J1878,0)</f>
        <v>0</v>
      </c>
      <c r="BJ1878" s="18" t="s">
        <v>91</v>
      </c>
      <c r="BK1878" s="260">
        <f>ROUND(I1878*H1878,2)</f>
        <v>0</v>
      </c>
      <c r="BL1878" s="18" t="s">
        <v>162</v>
      </c>
      <c r="BM1878" s="259" t="s">
        <v>2896</v>
      </c>
    </row>
    <row r="1879" s="2" customFormat="1">
      <c r="A1879" s="40"/>
      <c r="B1879" s="41"/>
      <c r="C1879" s="42"/>
      <c r="D1879" s="261" t="s">
        <v>404</v>
      </c>
      <c r="E1879" s="42"/>
      <c r="F1879" s="262" t="s">
        <v>2370</v>
      </c>
      <c r="G1879" s="42"/>
      <c r="H1879" s="42"/>
      <c r="I1879" s="157"/>
      <c r="J1879" s="42"/>
      <c r="K1879" s="42"/>
      <c r="L1879" s="46"/>
      <c r="M1879" s="263"/>
      <c r="N1879" s="264"/>
      <c r="O1879" s="93"/>
      <c r="P1879" s="93"/>
      <c r="Q1879" s="93"/>
      <c r="R1879" s="93"/>
      <c r="S1879" s="93"/>
      <c r="T1879" s="94"/>
      <c r="U1879" s="40"/>
      <c r="V1879" s="40"/>
      <c r="W1879" s="40"/>
      <c r="X1879" s="40"/>
      <c r="Y1879" s="40"/>
      <c r="Z1879" s="40"/>
      <c r="AA1879" s="40"/>
      <c r="AB1879" s="40"/>
      <c r="AC1879" s="40"/>
      <c r="AD1879" s="40"/>
      <c r="AE1879" s="40"/>
      <c r="AT1879" s="18" t="s">
        <v>404</v>
      </c>
      <c r="AU1879" s="18" t="s">
        <v>93</v>
      </c>
    </row>
    <row r="1880" s="2" customFormat="1" ht="16.5" customHeight="1">
      <c r="A1880" s="40"/>
      <c r="B1880" s="41"/>
      <c r="C1880" s="247" t="s">
        <v>1983</v>
      </c>
      <c r="D1880" s="247" t="s">
        <v>400</v>
      </c>
      <c r="E1880" s="248" t="s">
        <v>2897</v>
      </c>
      <c r="F1880" s="249" t="s">
        <v>2898</v>
      </c>
      <c r="G1880" s="250" t="s">
        <v>1828</v>
      </c>
      <c r="H1880" s="251">
        <v>1</v>
      </c>
      <c r="I1880" s="252"/>
      <c r="J1880" s="253">
        <f>ROUND(I1880*H1880,2)</f>
        <v>0</v>
      </c>
      <c r="K1880" s="254"/>
      <c r="L1880" s="46"/>
      <c r="M1880" s="255" t="s">
        <v>1</v>
      </c>
      <c r="N1880" s="256" t="s">
        <v>48</v>
      </c>
      <c r="O1880" s="93"/>
      <c r="P1880" s="257">
        <f>O1880*H1880</f>
        <v>0</v>
      </c>
      <c r="Q1880" s="257">
        <v>0</v>
      </c>
      <c r="R1880" s="257">
        <f>Q1880*H1880</f>
        <v>0</v>
      </c>
      <c r="S1880" s="257">
        <v>0</v>
      </c>
      <c r="T1880" s="258">
        <f>S1880*H1880</f>
        <v>0</v>
      </c>
      <c r="U1880" s="40"/>
      <c r="V1880" s="40"/>
      <c r="W1880" s="40"/>
      <c r="X1880" s="40"/>
      <c r="Y1880" s="40"/>
      <c r="Z1880" s="40"/>
      <c r="AA1880" s="40"/>
      <c r="AB1880" s="40"/>
      <c r="AC1880" s="40"/>
      <c r="AD1880" s="40"/>
      <c r="AE1880" s="40"/>
      <c r="AR1880" s="259" t="s">
        <v>162</v>
      </c>
      <c r="AT1880" s="259" t="s">
        <v>400</v>
      </c>
      <c r="AU1880" s="259" t="s">
        <v>93</v>
      </c>
      <c r="AY1880" s="18" t="s">
        <v>397</v>
      </c>
      <c r="BE1880" s="260">
        <f>IF(N1880="základní",J1880,0)</f>
        <v>0</v>
      </c>
      <c r="BF1880" s="260">
        <f>IF(N1880="snížená",J1880,0)</f>
        <v>0</v>
      </c>
      <c r="BG1880" s="260">
        <f>IF(N1880="zákl. přenesená",J1880,0)</f>
        <v>0</v>
      </c>
      <c r="BH1880" s="260">
        <f>IF(N1880="sníž. přenesená",J1880,0)</f>
        <v>0</v>
      </c>
      <c r="BI1880" s="260">
        <f>IF(N1880="nulová",J1880,0)</f>
        <v>0</v>
      </c>
      <c r="BJ1880" s="18" t="s">
        <v>91</v>
      </c>
      <c r="BK1880" s="260">
        <f>ROUND(I1880*H1880,2)</f>
        <v>0</v>
      </c>
      <c r="BL1880" s="18" t="s">
        <v>162</v>
      </c>
      <c r="BM1880" s="259" t="s">
        <v>2899</v>
      </c>
    </row>
    <row r="1881" s="2" customFormat="1">
      <c r="A1881" s="40"/>
      <c r="B1881" s="41"/>
      <c r="C1881" s="42"/>
      <c r="D1881" s="261" t="s">
        <v>404</v>
      </c>
      <c r="E1881" s="42"/>
      <c r="F1881" s="262" t="s">
        <v>2370</v>
      </c>
      <c r="G1881" s="42"/>
      <c r="H1881" s="42"/>
      <c r="I1881" s="157"/>
      <c r="J1881" s="42"/>
      <c r="K1881" s="42"/>
      <c r="L1881" s="46"/>
      <c r="M1881" s="263"/>
      <c r="N1881" s="264"/>
      <c r="O1881" s="93"/>
      <c r="P1881" s="93"/>
      <c r="Q1881" s="93"/>
      <c r="R1881" s="93"/>
      <c r="S1881" s="93"/>
      <c r="T1881" s="94"/>
      <c r="U1881" s="40"/>
      <c r="V1881" s="40"/>
      <c r="W1881" s="40"/>
      <c r="X1881" s="40"/>
      <c r="Y1881" s="40"/>
      <c r="Z1881" s="40"/>
      <c r="AA1881" s="40"/>
      <c r="AB1881" s="40"/>
      <c r="AC1881" s="40"/>
      <c r="AD1881" s="40"/>
      <c r="AE1881" s="40"/>
      <c r="AT1881" s="18" t="s">
        <v>404</v>
      </c>
      <c r="AU1881" s="18" t="s">
        <v>93</v>
      </c>
    </row>
    <row r="1882" s="2" customFormat="1" ht="16.5" customHeight="1">
      <c r="A1882" s="40"/>
      <c r="B1882" s="41"/>
      <c r="C1882" s="247" t="s">
        <v>2900</v>
      </c>
      <c r="D1882" s="247" t="s">
        <v>400</v>
      </c>
      <c r="E1882" s="248" t="s">
        <v>2901</v>
      </c>
      <c r="F1882" s="249" t="s">
        <v>2902</v>
      </c>
      <c r="G1882" s="250" t="s">
        <v>1828</v>
      </c>
      <c r="H1882" s="251">
        <v>1</v>
      </c>
      <c r="I1882" s="252"/>
      <c r="J1882" s="253">
        <f>ROUND(I1882*H1882,2)</f>
        <v>0</v>
      </c>
      <c r="K1882" s="254"/>
      <c r="L1882" s="46"/>
      <c r="M1882" s="255" t="s">
        <v>1</v>
      </c>
      <c r="N1882" s="256" t="s">
        <v>48</v>
      </c>
      <c r="O1882" s="93"/>
      <c r="P1882" s="257">
        <f>O1882*H1882</f>
        <v>0</v>
      </c>
      <c r="Q1882" s="257">
        <v>0</v>
      </c>
      <c r="R1882" s="257">
        <f>Q1882*H1882</f>
        <v>0</v>
      </c>
      <c r="S1882" s="257">
        <v>0</v>
      </c>
      <c r="T1882" s="258">
        <f>S1882*H1882</f>
        <v>0</v>
      </c>
      <c r="U1882" s="40"/>
      <c r="V1882" s="40"/>
      <c r="W1882" s="40"/>
      <c r="X1882" s="40"/>
      <c r="Y1882" s="40"/>
      <c r="Z1882" s="40"/>
      <c r="AA1882" s="40"/>
      <c r="AB1882" s="40"/>
      <c r="AC1882" s="40"/>
      <c r="AD1882" s="40"/>
      <c r="AE1882" s="40"/>
      <c r="AR1882" s="259" t="s">
        <v>162</v>
      </c>
      <c r="AT1882" s="259" t="s">
        <v>400</v>
      </c>
      <c r="AU1882" s="259" t="s">
        <v>93</v>
      </c>
      <c r="AY1882" s="18" t="s">
        <v>397</v>
      </c>
      <c r="BE1882" s="260">
        <f>IF(N1882="základní",J1882,0)</f>
        <v>0</v>
      </c>
      <c r="BF1882" s="260">
        <f>IF(N1882="snížená",J1882,0)</f>
        <v>0</v>
      </c>
      <c r="BG1882" s="260">
        <f>IF(N1882="zákl. přenesená",J1882,0)</f>
        <v>0</v>
      </c>
      <c r="BH1882" s="260">
        <f>IF(N1882="sníž. přenesená",J1882,0)</f>
        <v>0</v>
      </c>
      <c r="BI1882" s="260">
        <f>IF(N1882="nulová",J1882,0)</f>
        <v>0</v>
      </c>
      <c r="BJ1882" s="18" t="s">
        <v>91</v>
      </c>
      <c r="BK1882" s="260">
        <f>ROUND(I1882*H1882,2)</f>
        <v>0</v>
      </c>
      <c r="BL1882" s="18" t="s">
        <v>162</v>
      </c>
      <c r="BM1882" s="259" t="s">
        <v>2903</v>
      </c>
    </row>
    <row r="1883" s="2" customFormat="1">
      <c r="A1883" s="40"/>
      <c r="B1883" s="41"/>
      <c r="C1883" s="42"/>
      <c r="D1883" s="261" t="s">
        <v>404</v>
      </c>
      <c r="E1883" s="42"/>
      <c r="F1883" s="262" t="s">
        <v>2370</v>
      </c>
      <c r="G1883" s="42"/>
      <c r="H1883" s="42"/>
      <c r="I1883" s="157"/>
      <c r="J1883" s="42"/>
      <c r="K1883" s="42"/>
      <c r="L1883" s="46"/>
      <c r="M1883" s="263"/>
      <c r="N1883" s="264"/>
      <c r="O1883" s="93"/>
      <c r="P1883" s="93"/>
      <c r="Q1883" s="93"/>
      <c r="R1883" s="93"/>
      <c r="S1883" s="93"/>
      <c r="T1883" s="94"/>
      <c r="U1883" s="40"/>
      <c r="V1883" s="40"/>
      <c r="W1883" s="40"/>
      <c r="X1883" s="40"/>
      <c r="Y1883" s="40"/>
      <c r="Z1883" s="40"/>
      <c r="AA1883" s="40"/>
      <c r="AB1883" s="40"/>
      <c r="AC1883" s="40"/>
      <c r="AD1883" s="40"/>
      <c r="AE1883" s="40"/>
      <c r="AT1883" s="18" t="s">
        <v>404</v>
      </c>
      <c r="AU1883" s="18" t="s">
        <v>93</v>
      </c>
    </row>
    <row r="1884" s="2" customFormat="1" ht="16.5" customHeight="1">
      <c r="A1884" s="40"/>
      <c r="B1884" s="41"/>
      <c r="C1884" s="247" t="s">
        <v>1987</v>
      </c>
      <c r="D1884" s="247" t="s">
        <v>400</v>
      </c>
      <c r="E1884" s="248" t="s">
        <v>2904</v>
      </c>
      <c r="F1884" s="249" t="s">
        <v>2905</v>
      </c>
      <c r="G1884" s="250" t="s">
        <v>1828</v>
      </c>
      <c r="H1884" s="251">
        <v>1</v>
      </c>
      <c r="I1884" s="252"/>
      <c r="J1884" s="253">
        <f>ROUND(I1884*H1884,2)</f>
        <v>0</v>
      </c>
      <c r="K1884" s="254"/>
      <c r="L1884" s="46"/>
      <c r="M1884" s="255" t="s">
        <v>1</v>
      </c>
      <c r="N1884" s="256" t="s">
        <v>48</v>
      </c>
      <c r="O1884" s="93"/>
      <c r="P1884" s="257">
        <f>O1884*H1884</f>
        <v>0</v>
      </c>
      <c r="Q1884" s="257">
        <v>0</v>
      </c>
      <c r="R1884" s="257">
        <f>Q1884*H1884</f>
        <v>0</v>
      </c>
      <c r="S1884" s="257">
        <v>0</v>
      </c>
      <c r="T1884" s="258">
        <f>S1884*H1884</f>
        <v>0</v>
      </c>
      <c r="U1884" s="40"/>
      <c r="V1884" s="40"/>
      <c r="W1884" s="40"/>
      <c r="X1884" s="40"/>
      <c r="Y1884" s="40"/>
      <c r="Z1884" s="40"/>
      <c r="AA1884" s="40"/>
      <c r="AB1884" s="40"/>
      <c r="AC1884" s="40"/>
      <c r="AD1884" s="40"/>
      <c r="AE1884" s="40"/>
      <c r="AR1884" s="259" t="s">
        <v>162</v>
      </c>
      <c r="AT1884" s="259" t="s">
        <v>400</v>
      </c>
      <c r="AU1884" s="259" t="s">
        <v>93</v>
      </c>
      <c r="AY1884" s="18" t="s">
        <v>397</v>
      </c>
      <c r="BE1884" s="260">
        <f>IF(N1884="základní",J1884,0)</f>
        <v>0</v>
      </c>
      <c r="BF1884" s="260">
        <f>IF(N1884="snížená",J1884,0)</f>
        <v>0</v>
      </c>
      <c r="BG1884" s="260">
        <f>IF(N1884="zákl. přenesená",J1884,0)</f>
        <v>0</v>
      </c>
      <c r="BH1884" s="260">
        <f>IF(N1884="sníž. přenesená",J1884,0)</f>
        <v>0</v>
      </c>
      <c r="BI1884" s="260">
        <f>IF(N1884="nulová",J1884,0)</f>
        <v>0</v>
      </c>
      <c r="BJ1884" s="18" t="s">
        <v>91</v>
      </c>
      <c r="BK1884" s="260">
        <f>ROUND(I1884*H1884,2)</f>
        <v>0</v>
      </c>
      <c r="BL1884" s="18" t="s">
        <v>162</v>
      </c>
      <c r="BM1884" s="259" t="s">
        <v>2906</v>
      </c>
    </row>
    <row r="1885" s="2" customFormat="1">
      <c r="A1885" s="40"/>
      <c r="B1885" s="41"/>
      <c r="C1885" s="42"/>
      <c r="D1885" s="261" t="s">
        <v>404</v>
      </c>
      <c r="E1885" s="42"/>
      <c r="F1885" s="262" t="s">
        <v>2370</v>
      </c>
      <c r="G1885" s="42"/>
      <c r="H1885" s="42"/>
      <c r="I1885" s="157"/>
      <c r="J1885" s="42"/>
      <c r="K1885" s="42"/>
      <c r="L1885" s="46"/>
      <c r="M1885" s="263"/>
      <c r="N1885" s="264"/>
      <c r="O1885" s="93"/>
      <c r="P1885" s="93"/>
      <c r="Q1885" s="93"/>
      <c r="R1885" s="93"/>
      <c r="S1885" s="93"/>
      <c r="T1885" s="94"/>
      <c r="U1885" s="40"/>
      <c r="V1885" s="40"/>
      <c r="W1885" s="40"/>
      <c r="X1885" s="40"/>
      <c r="Y1885" s="40"/>
      <c r="Z1885" s="40"/>
      <c r="AA1885" s="40"/>
      <c r="AB1885" s="40"/>
      <c r="AC1885" s="40"/>
      <c r="AD1885" s="40"/>
      <c r="AE1885" s="40"/>
      <c r="AT1885" s="18" t="s">
        <v>404</v>
      </c>
      <c r="AU1885" s="18" t="s">
        <v>93</v>
      </c>
    </row>
    <row r="1886" s="2" customFormat="1" ht="16.5" customHeight="1">
      <c r="A1886" s="40"/>
      <c r="B1886" s="41"/>
      <c r="C1886" s="247" t="s">
        <v>2907</v>
      </c>
      <c r="D1886" s="247" t="s">
        <v>400</v>
      </c>
      <c r="E1886" s="248" t="s">
        <v>2908</v>
      </c>
      <c r="F1886" s="249" t="s">
        <v>2909</v>
      </c>
      <c r="G1886" s="250" t="s">
        <v>1828</v>
      </c>
      <c r="H1886" s="251">
        <v>1</v>
      </c>
      <c r="I1886" s="252"/>
      <c r="J1886" s="253">
        <f>ROUND(I1886*H1886,2)</f>
        <v>0</v>
      </c>
      <c r="K1886" s="254"/>
      <c r="L1886" s="46"/>
      <c r="M1886" s="255" t="s">
        <v>1</v>
      </c>
      <c r="N1886" s="256" t="s">
        <v>48</v>
      </c>
      <c r="O1886" s="93"/>
      <c r="P1886" s="257">
        <f>O1886*H1886</f>
        <v>0</v>
      </c>
      <c r="Q1886" s="257">
        <v>0</v>
      </c>
      <c r="R1886" s="257">
        <f>Q1886*H1886</f>
        <v>0</v>
      </c>
      <c r="S1886" s="257">
        <v>0</v>
      </c>
      <c r="T1886" s="258">
        <f>S1886*H1886</f>
        <v>0</v>
      </c>
      <c r="U1886" s="40"/>
      <c r="V1886" s="40"/>
      <c r="W1886" s="40"/>
      <c r="X1886" s="40"/>
      <c r="Y1886" s="40"/>
      <c r="Z1886" s="40"/>
      <c r="AA1886" s="40"/>
      <c r="AB1886" s="40"/>
      <c r="AC1886" s="40"/>
      <c r="AD1886" s="40"/>
      <c r="AE1886" s="40"/>
      <c r="AR1886" s="259" t="s">
        <v>162</v>
      </c>
      <c r="AT1886" s="259" t="s">
        <v>400</v>
      </c>
      <c r="AU1886" s="259" t="s">
        <v>93</v>
      </c>
      <c r="AY1886" s="18" t="s">
        <v>397</v>
      </c>
      <c r="BE1886" s="260">
        <f>IF(N1886="základní",J1886,0)</f>
        <v>0</v>
      </c>
      <c r="BF1886" s="260">
        <f>IF(N1886="snížená",J1886,0)</f>
        <v>0</v>
      </c>
      <c r="BG1886" s="260">
        <f>IF(N1886="zákl. přenesená",J1886,0)</f>
        <v>0</v>
      </c>
      <c r="BH1886" s="260">
        <f>IF(N1886="sníž. přenesená",J1886,0)</f>
        <v>0</v>
      </c>
      <c r="BI1886" s="260">
        <f>IF(N1886="nulová",J1886,0)</f>
        <v>0</v>
      </c>
      <c r="BJ1886" s="18" t="s">
        <v>91</v>
      </c>
      <c r="BK1886" s="260">
        <f>ROUND(I1886*H1886,2)</f>
        <v>0</v>
      </c>
      <c r="BL1886" s="18" t="s">
        <v>162</v>
      </c>
      <c r="BM1886" s="259" t="s">
        <v>2910</v>
      </c>
    </row>
    <row r="1887" s="2" customFormat="1">
      <c r="A1887" s="40"/>
      <c r="B1887" s="41"/>
      <c r="C1887" s="42"/>
      <c r="D1887" s="261" t="s">
        <v>404</v>
      </c>
      <c r="E1887" s="42"/>
      <c r="F1887" s="262" t="s">
        <v>2370</v>
      </c>
      <c r="G1887" s="42"/>
      <c r="H1887" s="42"/>
      <c r="I1887" s="157"/>
      <c r="J1887" s="42"/>
      <c r="K1887" s="42"/>
      <c r="L1887" s="46"/>
      <c r="M1887" s="263"/>
      <c r="N1887" s="264"/>
      <c r="O1887" s="93"/>
      <c r="P1887" s="93"/>
      <c r="Q1887" s="93"/>
      <c r="R1887" s="93"/>
      <c r="S1887" s="93"/>
      <c r="T1887" s="94"/>
      <c r="U1887" s="40"/>
      <c r="V1887" s="40"/>
      <c r="W1887" s="40"/>
      <c r="X1887" s="40"/>
      <c r="Y1887" s="40"/>
      <c r="Z1887" s="40"/>
      <c r="AA1887" s="40"/>
      <c r="AB1887" s="40"/>
      <c r="AC1887" s="40"/>
      <c r="AD1887" s="40"/>
      <c r="AE1887" s="40"/>
      <c r="AT1887" s="18" t="s">
        <v>404</v>
      </c>
      <c r="AU1887" s="18" t="s">
        <v>93</v>
      </c>
    </row>
    <row r="1888" s="2" customFormat="1" ht="16.5" customHeight="1">
      <c r="A1888" s="40"/>
      <c r="B1888" s="41"/>
      <c r="C1888" s="247" t="s">
        <v>1990</v>
      </c>
      <c r="D1888" s="247" t="s">
        <v>400</v>
      </c>
      <c r="E1888" s="248" t="s">
        <v>2911</v>
      </c>
      <c r="F1888" s="249" t="s">
        <v>2912</v>
      </c>
      <c r="G1888" s="250" t="s">
        <v>1828</v>
      </c>
      <c r="H1888" s="251">
        <v>1</v>
      </c>
      <c r="I1888" s="252"/>
      <c r="J1888" s="253">
        <f>ROUND(I1888*H1888,2)</f>
        <v>0</v>
      </c>
      <c r="K1888" s="254"/>
      <c r="L1888" s="46"/>
      <c r="M1888" s="255" t="s">
        <v>1</v>
      </c>
      <c r="N1888" s="256" t="s">
        <v>48</v>
      </c>
      <c r="O1888" s="93"/>
      <c r="P1888" s="257">
        <f>O1888*H1888</f>
        <v>0</v>
      </c>
      <c r="Q1888" s="257">
        <v>0</v>
      </c>
      <c r="R1888" s="257">
        <f>Q1888*H1888</f>
        <v>0</v>
      </c>
      <c r="S1888" s="257">
        <v>0</v>
      </c>
      <c r="T1888" s="258">
        <f>S1888*H1888</f>
        <v>0</v>
      </c>
      <c r="U1888" s="40"/>
      <c r="V1888" s="40"/>
      <c r="W1888" s="40"/>
      <c r="X1888" s="40"/>
      <c r="Y1888" s="40"/>
      <c r="Z1888" s="40"/>
      <c r="AA1888" s="40"/>
      <c r="AB1888" s="40"/>
      <c r="AC1888" s="40"/>
      <c r="AD1888" s="40"/>
      <c r="AE1888" s="40"/>
      <c r="AR1888" s="259" t="s">
        <v>162</v>
      </c>
      <c r="AT1888" s="259" t="s">
        <v>400</v>
      </c>
      <c r="AU1888" s="259" t="s">
        <v>93</v>
      </c>
      <c r="AY1888" s="18" t="s">
        <v>397</v>
      </c>
      <c r="BE1888" s="260">
        <f>IF(N1888="základní",J1888,0)</f>
        <v>0</v>
      </c>
      <c r="BF1888" s="260">
        <f>IF(N1888="snížená",J1888,0)</f>
        <v>0</v>
      </c>
      <c r="BG1888" s="260">
        <f>IF(N1888="zákl. přenesená",J1888,0)</f>
        <v>0</v>
      </c>
      <c r="BH1888" s="260">
        <f>IF(N1888="sníž. přenesená",J1888,0)</f>
        <v>0</v>
      </c>
      <c r="BI1888" s="260">
        <f>IF(N1888="nulová",J1888,0)</f>
        <v>0</v>
      </c>
      <c r="BJ1888" s="18" t="s">
        <v>91</v>
      </c>
      <c r="BK1888" s="260">
        <f>ROUND(I1888*H1888,2)</f>
        <v>0</v>
      </c>
      <c r="BL1888" s="18" t="s">
        <v>162</v>
      </c>
      <c r="BM1888" s="259" t="s">
        <v>2913</v>
      </c>
    </row>
    <row r="1889" s="2" customFormat="1">
      <c r="A1889" s="40"/>
      <c r="B1889" s="41"/>
      <c r="C1889" s="42"/>
      <c r="D1889" s="261" t="s">
        <v>404</v>
      </c>
      <c r="E1889" s="42"/>
      <c r="F1889" s="262" t="s">
        <v>2370</v>
      </c>
      <c r="G1889" s="42"/>
      <c r="H1889" s="42"/>
      <c r="I1889" s="157"/>
      <c r="J1889" s="42"/>
      <c r="K1889" s="42"/>
      <c r="L1889" s="46"/>
      <c r="M1889" s="263"/>
      <c r="N1889" s="264"/>
      <c r="O1889" s="93"/>
      <c r="P1889" s="93"/>
      <c r="Q1889" s="93"/>
      <c r="R1889" s="93"/>
      <c r="S1889" s="93"/>
      <c r="T1889" s="94"/>
      <c r="U1889" s="40"/>
      <c r="V1889" s="40"/>
      <c r="W1889" s="40"/>
      <c r="X1889" s="40"/>
      <c r="Y1889" s="40"/>
      <c r="Z1889" s="40"/>
      <c r="AA1889" s="40"/>
      <c r="AB1889" s="40"/>
      <c r="AC1889" s="40"/>
      <c r="AD1889" s="40"/>
      <c r="AE1889" s="40"/>
      <c r="AT1889" s="18" t="s">
        <v>404</v>
      </c>
      <c r="AU1889" s="18" t="s">
        <v>93</v>
      </c>
    </row>
    <row r="1890" s="2" customFormat="1" ht="16.5" customHeight="1">
      <c r="A1890" s="40"/>
      <c r="B1890" s="41"/>
      <c r="C1890" s="247" t="s">
        <v>2914</v>
      </c>
      <c r="D1890" s="247" t="s">
        <v>400</v>
      </c>
      <c r="E1890" s="248" t="s">
        <v>2915</v>
      </c>
      <c r="F1890" s="249" t="s">
        <v>2916</v>
      </c>
      <c r="G1890" s="250" t="s">
        <v>1828</v>
      </c>
      <c r="H1890" s="251">
        <v>1</v>
      </c>
      <c r="I1890" s="252"/>
      <c r="J1890" s="253">
        <f>ROUND(I1890*H1890,2)</f>
        <v>0</v>
      </c>
      <c r="K1890" s="254"/>
      <c r="L1890" s="46"/>
      <c r="M1890" s="255" t="s">
        <v>1</v>
      </c>
      <c r="N1890" s="256" t="s">
        <v>48</v>
      </c>
      <c r="O1890" s="93"/>
      <c r="P1890" s="257">
        <f>O1890*H1890</f>
        <v>0</v>
      </c>
      <c r="Q1890" s="257">
        <v>0</v>
      </c>
      <c r="R1890" s="257">
        <f>Q1890*H1890</f>
        <v>0</v>
      </c>
      <c r="S1890" s="257">
        <v>0</v>
      </c>
      <c r="T1890" s="258">
        <f>S1890*H1890</f>
        <v>0</v>
      </c>
      <c r="U1890" s="40"/>
      <c r="V1890" s="40"/>
      <c r="W1890" s="40"/>
      <c r="X1890" s="40"/>
      <c r="Y1890" s="40"/>
      <c r="Z1890" s="40"/>
      <c r="AA1890" s="40"/>
      <c r="AB1890" s="40"/>
      <c r="AC1890" s="40"/>
      <c r="AD1890" s="40"/>
      <c r="AE1890" s="40"/>
      <c r="AR1890" s="259" t="s">
        <v>162</v>
      </c>
      <c r="AT1890" s="259" t="s">
        <v>400</v>
      </c>
      <c r="AU1890" s="259" t="s">
        <v>93</v>
      </c>
      <c r="AY1890" s="18" t="s">
        <v>397</v>
      </c>
      <c r="BE1890" s="260">
        <f>IF(N1890="základní",J1890,0)</f>
        <v>0</v>
      </c>
      <c r="BF1890" s="260">
        <f>IF(N1890="snížená",J1890,0)</f>
        <v>0</v>
      </c>
      <c r="BG1890" s="260">
        <f>IF(N1890="zákl. přenesená",J1890,0)</f>
        <v>0</v>
      </c>
      <c r="BH1890" s="260">
        <f>IF(N1890="sníž. přenesená",J1890,0)</f>
        <v>0</v>
      </c>
      <c r="BI1890" s="260">
        <f>IF(N1890="nulová",J1890,0)</f>
        <v>0</v>
      </c>
      <c r="BJ1890" s="18" t="s">
        <v>91</v>
      </c>
      <c r="BK1890" s="260">
        <f>ROUND(I1890*H1890,2)</f>
        <v>0</v>
      </c>
      <c r="BL1890" s="18" t="s">
        <v>162</v>
      </c>
      <c r="BM1890" s="259" t="s">
        <v>2917</v>
      </c>
    </row>
    <row r="1891" s="2" customFormat="1">
      <c r="A1891" s="40"/>
      <c r="B1891" s="41"/>
      <c r="C1891" s="42"/>
      <c r="D1891" s="261" t="s">
        <v>404</v>
      </c>
      <c r="E1891" s="42"/>
      <c r="F1891" s="262" t="s">
        <v>2370</v>
      </c>
      <c r="G1891" s="42"/>
      <c r="H1891" s="42"/>
      <c r="I1891" s="157"/>
      <c r="J1891" s="42"/>
      <c r="K1891" s="42"/>
      <c r="L1891" s="46"/>
      <c r="M1891" s="263"/>
      <c r="N1891" s="264"/>
      <c r="O1891" s="93"/>
      <c r="P1891" s="93"/>
      <c r="Q1891" s="93"/>
      <c r="R1891" s="93"/>
      <c r="S1891" s="93"/>
      <c r="T1891" s="94"/>
      <c r="U1891" s="40"/>
      <c r="V1891" s="40"/>
      <c r="W1891" s="40"/>
      <c r="X1891" s="40"/>
      <c r="Y1891" s="40"/>
      <c r="Z1891" s="40"/>
      <c r="AA1891" s="40"/>
      <c r="AB1891" s="40"/>
      <c r="AC1891" s="40"/>
      <c r="AD1891" s="40"/>
      <c r="AE1891" s="40"/>
      <c r="AT1891" s="18" t="s">
        <v>404</v>
      </c>
      <c r="AU1891" s="18" t="s">
        <v>93</v>
      </c>
    </row>
    <row r="1892" s="2" customFormat="1" ht="16.5" customHeight="1">
      <c r="A1892" s="40"/>
      <c r="B1892" s="41"/>
      <c r="C1892" s="247" t="s">
        <v>1994</v>
      </c>
      <c r="D1892" s="247" t="s">
        <v>400</v>
      </c>
      <c r="E1892" s="248" t="s">
        <v>2918</v>
      </c>
      <c r="F1892" s="249" t="s">
        <v>2919</v>
      </c>
      <c r="G1892" s="250" t="s">
        <v>1828</v>
      </c>
      <c r="H1892" s="251">
        <v>1</v>
      </c>
      <c r="I1892" s="252"/>
      <c r="J1892" s="253">
        <f>ROUND(I1892*H1892,2)</f>
        <v>0</v>
      </c>
      <c r="K1892" s="254"/>
      <c r="L1892" s="46"/>
      <c r="M1892" s="255" t="s">
        <v>1</v>
      </c>
      <c r="N1892" s="256" t="s">
        <v>48</v>
      </c>
      <c r="O1892" s="93"/>
      <c r="P1892" s="257">
        <f>O1892*H1892</f>
        <v>0</v>
      </c>
      <c r="Q1892" s="257">
        <v>0</v>
      </c>
      <c r="R1892" s="257">
        <f>Q1892*H1892</f>
        <v>0</v>
      </c>
      <c r="S1892" s="257">
        <v>0</v>
      </c>
      <c r="T1892" s="258">
        <f>S1892*H1892</f>
        <v>0</v>
      </c>
      <c r="U1892" s="40"/>
      <c r="V1892" s="40"/>
      <c r="W1892" s="40"/>
      <c r="X1892" s="40"/>
      <c r="Y1892" s="40"/>
      <c r="Z1892" s="40"/>
      <c r="AA1892" s="40"/>
      <c r="AB1892" s="40"/>
      <c r="AC1892" s="40"/>
      <c r="AD1892" s="40"/>
      <c r="AE1892" s="40"/>
      <c r="AR1892" s="259" t="s">
        <v>162</v>
      </c>
      <c r="AT1892" s="259" t="s">
        <v>400</v>
      </c>
      <c r="AU1892" s="259" t="s">
        <v>93</v>
      </c>
      <c r="AY1892" s="18" t="s">
        <v>397</v>
      </c>
      <c r="BE1892" s="260">
        <f>IF(N1892="základní",J1892,0)</f>
        <v>0</v>
      </c>
      <c r="BF1892" s="260">
        <f>IF(N1892="snížená",J1892,0)</f>
        <v>0</v>
      </c>
      <c r="BG1892" s="260">
        <f>IF(N1892="zákl. přenesená",J1892,0)</f>
        <v>0</v>
      </c>
      <c r="BH1892" s="260">
        <f>IF(N1892="sníž. přenesená",J1892,0)</f>
        <v>0</v>
      </c>
      <c r="BI1892" s="260">
        <f>IF(N1892="nulová",J1892,0)</f>
        <v>0</v>
      </c>
      <c r="BJ1892" s="18" t="s">
        <v>91</v>
      </c>
      <c r="BK1892" s="260">
        <f>ROUND(I1892*H1892,2)</f>
        <v>0</v>
      </c>
      <c r="BL1892" s="18" t="s">
        <v>162</v>
      </c>
      <c r="BM1892" s="259" t="s">
        <v>2920</v>
      </c>
    </row>
    <row r="1893" s="2" customFormat="1">
      <c r="A1893" s="40"/>
      <c r="B1893" s="41"/>
      <c r="C1893" s="42"/>
      <c r="D1893" s="261" t="s">
        <v>404</v>
      </c>
      <c r="E1893" s="42"/>
      <c r="F1893" s="262" t="s">
        <v>2370</v>
      </c>
      <c r="G1893" s="42"/>
      <c r="H1893" s="42"/>
      <c r="I1893" s="157"/>
      <c r="J1893" s="42"/>
      <c r="K1893" s="42"/>
      <c r="L1893" s="46"/>
      <c r="M1893" s="263"/>
      <c r="N1893" s="264"/>
      <c r="O1893" s="93"/>
      <c r="P1893" s="93"/>
      <c r="Q1893" s="93"/>
      <c r="R1893" s="93"/>
      <c r="S1893" s="93"/>
      <c r="T1893" s="94"/>
      <c r="U1893" s="40"/>
      <c r="V1893" s="40"/>
      <c r="W1893" s="40"/>
      <c r="X1893" s="40"/>
      <c r="Y1893" s="40"/>
      <c r="Z1893" s="40"/>
      <c r="AA1893" s="40"/>
      <c r="AB1893" s="40"/>
      <c r="AC1893" s="40"/>
      <c r="AD1893" s="40"/>
      <c r="AE1893" s="40"/>
      <c r="AT1893" s="18" t="s">
        <v>404</v>
      </c>
      <c r="AU1893" s="18" t="s">
        <v>93</v>
      </c>
    </row>
    <row r="1894" s="2" customFormat="1" ht="16.5" customHeight="1">
      <c r="A1894" s="40"/>
      <c r="B1894" s="41"/>
      <c r="C1894" s="247" t="s">
        <v>2921</v>
      </c>
      <c r="D1894" s="247" t="s">
        <v>400</v>
      </c>
      <c r="E1894" s="248" t="s">
        <v>2922</v>
      </c>
      <c r="F1894" s="249" t="s">
        <v>2923</v>
      </c>
      <c r="G1894" s="250" t="s">
        <v>1828</v>
      </c>
      <c r="H1894" s="251">
        <v>1</v>
      </c>
      <c r="I1894" s="252"/>
      <c r="J1894" s="253">
        <f>ROUND(I1894*H1894,2)</f>
        <v>0</v>
      </c>
      <c r="K1894" s="254"/>
      <c r="L1894" s="46"/>
      <c r="M1894" s="255" t="s">
        <v>1</v>
      </c>
      <c r="N1894" s="256" t="s">
        <v>48</v>
      </c>
      <c r="O1894" s="93"/>
      <c r="P1894" s="257">
        <f>O1894*H1894</f>
        <v>0</v>
      </c>
      <c r="Q1894" s="257">
        <v>0</v>
      </c>
      <c r="R1894" s="257">
        <f>Q1894*H1894</f>
        <v>0</v>
      </c>
      <c r="S1894" s="257">
        <v>0</v>
      </c>
      <c r="T1894" s="258">
        <f>S1894*H1894</f>
        <v>0</v>
      </c>
      <c r="U1894" s="40"/>
      <c r="V1894" s="40"/>
      <c r="W1894" s="40"/>
      <c r="X1894" s="40"/>
      <c r="Y1894" s="40"/>
      <c r="Z1894" s="40"/>
      <c r="AA1894" s="40"/>
      <c r="AB1894" s="40"/>
      <c r="AC1894" s="40"/>
      <c r="AD1894" s="40"/>
      <c r="AE1894" s="40"/>
      <c r="AR1894" s="259" t="s">
        <v>162</v>
      </c>
      <c r="AT1894" s="259" t="s">
        <v>400</v>
      </c>
      <c r="AU1894" s="259" t="s">
        <v>93</v>
      </c>
      <c r="AY1894" s="18" t="s">
        <v>397</v>
      </c>
      <c r="BE1894" s="260">
        <f>IF(N1894="základní",J1894,0)</f>
        <v>0</v>
      </c>
      <c r="BF1894" s="260">
        <f>IF(N1894="snížená",J1894,0)</f>
        <v>0</v>
      </c>
      <c r="BG1894" s="260">
        <f>IF(N1894="zákl. přenesená",J1894,0)</f>
        <v>0</v>
      </c>
      <c r="BH1894" s="260">
        <f>IF(N1894="sníž. přenesená",J1894,0)</f>
        <v>0</v>
      </c>
      <c r="BI1894" s="260">
        <f>IF(N1894="nulová",J1894,0)</f>
        <v>0</v>
      </c>
      <c r="BJ1894" s="18" t="s">
        <v>91</v>
      </c>
      <c r="BK1894" s="260">
        <f>ROUND(I1894*H1894,2)</f>
        <v>0</v>
      </c>
      <c r="BL1894" s="18" t="s">
        <v>162</v>
      </c>
      <c r="BM1894" s="259" t="s">
        <v>2924</v>
      </c>
    </row>
    <row r="1895" s="2" customFormat="1">
      <c r="A1895" s="40"/>
      <c r="B1895" s="41"/>
      <c r="C1895" s="42"/>
      <c r="D1895" s="261" t="s">
        <v>404</v>
      </c>
      <c r="E1895" s="42"/>
      <c r="F1895" s="262" t="s">
        <v>2370</v>
      </c>
      <c r="G1895" s="42"/>
      <c r="H1895" s="42"/>
      <c r="I1895" s="157"/>
      <c r="J1895" s="42"/>
      <c r="K1895" s="42"/>
      <c r="L1895" s="46"/>
      <c r="M1895" s="263"/>
      <c r="N1895" s="264"/>
      <c r="O1895" s="93"/>
      <c r="P1895" s="93"/>
      <c r="Q1895" s="93"/>
      <c r="R1895" s="93"/>
      <c r="S1895" s="93"/>
      <c r="T1895" s="94"/>
      <c r="U1895" s="40"/>
      <c r="V1895" s="40"/>
      <c r="W1895" s="40"/>
      <c r="X1895" s="40"/>
      <c r="Y1895" s="40"/>
      <c r="Z1895" s="40"/>
      <c r="AA1895" s="40"/>
      <c r="AB1895" s="40"/>
      <c r="AC1895" s="40"/>
      <c r="AD1895" s="40"/>
      <c r="AE1895" s="40"/>
      <c r="AT1895" s="18" t="s">
        <v>404</v>
      </c>
      <c r="AU1895" s="18" t="s">
        <v>93</v>
      </c>
    </row>
    <row r="1896" s="2" customFormat="1" ht="16.5" customHeight="1">
      <c r="A1896" s="40"/>
      <c r="B1896" s="41"/>
      <c r="C1896" s="247" t="s">
        <v>1997</v>
      </c>
      <c r="D1896" s="247" t="s">
        <v>400</v>
      </c>
      <c r="E1896" s="248" t="s">
        <v>2925</v>
      </c>
      <c r="F1896" s="249" t="s">
        <v>2926</v>
      </c>
      <c r="G1896" s="250" t="s">
        <v>1828</v>
      </c>
      <c r="H1896" s="251">
        <v>1</v>
      </c>
      <c r="I1896" s="252"/>
      <c r="J1896" s="253">
        <f>ROUND(I1896*H1896,2)</f>
        <v>0</v>
      </c>
      <c r="K1896" s="254"/>
      <c r="L1896" s="46"/>
      <c r="M1896" s="255" t="s">
        <v>1</v>
      </c>
      <c r="N1896" s="256" t="s">
        <v>48</v>
      </c>
      <c r="O1896" s="93"/>
      <c r="P1896" s="257">
        <f>O1896*H1896</f>
        <v>0</v>
      </c>
      <c r="Q1896" s="257">
        <v>0</v>
      </c>
      <c r="R1896" s="257">
        <f>Q1896*H1896</f>
        <v>0</v>
      </c>
      <c r="S1896" s="257">
        <v>0</v>
      </c>
      <c r="T1896" s="258">
        <f>S1896*H1896</f>
        <v>0</v>
      </c>
      <c r="U1896" s="40"/>
      <c r="V1896" s="40"/>
      <c r="W1896" s="40"/>
      <c r="X1896" s="40"/>
      <c r="Y1896" s="40"/>
      <c r="Z1896" s="40"/>
      <c r="AA1896" s="40"/>
      <c r="AB1896" s="40"/>
      <c r="AC1896" s="40"/>
      <c r="AD1896" s="40"/>
      <c r="AE1896" s="40"/>
      <c r="AR1896" s="259" t="s">
        <v>162</v>
      </c>
      <c r="AT1896" s="259" t="s">
        <v>400</v>
      </c>
      <c r="AU1896" s="259" t="s">
        <v>93</v>
      </c>
      <c r="AY1896" s="18" t="s">
        <v>397</v>
      </c>
      <c r="BE1896" s="260">
        <f>IF(N1896="základní",J1896,0)</f>
        <v>0</v>
      </c>
      <c r="BF1896" s="260">
        <f>IF(N1896="snížená",J1896,0)</f>
        <v>0</v>
      </c>
      <c r="BG1896" s="260">
        <f>IF(N1896="zákl. přenesená",J1896,0)</f>
        <v>0</v>
      </c>
      <c r="BH1896" s="260">
        <f>IF(N1896="sníž. přenesená",J1896,0)</f>
        <v>0</v>
      </c>
      <c r="BI1896" s="260">
        <f>IF(N1896="nulová",J1896,0)</f>
        <v>0</v>
      </c>
      <c r="BJ1896" s="18" t="s">
        <v>91</v>
      </c>
      <c r="BK1896" s="260">
        <f>ROUND(I1896*H1896,2)</f>
        <v>0</v>
      </c>
      <c r="BL1896" s="18" t="s">
        <v>162</v>
      </c>
      <c r="BM1896" s="259" t="s">
        <v>2927</v>
      </c>
    </row>
    <row r="1897" s="2" customFormat="1">
      <c r="A1897" s="40"/>
      <c r="B1897" s="41"/>
      <c r="C1897" s="42"/>
      <c r="D1897" s="261" t="s">
        <v>404</v>
      </c>
      <c r="E1897" s="42"/>
      <c r="F1897" s="262" t="s">
        <v>2370</v>
      </c>
      <c r="G1897" s="42"/>
      <c r="H1897" s="42"/>
      <c r="I1897" s="157"/>
      <c r="J1897" s="42"/>
      <c r="K1897" s="42"/>
      <c r="L1897" s="46"/>
      <c r="M1897" s="263"/>
      <c r="N1897" s="264"/>
      <c r="O1897" s="93"/>
      <c r="P1897" s="93"/>
      <c r="Q1897" s="93"/>
      <c r="R1897" s="93"/>
      <c r="S1897" s="93"/>
      <c r="T1897" s="94"/>
      <c r="U1897" s="40"/>
      <c r="V1897" s="40"/>
      <c r="W1897" s="40"/>
      <c r="X1897" s="40"/>
      <c r="Y1897" s="40"/>
      <c r="Z1897" s="40"/>
      <c r="AA1897" s="40"/>
      <c r="AB1897" s="40"/>
      <c r="AC1897" s="40"/>
      <c r="AD1897" s="40"/>
      <c r="AE1897" s="40"/>
      <c r="AT1897" s="18" t="s">
        <v>404</v>
      </c>
      <c r="AU1897" s="18" t="s">
        <v>93</v>
      </c>
    </row>
    <row r="1898" s="2" customFormat="1" ht="16.5" customHeight="1">
      <c r="A1898" s="40"/>
      <c r="B1898" s="41"/>
      <c r="C1898" s="247" t="s">
        <v>2928</v>
      </c>
      <c r="D1898" s="247" t="s">
        <v>400</v>
      </c>
      <c r="E1898" s="248" t="s">
        <v>2929</v>
      </c>
      <c r="F1898" s="249" t="s">
        <v>2930</v>
      </c>
      <c r="G1898" s="250" t="s">
        <v>1828</v>
      </c>
      <c r="H1898" s="251">
        <v>1</v>
      </c>
      <c r="I1898" s="252"/>
      <c r="J1898" s="253">
        <f>ROUND(I1898*H1898,2)</f>
        <v>0</v>
      </c>
      <c r="K1898" s="254"/>
      <c r="L1898" s="46"/>
      <c r="M1898" s="255" t="s">
        <v>1</v>
      </c>
      <c r="N1898" s="256" t="s">
        <v>48</v>
      </c>
      <c r="O1898" s="93"/>
      <c r="P1898" s="257">
        <f>O1898*H1898</f>
        <v>0</v>
      </c>
      <c r="Q1898" s="257">
        <v>0</v>
      </c>
      <c r="R1898" s="257">
        <f>Q1898*H1898</f>
        <v>0</v>
      </c>
      <c r="S1898" s="257">
        <v>0</v>
      </c>
      <c r="T1898" s="258">
        <f>S1898*H1898</f>
        <v>0</v>
      </c>
      <c r="U1898" s="40"/>
      <c r="V1898" s="40"/>
      <c r="W1898" s="40"/>
      <c r="X1898" s="40"/>
      <c r="Y1898" s="40"/>
      <c r="Z1898" s="40"/>
      <c r="AA1898" s="40"/>
      <c r="AB1898" s="40"/>
      <c r="AC1898" s="40"/>
      <c r="AD1898" s="40"/>
      <c r="AE1898" s="40"/>
      <c r="AR1898" s="259" t="s">
        <v>162</v>
      </c>
      <c r="AT1898" s="259" t="s">
        <v>400</v>
      </c>
      <c r="AU1898" s="259" t="s">
        <v>93</v>
      </c>
      <c r="AY1898" s="18" t="s">
        <v>397</v>
      </c>
      <c r="BE1898" s="260">
        <f>IF(N1898="základní",J1898,0)</f>
        <v>0</v>
      </c>
      <c r="BF1898" s="260">
        <f>IF(N1898="snížená",J1898,0)</f>
        <v>0</v>
      </c>
      <c r="BG1898" s="260">
        <f>IF(N1898="zákl. přenesená",J1898,0)</f>
        <v>0</v>
      </c>
      <c r="BH1898" s="260">
        <f>IF(N1898="sníž. přenesená",J1898,0)</f>
        <v>0</v>
      </c>
      <c r="BI1898" s="260">
        <f>IF(N1898="nulová",J1898,0)</f>
        <v>0</v>
      </c>
      <c r="BJ1898" s="18" t="s">
        <v>91</v>
      </c>
      <c r="BK1898" s="260">
        <f>ROUND(I1898*H1898,2)</f>
        <v>0</v>
      </c>
      <c r="BL1898" s="18" t="s">
        <v>162</v>
      </c>
      <c r="BM1898" s="259" t="s">
        <v>2931</v>
      </c>
    </row>
    <row r="1899" s="2" customFormat="1">
      <c r="A1899" s="40"/>
      <c r="B1899" s="41"/>
      <c r="C1899" s="42"/>
      <c r="D1899" s="261" t="s">
        <v>404</v>
      </c>
      <c r="E1899" s="42"/>
      <c r="F1899" s="262" t="s">
        <v>2370</v>
      </c>
      <c r="G1899" s="42"/>
      <c r="H1899" s="42"/>
      <c r="I1899" s="157"/>
      <c r="J1899" s="42"/>
      <c r="K1899" s="42"/>
      <c r="L1899" s="46"/>
      <c r="M1899" s="263"/>
      <c r="N1899" s="264"/>
      <c r="O1899" s="93"/>
      <c r="P1899" s="93"/>
      <c r="Q1899" s="93"/>
      <c r="R1899" s="93"/>
      <c r="S1899" s="93"/>
      <c r="T1899" s="94"/>
      <c r="U1899" s="40"/>
      <c r="V1899" s="40"/>
      <c r="W1899" s="40"/>
      <c r="X1899" s="40"/>
      <c r="Y1899" s="40"/>
      <c r="Z1899" s="40"/>
      <c r="AA1899" s="40"/>
      <c r="AB1899" s="40"/>
      <c r="AC1899" s="40"/>
      <c r="AD1899" s="40"/>
      <c r="AE1899" s="40"/>
      <c r="AT1899" s="18" t="s">
        <v>404</v>
      </c>
      <c r="AU1899" s="18" t="s">
        <v>93</v>
      </c>
    </row>
    <row r="1900" s="2" customFormat="1" ht="16.5" customHeight="1">
      <c r="A1900" s="40"/>
      <c r="B1900" s="41"/>
      <c r="C1900" s="247" t="s">
        <v>2001</v>
      </c>
      <c r="D1900" s="247" t="s">
        <v>400</v>
      </c>
      <c r="E1900" s="248" t="s">
        <v>2932</v>
      </c>
      <c r="F1900" s="249" t="s">
        <v>2933</v>
      </c>
      <c r="G1900" s="250" t="s">
        <v>1828</v>
      </c>
      <c r="H1900" s="251">
        <v>1</v>
      </c>
      <c r="I1900" s="252"/>
      <c r="J1900" s="253">
        <f>ROUND(I1900*H1900,2)</f>
        <v>0</v>
      </c>
      <c r="K1900" s="254"/>
      <c r="L1900" s="46"/>
      <c r="M1900" s="255" t="s">
        <v>1</v>
      </c>
      <c r="N1900" s="256" t="s">
        <v>48</v>
      </c>
      <c r="O1900" s="93"/>
      <c r="P1900" s="257">
        <f>O1900*H1900</f>
        <v>0</v>
      </c>
      <c r="Q1900" s="257">
        <v>0</v>
      </c>
      <c r="R1900" s="257">
        <f>Q1900*H1900</f>
        <v>0</v>
      </c>
      <c r="S1900" s="257">
        <v>0</v>
      </c>
      <c r="T1900" s="258">
        <f>S1900*H1900</f>
        <v>0</v>
      </c>
      <c r="U1900" s="40"/>
      <c r="V1900" s="40"/>
      <c r="W1900" s="40"/>
      <c r="X1900" s="40"/>
      <c r="Y1900" s="40"/>
      <c r="Z1900" s="40"/>
      <c r="AA1900" s="40"/>
      <c r="AB1900" s="40"/>
      <c r="AC1900" s="40"/>
      <c r="AD1900" s="40"/>
      <c r="AE1900" s="40"/>
      <c r="AR1900" s="259" t="s">
        <v>162</v>
      </c>
      <c r="AT1900" s="259" t="s">
        <v>400</v>
      </c>
      <c r="AU1900" s="259" t="s">
        <v>93</v>
      </c>
      <c r="AY1900" s="18" t="s">
        <v>397</v>
      </c>
      <c r="BE1900" s="260">
        <f>IF(N1900="základní",J1900,0)</f>
        <v>0</v>
      </c>
      <c r="BF1900" s="260">
        <f>IF(N1900="snížená",J1900,0)</f>
        <v>0</v>
      </c>
      <c r="BG1900" s="260">
        <f>IF(N1900="zákl. přenesená",J1900,0)</f>
        <v>0</v>
      </c>
      <c r="BH1900" s="260">
        <f>IF(N1900="sníž. přenesená",J1900,0)</f>
        <v>0</v>
      </c>
      <c r="BI1900" s="260">
        <f>IF(N1900="nulová",J1900,0)</f>
        <v>0</v>
      </c>
      <c r="BJ1900" s="18" t="s">
        <v>91</v>
      </c>
      <c r="BK1900" s="260">
        <f>ROUND(I1900*H1900,2)</f>
        <v>0</v>
      </c>
      <c r="BL1900" s="18" t="s">
        <v>162</v>
      </c>
      <c r="BM1900" s="259" t="s">
        <v>2934</v>
      </c>
    </row>
    <row r="1901" s="2" customFormat="1">
      <c r="A1901" s="40"/>
      <c r="B1901" s="41"/>
      <c r="C1901" s="42"/>
      <c r="D1901" s="261" t="s">
        <v>404</v>
      </c>
      <c r="E1901" s="42"/>
      <c r="F1901" s="262" t="s">
        <v>2370</v>
      </c>
      <c r="G1901" s="42"/>
      <c r="H1901" s="42"/>
      <c r="I1901" s="157"/>
      <c r="J1901" s="42"/>
      <c r="K1901" s="42"/>
      <c r="L1901" s="46"/>
      <c r="M1901" s="263"/>
      <c r="N1901" s="264"/>
      <c r="O1901" s="93"/>
      <c r="P1901" s="93"/>
      <c r="Q1901" s="93"/>
      <c r="R1901" s="93"/>
      <c r="S1901" s="93"/>
      <c r="T1901" s="94"/>
      <c r="U1901" s="40"/>
      <c r="V1901" s="40"/>
      <c r="W1901" s="40"/>
      <c r="X1901" s="40"/>
      <c r="Y1901" s="40"/>
      <c r="Z1901" s="40"/>
      <c r="AA1901" s="40"/>
      <c r="AB1901" s="40"/>
      <c r="AC1901" s="40"/>
      <c r="AD1901" s="40"/>
      <c r="AE1901" s="40"/>
      <c r="AT1901" s="18" t="s">
        <v>404</v>
      </c>
      <c r="AU1901" s="18" t="s">
        <v>93</v>
      </c>
    </row>
    <row r="1902" s="2" customFormat="1" ht="16.5" customHeight="1">
      <c r="A1902" s="40"/>
      <c r="B1902" s="41"/>
      <c r="C1902" s="247" t="s">
        <v>2935</v>
      </c>
      <c r="D1902" s="247" t="s">
        <v>400</v>
      </c>
      <c r="E1902" s="248" t="s">
        <v>2936</v>
      </c>
      <c r="F1902" s="249" t="s">
        <v>2937</v>
      </c>
      <c r="G1902" s="250" t="s">
        <v>1828</v>
      </c>
      <c r="H1902" s="251">
        <v>1</v>
      </c>
      <c r="I1902" s="252"/>
      <c r="J1902" s="253">
        <f>ROUND(I1902*H1902,2)</f>
        <v>0</v>
      </c>
      <c r="K1902" s="254"/>
      <c r="L1902" s="46"/>
      <c r="M1902" s="255" t="s">
        <v>1</v>
      </c>
      <c r="N1902" s="256" t="s">
        <v>48</v>
      </c>
      <c r="O1902" s="93"/>
      <c r="P1902" s="257">
        <f>O1902*H1902</f>
        <v>0</v>
      </c>
      <c r="Q1902" s="257">
        <v>0</v>
      </c>
      <c r="R1902" s="257">
        <f>Q1902*H1902</f>
        <v>0</v>
      </c>
      <c r="S1902" s="257">
        <v>0</v>
      </c>
      <c r="T1902" s="258">
        <f>S1902*H1902</f>
        <v>0</v>
      </c>
      <c r="U1902" s="40"/>
      <c r="V1902" s="40"/>
      <c r="W1902" s="40"/>
      <c r="X1902" s="40"/>
      <c r="Y1902" s="40"/>
      <c r="Z1902" s="40"/>
      <c r="AA1902" s="40"/>
      <c r="AB1902" s="40"/>
      <c r="AC1902" s="40"/>
      <c r="AD1902" s="40"/>
      <c r="AE1902" s="40"/>
      <c r="AR1902" s="259" t="s">
        <v>162</v>
      </c>
      <c r="AT1902" s="259" t="s">
        <v>400</v>
      </c>
      <c r="AU1902" s="259" t="s">
        <v>93</v>
      </c>
      <c r="AY1902" s="18" t="s">
        <v>397</v>
      </c>
      <c r="BE1902" s="260">
        <f>IF(N1902="základní",J1902,0)</f>
        <v>0</v>
      </c>
      <c r="BF1902" s="260">
        <f>IF(N1902="snížená",J1902,0)</f>
        <v>0</v>
      </c>
      <c r="BG1902" s="260">
        <f>IF(N1902="zákl. přenesená",J1902,0)</f>
        <v>0</v>
      </c>
      <c r="BH1902" s="260">
        <f>IF(N1902="sníž. přenesená",J1902,0)</f>
        <v>0</v>
      </c>
      <c r="BI1902" s="260">
        <f>IF(N1902="nulová",J1902,0)</f>
        <v>0</v>
      </c>
      <c r="BJ1902" s="18" t="s">
        <v>91</v>
      </c>
      <c r="BK1902" s="260">
        <f>ROUND(I1902*H1902,2)</f>
        <v>0</v>
      </c>
      <c r="BL1902" s="18" t="s">
        <v>162</v>
      </c>
      <c r="BM1902" s="259" t="s">
        <v>2938</v>
      </c>
    </row>
    <row r="1903" s="2" customFormat="1">
      <c r="A1903" s="40"/>
      <c r="B1903" s="41"/>
      <c r="C1903" s="42"/>
      <c r="D1903" s="261" t="s">
        <v>404</v>
      </c>
      <c r="E1903" s="42"/>
      <c r="F1903" s="262" t="s">
        <v>2370</v>
      </c>
      <c r="G1903" s="42"/>
      <c r="H1903" s="42"/>
      <c r="I1903" s="157"/>
      <c r="J1903" s="42"/>
      <c r="K1903" s="42"/>
      <c r="L1903" s="46"/>
      <c r="M1903" s="263"/>
      <c r="N1903" s="264"/>
      <c r="O1903" s="93"/>
      <c r="P1903" s="93"/>
      <c r="Q1903" s="93"/>
      <c r="R1903" s="93"/>
      <c r="S1903" s="93"/>
      <c r="T1903" s="94"/>
      <c r="U1903" s="40"/>
      <c r="V1903" s="40"/>
      <c r="W1903" s="40"/>
      <c r="X1903" s="40"/>
      <c r="Y1903" s="40"/>
      <c r="Z1903" s="40"/>
      <c r="AA1903" s="40"/>
      <c r="AB1903" s="40"/>
      <c r="AC1903" s="40"/>
      <c r="AD1903" s="40"/>
      <c r="AE1903" s="40"/>
      <c r="AT1903" s="18" t="s">
        <v>404</v>
      </c>
      <c r="AU1903" s="18" t="s">
        <v>93</v>
      </c>
    </row>
    <row r="1904" s="2" customFormat="1" ht="16.5" customHeight="1">
      <c r="A1904" s="40"/>
      <c r="B1904" s="41"/>
      <c r="C1904" s="247" t="s">
        <v>2004</v>
      </c>
      <c r="D1904" s="247" t="s">
        <v>400</v>
      </c>
      <c r="E1904" s="248" t="s">
        <v>2939</v>
      </c>
      <c r="F1904" s="249" t="s">
        <v>2940</v>
      </c>
      <c r="G1904" s="250" t="s">
        <v>1828</v>
      </c>
      <c r="H1904" s="251">
        <v>1</v>
      </c>
      <c r="I1904" s="252"/>
      <c r="J1904" s="253">
        <f>ROUND(I1904*H1904,2)</f>
        <v>0</v>
      </c>
      <c r="K1904" s="254"/>
      <c r="L1904" s="46"/>
      <c r="M1904" s="255" t="s">
        <v>1</v>
      </c>
      <c r="N1904" s="256" t="s">
        <v>48</v>
      </c>
      <c r="O1904" s="93"/>
      <c r="P1904" s="257">
        <f>O1904*H1904</f>
        <v>0</v>
      </c>
      <c r="Q1904" s="257">
        <v>0</v>
      </c>
      <c r="R1904" s="257">
        <f>Q1904*H1904</f>
        <v>0</v>
      </c>
      <c r="S1904" s="257">
        <v>0</v>
      </c>
      <c r="T1904" s="258">
        <f>S1904*H1904</f>
        <v>0</v>
      </c>
      <c r="U1904" s="40"/>
      <c r="V1904" s="40"/>
      <c r="W1904" s="40"/>
      <c r="X1904" s="40"/>
      <c r="Y1904" s="40"/>
      <c r="Z1904" s="40"/>
      <c r="AA1904" s="40"/>
      <c r="AB1904" s="40"/>
      <c r="AC1904" s="40"/>
      <c r="AD1904" s="40"/>
      <c r="AE1904" s="40"/>
      <c r="AR1904" s="259" t="s">
        <v>162</v>
      </c>
      <c r="AT1904" s="259" t="s">
        <v>400</v>
      </c>
      <c r="AU1904" s="259" t="s">
        <v>93</v>
      </c>
      <c r="AY1904" s="18" t="s">
        <v>397</v>
      </c>
      <c r="BE1904" s="260">
        <f>IF(N1904="základní",J1904,0)</f>
        <v>0</v>
      </c>
      <c r="BF1904" s="260">
        <f>IF(N1904="snížená",J1904,0)</f>
        <v>0</v>
      </c>
      <c r="BG1904" s="260">
        <f>IF(N1904="zákl. přenesená",J1904,0)</f>
        <v>0</v>
      </c>
      <c r="BH1904" s="260">
        <f>IF(N1904="sníž. přenesená",J1904,0)</f>
        <v>0</v>
      </c>
      <c r="BI1904" s="260">
        <f>IF(N1904="nulová",J1904,0)</f>
        <v>0</v>
      </c>
      <c r="BJ1904" s="18" t="s">
        <v>91</v>
      </c>
      <c r="BK1904" s="260">
        <f>ROUND(I1904*H1904,2)</f>
        <v>0</v>
      </c>
      <c r="BL1904" s="18" t="s">
        <v>162</v>
      </c>
      <c r="BM1904" s="259" t="s">
        <v>2941</v>
      </c>
    </row>
    <row r="1905" s="2" customFormat="1">
      <c r="A1905" s="40"/>
      <c r="B1905" s="41"/>
      <c r="C1905" s="42"/>
      <c r="D1905" s="261" t="s">
        <v>404</v>
      </c>
      <c r="E1905" s="42"/>
      <c r="F1905" s="262" t="s">
        <v>2370</v>
      </c>
      <c r="G1905" s="42"/>
      <c r="H1905" s="42"/>
      <c r="I1905" s="157"/>
      <c r="J1905" s="42"/>
      <c r="K1905" s="42"/>
      <c r="L1905" s="46"/>
      <c r="M1905" s="263"/>
      <c r="N1905" s="264"/>
      <c r="O1905" s="93"/>
      <c r="P1905" s="93"/>
      <c r="Q1905" s="93"/>
      <c r="R1905" s="93"/>
      <c r="S1905" s="93"/>
      <c r="T1905" s="94"/>
      <c r="U1905" s="40"/>
      <c r="V1905" s="40"/>
      <c r="W1905" s="40"/>
      <c r="X1905" s="40"/>
      <c r="Y1905" s="40"/>
      <c r="Z1905" s="40"/>
      <c r="AA1905" s="40"/>
      <c r="AB1905" s="40"/>
      <c r="AC1905" s="40"/>
      <c r="AD1905" s="40"/>
      <c r="AE1905" s="40"/>
      <c r="AT1905" s="18" t="s">
        <v>404</v>
      </c>
      <c r="AU1905" s="18" t="s">
        <v>93</v>
      </c>
    </row>
    <row r="1906" s="2" customFormat="1" ht="16.5" customHeight="1">
      <c r="A1906" s="40"/>
      <c r="B1906" s="41"/>
      <c r="C1906" s="247" t="s">
        <v>2942</v>
      </c>
      <c r="D1906" s="247" t="s">
        <v>400</v>
      </c>
      <c r="E1906" s="248" t="s">
        <v>2943</v>
      </c>
      <c r="F1906" s="249" t="s">
        <v>2944</v>
      </c>
      <c r="G1906" s="250" t="s">
        <v>1828</v>
      </c>
      <c r="H1906" s="251">
        <v>1</v>
      </c>
      <c r="I1906" s="252"/>
      <c r="J1906" s="253">
        <f>ROUND(I1906*H1906,2)</f>
        <v>0</v>
      </c>
      <c r="K1906" s="254"/>
      <c r="L1906" s="46"/>
      <c r="M1906" s="255" t="s">
        <v>1</v>
      </c>
      <c r="N1906" s="256" t="s">
        <v>48</v>
      </c>
      <c r="O1906" s="93"/>
      <c r="P1906" s="257">
        <f>O1906*H1906</f>
        <v>0</v>
      </c>
      <c r="Q1906" s="257">
        <v>0</v>
      </c>
      <c r="R1906" s="257">
        <f>Q1906*H1906</f>
        <v>0</v>
      </c>
      <c r="S1906" s="257">
        <v>0</v>
      </c>
      <c r="T1906" s="258">
        <f>S1906*H1906</f>
        <v>0</v>
      </c>
      <c r="U1906" s="40"/>
      <c r="V1906" s="40"/>
      <c r="W1906" s="40"/>
      <c r="X1906" s="40"/>
      <c r="Y1906" s="40"/>
      <c r="Z1906" s="40"/>
      <c r="AA1906" s="40"/>
      <c r="AB1906" s="40"/>
      <c r="AC1906" s="40"/>
      <c r="AD1906" s="40"/>
      <c r="AE1906" s="40"/>
      <c r="AR1906" s="259" t="s">
        <v>162</v>
      </c>
      <c r="AT1906" s="259" t="s">
        <v>400</v>
      </c>
      <c r="AU1906" s="259" t="s">
        <v>93</v>
      </c>
      <c r="AY1906" s="18" t="s">
        <v>397</v>
      </c>
      <c r="BE1906" s="260">
        <f>IF(N1906="základní",J1906,0)</f>
        <v>0</v>
      </c>
      <c r="BF1906" s="260">
        <f>IF(N1906="snížená",J1906,0)</f>
        <v>0</v>
      </c>
      <c r="BG1906" s="260">
        <f>IF(N1906="zákl. přenesená",J1906,0)</f>
        <v>0</v>
      </c>
      <c r="BH1906" s="260">
        <f>IF(N1906="sníž. přenesená",J1906,0)</f>
        <v>0</v>
      </c>
      <c r="BI1906" s="260">
        <f>IF(N1906="nulová",J1906,0)</f>
        <v>0</v>
      </c>
      <c r="BJ1906" s="18" t="s">
        <v>91</v>
      </c>
      <c r="BK1906" s="260">
        <f>ROUND(I1906*H1906,2)</f>
        <v>0</v>
      </c>
      <c r="BL1906" s="18" t="s">
        <v>162</v>
      </c>
      <c r="BM1906" s="259" t="s">
        <v>2945</v>
      </c>
    </row>
    <row r="1907" s="2" customFormat="1">
      <c r="A1907" s="40"/>
      <c r="B1907" s="41"/>
      <c r="C1907" s="42"/>
      <c r="D1907" s="261" t="s">
        <v>404</v>
      </c>
      <c r="E1907" s="42"/>
      <c r="F1907" s="262" t="s">
        <v>2370</v>
      </c>
      <c r="G1907" s="42"/>
      <c r="H1907" s="42"/>
      <c r="I1907" s="157"/>
      <c r="J1907" s="42"/>
      <c r="K1907" s="42"/>
      <c r="L1907" s="46"/>
      <c r="M1907" s="263"/>
      <c r="N1907" s="264"/>
      <c r="O1907" s="93"/>
      <c r="P1907" s="93"/>
      <c r="Q1907" s="93"/>
      <c r="R1907" s="93"/>
      <c r="S1907" s="93"/>
      <c r="T1907" s="94"/>
      <c r="U1907" s="40"/>
      <c r="V1907" s="40"/>
      <c r="W1907" s="40"/>
      <c r="X1907" s="40"/>
      <c r="Y1907" s="40"/>
      <c r="Z1907" s="40"/>
      <c r="AA1907" s="40"/>
      <c r="AB1907" s="40"/>
      <c r="AC1907" s="40"/>
      <c r="AD1907" s="40"/>
      <c r="AE1907" s="40"/>
      <c r="AT1907" s="18" t="s">
        <v>404</v>
      </c>
      <c r="AU1907" s="18" t="s">
        <v>93</v>
      </c>
    </row>
    <row r="1908" s="2" customFormat="1" ht="16.5" customHeight="1">
      <c r="A1908" s="40"/>
      <c r="B1908" s="41"/>
      <c r="C1908" s="247" t="s">
        <v>2008</v>
      </c>
      <c r="D1908" s="247" t="s">
        <v>400</v>
      </c>
      <c r="E1908" s="248" t="s">
        <v>2946</v>
      </c>
      <c r="F1908" s="249" t="s">
        <v>2947</v>
      </c>
      <c r="G1908" s="250" t="s">
        <v>1828</v>
      </c>
      <c r="H1908" s="251">
        <v>1</v>
      </c>
      <c r="I1908" s="252"/>
      <c r="J1908" s="253">
        <f>ROUND(I1908*H1908,2)</f>
        <v>0</v>
      </c>
      <c r="K1908" s="254"/>
      <c r="L1908" s="46"/>
      <c r="M1908" s="255" t="s">
        <v>1</v>
      </c>
      <c r="N1908" s="256" t="s">
        <v>48</v>
      </c>
      <c r="O1908" s="93"/>
      <c r="P1908" s="257">
        <f>O1908*H1908</f>
        <v>0</v>
      </c>
      <c r="Q1908" s="257">
        <v>0</v>
      </c>
      <c r="R1908" s="257">
        <f>Q1908*H1908</f>
        <v>0</v>
      </c>
      <c r="S1908" s="257">
        <v>0</v>
      </c>
      <c r="T1908" s="258">
        <f>S1908*H1908</f>
        <v>0</v>
      </c>
      <c r="U1908" s="40"/>
      <c r="V1908" s="40"/>
      <c r="W1908" s="40"/>
      <c r="X1908" s="40"/>
      <c r="Y1908" s="40"/>
      <c r="Z1908" s="40"/>
      <c r="AA1908" s="40"/>
      <c r="AB1908" s="40"/>
      <c r="AC1908" s="40"/>
      <c r="AD1908" s="40"/>
      <c r="AE1908" s="40"/>
      <c r="AR1908" s="259" t="s">
        <v>162</v>
      </c>
      <c r="AT1908" s="259" t="s">
        <v>400</v>
      </c>
      <c r="AU1908" s="259" t="s">
        <v>93</v>
      </c>
      <c r="AY1908" s="18" t="s">
        <v>397</v>
      </c>
      <c r="BE1908" s="260">
        <f>IF(N1908="základní",J1908,0)</f>
        <v>0</v>
      </c>
      <c r="BF1908" s="260">
        <f>IF(N1908="snížená",J1908,0)</f>
        <v>0</v>
      </c>
      <c r="BG1908" s="260">
        <f>IF(N1908="zákl. přenesená",J1908,0)</f>
        <v>0</v>
      </c>
      <c r="BH1908" s="260">
        <f>IF(N1908="sníž. přenesená",J1908,0)</f>
        <v>0</v>
      </c>
      <c r="BI1908" s="260">
        <f>IF(N1908="nulová",J1908,0)</f>
        <v>0</v>
      </c>
      <c r="BJ1908" s="18" t="s">
        <v>91</v>
      </c>
      <c r="BK1908" s="260">
        <f>ROUND(I1908*H1908,2)</f>
        <v>0</v>
      </c>
      <c r="BL1908" s="18" t="s">
        <v>162</v>
      </c>
      <c r="BM1908" s="259" t="s">
        <v>2948</v>
      </c>
    </row>
    <row r="1909" s="2" customFormat="1">
      <c r="A1909" s="40"/>
      <c r="B1909" s="41"/>
      <c r="C1909" s="42"/>
      <c r="D1909" s="261" t="s">
        <v>404</v>
      </c>
      <c r="E1909" s="42"/>
      <c r="F1909" s="262" t="s">
        <v>2370</v>
      </c>
      <c r="G1909" s="42"/>
      <c r="H1909" s="42"/>
      <c r="I1909" s="157"/>
      <c r="J1909" s="42"/>
      <c r="K1909" s="42"/>
      <c r="L1909" s="46"/>
      <c r="M1909" s="263"/>
      <c r="N1909" s="264"/>
      <c r="O1909" s="93"/>
      <c r="P1909" s="93"/>
      <c r="Q1909" s="93"/>
      <c r="R1909" s="93"/>
      <c r="S1909" s="93"/>
      <c r="T1909" s="94"/>
      <c r="U1909" s="40"/>
      <c r="V1909" s="40"/>
      <c r="W1909" s="40"/>
      <c r="X1909" s="40"/>
      <c r="Y1909" s="40"/>
      <c r="Z1909" s="40"/>
      <c r="AA1909" s="40"/>
      <c r="AB1909" s="40"/>
      <c r="AC1909" s="40"/>
      <c r="AD1909" s="40"/>
      <c r="AE1909" s="40"/>
      <c r="AT1909" s="18" t="s">
        <v>404</v>
      </c>
      <c r="AU1909" s="18" t="s">
        <v>93</v>
      </c>
    </row>
    <row r="1910" s="2" customFormat="1" ht="16.5" customHeight="1">
      <c r="A1910" s="40"/>
      <c r="B1910" s="41"/>
      <c r="C1910" s="247" t="s">
        <v>2949</v>
      </c>
      <c r="D1910" s="247" t="s">
        <v>400</v>
      </c>
      <c r="E1910" s="248" t="s">
        <v>2950</v>
      </c>
      <c r="F1910" s="249" t="s">
        <v>2951</v>
      </c>
      <c r="G1910" s="250" t="s">
        <v>1828</v>
      </c>
      <c r="H1910" s="251">
        <v>1</v>
      </c>
      <c r="I1910" s="252"/>
      <c r="J1910" s="253">
        <f>ROUND(I1910*H1910,2)</f>
        <v>0</v>
      </c>
      <c r="K1910" s="254"/>
      <c r="L1910" s="46"/>
      <c r="M1910" s="255" t="s">
        <v>1</v>
      </c>
      <c r="N1910" s="256" t="s">
        <v>48</v>
      </c>
      <c r="O1910" s="93"/>
      <c r="P1910" s="257">
        <f>O1910*H1910</f>
        <v>0</v>
      </c>
      <c r="Q1910" s="257">
        <v>0</v>
      </c>
      <c r="R1910" s="257">
        <f>Q1910*H1910</f>
        <v>0</v>
      </c>
      <c r="S1910" s="257">
        <v>0</v>
      </c>
      <c r="T1910" s="258">
        <f>S1910*H1910</f>
        <v>0</v>
      </c>
      <c r="U1910" s="40"/>
      <c r="V1910" s="40"/>
      <c r="W1910" s="40"/>
      <c r="X1910" s="40"/>
      <c r="Y1910" s="40"/>
      <c r="Z1910" s="40"/>
      <c r="AA1910" s="40"/>
      <c r="AB1910" s="40"/>
      <c r="AC1910" s="40"/>
      <c r="AD1910" s="40"/>
      <c r="AE1910" s="40"/>
      <c r="AR1910" s="259" t="s">
        <v>162</v>
      </c>
      <c r="AT1910" s="259" t="s">
        <v>400</v>
      </c>
      <c r="AU1910" s="259" t="s">
        <v>93</v>
      </c>
      <c r="AY1910" s="18" t="s">
        <v>397</v>
      </c>
      <c r="BE1910" s="260">
        <f>IF(N1910="základní",J1910,0)</f>
        <v>0</v>
      </c>
      <c r="BF1910" s="260">
        <f>IF(N1910="snížená",J1910,0)</f>
        <v>0</v>
      </c>
      <c r="BG1910" s="260">
        <f>IF(N1910="zákl. přenesená",J1910,0)</f>
        <v>0</v>
      </c>
      <c r="BH1910" s="260">
        <f>IF(N1910="sníž. přenesená",J1910,0)</f>
        <v>0</v>
      </c>
      <c r="BI1910" s="260">
        <f>IF(N1910="nulová",J1910,0)</f>
        <v>0</v>
      </c>
      <c r="BJ1910" s="18" t="s">
        <v>91</v>
      </c>
      <c r="BK1910" s="260">
        <f>ROUND(I1910*H1910,2)</f>
        <v>0</v>
      </c>
      <c r="BL1910" s="18" t="s">
        <v>162</v>
      </c>
      <c r="BM1910" s="259" t="s">
        <v>2952</v>
      </c>
    </row>
    <row r="1911" s="2" customFormat="1">
      <c r="A1911" s="40"/>
      <c r="B1911" s="41"/>
      <c r="C1911" s="42"/>
      <c r="D1911" s="261" t="s">
        <v>404</v>
      </c>
      <c r="E1911" s="42"/>
      <c r="F1911" s="262" t="s">
        <v>2370</v>
      </c>
      <c r="G1911" s="42"/>
      <c r="H1911" s="42"/>
      <c r="I1911" s="157"/>
      <c r="J1911" s="42"/>
      <c r="K1911" s="42"/>
      <c r="L1911" s="46"/>
      <c r="M1911" s="263"/>
      <c r="N1911" s="264"/>
      <c r="O1911" s="93"/>
      <c r="P1911" s="93"/>
      <c r="Q1911" s="93"/>
      <c r="R1911" s="93"/>
      <c r="S1911" s="93"/>
      <c r="T1911" s="94"/>
      <c r="U1911" s="40"/>
      <c r="V1911" s="40"/>
      <c r="W1911" s="40"/>
      <c r="X1911" s="40"/>
      <c r="Y1911" s="40"/>
      <c r="Z1911" s="40"/>
      <c r="AA1911" s="40"/>
      <c r="AB1911" s="40"/>
      <c r="AC1911" s="40"/>
      <c r="AD1911" s="40"/>
      <c r="AE1911" s="40"/>
      <c r="AT1911" s="18" t="s">
        <v>404</v>
      </c>
      <c r="AU1911" s="18" t="s">
        <v>93</v>
      </c>
    </row>
    <row r="1912" s="2" customFormat="1" ht="16.5" customHeight="1">
      <c r="A1912" s="40"/>
      <c r="B1912" s="41"/>
      <c r="C1912" s="247" t="s">
        <v>2011</v>
      </c>
      <c r="D1912" s="247" t="s">
        <v>400</v>
      </c>
      <c r="E1912" s="248" t="s">
        <v>2953</v>
      </c>
      <c r="F1912" s="249" t="s">
        <v>2954</v>
      </c>
      <c r="G1912" s="250" t="s">
        <v>1828</v>
      </c>
      <c r="H1912" s="251">
        <v>1</v>
      </c>
      <c r="I1912" s="252"/>
      <c r="J1912" s="253">
        <f>ROUND(I1912*H1912,2)</f>
        <v>0</v>
      </c>
      <c r="K1912" s="254"/>
      <c r="L1912" s="46"/>
      <c r="M1912" s="255" t="s">
        <v>1</v>
      </c>
      <c r="N1912" s="256" t="s">
        <v>48</v>
      </c>
      <c r="O1912" s="93"/>
      <c r="P1912" s="257">
        <f>O1912*H1912</f>
        <v>0</v>
      </c>
      <c r="Q1912" s="257">
        <v>0</v>
      </c>
      <c r="R1912" s="257">
        <f>Q1912*H1912</f>
        <v>0</v>
      </c>
      <c r="S1912" s="257">
        <v>0</v>
      </c>
      <c r="T1912" s="258">
        <f>S1912*H1912</f>
        <v>0</v>
      </c>
      <c r="U1912" s="40"/>
      <c r="V1912" s="40"/>
      <c r="W1912" s="40"/>
      <c r="X1912" s="40"/>
      <c r="Y1912" s="40"/>
      <c r="Z1912" s="40"/>
      <c r="AA1912" s="40"/>
      <c r="AB1912" s="40"/>
      <c r="AC1912" s="40"/>
      <c r="AD1912" s="40"/>
      <c r="AE1912" s="40"/>
      <c r="AR1912" s="259" t="s">
        <v>162</v>
      </c>
      <c r="AT1912" s="259" t="s">
        <v>400</v>
      </c>
      <c r="AU1912" s="259" t="s">
        <v>93</v>
      </c>
      <c r="AY1912" s="18" t="s">
        <v>397</v>
      </c>
      <c r="BE1912" s="260">
        <f>IF(N1912="základní",J1912,0)</f>
        <v>0</v>
      </c>
      <c r="BF1912" s="260">
        <f>IF(N1912="snížená",J1912,0)</f>
        <v>0</v>
      </c>
      <c r="BG1912" s="260">
        <f>IF(N1912="zákl. přenesená",J1912,0)</f>
        <v>0</v>
      </c>
      <c r="BH1912" s="260">
        <f>IF(N1912="sníž. přenesená",J1912,0)</f>
        <v>0</v>
      </c>
      <c r="BI1912" s="260">
        <f>IF(N1912="nulová",J1912,0)</f>
        <v>0</v>
      </c>
      <c r="BJ1912" s="18" t="s">
        <v>91</v>
      </c>
      <c r="BK1912" s="260">
        <f>ROUND(I1912*H1912,2)</f>
        <v>0</v>
      </c>
      <c r="BL1912" s="18" t="s">
        <v>162</v>
      </c>
      <c r="BM1912" s="259" t="s">
        <v>2955</v>
      </c>
    </row>
    <row r="1913" s="2" customFormat="1">
      <c r="A1913" s="40"/>
      <c r="B1913" s="41"/>
      <c r="C1913" s="42"/>
      <c r="D1913" s="261" t="s">
        <v>404</v>
      </c>
      <c r="E1913" s="42"/>
      <c r="F1913" s="262" t="s">
        <v>2370</v>
      </c>
      <c r="G1913" s="42"/>
      <c r="H1913" s="42"/>
      <c r="I1913" s="157"/>
      <c r="J1913" s="42"/>
      <c r="K1913" s="42"/>
      <c r="L1913" s="46"/>
      <c r="M1913" s="263"/>
      <c r="N1913" s="264"/>
      <c r="O1913" s="93"/>
      <c r="P1913" s="93"/>
      <c r="Q1913" s="93"/>
      <c r="R1913" s="93"/>
      <c r="S1913" s="93"/>
      <c r="T1913" s="94"/>
      <c r="U1913" s="40"/>
      <c r="V1913" s="40"/>
      <c r="W1913" s="40"/>
      <c r="X1913" s="40"/>
      <c r="Y1913" s="40"/>
      <c r="Z1913" s="40"/>
      <c r="AA1913" s="40"/>
      <c r="AB1913" s="40"/>
      <c r="AC1913" s="40"/>
      <c r="AD1913" s="40"/>
      <c r="AE1913" s="40"/>
      <c r="AT1913" s="18" t="s">
        <v>404</v>
      </c>
      <c r="AU1913" s="18" t="s">
        <v>93</v>
      </c>
    </row>
    <row r="1914" s="2" customFormat="1" ht="16.5" customHeight="1">
      <c r="A1914" s="40"/>
      <c r="B1914" s="41"/>
      <c r="C1914" s="247" t="s">
        <v>2956</v>
      </c>
      <c r="D1914" s="247" t="s">
        <v>400</v>
      </c>
      <c r="E1914" s="248" t="s">
        <v>2957</v>
      </c>
      <c r="F1914" s="249" t="s">
        <v>2958</v>
      </c>
      <c r="G1914" s="250" t="s">
        <v>1828</v>
      </c>
      <c r="H1914" s="251">
        <v>1</v>
      </c>
      <c r="I1914" s="252"/>
      <c r="J1914" s="253">
        <f>ROUND(I1914*H1914,2)</f>
        <v>0</v>
      </c>
      <c r="K1914" s="254"/>
      <c r="L1914" s="46"/>
      <c r="M1914" s="255" t="s">
        <v>1</v>
      </c>
      <c r="N1914" s="256" t="s">
        <v>48</v>
      </c>
      <c r="O1914" s="93"/>
      <c r="P1914" s="257">
        <f>O1914*H1914</f>
        <v>0</v>
      </c>
      <c r="Q1914" s="257">
        <v>0</v>
      </c>
      <c r="R1914" s="257">
        <f>Q1914*H1914</f>
        <v>0</v>
      </c>
      <c r="S1914" s="257">
        <v>0</v>
      </c>
      <c r="T1914" s="258">
        <f>S1914*H1914</f>
        <v>0</v>
      </c>
      <c r="U1914" s="40"/>
      <c r="V1914" s="40"/>
      <c r="W1914" s="40"/>
      <c r="X1914" s="40"/>
      <c r="Y1914" s="40"/>
      <c r="Z1914" s="40"/>
      <c r="AA1914" s="40"/>
      <c r="AB1914" s="40"/>
      <c r="AC1914" s="40"/>
      <c r="AD1914" s="40"/>
      <c r="AE1914" s="40"/>
      <c r="AR1914" s="259" t="s">
        <v>162</v>
      </c>
      <c r="AT1914" s="259" t="s">
        <v>400</v>
      </c>
      <c r="AU1914" s="259" t="s">
        <v>93</v>
      </c>
      <c r="AY1914" s="18" t="s">
        <v>397</v>
      </c>
      <c r="BE1914" s="260">
        <f>IF(N1914="základní",J1914,0)</f>
        <v>0</v>
      </c>
      <c r="BF1914" s="260">
        <f>IF(N1914="snížená",J1914,0)</f>
        <v>0</v>
      </c>
      <c r="BG1914" s="260">
        <f>IF(N1914="zákl. přenesená",J1914,0)</f>
        <v>0</v>
      </c>
      <c r="BH1914" s="260">
        <f>IF(N1914="sníž. přenesená",J1914,0)</f>
        <v>0</v>
      </c>
      <c r="BI1914" s="260">
        <f>IF(N1914="nulová",J1914,0)</f>
        <v>0</v>
      </c>
      <c r="BJ1914" s="18" t="s">
        <v>91</v>
      </c>
      <c r="BK1914" s="260">
        <f>ROUND(I1914*H1914,2)</f>
        <v>0</v>
      </c>
      <c r="BL1914" s="18" t="s">
        <v>162</v>
      </c>
      <c r="BM1914" s="259" t="s">
        <v>2959</v>
      </c>
    </row>
    <row r="1915" s="2" customFormat="1">
      <c r="A1915" s="40"/>
      <c r="B1915" s="41"/>
      <c r="C1915" s="42"/>
      <c r="D1915" s="261" t="s">
        <v>404</v>
      </c>
      <c r="E1915" s="42"/>
      <c r="F1915" s="262" t="s">
        <v>2370</v>
      </c>
      <c r="G1915" s="42"/>
      <c r="H1915" s="42"/>
      <c r="I1915" s="157"/>
      <c r="J1915" s="42"/>
      <c r="K1915" s="42"/>
      <c r="L1915" s="46"/>
      <c r="M1915" s="263"/>
      <c r="N1915" s="264"/>
      <c r="O1915" s="93"/>
      <c r="P1915" s="93"/>
      <c r="Q1915" s="93"/>
      <c r="R1915" s="93"/>
      <c r="S1915" s="93"/>
      <c r="T1915" s="94"/>
      <c r="U1915" s="40"/>
      <c r="V1915" s="40"/>
      <c r="W1915" s="40"/>
      <c r="X1915" s="40"/>
      <c r="Y1915" s="40"/>
      <c r="Z1915" s="40"/>
      <c r="AA1915" s="40"/>
      <c r="AB1915" s="40"/>
      <c r="AC1915" s="40"/>
      <c r="AD1915" s="40"/>
      <c r="AE1915" s="40"/>
      <c r="AT1915" s="18" t="s">
        <v>404</v>
      </c>
      <c r="AU1915" s="18" t="s">
        <v>93</v>
      </c>
    </row>
    <row r="1916" s="2" customFormat="1" ht="16.5" customHeight="1">
      <c r="A1916" s="40"/>
      <c r="B1916" s="41"/>
      <c r="C1916" s="247" t="s">
        <v>2015</v>
      </c>
      <c r="D1916" s="247" t="s">
        <v>400</v>
      </c>
      <c r="E1916" s="248" t="s">
        <v>2960</v>
      </c>
      <c r="F1916" s="249" t="s">
        <v>2961</v>
      </c>
      <c r="G1916" s="250" t="s">
        <v>1828</v>
      </c>
      <c r="H1916" s="251">
        <v>1</v>
      </c>
      <c r="I1916" s="252"/>
      <c r="J1916" s="253">
        <f>ROUND(I1916*H1916,2)</f>
        <v>0</v>
      </c>
      <c r="K1916" s="254"/>
      <c r="L1916" s="46"/>
      <c r="M1916" s="255" t="s">
        <v>1</v>
      </c>
      <c r="N1916" s="256" t="s">
        <v>48</v>
      </c>
      <c r="O1916" s="93"/>
      <c r="P1916" s="257">
        <f>O1916*H1916</f>
        <v>0</v>
      </c>
      <c r="Q1916" s="257">
        <v>0</v>
      </c>
      <c r="R1916" s="257">
        <f>Q1916*H1916</f>
        <v>0</v>
      </c>
      <c r="S1916" s="257">
        <v>0</v>
      </c>
      <c r="T1916" s="258">
        <f>S1916*H1916</f>
        <v>0</v>
      </c>
      <c r="U1916" s="40"/>
      <c r="V1916" s="40"/>
      <c r="W1916" s="40"/>
      <c r="X1916" s="40"/>
      <c r="Y1916" s="40"/>
      <c r="Z1916" s="40"/>
      <c r="AA1916" s="40"/>
      <c r="AB1916" s="40"/>
      <c r="AC1916" s="40"/>
      <c r="AD1916" s="40"/>
      <c r="AE1916" s="40"/>
      <c r="AR1916" s="259" t="s">
        <v>162</v>
      </c>
      <c r="AT1916" s="259" t="s">
        <v>400</v>
      </c>
      <c r="AU1916" s="259" t="s">
        <v>93</v>
      </c>
      <c r="AY1916" s="18" t="s">
        <v>397</v>
      </c>
      <c r="BE1916" s="260">
        <f>IF(N1916="základní",J1916,0)</f>
        <v>0</v>
      </c>
      <c r="BF1916" s="260">
        <f>IF(N1916="snížená",J1916,0)</f>
        <v>0</v>
      </c>
      <c r="BG1916" s="260">
        <f>IF(N1916="zákl. přenesená",J1916,0)</f>
        <v>0</v>
      </c>
      <c r="BH1916" s="260">
        <f>IF(N1916="sníž. přenesená",J1916,0)</f>
        <v>0</v>
      </c>
      <c r="BI1916" s="260">
        <f>IF(N1916="nulová",J1916,0)</f>
        <v>0</v>
      </c>
      <c r="BJ1916" s="18" t="s">
        <v>91</v>
      </c>
      <c r="BK1916" s="260">
        <f>ROUND(I1916*H1916,2)</f>
        <v>0</v>
      </c>
      <c r="BL1916" s="18" t="s">
        <v>162</v>
      </c>
      <c r="BM1916" s="259" t="s">
        <v>2962</v>
      </c>
    </row>
    <row r="1917" s="2" customFormat="1">
      <c r="A1917" s="40"/>
      <c r="B1917" s="41"/>
      <c r="C1917" s="42"/>
      <c r="D1917" s="261" t="s">
        <v>404</v>
      </c>
      <c r="E1917" s="42"/>
      <c r="F1917" s="262" t="s">
        <v>2370</v>
      </c>
      <c r="G1917" s="42"/>
      <c r="H1917" s="42"/>
      <c r="I1917" s="157"/>
      <c r="J1917" s="42"/>
      <c r="K1917" s="42"/>
      <c r="L1917" s="46"/>
      <c r="M1917" s="263"/>
      <c r="N1917" s="264"/>
      <c r="O1917" s="93"/>
      <c r="P1917" s="93"/>
      <c r="Q1917" s="93"/>
      <c r="R1917" s="93"/>
      <c r="S1917" s="93"/>
      <c r="T1917" s="94"/>
      <c r="U1917" s="40"/>
      <c r="V1917" s="40"/>
      <c r="W1917" s="40"/>
      <c r="X1917" s="40"/>
      <c r="Y1917" s="40"/>
      <c r="Z1917" s="40"/>
      <c r="AA1917" s="40"/>
      <c r="AB1917" s="40"/>
      <c r="AC1917" s="40"/>
      <c r="AD1917" s="40"/>
      <c r="AE1917" s="40"/>
      <c r="AT1917" s="18" t="s">
        <v>404</v>
      </c>
      <c r="AU1917" s="18" t="s">
        <v>93</v>
      </c>
    </row>
    <row r="1918" s="2" customFormat="1" ht="16.5" customHeight="1">
      <c r="A1918" s="40"/>
      <c r="B1918" s="41"/>
      <c r="C1918" s="247" t="s">
        <v>2963</v>
      </c>
      <c r="D1918" s="247" t="s">
        <v>400</v>
      </c>
      <c r="E1918" s="248" t="s">
        <v>2964</v>
      </c>
      <c r="F1918" s="249" t="s">
        <v>2965</v>
      </c>
      <c r="G1918" s="250" t="s">
        <v>1828</v>
      </c>
      <c r="H1918" s="251">
        <v>1</v>
      </c>
      <c r="I1918" s="252"/>
      <c r="J1918" s="253">
        <f>ROUND(I1918*H1918,2)</f>
        <v>0</v>
      </c>
      <c r="K1918" s="254"/>
      <c r="L1918" s="46"/>
      <c r="M1918" s="255" t="s">
        <v>1</v>
      </c>
      <c r="N1918" s="256" t="s">
        <v>48</v>
      </c>
      <c r="O1918" s="93"/>
      <c r="P1918" s="257">
        <f>O1918*H1918</f>
        <v>0</v>
      </c>
      <c r="Q1918" s="257">
        <v>0</v>
      </c>
      <c r="R1918" s="257">
        <f>Q1918*H1918</f>
        <v>0</v>
      </c>
      <c r="S1918" s="257">
        <v>0</v>
      </c>
      <c r="T1918" s="258">
        <f>S1918*H1918</f>
        <v>0</v>
      </c>
      <c r="U1918" s="40"/>
      <c r="V1918" s="40"/>
      <c r="W1918" s="40"/>
      <c r="X1918" s="40"/>
      <c r="Y1918" s="40"/>
      <c r="Z1918" s="40"/>
      <c r="AA1918" s="40"/>
      <c r="AB1918" s="40"/>
      <c r="AC1918" s="40"/>
      <c r="AD1918" s="40"/>
      <c r="AE1918" s="40"/>
      <c r="AR1918" s="259" t="s">
        <v>162</v>
      </c>
      <c r="AT1918" s="259" t="s">
        <v>400</v>
      </c>
      <c r="AU1918" s="259" t="s">
        <v>93</v>
      </c>
      <c r="AY1918" s="18" t="s">
        <v>397</v>
      </c>
      <c r="BE1918" s="260">
        <f>IF(N1918="základní",J1918,0)</f>
        <v>0</v>
      </c>
      <c r="BF1918" s="260">
        <f>IF(N1918="snížená",J1918,0)</f>
        <v>0</v>
      </c>
      <c r="BG1918" s="260">
        <f>IF(N1918="zákl. přenesená",J1918,0)</f>
        <v>0</v>
      </c>
      <c r="BH1918" s="260">
        <f>IF(N1918="sníž. přenesená",J1918,0)</f>
        <v>0</v>
      </c>
      <c r="BI1918" s="260">
        <f>IF(N1918="nulová",J1918,0)</f>
        <v>0</v>
      </c>
      <c r="BJ1918" s="18" t="s">
        <v>91</v>
      </c>
      <c r="BK1918" s="260">
        <f>ROUND(I1918*H1918,2)</f>
        <v>0</v>
      </c>
      <c r="BL1918" s="18" t="s">
        <v>162</v>
      </c>
      <c r="BM1918" s="259" t="s">
        <v>2966</v>
      </c>
    </row>
    <row r="1919" s="2" customFormat="1">
      <c r="A1919" s="40"/>
      <c r="B1919" s="41"/>
      <c r="C1919" s="42"/>
      <c r="D1919" s="261" t="s">
        <v>404</v>
      </c>
      <c r="E1919" s="42"/>
      <c r="F1919" s="262" t="s">
        <v>2370</v>
      </c>
      <c r="G1919" s="42"/>
      <c r="H1919" s="42"/>
      <c r="I1919" s="157"/>
      <c r="J1919" s="42"/>
      <c r="K1919" s="42"/>
      <c r="L1919" s="46"/>
      <c r="M1919" s="263"/>
      <c r="N1919" s="264"/>
      <c r="O1919" s="93"/>
      <c r="P1919" s="93"/>
      <c r="Q1919" s="93"/>
      <c r="R1919" s="93"/>
      <c r="S1919" s="93"/>
      <c r="T1919" s="94"/>
      <c r="U1919" s="40"/>
      <c r="V1919" s="40"/>
      <c r="W1919" s="40"/>
      <c r="X1919" s="40"/>
      <c r="Y1919" s="40"/>
      <c r="Z1919" s="40"/>
      <c r="AA1919" s="40"/>
      <c r="AB1919" s="40"/>
      <c r="AC1919" s="40"/>
      <c r="AD1919" s="40"/>
      <c r="AE1919" s="40"/>
      <c r="AT1919" s="18" t="s">
        <v>404</v>
      </c>
      <c r="AU1919" s="18" t="s">
        <v>93</v>
      </c>
    </row>
    <row r="1920" s="2" customFormat="1" ht="16.5" customHeight="1">
      <c r="A1920" s="40"/>
      <c r="B1920" s="41"/>
      <c r="C1920" s="247" t="s">
        <v>2018</v>
      </c>
      <c r="D1920" s="247" t="s">
        <v>400</v>
      </c>
      <c r="E1920" s="248" t="s">
        <v>2967</v>
      </c>
      <c r="F1920" s="249" t="s">
        <v>2968</v>
      </c>
      <c r="G1920" s="250" t="s">
        <v>1828</v>
      </c>
      <c r="H1920" s="251">
        <v>1</v>
      </c>
      <c r="I1920" s="252"/>
      <c r="J1920" s="253">
        <f>ROUND(I1920*H1920,2)</f>
        <v>0</v>
      </c>
      <c r="K1920" s="254"/>
      <c r="L1920" s="46"/>
      <c r="M1920" s="255" t="s">
        <v>1</v>
      </c>
      <c r="N1920" s="256" t="s">
        <v>48</v>
      </c>
      <c r="O1920" s="93"/>
      <c r="P1920" s="257">
        <f>O1920*H1920</f>
        <v>0</v>
      </c>
      <c r="Q1920" s="257">
        <v>0</v>
      </c>
      <c r="R1920" s="257">
        <f>Q1920*H1920</f>
        <v>0</v>
      </c>
      <c r="S1920" s="257">
        <v>0</v>
      </c>
      <c r="T1920" s="258">
        <f>S1920*H1920</f>
        <v>0</v>
      </c>
      <c r="U1920" s="40"/>
      <c r="V1920" s="40"/>
      <c r="W1920" s="40"/>
      <c r="X1920" s="40"/>
      <c r="Y1920" s="40"/>
      <c r="Z1920" s="40"/>
      <c r="AA1920" s="40"/>
      <c r="AB1920" s="40"/>
      <c r="AC1920" s="40"/>
      <c r="AD1920" s="40"/>
      <c r="AE1920" s="40"/>
      <c r="AR1920" s="259" t="s">
        <v>162</v>
      </c>
      <c r="AT1920" s="259" t="s">
        <v>400</v>
      </c>
      <c r="AU1920" s="259" t="s">
        <v>93</v>
      </c>
      <c r="AY1920" s="18" t="s">
        <v>397</v>
      </c>
      <c r="BE1920" s="260">
        <f>IF(N1920="základní",J1920,0)</f>
        <v>0</v>
      </c>
      <c r="BF1920" s="260">
        <f>IF(N1920="snížená",J1920,0)</f>
        <v>0</v>
      </c>
      <c r="BG1920" s="260">
        <f>IF(N1920="zákl. přenesená",J1920,0)</f>
        <v>0</v>
      </c>
      <c r="BH1920" s="260">
        <f>IF(N1920="sníž. přenesená",J1920,0)</f>
        <v>0</v>
      </c>
      <c r="BI1920" s="260">
        <f>IF(N1920="nulová",J1920,0)</f>
        <v>0</v>
      </c>
      <c r="BJ1920" s="18" t="s">
        <v>91</v>
      </c>
      <c r="BK1920" s="260">
        <f>ROUND(I1920*H1920,2)</f>
        <v>0</v>
      </c>
      <c r="BL1920" s="18" t="s">
        <v>162</v>
      </c>
      <c r="BM1920" s="259" t="s">
        <v>2969</v>
      </c>
    </row>
    <row r="1921" s="2" customFormat="1">
      <c r="A1921" s="40"/>
      <c r="B1921" s="41"/>
      <c r="C1921" s="42"/>
      <c r="D1921" s="261" t="s">
        <v>404</v>
      </c>
      <c r="E1921" s="42"/>
      <c r="F1921" s="262" t="s">
        <v>2370</v>
      </c>
      <c r="G1921" s="42"/>
      <c r="H1921" s="42"/>
      <c r="I1921" s="157"/>
      <c r="J1921" s="42"/>
      <c r="K1921" s="42"/>
      <c r="L1921" s="46"/>
      <c r="M1921" s="263"/>
      <c r="N1921" s="264"/>
      <c r="O1921" s="93"/>
      <c r="P1921" s="93"/>
      <c r="Q1921" s="93"/>
      <c r="R1921" s="93"/>
      <c r="S1921" s="93"/>
      <c r="T1921" s="94"/>
      <c r="U1921" s="40"/>
      <c r="V1921" s="40"/>
      <c r="W1921" s="40"/>
      <c r="X1921" s="40"/>
      <c r="Y1921" s="40"/>
      <c r="Z1921" s="40"/>
      <c r="AA1921" s="40"/>
      <c r="AB1921" s="40"/>
      <c r="AC1921" s="40"/>
      <c r="AD1921" s="40"/>
      <c r="AE1921" s="40"/>
      <c r="AT1921" s="18" t="s">
        <v>404</v>
      </c>
      <c r="AU1921" s="18" t="s">
        <v>93</v>
      </c>
    </row>
    <row r="1922" s="2" customFormat="1" ht="16.5" customHeight="1">
      <c r="A1922" s="40"/>
      <c r="B1922" s="41"/>
      <c r="C1922" s="247" t="s">
        <v>2970</v>
      </c>
      <c r="D1922" s="247" t="s">
        <v>400</v>
      </c>
      <c r="E1922" s="248" t="s">
        <v>2971</v>
      </c>
      <c r="F1922" s="249" t="s">
        <v>2972</v>
      </c>
      <c r="G1922" s="250" t="s">
        <v>1828</v>
      </c>
      <c r="H1922" s="251">
        <v>1</v>
      </c>
      <c r="I1922" s="252"/>
      <c r="J1922" s="253">
        <f>ROUND(I1922*H1922,2)</f>
        <v>0</v>
      </c>
      <c r="K1922" s="254"/>
      <c r="L1922" s="46"/>
      <c r="M1922" s="255" t="s">
        <v>1</v>
      </c>
      <c r="N1922" s="256" t="s">
        <v>48</v>
      </c>
      <c r="O1922" s="93"/>
      <c r="P1922" s="257">
        <f>O1922*H1922</f>
        <v>0</v>
      </c>
      <c r="Q1922" s="257">
        <v>0</v>
      </c>
      <c r="R1922" s="257">
        <f>Q1922*H1922</f>
        <v>0</v>
      </c>
      <c r="S1922" s="257">
        <v>0</v>
      </c>
      <c r="T1922" s="258">
        <f>S1922*H1922</f>
        <v>0</v>
      </c>
      <c r="U1922" s="40"/>
      <c r="V1922" s="40"/>
      <c r="W1922" s="40"/>
      <c r="X1922" s="40"/>
      <c r="Y1922" s="40"/>
      <c r="Z1922" s="40"/>
      <c r="AA1922" s="40"/>
      <c r="AB1922" s="40"/>
      <c r="AC1922" s="40"/>
      <c r="AD1922" s="40"/>
      <c r="AE1922" s="40"/>
      <c r="AR1922" s="259" t="s">
        <v>162</v>
      </c>
      <c r="AT1922" s="259" t="s">
        <v>400</v>
      </c>
      <c r="AU1922" s="259" t="s">
        <v>93</v>
      </c>
      <c r="AY1922" s="18" t="s">
        <v>397</v>
      </c>
      <c r="BE1922" s="260">
        <f>IF(N1922="základní",J1922,0)</f>
        <v>0</v>
      </c>
      <c r="BF1922" s="260">
        <f>IF(N1922="snížená",J1922,0)</f>
        <v>0</v>
      </c>
      <c r="BG1922" s="260">
        <f>IF(N1922="zákl. přenesená",J1922,0)</f>
        <v>0</v>
      </c>
      <c r="BH1922" s="260">
        <f>IF(N1922="sníž. přenesená",J1922,0)</f>
        <v>0</v>
      </c>
      <c r="BI1922" s="260">
        <f>IF(N1922="nulová",J1922,0)</f>
        <v>0</v>
      </c>
      <c r="BJ1922" s="18" t="s">
        <v>91</v>
      </c>
      <c r="BK1922" s="260">
        <f>ROUND(I1922*H1922,2)</f>
        <v>0</v>
      </c>
      <c r="BL1922" s="18" t="s">
        <v>162</v>
      </c>
      <c r="BM1922" s="259" t="s">
        <v>2973</v>
      </c>
    </row>
    <row r="1923" s="2" customFormat="1">
      <c r="A1923" s="40"/>
      <c r="B1923" s="41"/>
      <c r="C1923" s="42"/>
      <c r="D1923" s="261" t="s">
        <v>404</v>
      </c>
      <c r="E1923" s="42"/>
      <c r="F1923" s="262" t="s">
        <v>2370</v>
      </c>
      <c r="G1923" s="42"/>
      <c r="H1923" s="42"/>
      <c r="I1923" s="157"/>
      <c r="J1923" s="42"/>
      <c r="K1923" s="42"/>
      <c r="L1923" s="46"/>
      <c r="M1923" s="263"/>
      <c r="N1923" s="264"/>
      <c r="O1923" s="93"/>
      <c r="P1923" s="93"/>
      <c r="Q1923" s="93"/>
      <c r="R1923" s="93"/>
      <c r="S1923" s="93"/>
      <c r="T1923" s="94"/>
      <c r="U1923" s="40"/>
      <c r="V1923" s="40"/>
      <c r="W1923" s="40"/>
      <c r="X1923" s="40"/>
      <c r="Y1923" s="40"/>
      <c r="Z1923" s="40"/>
      <c r="AA1923" s="40"/>
      <c r="AB1923" s="40"/>
      <c r="AC1923" s="40"/>
      <c r="AD1923" s="40"/>
      <c r="AE1923" s="40"/>
      <c r="AT1923" s="18" t="s">
        <v>404</v>
      </c>
      <c r="AU1923" s="18" t="s">
        <v>93</v>
      </c>
    </row>
    <row r="1924" s="2" customFormat="1" ht="16.5" customHeight="1">
      <c r="A1924" s="40"/>
      <c r="B1924" s="41"/>
      <c r="C1924" s="247" t="s">
        <v>2022</v>
      </c>
      <c r="D1924" s="247" t="s">
        <v>400</v>
      </c>
      <c r="E1924" s="248" t="s">
        <v>2974</v>
      </c>
      <c r="F1924" s="249" t="s">
        <v>2975</v>
      </c>
      <c r="G1924" s="250" t="s">
        <v>1828</v>
      </c>
      <c r="H1924" s="251">
        <v>1</v>
      </c>
      <c r="I1924" s="252"/>
      <c r="J1924" s="253">
        <f>ROUND(I1924*H1924,2)</f>
        <v>0</v>
      </c>
      <c r="K1924" s="254"/>
      <c r="L1924" s="46"/>
      <c r="M1924" s="255" t="s">
        <v>1</v>
      </c>
      <c r="N1924" s="256" t="s">
        <v>48</v>
      </c>
      <c r="O1924" s="93"/>
      <c r="P1924" s="257">
        <f>O1924*H1924</f>
        <v>0</v>
      </c>
      <c r="Q1924" s="257">
        <v>0</v>
      </c>
      <c r="R1924" s="257">
        <f>Q1924*H1924</f>
        <v>0</v>
      </c>
      <c r="S1924" s="257">
        <v>0</v>
      </c>
      <c r="T1924" s="258">
        <f>S1924*H1924</f>
        <v>0</v>
      </c>
      <c r="U1924" s="40"/>
      <c r="V1924" s="40"/>
      <c r="W1924" s="40"/>
      <c r="X1924" s="40"/>
      <c r="Y1924" s="40"/>
      <c r="Z1924" s="40"/>
      <c r="AA1924" s="40"/>
      <c r="AB1924" s="40"/>
      <c r="AC1924" s="40"/>
      <c r="AD1924" s="40"/>
      <c r="AE1924" s="40"/>
      <c r="AR1924" s="259" t="s">
        <v>162</v>
      </c>
      <c r="AT1924" s="259" t="s">
        <v>400</v>
      </c>
      <c r="AU1924" s="259" t="s">
        <v>93</v>
      </c>
      <c r="AY1924" s="18" t="s">
        <v>397</v>
      </c>
      <c r="BE1924" s="260">
        <f>IF(N1924="základní",J1924,0)</f>
        <v>0</v>
      </c>
      <c r="BF1924" s="260">
        <f>IF(N1924="snížená",J1924,0)</f>
        <v>0</v>
      </c>
      <c r="BG1924" s="260">
        <f>IF(N1924="zákl. přenesená",J1924,0)</f>
        <v>0</v>
      </c>
      <c r="BH1924" s="260">
        <f>IF(N1924="sníž. přenesená",J1924,0)</f>
        <v>0</v>
      </c>
      <c r="BI1924" s="260">
        <f>IF(N1924="nulová",J1924,0)</f>
        <v>0</v>
      </c>
      <c r="BJ1924" s="18" t="s">
        <v>91</v>
      </c>
      <c r="BK1924" s="260">
        <f>ROUND(I1924*H1924,2)</f>
        <v>0</v>
      </c>
      <c r="BL1924" s="18" t="s">
        <v>162</v>
      </c>
      <c r="BM1924" s="259" t="s">
        <v>2976</v>
      </c>
    </row>
    <row r="1925" s="2" customFormat="1">
      <c r="A1925" s="40"/>
      <c r="B1925" s="41"/>
      <c r="C1925" s="42"/>
      <c r="D1925" s="261" t="s">
        <v>404</v>
      </c>
      <c r="E1925" s="42"/>
      <c r="F1925" s="262" t="s">
        <v>2370</v>
      </c>
      <c r="G1925" s="42"/>
      <c r="H1925" s="42"/>
      <c r="I1925" s="157"/>
      <c r="J1925" s="42"/>
      <c r="K1925" s="42"/>
      <c r="L1925" s="46"/>
      <c r="M1925" s="263"/>
      <c r="N1925" s="264"/>
      <c r="O1925" s="93"/>
      <c r="P1925" s="93"/>
      <c r="Q1925" s="93"/>
      <c r="R1925" s="93"/>
      <c r="S1925" s="93"/>
      <c r="T1925" s="94"/>
      <c r="U1925" s="40"/>
      <c r="V1925" s="40"/>
      <c r="W1925" s="40"/>
      <c r="X1925" s="40"/>
      <c r="Y1925" s="40"/>
      <c r="Z1925" s="40"/>
      <c r="AA1925" s="40"/>
      <c r="AB1925" s="40"/>
      <c r="AC1925" s="40"/>
      <c r="AD1925" s="40"/>
      <c r="AE1925" s="40"/>
      <c r="AT1925" s="18" t="s">
        <v>404</v>
      </c>
      <c r="AU1925" s="18" t="s">
        <v>93</v>
      </c>
    </row>
    <row r="1926" s="2" customFormat="1" ht="16.5" customHeight="1">
      <c r="A1926" s="40"/>
      <c r="B1926" s="41"/>
      <c r="C1926" s="247" t="s">
        <v>2977</v>
      </c>
      <c r="D1926" s="247" t="s">
        <v>400</v>
      </c>
      <c r="E1926" s="248" t="s">
        <v>2978</v>
      </c>
      <c r="F1926" s="249" t="s">
        <v>2979</v>
      </c>
      <c r="G1926" s="250" t="s">
        <v>1828</v>
      </c>
      <c r="H1926" s="251">
        <v>1</v>
      </c>
      <c r="I1926" s="252"/>
      <c r="J1926" s="253">
        <f>ROUND(I1926*H1926,2)</f>
        <v>0</v>
      </c>
      <c r="K1926" s="254"/>
      <c r="L1926" s="46"/>
      <c r="M1926" s="255" t="s">
        <v>1</v>
      </c>
      <c r="N1926" s="256" t="s">
        <v>48</v>
      </c>
      <c r="O1926" s="93"/>
      <c r="P1926" s="257">
        <f>O1926*H1926</f>
        <v>0</v>
      </c>
      <c r="Q1926" s="257">
        <v>0</v>
      </c>
      <c r="R1926" s="257">
        <f>Q1926*H1926</f>
        <v>0</v>
      </c>
      <c r="S1926" s="257">
        <v>0</v>
      </c>
      <c r="T1926" s="258">
        <f>S1926*H1926</f>
        <v>0</v>
      </c>
      <c r="U1926" s="40"/>
      <c r="V1926" s="40"/>
      <c r="W1926" s="40"/>
      <c r="X1926" s="40"/>
      <c r="Y1926" s="40"/>
      <c r="Z1926" s="40"/>
      <c r="AA1926" s="40"/>
      <c r="AB1926" s="40"/>
      <c r="AC1926" s="40"/>
      <c r="AD1926" s="40"/>
      <c r="AE1926" s="40"/>
      <c r="AR1926" s="259" t="s">
        <v>162</v>
      </c>
      <c r="AT1926" s="259" t="s">
        <v>400</v>
      </c>
      <c r="AU1926" s="259" t="s">
        <v>93</v>
      </c>
      <c r="AY1926" s="18" t="s">
        <v>397</v>
      </c>
      <c r="BE1926" s="260">
        <f>IF(N1926="základní",J1926,0)</f>
        <v>0</v>
      </c>
      <c r="BF1926" s="260">
        <f>IF(N1926="snížená",J1926,0)</f>
        <v>0</v>
      </c>
      <c r="BG1926" s="260">
        <f>IF(N1926="zákl. přenesená",J1926,0)</f>
        <v>0</v>
      </c>
      <c r="BH1926" s="260">
        <f>IF(N1926="sníž. přenesená",J1926,0)</f>
        <v>0</v>
      </c>
      <c r="BI1926" s="260">
        <f>IF(N1926="nulová",J1926,0)</f>
        <v>0</v>
      </c>
      <c r="BJ1926" s="18" t="s">
        <v>91</v>
      </c>
      <c r="BK1926" s="260">
        <f>ROUND(I1926*H1926,2)</f>
        <v>0</v>
      </c>
      <c r="BL1926" s="18" t="s">
        <v>162</v>
      </c>
      <c r="BM1926" s="259" t="s">
        <v>2980</v>
      </c>
    </row>
    <row r="1927" s="2" customFormat="1">
      <c r="A1927" s="40"/>
      <c r="B1927" s="41"/>
      <c r="C1927" s="42"/>
      <c r="D1927" s="261" t="s">
        <v>404</v>
      </c>
      <c r="E1927" s="42"/>
      <c r="F1927" s="262" t="s">
        <v>2370</v>
      </c>
      <c r="G1927" s="42"/>
      <c r="H1927" s="42"/>
      <c r="I1927" s="157"/>
      <c r="J1927" s="42"/>
      <c r="K1927" s="42"/>
      <c r="L1927" s="46"/>
      <c r="M1927" s="263"/>
      <c r="N1927" s="264"/>
      <c r="O1927" s="93"/>
      <c r="P1927" s="93"/>
      <c r="Q1927" s="93"/>
      <c r="R1927" s="93"/>
      <c r="S1927" s="93"/>
      <c r="T1927" s="94"/>
      <c r="U1927" s="40"/>
      <c r="V1927" s="40"/>
      <c r="W1927" s="40"/>
      <c r="X1927" s="40"/>
      <c r="Y1927" s="40"/>
      <c r="Z1927" s="40"/>
      <c r="AA1927" s="40"/>
      <c r="AB1927" s="40"/>
      <c r="AC1927" s="40"/>
      <c r="AD1927" s="40"/>
      <c r="AE1927" s="40"/>
      <c r="AT1927" s="18" t="s">
        <v>404</v>
      </c>
      <c r="AU1927" s="18" t="s">
        <v>93</v>
      </c>
    </row>
    <row r="1928" s="2" customFormat="1" ht="16.5" customHeight="1">
      <c r="A1928" s="40"/>
      <c r="B1928" s="41"/>
      <c r="C1928" s="247" t="s">
        <v>2025</v>
      </c>
      <c r="D1928" s="247" t="s">
        <v>400</v>
      </c>
      <c r="E1928" s="248" t="s">
        <v>2981</v>
      </c>
      <c r="F1928" s="249" t="s">
        <v>2982</v>
      </c>
      <c r="G1928" s="250" t="s">
        <v>1828</v>
      </c>
      <c r="H1928" s="251">
        <v>1</v>
      </c>
      <c r="I1928" s="252"/>
      <c r="J1928" s="253">
        <f>ROUND(I1928*H1928,2)</f>
        <v>0</v>
      </c>
      <c r="K1928" s="254"/>
      <c r="L1928" s="46"/>
      <c r="M1928" s="255" t="s">
        <v>1</v>
      </c>
      <c r="N1928" s="256" t="s">
        <v>48</v>
      </c>
      <c r="O1928" s="93"/>
      <c r="P1928" s="257">
        <f>O1928*H1928</f>
        <v>0</v>
      </c>
      <c r="Q1928" s="257">
        <v>0</v>
      </c>
      <c r="R1928" s="257">
        <f>Q1928*H1928</f>
        <v>0</v>
      </c>
      <c r="S1928" s="257">
        <v>0</v>
      </c>
      <c r="T1928" s="258">
        <f>S1928*H1928</f>
        <v>0</v>
      </c>
      <c r="U1928" s="40"/>
      <c r="V1928" s="40"/>
      <c r="W1928" s="40"/>
      <c r="X1928" s="40"/>
      <c r="Y1928" s="40"/>
      <c r="Z1928" s="40"/>
      <c r="AA1928" s="40"/>
      <c r="AB1928" s="40"/>
      <c r="AC1928" s="40"/>
      <c r="AD1928" s="40"/>
      <c r="AE1928" s="40"/>
      <c r="AR1928" s="259" t="s">
        <v>162</v>
      </c>
      <c r="AT1928" s="259" t="s">
        <v>400</v>
      </c>
      <c r="AU1928" s="259" t="s">
        <v>93</v>
      </c>
      <c r="AY1928" s="18" t="s">
        <v>397</v>
      </c>
      <c r="BE1928" s="260">
        <f>IF(N1928="základní",J1928,0)</f>
        <v>0</v>
      </c>
      <c r="BF1928" s="260">
        <f>IF(N1928="snížená",J1928,0)</f>
        <v>0</v>
      </c>
      <c r="BG1928" s="260">
        <f>IF(N1928="zákl. přenesená",J1928,0)</f>
        <v>0</v>
      </c>
      <c r="BH1928" s="260">
        <f>IF(N1928="sníž. přenesená",J1928,0)</f>
        <v>0</v>
      </c>
      <c r="BI1928" s="260">
        <f>IF(N1928="nulová",J1928,0)</f>
        <v>0</v>
      </c>
      <c r="BJ1928" s="18" t="s">
        <v>91</v>
      </c>
      <c r="BK1928" s="260">
        <f>ROUND(I1928*H1928,2)</f>
        <v>0</v>
      </c>
      <c r="BL1928" s="18" t="s">
        <v>162</v>
      </c>
      <c r="BM1928" s="259" t="s">
        <v>2983</v>
      </c>
    </row>
    <row r="1929" s="2" customFormat="1">
      <c r="A1929" s="40"/>
      <c r="B1929" s="41"/>
      <c r="C1929" s="42"/>
      <c r="D1929" s="261" t="s">
        <v>404</v>
      </c>
      <c r="E1929" s="42"/>
      <c r="F1929" s="262" t="s">
        <v>2370</v>
      </c>
      <c r="G1929" s="42"/>
      <c r="H1929" s="42"/>
      <c r="I1929" s="157"/>
      <c r="J1929" s="42"/>
      <c r="K1929" s="42"/>
      <c r="L1929" s="46"/>
      <c r="M1929" s="263"/>
      <c r="N1929" s="264"/>
      <c r="O1929" s="93"/>
      <c r="P1929" s="93"/>
      <c r="Q1929" s="93"/>
      <c r="R1929" s="93"/>
      <c r="S1929" s="93"/>
      <c r="T1929" s="94"/>
      <c r="U1929" s="40"/>
      <c r="V1929" s="40"/>
      <c r="W1929" s="40"/>
      <c r="X1929" s="40"/>
      <c r="Y1929" s="40"/>
      <c r="Z1929" s="40"/>
      <c r="AA1929" s="40"/>
      <c r="AB1929" s="40"/>
      <c r="AC1929" s="40"/>
      <c r="AD1929" s="40"/>
      <c r="AE1929" s="40"/>
      <c r="AT1929" s="18" t="s">
        <v>404</v>
      </c>
      <c r="AU1929" s="18" t="s">
        <v>93</v>
      </c>
    </row>
    <row r="1930" s="2" customFormat="1" ht="16.5" customHeight="1">
      <c r="A1930" s="40"/>
      <c r="B1930" s="41"/>
      <c r="C1930" s="247" t="s">
        <v>2984</v>
      </c>
      <c r="D1930" s="247" t="s">
        <v>400</v>
      </c>
      <c r="E1930" s="248" t="s">
        <v>2985</v>
      </c>
      <c r="F1930" s="249" t="s">
        <v>2986</v>
      </c>
      <c r="G1930" s="250" t="s">
        <v>1828</v>
      </c>
      <c r="H1930" s="251">
        <v>1</v>
      </c>
      <c r="I1930" s="252"/>
      <c r="J1930" s="253">
        <f>ROUND(I1930*H1930,2)</f>
        <v>0</v>
      </c>
      <c r="K1930" s="254"/>
      <c r="L1930" s="46"/>
      <c r="M1930" s="255" t="s">
        <v>1</v>
      </c>
      <c r="N1930" s="256" t="s">
        <v>48</v>
      </c>
      <c r="O1930" s="93"/>
      <c r="P1930" s="257">
        <f>O1930*H1930</f>
        <v>0</v>
      </c>
      <c r="Q1930" s="257">
        <v>0</v>
      </c>
      <c r="R1930" s="257">
        <f>Q1930*H1930</f>
        <v>0</v>
      </c>
      <c r="S1930" s="257">
        <v>0</v>
      </c>
      <c r="T1930" s="258">
        <f>S1930*H1930</f>
        <v>0</v>
      </c>
      <c r="U1930" s="40"/>
      <c r="V1930" s="40"/>
      <c r="W1930" s="40"/>
      <c r="X1930" s="40"/>
      <c r="Y1930" s="40"/>
      <c r="Z1930" s="40"/>
      <c r="AA1930" s="40"/>
      <c r="AB1930" s="40"/>
      <c r="AC1930" s="40"/>
      <c r="AD1930" s="40"/>
      <c r="AE1930" s="40"/>
      <c r="AR1930" s="259" t="s">
        <v>162</v>
      </c>
      <c r="AT1930" s="259" t="s">
        <v>400</v>
      </c>
      <c r="AU1930" s="259" t="s">
        <v>93</v>
      </c>
      <c r="AY1930" s="18" t="s">
        <v>397</v>
      </c>
      <c r="BE1930" s="260">
        <f>IF(N1930="základní",J1930,0)</f>
        <v>0</v>
      </c>
      <c r="BF1930" s="260">
        <f>IF(N1930="snížená",J1930,0)</f>
        <v>0</v>
      </c>
      <c r="BG1930" s="260">
        <f>IF(N1930="zákl. přenesená",J1930,0)</f>
        <v>0</v>
      </c>
      <c r="BH1930" s="260">
        <f>IF(N1930="sníž. přenesená",J1930,0)</f>
        <v>0</v>
      </c>
      <c r="BI1930" s="260">
        <f>IF(N1930="nulová",J1930,0)</f>
        <v>0</v>
      </c>
      <c r="BJ1930" s="18" t="s">
        <v>91</v>
      </c>
      <c r="BK1930" s="260">
        <f>ROUND(I1930*H1930,2)</f>
        <v>0</v>
      </c>
      <c r="BL1930" s="18" t="s">
        <v>162</v>
      </c>
      <c r="BM1930" s="259" t="s">
        <v>2987</v>
      </c>
    </row>
    <row r="1931" s="2" customFormat="1">
      <c r="A1931" s="40"/>
      <c r="B1931" s="41"/>
      <c r="C1931" s="42"/>
      <c r="D1931" s="261" t="s">
        <v>404</v>
      </c>
      <c r="E1931" s="42"/>
      <c r="F1931" s="262" t="s">
        <v>2370</v>
      </c>
      <c r="G1931" s="42"/>
      <c r="H1931" s="42"/>
      <c r="I1931" s="157"/>
      <c r="J1931" s="42"/>
      <c r="K1931" s="42"/>
      <c r="L1931" s="46"/>
      <c r="M1931" s="263"/>
      <c r="N1931" s="264"/>
      <c r="O1931" s="93"/>
      <c r="P1931" s="93"/>
      <c r="Q1931" s="93"/>
      <c r="R1931" s="93"/>
      <c r="S1931" s="93"/>
      <c r="T1931" s="94"/>
      <c r="U1931" s="40"/>
      <c r="V1931" s="40"/>
      <c r="W1931" s="40"/>
      <c r="X1931" s="40"/>
      <c r="Y1931" s="40"/>
      <c r="Z1931" s="40"/>
      <c r="AA1931" s="40"/>
      <c r="AB1931" s="40"/>
      <c r="AC1931" s="40"/>
      <c r="AD1931" s="40"/>
      <c r="AE1931" s="40"/>
      <c r="AT1931" s="18" t="s">
        <v>404</v>
      </c>
      <c r="AU1931" s="18" t="s">
        <v>93</v>
      </c>
    </row>
    <row r="1932" s="2" customFormat="1" ht="16.5" customHeight="1">
      <c r="A1932" s="40"/>
      <c r="B1932" s="41"/>
      <c r="C1932" s="247" t="s">
        <v>2029</v>
      </c>
      <c r="D1932" s="247" t="s">
        <v>400</v>
      </c>
      <c r="E1932" s="248" t="s">
        <v>2988</v>
      </c>
      <c r="F1932" s="249" t="s">
        <v>2989</v>
      </c>
      <c r="G1932" s="250" t="s">
        <v>1828</v>
      </c>
      <c r="H1932" s="251">
        <v>1</v>
      </c>
      <c r="I1932" s="252"/>
      <c r="J1932" s="253">
        <f>ROUND(I1932*H1932,2)</f>
        <v>0</v>
      </c>
      <c r="K1932" s="254"/>
      <c r="L1932" s="46"/>
      <c r="M1932" s="255" t="s">
        <v>1</v>
      </c>
      <c r="N1932" s="256" t="s">
        <v>48</v>
      </c>
      <c r="O1932" s="93"/>
      <c r="P1932" s="257">
        <f>O1932*H1932</f>
        <v>0</v>
      </c>
      <c r="Q1932" s="257">
        <v>0</v>
      </c>
      <c r="R1932" s="257">
        <f>Q1932*H1932</f>
        <v>0</v>
      </c>
      <c r="S1932" s="257">
        <v>0</v>
      </c>
      <c r="T1932" s="258">
        <f>S1932*H1932</f>
        <v>0</v>
      </c>
      <c r="U1932" s="40"/>
      <c r="V1932" s="40"/>
      <c r="W1932" s="40"/>
      <c r="X1932" s="40"/>
      <c r="Y1932" s="40"/>
      <c r="Z1932" s="40"/>
      <c r="AA1932" s="40"/>
      <c r="AB1932" s="40"/>
      <c r="AC1932" s="40"/>
      <c r="AD1932" s="40"/>
      <c r="AE1932" s="40"/>
      <c r="AR1932" s="259" t="s">
        <v>162</v>
      </c>
      <c r="AT1932" s="259" t="s">
        <v>400</v>
      </c>
      <c r="AU1932" s="259" t="s">
        <v>93</v>
      </c>
      <c r="AY1932" s="18" t="s">
        <v>397</v>
      </c>
      <c r="BE1932" s="260">
        <f>IF(N1932="základní",J1932,0)</f>
        <v>0</v>
      </c>
      <c r="BF1932" s="260">
        <f>IF(N1932="snížená",J1932,0)</f>
        <v>0</v>
      </c>
      <c r="BG1932" s="260">
        <f>IF(N1932="zákl. přenesená",J1932,0)</f>
        <v>0</v>
      </c>
      <c r="BH1932" s="260">
        <f>IF(N1932="sníž. přenesená",J1932,0)</f>
        <v>0</v>
      </c>
      <c r="BI1932" s="260">
        <f>IF(N1932="nulová",J1932,0)</f>
        <v>0</v>
      </c>
      <c r="BJ1932" s="18" t="s">
        <v>91</v>
      </c>
      <c r="BK1932" s="260">
        <f>ROUND(I1932*H1932,2)</f>
        <v>0</v>
      </c>
      <c r="BL1932" s="18" t="s">
        <v>162</v>
      </c>
      <c r="BM1932" s="259" t="s">
        <v>2990</v>
      </c>
    </row>
    <row r="1933" s="2" customFormat="1">
      <c r="A1933" s="40"/>
      <c r="B1933" s="41"/>
      <c r="C1933" s="42"/>
      <c r="D1933" s="261" t="s">
        <v>404</v>
      </c>
      <c r="E1933" s="42"/>
      <c r="F1933" s="262" t="s">
        <v>2370</v>
      </c>
      <c r="G1933" s="42"/>
      <c r="H1933" s="42"/>
      <c r="I1933" s="157"/>
      <c r="J1933" s="42"/>
      <c r="K1933" s="42"/>
      <c r="L1933" s="46"/>
      <c r="M1933" s="263"/>
      <c r="N1933" s="264"/>
      <c r="O1933" s="93"/>
      <c r="P1933" s="93"/>
      <c r="Q1933" s="93"/>
      <c r="R1933" s="93"/>
      <c r="S1933" s="93"/>
      <c r="T1933" s="94"/>
      <c r="U1933" s="40"/>
      <c r="V1933" s="40"/>
      <c r="W1933" s="40"/>
      <c r="X1933" s="40"/>
      <c r="Y1933" s="40"/>
      <c r="Z1933" s="40"/>
      <c r="AA1933" s="40"/>
      <c r="AB1933" s="40"/>
      <c r="AC1933" s="40"/>
      <c r="AD1933" s="40"/>
      <c r="AE1933" s="40"/>
      <c r="AT1933" s="18" t="s">
        <v>404</v>
      </c>
      <c r="AU1933" s="18" t="s">
        <v>93</v>
      </c>
    </row>
    <row r="1934" s="2" customFormat="1" ht="16.5" customHeight="1">
      <c r="A1934" s="40"/>
      <c r="B1934" s="41"/>
      <c r="C1934" s="247" t="s">
        <v>2991</v>
      </c>
      <c r="D1934" s="247" t="s">
        <v>400</v>
      </c>
      <c r="E1934" s="248" t="s">
        <v>2992</v>
      </c>
      <c r="F1934" s="249" t="s">
        <v>2993</v>
      </c>
      <c r="G1934" s="250" t="s">
        <v>1828</v>
      </c>
      <c r="H1934" s="251">
        <v>1</v>
      </c>
      <c r="I1934" s="252"/>
      <c r="J1934" s="253">
        <f>ROUND(I1934*H1934,2)</f>
        <v>0</v>
      </c>
      <c r="K1934" s="254"/>
      <c r="L1934" s="46"/>
      <c r="M1934" s="255" t="s">
        <v>1</v>
      </c>
      <c r="N1934" s="256" t="s">
        <v>48</v>
      </c>
      <c r="O1934" s="93"/>
      <c r="P1934" s="257">
        <f>O1934*H1934</f>
        <v>0</v>
      </c>
      <c r="Q1934" s="257">
        <v>0</v>
      </c>
      <c r="R1934" s="257">
        <f>Q1934*H1934</f>
        <v>0</v>
      </c>
      <c r="S1934" s="257">
        <v>0</v>
      </c>
      <c r="T1934" s="258">
        <f>S1934*H1934</f>
        <v>0</v>
      </c>
      <c r="U1934" s="40"/>
      <c r="V1934" s="40"/>
      <c r="W1934" s="40"/>
      <c r="X1934" s="40"/>
      <c r="Y1934" s="40"/>
      <c r="Z1934" s="40"/>
      <c r="AA1934" s="40"/>
      <c r="AB1934" s="40"/>
      <c r="AC1934" s="40"/>
      <c r="AD1934" s="40"/>
      <c r="AE1934" s="40"/>
      <c r="AR1934" s="259" t="s">
        <v>162</v>
      </c>
      <c r="AT1934" s="259" t="s">
        <v>400</v>
      </c>
      <c r="AU1934" s="259" t="s">
        <v>93</v>
      </c>
      <c r="AY1934" s="18" t="s">
        <v>397</v>
      </c>
      <c r="BE1934" s="260">
        <f>IF(N1934="základní",J1934,0)</f>
        <v>0</v>
      </c>
      <c r="BF1934" s="260">
        <f>IF(N1934="snížená",J1934,0)</f>
        <v>0</v>
      </c>
      <c r="BG1934" s="260">
        <f>IF(N1934="zákl. přenesená",J1934,0)</f>
        <v>0</v>
      </c>
      <c r="BH1934" s="260">
        <f>IF(N1934="sníž. přenesená",J1934,0)</f>
        <v>0</v>
      </c>
      <c r="BI1934" s="260">
        <f>IF(N1934="nulová",J1934,0)</f>
        <v>0</v>
      </c>
      <c r="BJ1934" s="18" t="s">
        <v>91</v>
      </c>
      <c r="BK1934" s="260">
        <f>ROUND(I1934*H1934,2)</f>
        <v>0</v>
      </c>
      <c r="BL1934" s="18" t="s">
        <v>162</v>
      </c>
      <c r="BM1934" s="259" t="s">
        <v>2994</v>
      </c>
    </row>
    <row r="1935" s="2" customFormat="1">
      <c r="A1935" s="40"/>
      <c r="B1935" s="41"/>
      <c r="C1935" s="42"/>
      <c r="D1935" s="261" t="s">
        <v>404</v>
      </c>
      <c r="E1935" s="42"/>
      <c r="F1935" s="262" t="s">
        <v>2370</v>
      </c>
      <c r="G1935" s="42"/>
      <c r="H1935" s="42"/>
      <c r="I1935" s="157"/>
      <c r="J1935" s="42"/>
      <c r="K1935" s="42"/>
      <c r="L1935" s="46"/>
      <c r="M1935" s="263"/>
      <c r="N1935" s="264"/>
      <c r="O1935" s="93"/>
      <c r="P1935" s="93"/>
      <c r="Q1935" s="93"/>
      <c r="R1935" s="93"/>
      <c r="S1935" s="93"/>
      <c r="T1935" s="94"/>
      <c r="U1935" s="40"/>
      <c r="V1935" s="40"/>
      <c r="W1935" s="40"/>
      <c r="X1935" s="40"/>
      <c r="Y1935" s="40"/>
      <c r="Z1935" s="40"/>
      <c r="AA1935" s="40"/>
      <c r="AB1935" s="40"/>
      <c r="AC1935" s="40"/>
      <c r="AD1935" s="40"/>
      <c r="AE1935" s="40"/>
      <c r="AT1935" s="18" t="s">
        <v>404</v>
      </c>
      <c r="AU1935" s="18" t="s">
        <v>93</v>
      </c>
    </row>
    <row r="1936" s="2" customFormat="1" ht="16.5" customHeight="1">
      <c r="A1936" s="40"/>
      <c r="B1936" s="41"/>
      <c r="C1936" s="247" t="s">
        <v>2032</v>
      </c>
      <c r="D1936" s="247" t="s">
        <v>400</v>
      </c>
      <c r="E1936" s="248" t="s">
        <v>2995</v>
      </c>
      <c r="F1936" s="249" t="s">
        <v>2996</v>
      </c>
      <c r="G1936" s="250" t="s">
        <v>1828</v>
      </c>
      <c r="H1936" s="251">
        <v>1</v>
      </c>
      <c r="I1936" s="252"/>
      <c r="J1936" s="253">
        <f>ROUND(I1936*H1936,2)</f>
        <v>0</v>
      </c>
      <c r="K1936" s="254"/>
      <c r="L1936" s="46"/>
      <c r="M1936" s="255" t="s">
        <v>1</v>
      </c>
      <c r="N1936" s="256" t="s">
        <v>48</v>
      </c>
      <c r="O1936" s="93"/>
      <c r="P1936" s="257">
        <f>O1936*H1936</f>
        <v>0</v>
      </c>
      <c r="Q1936" s="257">
        <v>0</v>
      </c>
      <c r="R1936" s="257">
        <f>Q1936*H1936</f>
        <v>0</v>
      </c>
      <c r="S1936" s="257">
        <v>0</v>
      </c>
      <c r="T1936" s="258">
        <f>S1936*H1936</f>
        <v>0</v>
      </c>
      <c r="U1936" s="40"/>
      <c r="V1936" s="40"/>
      <c r="W1936" s="40"/>
      <c r="X1936" s="40"/>
      <c r="Y1936" s="40"/>
      <c r="Z1936" s="40"/>
      <c r="AA1936" s="40"/>
      <c r="AB1936" s="40"/>
      <c r="AC1936" s="40"/>
      <c r="AD1936" s="40"/>
      <c r="AE1936" s="40"/>
      <c r="AR1936" s="259" t="s">
        <v>162</v>
      </c>
      <c r="AT1936" s="259" t="s">
        <v>400</v>
      </c>
      <c r="AU1936" s="259" t="s">
        <v>93</v>
      </c>
      <c r="AY1936" s="18" t="s">
        <v>397</v>
      </c>
      <c r="BE1936" s="260">
        <f>IF(N1936="základní",J1936,0)</f>
        <v>0</v>
      </c>
      <c r="BF1936" s="260">
        <f>IF(N1936="snížená",J1936,0)</f>
        <v>0</v>
      </c>
      <c r="BG1936" s="260">
        <f>IF(N1936="zákl. přenesená",J1936,0)</f>
        <v>0</v>
      </c>
      <c r="BH1936" s="260">
        <f>IF(N1936="sníž. přenesená",J1936,0)</f>
        <v>0</v>
      </c>
      <c r="BI1936" s="260">
        <f>IF(N1936="nulová",J1936,0)</f>
        <v>0</v>
      </c>
      <c r="BJ1936" s="18" t="s">
        <v>91</v>
      </c>
      <c r="BK1936" s="260">
        <f>ROUND(I1936*H1936,2)</f>
        <v>0</v>
      </c>
      <c r="BL1936" s="18" t="s">
        <v>162</v>
      </c>
      <c r="BM1936" s="259" t="s">
        <v>2997</v>
      </c>
    </row>
    <row r="1937" s="2" customFormat="1">
      <c r="A1937" s="40"/>
      <c r="B1937" s="41"/>
      <c r="C1937" s="42"/>
      <c r="D1937" s="261" t="s">
        <v>404</v>
      </c>
      <c r="E1937" s="42"/>
      <c r="F1937" s="262" t="s">
        <v>2370</v>
      </c>
      <c r="G1937" s="42"/>
      <c r="H1937" s="42"/>
      <c r="I1937" s="157"/>
      <c r="J1937" s="42"/>
      <c r="K1937" s="42"/>
      <c r="L1937" s="46"/>
      <c r="M1937" s="263"/>
      <c r="N1937" s="264"/>
      <c r="O1937" s="93"/>
      <c r="P1937" s="93"/>
      <c r="Q1937" s="93"/>
      <c r="R1937" s="93"/>
      <c r="S1937" s="93"/>
      <c r="T1937" s="94"/>
      <c r="U1937" s="40"/>
      <c r="V1937" s="40"/>
      <c r="W1937" s="40"/>
      <c r="X1937" s="40"/>
      <c r="Y1937" s="40"/>
      <c r="Z1937" s="40"/>
      <c r="AA1937" s="40"/>
      <c r="AB1937" s="40"/>
      <c r="AC1937" s="40"/>
      <c r="AD1937" s="40"/>
      <c r="AE1937" s="40"/>
      <c r="AT1937" s="18" t="s">
        <v>404</v>
      </c>
      <c r="AU1937" s="18" t="s">
        <v>93</v>
      </c>
    </row>
    <row r="1938" s="2" customFormat="1" ht="16.5" customHeight="1">
      <c r="A1938" s="40"/>
      <c r="B1938" s="41"/>
      <c r="C1938" s="247" t="s">
        <v>2998</v>
      </c>
      <c r="D1938" s="247" t="s">
        <v>400</v>
      </c>
      <c r="E1938" s="248" t="s">
        <v>2999</v>
      </c>
      <c r="F1938" s="249" t="s">
        <v>3000</v>
      </c>
      <c r="G1938" s="250" t="s">
        <v>1828</v>
      </c>
      <c r="H1938" s="251">
        <v>1</v>
      </c>
      <c r="I1938" s="252"/>
      <c r="J1938" s="253">
        <f>ROUND(I1938*H1938,2)</f>
        <v>0</v>
      </c>
      <c r="K1938" s="254"/>
      <c r="L1938" s="46"/>
      <c r="M1938" s="255" t="s">
        <v>1</v>
      </c>
      <c r="N1938" s="256" t="s">
        <v>48</v>
      </c>
      <c r="O1938" s="93"/>
      <c r="P1938" s="257">
        <f>O1938*H1938</f>
        <v>0</v>
      </c>
      <c r="Q1938" s="257">
        <v>0</v>
      </c>
      <c r="R1938" s="257">
        <f>Q1938*H1938</f>
        <v>0</v>
      </c>
      <c r="S1938" s="257">
        <v>0</v>
      </c>
      <c r="T1938" s="258">
        <f>S1938*H1938</f>
        <v>0</v>
      </c>
      <c r="U1938" s="40"/>
      <c r="V1938" s="40"/>
      <c r="W1938" s="40"/>
      <c r="X1938" s="40"/>
      <c r="Y1938" s="40"/>
      <c r="Z1938" s="40"/>
      <c r="AA1938" s="40"/>
      <c r="AB1938" s="40"/>
      <c r="AC1938" s="40"/>
      <c r="AD1938" s="40"/>
      <c r="AE1938" s="40"/>
      <c r="AR1938" s="259" t="s">
        <v>162</v>
      </c>
      <c r="AT1938" s="259" t="s">
        <v>400</v>
      </c>
      <c r="AU1938" s="259" t="s">
        <v>93</v>
      </c>
      <c r="AY1938" s="18" t="s">
        <v>397</v>
      </c>
      <c r="BE1938" s="260">
        <f>IF(N1938="základní",J1938,0)</f>
        <v>0</v>
      </c>
      <c r="BF1938" s="260">
        <f>IF(N1938="snížená",J1938,0)</f>
        <v>0</v>
      </c>
      <c r="BG1938" s="260">
        <f>IF(N1938="zákl. přenesená",J1938,0)</f>
        <v>0</v>
      </c>
      <c r="BH1938" s="260">
        <f>IF(N1938="sníž. přenesená",J1938,0)</f>
        <v>0</v>
      </c>
      <c r="BI1938" s="260">
        <f>IF(N1938="nulová",J1938,0)</f>
        <v>0</v>
      </c>
      <c r="BJ1938" s="18" t="s">
        <v>91</v>
      </c>
      <c r="BK1938" s="260">
        <f>ROUND(I1938*H1938,2)</f>
        <v>0</v>
      </c>
      <c r="BL1938" s="18" t="s">
        <v>162</v>
      </c>
      <c r="BM1938" s="259" t="s">
        <v>3001</v>
      </c>
    </row>
    <row r="1939" s="2" customFormat="1">
      <c r="A1939" s="40"/>
      <c r="B1939" s="41"/>
      <c r="C1939" s="42"/>
      <c r="D1939" s="261" t="s">
        <v>404</v>
      </c>
      <c r="E1939" s="42"/>
      <c r="F1939" s="262" t="s">
        <v>2370</v>
      </c>
      <c r="G1939" s="42"/>
      <c r="H1939" s="42"/>
      <c r="I1939" s="157"/>
      <c r="J1939" s="42"/>
      <c r="K1939" s="42"/>
      <c r="L1939" s="46"/>
      <c r="M1939" s="263"/>
      <c r="N1939" s="264"/>
      <c r="O1939" s="93"/>
      <c r="P1939" s="93"/>
      <c r="Q1939" s="93"/>
      <c r="R1939" s="93"/>
      <c r="S1939" s="93"/>
      <c r="T1939" s="94"/>
      <c r="U1939" s="40"/>
      <c r="V1939" s="40"/>
      <c r="W1939" s="40"/>
      <c r="X1939" s="40"/>
      <c r="Y1939" s="40"/>
      <c r="Z1939" s="40"/>
      <c r="AA1939" s="40"/>
      <c r="AB1939" s="40"/>
      <c r="AC1939" s="40"/>
      <c r="AD1939" s="40"/>
      <c r="AE1939" s="40"/>
      <c r="AT1939" s="18" t="s">
        <v>404</v>
      </c>
      <c r="AU1939" s="18" t="s">
        <v>93</v>
      </c>
    </row>
    <row r="1940" s="2" customFormat="1" ht="16.5" customHeight="1">
      <c r="A1940" s="40"/>
      <c r="B1940" s="41"/>
      <c r="C1940" s="247" t="s">
        <v>2036</v>
      </c>
      <c r="D1940" s="247" t="s">
        <v>400</v>
      </c>
      <c r="E1940" s="248" t="s">
        <v>3002</v>
      </c>
      <c r="F1940" s="249" t="s">
        <v>3003</v>
      </c>
      <c r="G1940" s="250" t="s">
        <v>1828</v>
      </c>
      <c r="H1940" s="251">
        <v>1</v>
      </c>
      <c r="I1940" s="252"/>
      <c r="J1940" s="253">
        <f>ROUND(I1940*H1940,2)</f>
        <v>0</v>
      </c>
      <c r="K1940" s="254"/>
      <c r="L1940" s="46"/>
      <c r="M1940" s="255" t="s">
        <v>1</v>
      </c>
      <c r="N1940" s="256" t="s">
        <v>48</v>
      </c>
      <c r="O1940" s="93"/>
      <c r="P1940" s="257">
        <f>O1940*H1940</f>
        <v>0</v>
      </c>
      <c r="Q1940" s="257">
        <v>0</v>
      </c>
      <c r="R1940" s="257">
        <f>Q1940*H1940</f>
        <v>0</v>
      </c>
      <c r="S1940" s="257">
        <v>0</v>
      </c>
      <c r="T1940" s="258">
        <f>S1940*H1940</f>
        <v>0</v>
      </c>
      <c r="U1940" s="40"/>
      <c r="V1940" s="40"/>
      <c r="W1940" s="40"/>
      <c r="X1940" s="40"/>
      <c r="Y1940" s="40"/>
      <c r="Z1940" s="40"/>
      <c r="AA1940" s="40"/>
      <c r="AB1940" s="40"/>
      <c r="AC1940" s="40"/>
      <c r="AD1940" s="40"/>
      <c r="AE1940" s="40"/>
      <c r="AR1940" s="259" t="s">
        <v>162</v>
      </c>
      <c r="AT1940" s="259" t="s">
        <v>400</v>
      </c>
      <c r="AU1940" s="259" t="s">
        <v>93</v>
      </c>
      <c r="AY1940" s="18" t="s">
        <v>397</v>
      </c>
      <c r="BE1940" s="260">
        <f>IF(N1940="základní",J1940,0)</f>
        <v>0</v>
      </c>
      <c r="BF1940" s="260">
        <f>IF(N1940="snížená",J1940,0)</f>
        <v>0</v>
      </c>
      <c r="BG1940" s="260">
        <f>IF(N1940="zákl. přenesená",J1940,0)</f>
        <v>0</v>
      </c>
      <c r="BH1940" s="260">
        <f>IF(N1940="sníž. přenesená",J1940,0)</f>
        <v>0</v>
      </c>
      <c r="BI1940" s="260">
        <f>IF(N1940="nulová",J1940,0)</f>
        <v>0</v>
      </c>
      <c r="BJ1940" s="18" t="s">
        <v>91</v>
      </c>
      <c r="BK1940" s="260">
        <f>ROUND(I1940*H1940,2)</f>
        <v>0</v>
      </c>
      <c r="BL1940" s="18" t="s">
        <v>162</v>
      </c>
      <c r="BM1940" s="259" t="s">
        <v>3004</v>
      </c>
    </row>
    <row r="1941" s="2" customFormat="1">
      <c r="A1941" s="40"/>
      <c r="B1941" s="41"/>
      <c r="C1941" s="42"/>
      <c r="D1941" s="261" t="s">
        <v>404</v>
      </c>
      <c r="E1941" s="42"/>
      <c r="F1941" s="262" t="s">
        <v>2370</v>
      </c>
      <c r="G1941" s="42"/>
      <c r="H1941" s="42"/>
      <c r="I1941" s="157"/>
      <c r="J1941" s="42"/>
      <c r="K1941" s="42"/>
      <c r="L1941" s="46"/>
      <c r="M1941" s="263"/>
      <c r="N1941" s="264"/>
      <c r="O1941" s="93"/>
      <c r="P1941" s="93"/>
      <c r="Q1941" s="93"/>
      <c r="R1941" s="93"/>
      <c r="S1941" s="93"/>
      <c r="T1941" s="94"/>
      <c r="U1941" s="40"/>
      <c r="V1941" s="40"/>
      <c r="W1941" s="40"/>
      <c r="X1941" s="40"/>
      <c r="Y1941" s="40"/>
      <c r="Z1941" s="40"/>
      <c r="AA1941" s="40"/>
      <c r="AB1941" s="40"/>
      <c r="AC1941" s="40"/>
      <c r="AD1941" s="40"/>
      <c r="AE1941" s="40"/>
      <c r="AT1941" s="18" t="s">
        <v>404</v>
      </c>
      <c r="AU1941" s="18" t="s">
        <v>93</v>
      </c>
    </row>
    <row r="1942" s="2" customFormat="1" ht="16.5" customHeight="1">
      <c r="A1942" s="40"/>
      <c r="B1942" s="41"/>
      <c r="C1942" s="247" t="s">
        <v>3005</v>
      </c>
      <c r="D1942" s="247" t="s">
        <v>400</v>
      </c>
      <c r="E1942" s="248" t="s">
        <v>3006</v>
      </c>
      <c r="F1942" s="249" t="s">
        <v>3007</v>
      </c>
      <c r="G1942" s="250" t="s">
        <v>1828</v>
      </c>
      <c r="H1942" s="251">
        <v>1</v>
      </c>
      <c r="I1942" s="252"/>
      <c r="J1942" s="253">
        <f>ROUND(I1942*H1942,2)</f>
        <v>0</v>
      </c>
      <c r="K1942" s="254"/>
      <c r="L1942" s="46"/>
      <c r="M1942" s="255" t="s">
        <v>1</v>
      </c>
      <c r="N1942" s="256" t="s">
        <v>48</v>
      </c>
      <c r="O1942" s="93"/>
      <c r="P1942" s="257">
        <f>O1942*H1942</f>
        <v>0</v>
      </c>
      <c r="Q1942" s="257">
        <v>0</v>
      </c>
      <c r="R1942" s="257">
        <f>Q1942*H1942</f>
        <v>0</v>
      </c>
      <c r="S1942" s="257">
        <v>0</v>
      </c>
      <c r="T1942" s="258">
        <f>S1942*H1942</f>
        <v>0</v>
      </c>
      <c r="U1942" s="40"/>
      <c r="V1942" s="40"/>
      <c r="W1942" s="40"/>
      <c r="X1942" s="40"/>
      <c r="Y1942" s="40"/>
      <c r="Z1942" s="40"/>
      <c r="AA1942" s="40"/>
      <c r="AB1942" s="40"/>
      <c r="AC1942" s="40"/>
      <c r="AD1942" s="40"/>
      <c r="AE1942" s="40"/>
      <c r="AR1942" s="259" t="s">
        <v>162</v>
      </c>
      <c r="AT1942" s="259" t="s">
        <v>400</v>
      </c>
      <c r="AU1942" s="259" t="s">
        <v>93</v>
      </c>
      <c r="AY1942" s="18" t="s">
        <v>397</v>
      </c>
      <c r="BE1942" s="260">
        <f>IF(N1942="základní",J1942,0)</f>
        <v>0</v>
      </c>
      <c r="BF1942" s="260">
        <f>IF(N1942="snížená",J1942,0)</f>
        <v>0</v>
      </c>
      <c r="BG1942" s="260">
        <f>IF(N1942="zákl. přenesená",J1942,0)</f>
        <v>0</v>
      </c>
      <c r="BH1942" s="260">
        <f>IF(N1942="sníž. přenesená",J1942,0)</f>
        <v>0</v>
      </c>
      <c r="BI1942" s="260">
        <f>IF(N1942="nulová",J1942,0)</f>
        <v>0</v>
      </c>
      <c r="BJ1942" s="18" t="s">
        <v>91</v>
      </c>
      <c r="BK1942" s="260">
        <f>ROUND(I1942*H1942,2)</f>
        <v>0</v>
      </c>
      <c r="BL1942" s="18" t="s">
        <v>162</v>
      </c>
      <c r="BM1942" s="259" t="s">
        <v>3008</v>
      </c>
    </row>
    <row r="1943" s="2" customFormat="1">
      <c r="A1943" s="40"/>
      <c r="B1943" s="41"/>
      <c r="C1943" s="42"/>
      <c r="D1943" s="261" t="s">
        <v>404</v>
      </c>
      <c r="E1943" s="42"/>
      <c r="F1943" s="262" t="s">
        <v>2370</v>
      </c>
      <c r="G1943" s="42"/>
      <c r="H1943" s="42"/>
      <c r="I1943" s="157"/>
      <c r="J1943" s="42"/>
      <c r="K1943" s="42"/>
      <c r="L1943" s="46"/>
      <c r="M1943" s="263"/>
      <c r="N1943" s="264"/>
      <c r="O1943" s="93"/>
      <c r="P1943" s="93"/>
      <c r="Q1943" s="93"/>
      <c r="R1943" s="93"/>
      <c r="S1943" s="93"/>
      <c r="T1943" s="94"/>
      <c r="U1943" s="40"/>
      <c r="V1943" s="40"/>
      <c r="W1943" s="40"/>
      <c r="X1943" s="40"/>
      <c r="Y1943" s="40"/>
      <c r="Z1943" s="40"/>
      <c r="AA1943" s="40"/>
      <c r="AB1943" s="40"/>
      <c r="AC1943" s="40"/>
      <c r="AD1943" s="40"/>
      <c r="AE1943" s="40"/>
      <c r="AT1943" s="18" t="s">
        <v>404</v>
      </c>
      <c r="AU1943" s="18" t="s">
        <v>93</v>
      </c>
    </row>
    <row r="1944" s="2" customFormat="1" ht="16.5" customHeight="1">
      <c r="A1944" s="40"/>
      <c r="B1944" s="41"/>
      <c r="C1944" s="247" t="s">
        <v>2039</v>
      </c>
      <c r="D1944" s="247" t="s">
        <v>400</v>
      </c>
      <c r="E1944" s="248" t="s">
        <v>3009</v>
      </c>
      <c r="F1944" s="249" t="s">
        <v>3010</v>
      </c>
      <c r="G1944" s="250" t="s">
        <v>1828</v>
      </c>
      <c r="H1944" s="251">
        <v>1</v>
      </c>
      <c r="I1944" s="252"/>
      <c r="J1944" s="253">
        <f>ROUND(I1944*H1944,2)</f>
        <v>0</v>
      </c>
      <c r="K1944" s="254"/>
      <c r="L1944" s="46"/>
      <c r="M1944" s="255" t="s">
        <v>1</v>
      </c>
      <c r="N1944" s="256" t="s">
        <v>48</v>
      </c>
      <c r="O1944" s="93"/>
      <c r="P1944" s="257">
        <f>O1944*H1944</f>
        <v>0</v>
      </c>
      <c r="Q1944" s="257">
        <v>0</v>
      </c>
      <c r="R1944" s="257">
        <f>Q1944*H1944</f>
        <v>0</v>
      </c>
      <c r="S1944" s="257">
        <v>0</v>
      </c>
      <c r="T1944" s="258">
        <f>S1944*H1944</f>
        <v>0</v>
      </c>
      <c r="U1944" s="40"/>
      <c r="V1944" s="40"/>
      <c r="W1944" s="40"/>
      <c r="X1944" s="40"/>
      <c r="Y1944" s="40"/>
      <c r="Z1944" s="40"/>
      <c r="AA1944" s="40"/>
      <c r="AB1944" s="40"/>
      <c r="AC1944" s="40"/>
      <c r="AD1944" s="40"/>
      <c r="AE1944" s="40"/>
      <c r="AR1944" s="259" t="s">
        <v>162</v>
      </c>
      <c r="AT1944" s="259" t="s">
        <v>400</v>
      </c>
      <c r="AU1944" s="259" t="s">
        <v>93</v>
      </c>
      <c r="AY1944" s="18" t="s">
        <v>397</v>
      </c>
      <c r="BE1944" s="260">
        <f>IF(N1944="základní",J1944,0)</f>
        <v>0</v>
      </c>
      <c r="BF1944" s="260">
        <f>IF(N1944="snížená",J1944,0)</f>
        <v>0</v>
      </c>
      <c r="BG1944" s="260">
        <f>IF(N1944="zákl. přenesená",J1944,0)</f>
        <v>0</v>
      </c>
      <c r="BH1944" s="260">
        <f>IF(N1944="sníž. přenesená",J1944,0)</f>
        <v>0</v>
      </c>
      <c r="BI1944" s="260">
        <f>IF(N1944="nulová",J1944,0)</f>
        <v>0</v>
      </c>
      <c r="BJ1944" s="18" t="s">
        <v>91</v>
      </c>
      <c r="BK1944" s="260">
        <f>ROUND(I1944*H1944,2)</f>
        <v>0</v>
      </c>
      <c r="BL1944" s="18" t="s">
        <v>162</v>
      </c>
      <c r="BM1944" s="259" t="s">
        <v>3011</v>
      </c>
    </row>
    <row r="1945" s="2" customFormat="1">
      <c r="A1945" s="40"/>
      <c r="B1945" s="41"/>
      <c r="C1945" s="42"/>
      <c r="D1945" s="261" t="s">
        <v>404</v>
      </c>
      <c r="E1945" s="42"/>
      <c r="F1945" s="262" t="s">
        <v>2370</v>
      </c>
      <c r="G1945" s="42"/>
      <c r="H1945" s="42"/>
      <c r="I1945" s="157"/>
      <c r="J1945" s="42"/>
      <c r="K1945" s="42"/>
      <c r="L1945" s="46"/>
      <c r="M1945" s="263"/>
      <c r="N1945" s="264"/>
      <c r="O1945" s="93"/>
      <c r="P1945" s="93"/>
      <c r="Q1945" s="93"/>
      <c r="R1945" s="93"/>
      <c r="S1945" s="93"/>
      <c r="T1945" s="94"/>
      <c r="U1945" s="40"/>
      <c r="V1945" s="40"/>
      <c r="W1945" s="40"/>
      <c r="X1945" s="40"/>
      <c r="Y1945" s="40"/>
      <c r="Z1945" s="40"/>
      <c r="AA1945" s="40"/>
      <c r="AB1945" s="40"/>
      <c r="AC1945" s="40"/>
      <c r="AD1945" s="40"/>
      <c r="AE1945" s="40"/>
      <c r="AT1945" s="18" t="s">
        <v>404</v>
      </c>
      <c r="AU1945" s="18" t="s">
        <v>93</v>
      </c>
    </row>
    <row r="1946" s="2" customFormat="1" ht="16.5" customHeight="1">
      <c r="A1946" s="40"/>
      <c r="B1946" s="41"/>
      <c r="C1946" s="247" t="s">
        <v>3012</v>
      </c>
      <c r="D1946" s="247" t="s">
        <v>400</v>
      </c>
      <c r="E1946" s="248" t="s">
        <v>3013</v>
      </c>
      <c r="F1946" s="249" t="s">
        <v>3014</v>
      </c>
      <c r="G1946" s="250" t="s">
        <v>1828</v>
      </c>
      <c r="H1946" s="251">
        <v>1</v>
      </c>
      <c r="I1946" s="252"/>
      <c r="J1946" s="253">
        <f>ROUND(I1946*H1946,2)</f>
        <v>0</v>
      </c>
      <c r="K1946" s="254"/>
      <c r="L1946" s="46"/>
      <c r="M1946" s="255" t="s">
        <v>1</v>
      </c>
      <c r="N1946" s="256" t="s">
        <v>48</v>
      </c>
      <c r="O1946" s="93"/>
      <c r="P1946" s="257">
        <f>O1946*H1946</f>
        <v>0</v>
      </c>
      <c r="Q1946" s="257">
        <v>0</v>
      </c>
      <c r="R1946" s="257">
        <f>Q1946*H1946</f>
        <v>0</v>
      </c>
      <c r="S1946" s="257">
        <v>0</v>
      </c>
      <c r="T1946" s="258">
        <f>S1946*H1946</f>
        <v>0</v>
      </c>
      <c r="U1946" s="40"/>
      <c r="V1946" s="40"/>
      <c r="W1946" s="40"/>
      <c r="X1946" s="40"/>
      <c r="Y1946" s="40"/>
      <c r="Z1946" s="40"/>
      <c r="AA1946" s="40"/>
      <c r="AB1946" s="40"/>
      <c r="AC1946" s="40"/>
      <c r="AD1946" s="40"/>
      <c r="AE1946" s="40"/>
      <c r="AR1946" s="259" t="s">
        <v>162</v>
      </c>
      <c r="AT1946" s="259" t="s">
        <v>400</v>
      </c>
      <c r="AU1946" s="259" t="s">
        <v>93</v>
      </c>
      <c r="AY1946" s="18" t="s">
        <v>397</v>
      </c>
      <c r="BE1946" s="260">
        <f>IF(N1946="základní",J1946,0)</f>
        <v>0</v>
      </c>
      <c r="BF1946" s="260">
        <f>IF(N1946="snížená",J1946,0)</f>
        <v>0</v>
      </c>
      <c r="BG1946" s="260">
        <f>IF(N1946="zákl. přenesená",J1946,0)</f>
        <v>0</v>
      </c>
      <c r="BH1946" s="260">
        <f>IF(N1946="sníž. přenesená",J1946,0)</f>
        <v>0</v>
      </c>
      <c r="BI1946" s="260">
        <f>IF(N1946="nulová",J1946,0)</f>
        <v>0</v>
      </c>
      <c r="BJ1946" s="18" t="s">
        <v>91</v>
      </c>
      <c r="BK1946" s="260">
        <f>ROUND(I1946*H1946,2)</f>
        <v>0</v>
      </c>
      <c r="BL1946" s="18" t="s">
        <v>162</v>
      </c>
      <c r="BM1946" s="259" t="s">
        <v>3015</v>
      </c>
    </row>
    <row r="1947" s="2" customFormat="1">
      <c r="A1947" s="40"/>
      <c r="B1947" s="41"/>
      <c r="C1947" s="42"/>
      <c r="D1947" s="261" t="s">
        <v>404</v>
      </c>
      <c r="E1947" s="42"/>
      <c r="F1947" s="262" t="s">
        <v>2370</v>
      </c>
      <c r="G1947" s="42"/>
      <c r="H1947" s="42"/>
      <c r="I1947" s="157"/>
      <c r="J1947" s="42"/>
      <c r="K1947" s="42"/>
      <c r="L1947" s="46"/>
      <c r="M1947" s="263"/>
      <c r="N1947" s="264"/>
      <c r="O1947" s="93"/>
      <c r="P1947" s="93"/>
      <c r="Q1947" s="93"/>
      <c r="R1947" s="93"/>
      <c r="S1947" s="93"/>
      <c r="T1947" s="94"/>
      <c r="U1947" s="40"/>
      <c r="V1947" s="40"/>
      <c r="W1947" s="40"/>
      <c r="X1947" s="40"/>
      <c r="Y1947" s="40"/>
      <c r="Z1947" s="40"/>
      <c r="AA1947" s="40"/>
      <c r="AB1947" s="40"/>
      <c r="AC1947" s="40"/>
      <c r="AD1947" s="40"/>
      <c r="AE1947" s="40"/>
      <c r="AT1947" s="18" t="s">
        <v>404</v>
      </c>
      <c r="AU1947" s="18" t="s">
        <v>93</v>
      </c>
    </row>
    <row r="1948" s="2" customFormat="1" ht="16.5" customHeight="1">
      <c r="A1948" s="40"/>
      <c r="B1948" s="41"/>
      <c r="C1948" s="247" t="s">
        <v>2043</v>
      </c>
      <c r="D1948" s="247" t="s">
        <v>400</v>
      </c>
      <c r="E1948" s="248" t="s">
        <v>3016</v>
      </c>
      <c r="F1948" s="249" t="s">
        <v>3017</v>
      </c>
      <c r="G1948" s="250" t="s">
        <v>1828</v>
      </c>
      <c r="H1948" s="251">
        <v>1</v>
      </c>
      <c r="I1948" s="252"/>
      <c r="J1948" s="253">
        <f>ROUND(I1948*H1948,2)</f>
        <v>0</v>
      </c>
      <c r="K1948" s="254"/>
      <c r="L1948" s="46"/>
      <c r="M1948" s="255" t="s">
        <v>1</v>
      </c>
      <c r="N1948" s="256" t="s">
        <v>48</v>
      </c>
      <c r="O1948" s="93"/>
      <c r="P1948" s="257">
        <f>O1948*H1948</f>
        <v>0</v>
      </c>
      <c r="Q1948" s="257">
        <v>0</v>
      </c>
      <c r="R1948" s="257">
        <f>Q1948*H1948</f>
        <v>0</v>
      </c>
      <c r="S1948" s="257">
        <v>0</v>
      </c>
      <c r="T1948" s="258">
        <f>S1948*H1948</f>
        <v>0</v>
      </c>
      <c r="U1948" s="40"/>
      <c r="V1948" s="40"/>
      <c r="W1948" s="40"/>
      <c r="X1948" s="40"/>
      <c r="Y1948" s="40"/>
      <c r="Z1948" s="40"/>
      <c r="AA1948" s="40"/>
      <c r="AB1948" s="40"/>
      <c r="AC1948" s="40"/>
      <c r="AD1948" s="40"/>
      <c r="AE1948" s="40"/>
      <c r="AR1948" s="259" t="s">
        <v>162</v>
      </c>
      <c r="AT1948" s="259" t="s">
        <v>400</v>
      </c>
      <c r="AU1948" s="259" t="s">
        <v>93</v>
      </c>
      <c r="AY1948" s="18" t="s">
        <v>397</v>
      </c>
      <c r="BE1948" s="260">
        <f>IF(N1948="základní",J1948,0)</f>
        <v>0</v>
      </c>
      <c r="BF1948" s="260">
        <f>IF(N1948="snížená",J1948,0)</f>
        <v>0</v>
      </c>
      <c r="BG1948" s="260">
        <f>IF(N1948="zákl. přenesená",J1948,0)</f>
        <v>0</v>
      </c>
      <c r="BH1948" s="260">
        <f>IF(N1948="sníž. přenesená",J1948,0)</f>
        <v>0</v>
      </c>
      <c r="BI1948" s="260">
        <f>IF(N1948="nulová",J1948,0)</f>
        <v>0</v>
      </c>
      <c r="BJ1948" s="18" t="s">
        <v>91</v>
      </c>
      <c r="BK1948" s="260">
        <f>ROUND(I1948*H1948,2)</f>
        <v>0</v>
      </c>
      <c r="BL1948" s="18" t="s">
        <v>162</v>
      </c>
      <c r="BM1948" s="259" t="s">
        <v>3018</v>
      </c>
    </row>
    <row r="1949" s="2" customFormat="1">
      <c r="A1949" s="40"/>
      <c r="B1949" s="41"/>
      <c r="C1949" s="42"/>
      <c r="D1949" s="261" t="s">
        <v>404</v>
      </c>
      <c r="E1949" s="42"/>
      <c r="F1949" s="262" t="s">
        <v>2370</v>
      </c>
      <c r="G1949" s="42"/>
      <c r="H1949" s="42"/>
      <c r="I1949" s="157"/>
      <c r="J1949" s="42"/>
      <c r="K1949" s="42"/>
      <c r="L1949" s="46"/>
      <c r="M1949" s="263"/>
      <c r="N1949" s="264"/>
      <c r="O1949" s="93"/>
      <c r="P1949" s="93"/>
      <c r="Q1949" s="93"/>
      <c r="R1949" s="93"/>
      <c r="S1949" s="93"/>
      <c r="T1949" s="94"/>
      <c r="U1949" s="40"/>
      <c r="V1949" s="40"/>
      <c r="W1949" s="40"/>
      <c r="X1949" s="40"/>
      <c r="Y1949" s="40"/>
      <c r="Z1949" s="40"/>
      <c r="AA1949" s="40"/>
      <c r="AB1949" s="40"/>
      <c r="AC1949" s="40"/>
      <c r="AD1949" s="40"/>
      <c r="AE1949" s="40"/>
      <c r="AT1949" s="18" t="s">
        <v>404</v>
      </c>
      <c r="AU1949" s="18" t="s">
        <v>93</v>
      </c>
    </row>
    <row r="1950" s="2" customFormat="1" ht="16.5" customHeight="1">
      <c r="A1950" s="40"/>
      <c r="B1950" s="41"/>
      <c r="C1950" s="247" t="s">
        <v>3019</v>
      </c>
      <c r="D1950" s="247" t="s">
        <v>400</v>
      </c>
      <c r="E1950" s="248" t="s">
        <v>3020</v>
      </c>
      <c r="F1950" s="249" t="s">
        <v>3021</v>
      </c>
      <c r="G1950" s="250" t="s">
        <v>1828</v>
      </c>
      <c r="H1950" s="251">
        <v>1</v>
      </c>
      <c r="I1950" s="252"/>
      <c r="J1950" s="253">
        <f>ROUND(I1950*H1950,2)</f>
        <v>0</v>
      </c>
      <c r="K1950" s="254"/>
      <c r="L1950" s="46"/>
      <c r="M1950" s="255" t="s">
        <v>1</v>
      </c>
      <c r="N1950" s="256" t="s">
        <v>48</v>
      </c>
      <c r="O1950" s="93"/>
      <c r="P1950" s="257">
        <f>O1950*H1950</f>
        <v>0</v>
      </c>
      <c r="Q1950" s="257">
        <v>0</v>
      </c>
      <c r="R1950" s="257">
        <f>Q1950*H1950</f>
        <v>0</v>
      </c>
      <c r="S1950" s="257">
        <v>0</v>
      </c>
      <c r="T1950" s="258">
        <f>S1950*H1950</f>
        <v>0</v>
      </c>
      <c r="U1950" s="40"/>
      <c r="V1950" s="40"/>
      <c r="W1950" s="40"/>
      <c r="X1950" s="40"/>
      <c r="Y1950" s="40"/>
      <c r="Z1950" s="40"/>
      <c r="AA1950" s="40"/>
      <c r="AB1950" s="40"/>
      <c r="AC1950" s="40"/>
      <c r="AD1950" s="40"/>
      <c r="AE1950" s="40"/>
      <c r="AR1950" s="259" t="s">
        <v>162</v>
      </c>
      <c r="AT1950" s="259" t="s">
        <v>400</v>
      </c>
      <c r="AU1950" s="259" t="s">
        <v>93</v>
      </c>
      <c r="AY1950" s="18" t="s">
        <v>397</v>
      </c>
      <c r="BE1950" s="260">
        <f>IF(N1950="základní",J1950,0)</f>
        <v>0</v>
      </c>
      <c r="BF1950" s="260">
        <f>IF(N1950="snížená",J1950,0)</f>
        <v>0</v>
      </c>
      <c r="BG1950" s="260">
        <f>IF(N1950="zákl. přenesená",J1950,0)</f>
        <v>0</v>
      </c>
      <c r="BH1950" s="260">
        <f>IF(N1950="sníž. přenesená",J1950,0)</f>
        <v>0</v>
      </c>
      <c r="BI1950" s="260">
        <f>IF(N1950="nulová",J1950,0)</f>
        <v>0</v>
      </c>
      <c r="BJ1950" s="18" t="s">
        <v>91</v>
      </c>
      <c r="BK1950" s="260">
        <f>ROUND(I1950*H1950,2)</f>
        <v>0</v>
      </c>
      <c r="BL1950" s="18" t="s">
        <v>162</v>
      </c>
      <c r="BM1950" s="259" t="s">
        <v>3022</v>
      </c>
    </row>
    <row r="1951" s="2" customFormat="1">
      <c r="A1951" s="40"/>
      <c r="B1951" s="41"/>
      <c r="C1951" s="42"/>
      <c r="D1951" s="261" t="s">
        <v>404</v>
      </c>
      <c r="E1951" s="42"/>
      <c r="F1951" s="262" t="s">
        <v>2370</v>
      </c>
      <c r="G1951" s="42"/>
      <c r="H1951" s="42"/>
      <c r="I1951" s="157"/>
      <c r="J1951" s="42"/>
      <c r="K1951" s="42"/>
      <c r="L1951" s="46"/>
      <c r="M1951" s="263"/>
      <c r="N1951" s="264"/>
      <c r="O1951" s="93"/>
      <c r="P1951" s="93"/>
      <c r="Q1951" s="93"/>
      <c r="R1951" s="93"/>
      <c r="S1951" s="93"/>
      <c r="T1951" s="94"/>
      <c r="U1951" s="40"/>
      <c r="V1951" s="40"/>
      <c r="W1951" s="40"/>
      <c r="X1951" s="40"/>
      <c r="Y1951" s="40"/>
      <c r="Z1951" s="40"/>
      <c r="AA1951" s="40"/>
      <c r="AB1951" s="40"/>
      <c r="AC1951" s="40"/>
      <c r="AD1951" s="40"/>
      <c r="AE1951" s="40"/>
      <c r="AT1951" s="18" t="s">
        <v>404</v>
      </c>
      <c r="AU1951" s="18" t="s">
        <v>93</v>
      </c>
    </row>
    <row r="1952" s="2" customFormat="1" ht="16.5" customHeight="1">
      <c r="A1952" s="40"/>
      <c r="B1952" s="41"/>
      <c r="C1952" s="247" t="s">
        <v>2046</v>
      </c>
      <c r="D1952" s="247" t="s">
        <v>400</v>
      </c>
      <c r="E1952" s="248" t="s">
        <v>3023</v>
      </c>
      <c r="F1952" s="249" t="s">
        <v>3024</v>
      </c>
      <c r="G1952" s="250" t="s">
        <v>1828</v>
      </c>
      <c r="H1952" s="251">
        <v>1</v>
      </c>
      <c r="I1952" s="252"/>
      <c r="J1952" s="253">
        <f>ROUND(I1952*H1952,2)</f>
        <v>0</v>
      </c>
      <c r="K1952" s="254"/>
      <c r="L1952" s="46"/>
      <c r="M1952" s="255" t="s">
        <v>1</v>
      </c>
      <c r="N1952" s="256" t="s">
        <v>48</v>
      </c>
      <c r="O1952" s="93"/>
      <c r="P1952" s="257">
        <f>O1952*H1952</f>
        <v>0</v>
      </c>
      <c r="Q1952" s="257">
        <v>0</v>
      </c>
      <c r="R1952" s="257">
        <f>Q1952*H1952</f>
        <v>0</v>
      </c>
      <c r="S1952" s="257">
        <v>0</v>
      </c>
      <c r="T1952" s="258">
        <f>S1952*H1952</f>
        <v>0</v>
      </c>
      <c r="U1952" s="40"/>
      <c r="V1952" s="40"/>
      <c r="W1952" s="40"/>
      <c r="X1952" s="40"/>
      <c r="Y1952" s="40"/>
      <c r="Z1952" s="40"/>
      <c r="AA1952" s="40"/>
      <c r="AB1952" s="40"/>
      <c r="AC1952" s="40"/>
      <c r="AD1952" s="40"/>
      <c r="AE1952" s="40"/>
      <c r="AR1952" s="259" t="s">
        <v>162</v>
      </c>
      <c r="AT1952" s="259" t="s">
        <v>400</v>
      </c>
      <c r="AU1952" s="259" t="s">
        <v>93</v>
      </c>
      <c r="AY1952" s="18" t="s">
        <v>397</v>
      </c>
      <c r="BE1952" s="260">
        <f>IF(N1952="základní",J1952,0)</f>
        <v>0</v>
      </c>
      <c r="BF1952" s="260">
        <f>IF(N1952="snížená",J1952,0)</f>
        <v>0</v>
      </c>
      <c r="BG1952" s="260">
        <f>IF(N1952="zákl. přenesená",J1952,0)</f>
        <v>0</v>
      </c>
      <c r="BH1952" s="260">
        <f>IF(N1952="sníž. přenesená",J1952,0)</f>
        <v>0</v>
      </c>
      <c r="BI1952" s="260">
        <f>IF(N1952="nulová",J1952,0)</f>
        <v>0</v>
      </c>
      <c r="BJ1952" s="18" t="s">
        <v>91</v>
      </c>
      <c r="BK1952" s="260">
        <f>ROUND(I1952*H1952,2)</f>
        <v>0</v>
      </c>
      <c r="BL1952" s="18" t="s">
        <v>162</v>
      </c>
      <c r="BM1952" s="259" t="s">
        <v>3025</v>
      </c>
    </row>
    <row r="1953" s="2" customFormat="1">
      <c r="A1953" s="40"/>
      <c r="B1953" s="41"/>
      <c r="C1953" s="42"/>
      <c r="D1953" s="261" t="s">
        <v>404</v>
      </c>
      <c r="E1953" s="42"/>
      <c r="F1953" s="262" t="s">
        <v>2370</v>
      </c>
      <c r="G1953" s="42"/>
      <c r="H1953" s="42"/>
      <c r="I1953" s="157"/>
      <c r="J1953" s="42"/>
      <c r="K1953" s="42"/>
      <c r="L1953" s="46"/>
      <c r="M1953" s="263"/>
      <c r="N1953" s="264"/>
      <c r="O1953" s="93"/>
      <c r="P1953" s="93"/>
      <c r="Q1953" s="93"/>
      <c r="R1953" s="93"/>
      <c r="S1953" s="93"/>
      <c r="T1953" s="94"/>
      <c r="U1953" s="40"/>
      <c r="V1953" s="40"/>
      <c r="W1953" s="40"/>
      <c r="X1953" s="40"/>
      <c r="Y1953" s="40"/>
      <c r="Z1953" s="40"/>
      <c r="AA1953" s="40"/>
      <c r="AB1953" s="40"/>
      <c r="AC1953" s="40"/>
      <c r="AD1953" s="40"/>
      <c r="AE1953" s="40"/>
      <c r="AT1953" s="18" t="s">
        <v>404</v>
      </c>
      <c r="AU1953" s="18" t="s">
        <v>93</v>
      </c>
    </row>
    <row r="1954" s="2" customFormat="1" ht="16.5" customHeight="1">
      <c r="A1954" s="40"/>
      <c r="B1954" s="41"/>
      <c r="C1954" s="247" t="s">
        <v>3026</v>
      </c>
      <c r="D1954" s="247" t="s">
        <v>400</v>
      </c>
      <c r="E1954" s="248" t="s">
        <v>3027</v>
      </c>
      <c r="F1954" s="249" t="s">
        <v>3028</v>
      </c>
      <c r="G1954" s="250" t="s">
        <v>1828</v>
      </c>
      <c r="H1954" s="251">
        <v>1</v>
      </c>
      <c r="I1954" s="252"/>
      <c r="J1954" s="253">
        <f>ROUND(I1954*H1954,2)</f>
        <v>0</v>
      </c>
      <c r="K1954" s="254"/>
      <c r="L1954" s="46"/>
      <c r="M1954" s="255" t="s">
        <v>1</v>
      </c>
      <c r="N1954" s="256" t="s">
        <v>48</v>
      </c>
      <c r="O1954" s="93"/>
      <c r="P1954" s="257">
        <f>O1954*H1954</f>
        <v>0</v>
      </c>
      <c r="Q1954" s="257">
        <v>0</v>
      </c>
      <c r="R1954" s="257">
        <f>Q1954*H1954</f>
        <v>0</v>
      </c>
      <c r="S1954" s="257">
        <v>0</v>
      </c>
      <c r="T1954" s="258">
        <f>S1954*H1954</f>
        <v>0</v>
      </c>
      <c r="U1954" s="40"/>
      <c r="V1954" s="40"/>
      <c r="W1954" s="40"/>
      <c r="X1954" s="40"/>
      <c r="Y1954" s="40"/>
      <c r="Z1954" s="40"/>
      <c r="AA1954" s="40"/>
      <c r="AB1954" s="40"/>
      <c r="AC1954" s="40"/>
      <c r="AD1954" s="40"/>
      <c r="AE1954" s="40"/>
      <c r="AR1954" s="259" t="s">
        <v>162</v>
      </c>
      <c r="AT1954" s="259" t="s">
        <v>400</v>
      </c>
      <c r="AU1954" s="259" t="s">
        <v>93</v>
      </c>
      <c r="AY1954" s="18" t="s">
        <v>397</v>
      </c>
      <c r="BE1954" s="260">
        <f>IF(N1954="základní",J1954,0)</f>
        <v>0</v>
      </c>
      <c r="BF1954" s="260">
        <f>IF(N1954="snížená",J1954,0)</f>
        <v>0</v>
      </c>
      <c r="BG1954" s="260">
        <f>IF(N1954="zákl. přenesená",J1954,0)</f>
        <v>0</v>
      </c>
      <c r="BH1954" s="260">
        <f>IF(N1954="sníž. přenesená",J1954,0)</f>
        <v>0</v>
      </c>
      <c r="BI1954" s="260">
        <f>IF(N1954="nulová",J1954,0)</f>
        <v>0</v>
      </c>
      <c r="BJ1954" s="18" t="s">
        <v>91</v>
      </c>
      <c r="BK1954" s="260">
        <f>ROUND(I1954*H1954,2)</f>
        <v>0</v>
      </c>
      <c r="BL1954" s="18" t="s">
        <v>162</v>
      </c>
      <c r="BM1954" s="259" t="s">
        <v>3029</v>
      </c>
    </row>
    <row r="1955" s="2" customFormat="1">
      <c r="A1955" s="40"/>
      <c r="B1955" s="41"/>
      <c r="C1955" s="42"/>
      <c r="D1955" s="261" t="s">
        <v>404</v>
      </c>
      <c r="E1955" s="42"/>
      <c r="F1955" s="262" t="s">
        <v>2370</v>
      </c>
      <c r="G1955" s="42"/>
      <c r="H1955" s="42"/>
      <c r="I1955" s="157"/>
      <c r="J1955" s="42"/>
      <c r="K1955" s="42"/>
      <c r="L1955" s="46"/>
      <c r="M1955" s="263"/>
      <c r="N1955" s="264"/>
      <c r="O1955" s="93"/>
      <c r="P1955" s="93"/>
      <c r="Q1955" s="93"/>
      <c r="R1955" s="93"/>
      <c r="S1955" s="93"/>
      <c r="T1955" s="94"/>
      <c r="U1955" s="40"/>
      <c r="V1955" s="40"/>
      <c r="W1955" s="40"/>
      <c r="X1955" s="40"/>
      <c r="Y1955" s="40"/>
      <c r="Z1955" s="40"/>
      <c r="AA1955" s="40"/>
      <c r="AB1955" s="40"/>
      <c r="AC1955" s="40"/>
      <c r="AD1955" s="40"/>
      <c r="AE1955" s="40"/>
      <c r="AT1955" s="18" t="s">
        <v>404</v>
      </c>
      <c r="AU1955" s="18" t="s">
        <v>93</v>
      </c>
    </row>
    <row r="1956" s="2" customFormat="1" ht="16.5" customHeight="1">
      <c r="A1956" s="40"/>
      <c r="B1956" s="41"/>
      <c r="C1956" s="247" t="s">
        <v>2051</v>
      </c>
      <c r="D1956" s="247" t="s">
        <v>400</v>
      </c>
      <c r="E1956" s="248" t="s">
        <v>3030</v>
      </c>
      <c r="F1956" s="249" t="s">
        <v>3031</v>
      </c>
      <c r="G1956" s="250" t="s">
        <v>1828</v>
      </c>
      <c r="H1956" s="251">
        <v>1</v>
      </c>
      <c r="I1956" s="252"/>
      <c r="J1956" s="253">
        <f>ROUND(I1956*H1956,2)</f>
        <v>0</v>
      </c>
      <c r="K1956" s="254"/>
      <c r="L1956" s="46"/>
      <c r="M1956" s="255" t="s">
        <v>1</v>
      </c>
      <c r="N1956" s="256" t="s">
        <v>48</v>
      </c>
      <c r="O1956" s="93"/>
      <c r="P1956" s="257">
        <f>O1956*H1956</f>
        <v>0</v>
      </c>
      <c r="Q1956" s="257">
        <v>0</v>
      </c>
      <c r="R1956" s="257">
        <f>Q1956*H1956</f>
        <v>0</v>
      </c>
      <c r="S1956" s="257">
        <v>0</v>
      </c>
      <c r="T1956" s="258">
        <f>S1956*H1956</f>
        <v>0</v>
      </c>
      <c r="U1956" s="40"/>
      <c r="V1956" s="40"/>
      <c r="W1956" s="40"/>
      <c r="X1956" s="40"/>
      <c r="Y1956" s="40"/>
      <c r="Z1956" s="40"/>
      <c r="AA1956" s="40"/>
      <c r="AB1956" s="40"/>
      <c r="AC1956" s="40"/>
      <c r="AD1956" s="40"/>
      <c r="AE1956" s="40"/>
      <c r="AR1956" s="259" t="s">
        <v>162</v>
      </c>
      <c r="AT1956" s="259" t="s">
        <v>400</v>
      </c>
      <c r="AU1956" s="259" t="s">
        <v>93</v>
      </c>
      <c r="AY1956" s="18" t="s">
        <v>397</v>
      </c>
      <c r="BE1956" s="260">
        <f>IF(N1956="základní",J1956,0)</f>
        <v>0</v>
      </c>
      <c r="BF1956" s="260">
        <f>IF(N1956="snížená",J1956,0)</f>
        <v>0</v>
      </c>
      <c r="BG1956" s="260">
        <f>IF(N1956="zákl. přenesená",J1956,0)</f>
        <v>0</v>
      </c>
      <c r="BH1956" s="260">
        <f>IF(N1956="sníž. přenesená",J1956,0)</f>
        <v>0</v>
      </c>
      <c r="BI1956" s="260">
        <f>IF(N1956="nulová",J1956,0)</f>
        <v>0</v>
      </c>
      <c r="BJ1956" s="18" t="s">
        <v>91</v>
      </c>
      <c r="BK1956" s="260">
        <f>ROUND(I1956*H1956,2)</f>
        <v>0</v>
      </c>
      <c r="BL1956" s="18" t="s">
        <v>162</v>
      </c>
      <c r="BM1956" s="259" t="s">
        <v>3032</v>
      </c>
    </row>
    <row r="1957" s="2" customFormat="1">
      <c r="A1957" s="40"/>
      <c r="B1957" s="41"/>
      <c r="C1957" s="42"/>
      <c r="D1957" s="261" t="s">
        <v>404</v>
      </c>
      <c r="E1957" s="42"/>
      <c r="F1957" s="262" t="s">
        <v>2370</v>
      </c>
      <c r="G1957" s="42"/>
      <c r="H1957" s="42"/>
      <c r="I1957" s="157"/>
      <c r="J1957" s="42"/>
      <c r="K1957" s="42"/>
      <c r="L1957" s="46"/>
      <c r="M1957" s="263"/>
      <c r="N1957" s="264"/>
      <c r="O1957" s="93"/>
      <c r="P1957" s="93"/>
      <c r="Q1957" s="93"/>
      <c r="R1957" s="93"/>
      <c r="S1957" s="93"/>
      <c r="T1957" s="94"/>
      <c r="U1957" s="40"/>
      <c r="V1957" s="40"/>
      <c r="W1957" s="40"/>
      <c r="X1957" s="40"/>
      <c r="Y1957" s="40"/>
      <c r="Z1957" s="40"/>
      <c r="AA1957" s="40"/>
      <c r="AB1957" s="40"/>
      <c r="AC1957" s="40"/>
      <c r="AD1957" s="40"/>
      <c r="AE1957" s="40"/>
      <c r="AT1957" s="18" t="s">
        <v>404</v>
      </c>
      <c r="AU1957" s="18" t="s">
        <v>93</v>
      </c>
    </row>
    <row r="1958" s="2" customFormat="1" ht="16.5" customHeight="1">
      <c r="A1958" s="40"/>
      <c r="B1958" s="41"/>
      <c r="C1958" s="247" t="s">
        <v>3033</v>
      </c>
      <c r="D1958" s="247" t="s">
        <v>400</v>
      </c>
      <c r="E1958" s="248" t="s">
        <v>3034</v>
      </c>
      <c r="F1958" s="249" t="s">
        <v>3035</v>
      </c>
      <c r="G1958" s="250" t="s">
        <v>1828</v>
      </c>
      <c r="H1958" s="251">
        <v>1</v>
      </c>
      <c r="I1958" s="252"/>
      <c r="J1958" s="253">
        <f>ROUND(I1958*H1958,2)</f>
        <v>0</v>
      </c>
      <c r="K1958" s="254"/>
      <c r="L1958" s="46"/>
      <c r="M1958" s="255" t="s">
        <v>1</v>
      </c>
      <c r="N1958" s="256" t="s">
        <v>48</v>
      </c>
      <c r="O1958" s="93"/>
      <c r="P1958" s="257">
        <f>O1958*H1958</f>
        <v>0</v>
      </c>
      <c r="Q1958" s="257">
        <v>0</v>
      </c>
      <c r="R1958" s="257">
        <f>Q1958*H1958</f>
        <v>0</v>
      </c>
      <c r="S1958" s="257">
        <v>0</v>
      </c>
      <c r="T1958" s="258">
        <f>S1958*H1958</f>
        <v>0</v>
      </c>
      <c r="U1958" s="40"/>
      <c r="V1958" s="40"/>
      <c r="W1958" s="40"/>
      <c r="X1958" s="40"/>
      <c r="Y1958" s="40"/>
      <c r="Z1958" s="40"/>
      <c r="AA1958" s="40"/>
      <c r="AB1958" s="40"/>
      <c r="AC1958" s="40"/>
      <c r="AD1958" s="40"/>
      <c r="AE1958" s="40"/>
      <c r="AR1958" s="259" t="s">
        <v>162</v>
      </c>
      <c r="AT1958" s="259" t="s">
        <v>400</v>
      </c>
      <c r="AU1958" s="259" t="s">
        <v>93</v>
      </c>
      <c r="AY1958" s="18" t="s">
        <v>397</v>
      </c>
      <c r="BE1958" s="260">
        <f>IF(N1958="základní",J1958,0)</f>
        <v>0</v>
      </c>
      <c r="BF1958" s="260">
        <f>IF(N1958="snížená",J1958,0)</f>
        <v>0</v>
      </c>
      <c r="BG1958" s="260">
        <f>IF(N1958="zákl. přenesená",J1958,0)</f>
        <v>0</v>
      </c>
      <c r="BH1958" s="260">
        <f>IF(N1958="sníž. přenesená",J1958,0)</f>
        <v>0</v>
      </c>
      <c r="BI1958" s="260">
        <f>IF(N1958="nulová",J1958,0)</f>
        <v>0</v>
      </c>
      <c r="BJ1958" s="18" t="s">
        <v>91</v>
      </c>
      <c r="BK1958" s="260">
        <f>ROUND(I1958*H1958,2)</f>
        <v>0</v>
      </c>
      <c r="BL1958" s="18" t="s">
        <v>162</v>
      </c>
      <c r="BM1958" s="259" t="s">
        <v>3036</v>
      </c>
    </row>
    <row r="1959" s="2" customFormat="1">
      <c r="A1959" s="40"/>
      <c r="B1959" s="41"/>
      <c r="C1959" s="42"/>
      <c r="D1959" s="261" t="s">
        <v>404</v>
      </c>
      <c r="E1959" s="42"/>
      <c r="F1959" s="262" t="s">
        <v>2370</v>
      </c>
      <c r="G1959" s="42"/>
      <c r="H1959" s="42"/>
      <c r="I1959" s="157"/>
      <c r="J1959" s="42"/>
      <c r="K1959" s="42"/>
      <c r="L1959" s="46"/>
      <c r="M1959" s="263"/>
      <c r="N1959" s="264"/>
      <c r="O1959" s="93"/>
      <c r="P1959" s="93"/>
      <c r="Q1959" s="93"/>
      <c r="R1959" s="93"/>
      <c r="S1959" s="93"/>
      <c r="T1959" s="94"/>
      <c r="U1959" s="40"/>
      <c r="V1959" s="40"/>
      <c r="W1959" s="40"/>
      <c r="X1959" s="40"/>
      <c r="Y1959" s="40"/>
      <c r="Z1959" s="40"/>
      <c r="AA1959" s="40"/>
      <c r="AB1959" s="40"/>
      <c r="AC1959" s="40"/>
      <c r="AD1959" s="40"/>
      <c r="AE1959" s="40"/>
      <c r="AT1959" s="18" t="s">
        <v>404</v>
      </c>
      <c r="AU1959" s="18" t="s">
        <v>93</v>
      </c>
    </row>
    <row r="1960" s="2" customFormat="1" ht="16.5" customHeight="1">
      <c r="A1960" s="40"/>
      <c r="B1960" s="41"/>
      <c r="C1960" s="247" t="s">
        <v>2054</v>
      </c>
      <c r="D1960" s="247" t="s">
        <v>400</v>
      </c>
      <c r="E1960" s="248" t="s">
        <v>3037</v>
      </c>
      <c r="F1960" s="249" t="s">
        <v>3038</v>
      </c>
      <c r="G1960" s="250" t="s">
        <v>1828</v>
      </c>
      <c r="H1960" s="251">
        <v>1</v>
      </c>
      <c r="I1960" s="252"/>
      <c r="J1960" s="253">
        <f>ROUND(I1960*H1960,2)</f>
        <v>0</v>
      </c>
      <c r="K1960" s="254"/>
      <c r="L1960" s="46"/>
      <c r="M1960" s="255" t="s">
        <v>1</v>
      </c>
      <c r="N1960" s="256" t="s">
        <v>48</v>
      </c>
      <c r="O1960" s="93"/>
      <c r="P1960" s="257">
        <f>O1960*H1960</f>
        <v>0</v>
      </c>
      <c r="Q1960" s="257">
        <v>0</v>
      </c>
      <c r="R1960" s="257">
        <f>Q1960*H1960</f>
        <v>0</v>
      </c>
      <c r="S1960" s="257">
        <v>0</v>
      </c>
      <c r="T1960" s="258">
        <f>S1960*H1960</f>
        <v>0</v>
      </c>
      <c r="U1960" s="40"/>
      <c r="V1960" s="40"/>
      <c r="W1960" s="40"/>
      <c r="X1960" s="40"/>
      <c r="Y1960" s="40"/>
      <c r="Z1960" s="40"/>
      <c r="AA1960" s="40"/>
      <c r="AB1960" s="40"/>
      <c r="AC1960" s="40"/>
      <c r="AD1960" s="40"/>
      <c r="AE1960" s="40"/>
      <c r="AR1960" s="259" t="s">
        <v>162</v>
      </c>
      <c r="AT1960" s="259" t="s">
        <v>400</v>
      </c>
      <c r="AU1960" s="259" t="s">
        <v>93</v>
      </c>
      <c r="AY1960" s="18" t="s">
        <v>397</v>
      </c>
      <c r="BE1960" s="260">
        <f>IF(N1960="základní",J1960,0)</f>
        <v>0</v>
      </c>
      <c r="BF1960" s="260">
        <f>IF(N1960="snížená",J1960,0)</f>
        <v>0</v>
      </c>
      <c r="BG1960" s="260">
        <f>IF(N1960="zákl. přenesená",J1960,0)</f>
        <v>0</v>
      </c>
      <c r="BH1960" s="260">
        <f>IF(N1960="sníž. přenesená",J1960,0)</f>
        <v>0</v>
      </c>
      <c r="BI1960" s="260">
        <f>IF(N1960="nulová",J1960,0)</f>
        <v>0</v>
      </c>
      <c r="BJ1960" s="18" t="s">
        <v>91</v>
      </c>
      <c r="BK1960" s="260">
        <f>ROUND(I1960*H1960,2)</f>
        <v>0</v>
      </c>
      <c r="BL1960" s="18" t="s">
        <v>162</v>
      </c>
      <c r="BM1960" s="259" t="s">
        <v>3039</v>
      </c>
    </row>
    <row r="1961" s="2" customFormat="1">
      <c r="A1961" s="40"/>
      <c r="B1961" s="41"/>
      <c r="C1961" s="42"/>
      <c r="D1961" s="261" t="s">
        <v>404</v>
      </c>
      <c r="E1961" s="42"/>
      <c r="F1961" s="262" t="s">
        <v>2370</v>
      </c>
      <c r="G1961" s="42"/>
      <c r="H1961" s="42"/>
      <c r="I1961" s="157"/>
      <c r="J1961" s="42"/>
      <c r="K1961" s="42"/>
      <c r="L1961" s="46"/>
      <c r="M1961" s="263"/>
      <c r="N1961" s="264"/>
      <c r="O1961" s="93"/>
      <c r="P1961" s="93"/>
      <c r="Q1961" s="93"/>
      <c r="R1961" s="93"/>
      <c r="S1961" s="93"/>
      <c r="T1961" s="94"/>
      <c r="U1961" s="40"/>
      <c r="V1961" s="40"/>
      <c r="W1961" s="40"/>
      <c r="X1961" s="40"/>
      <c r="Y1961" s="40"/>
      <c r="Z1961" s="40"/>
      <c r="AA1961" s="40"/>
      <c r="AB1961" s="40"/>
      <c r="AC1961" s="40"/>
      <c r="AD1961" s="40"/>
      <c r="AE1961" s="40"/>
      <c r="AT1961" s="18" t="s">
        <v>404</v>
      </c>
      <c r="AU1961" s="18" t="s">
        <v>93</v>
      </c>
    </row>
    <row r="1962" s="2" customFormat="1" ht="16.5" customHeight="1">
      <c r="A1962" s="40"/>
      <c r="B1962" s="41"/>
      <c r="C1962" s="247" t="s">
        <v>3040</v>
      </c>
      <c r="D1962" s="247" t="s">
        <v>400</v>
      </c>
      <c r="E1962" s="248" t="s">
        <v>3041</v>
      </c>
      <c r="F1962" s="249" t="s">
        <v>3042</v>
      </c>
      <c r="G1962" s="250" t="s">
        <v>1828</v>
      </c>
      <c r="H1962" s="251">
        <v>1</v>
      </c>
      <c r="I1962" s="252"/>
      <c r="J1962" s="253">
        <f>ROUND(I1962*H1962,2)</f>
        <v>0</v>
      </c>
      <c r="K1962" s="254"/>
      <c r="L1962" s="46"/>
      <c r="M1962" s="255" t="s">
        <v>1</v>
      </c>
      <c r="N1962" s="256" t="s">
        <v>48</v>
      </c>
      <c r="O1962" s="93"/>
      <c r="P1962" s="257">
        <f>O1962*H1962</f>
        <v>0</v>
      </c>
      <c r="Q1962" s="257">
        <v>0</v>
      </c>
      <c r="R1962" s="257">
        <f>Q1962*H1962</f>
        <v>0</v>
      </c>
      <c r="S1962" s="257">
        <v>0</v>
      </c>
      <c r="T1962" s="258">
        <f>S1962*H1962</f>
        <v>0</v>
      </c>
      <c r="U1962" s="40"/>
      <c r="V1962" s="40"/>
      <c r="W1962" s="40"/>
      <c r="X1962" s="40"/>
      <c r="Y1962" s="40"/>
      <c r="Z1962" s="40"/>
      <c r="AA1962" s="40"/>
      <c r="AB1962" s="40"/>
      <c r="AC1962" s="40"/>
      <c r="AD1962" s="40"/>
      <c r="AE1962" s="40"/>
      <c r="AR1962" s="259" t="s">
        <v>162</v>
      </c>
      <c r="AT1962" s="259" t="s">
        <v>400</v>
      </c>
      <c r="AU1962" s="259" t="s">
        <v>93</v>
      </c>
      <c r="AY1962" s="18" t="s">
        <v>397</v>
      </c>
      <c r="BE1962" s="260">
        <f>IF(N1962="základní",J1962,0)</f>
        <v>0</v>
      </c>
      <c r="BF1962" s="260">
        <f>IF(N1962="snížená",J1962,0)</f>
        <v>0</v>
      </c>
      <c r="BG1962" s="260">
        <f>IF(N1962="zákl. přenesená",J1962,0)</f>
        <v>0</v>
      </c>
      <c r="BH1962" s="260">
        <f>IF(N1962="sníž. přenesená",J1962,0)</f>
        <v>0</v>
      </c>
      <c r="BI1962" s="260">
        <f>IF(N1962="nulová",J1962,0)</f>
        <v>0</v>
      </c>
      <c r="BJ1962" s="18" t="s">
        <v>91</v>
      </c>
      <c r="BK1962" s="260">
        <f>ROUND(I1962*H1962,2)</f>
        <v>0</v>
      </c>
      <c r="BL1962" s="18" t="s">
        <v>162</v>
      </c>
      <c r="BM1962" s="259" t="s">
        <v>3043</v>
      </c>
    </row>
    <row r="1963" s="2" customFormat="1">
      <c r="A1963" s="40"/>
      <c r="B1963" s="41"/>
      <c r="C1963" s="42"/>
      <c r="D1963" s="261" t="s">
        <v>404</v>
      </c>
      <c r="E1963" s="42"/>
      <c r="F1963" s="262" t="s">
        <v>2370</v>
      </c>
      <c r="G1963" s="42"/>
      <c r="H1963" s="42"/>
      <c r="I1963" s="157"/>
      <c r="J1963" s="42"/>
      <c r="K1963" s="42"/>
      <c r="L1963" s="46"/>
      <c r="M1963" s="263"/>
      <c r="N1963" s="264"/>
      <c r="O1963" s="93"/>
      <c r="P1963" s="93"/>
      <c r="Q1963" s="93"/>
      <c r="R1963" s="93"/>
      <c r="S1963" s="93"/>
      <c r="T1963" s="94"/>
      <c r="U1963" s="40"/>
      <c r="V1963" s="40"/>
      <c r="W1963" s="40"/>
      <c r="X1963" s="40"/>
      <c r="Y1963" s="40"/>
      <c r="Z1963" s="40"/>
      <c r="AA1963" s="40"/>
      <c r="AB1963" s="40"/>
      <c r="AC1963" s="40"/>
      <c r="AD1963" s="40"/>
      <c r="AE1963" s="40"/>
      <c r="AT1963" s="18" t="s">
        <v>404</v>
      </c>
      <c r="AU1963" s="18" t="s">
        <v>93</v>
      </c>
    </row>
    <row r="1964" s="2" customFormat="1" ht="16.5" customHeight="1">
      <c r="A1964" s="40"/>
      <c r="B1964" s="41"/>
      <c r="C1964" s="247" t="s">
        <v>2058</v>
      </c>
      <c r="D1964" s="247" t="s">
        <v>400</v>
      </c>
      <c r="E1964" s="248" t="s">
        <v>3044</v>
      </c>
      <c r="F1964" s="249" t="s">
        <v>3045</v>
      </c>
      <c r="G1964" s="250" t="s">
        <v>1828</v>
      </c>
      <c r="H1964" s="251">
        <v>1</v>
      </c>
      <c r="I1964" s="252"/>
      <c r="J1964" s="253">
        <f>ROUND(I1964*H1964,2)</f>
        <v>0</v>
      </c>
      <c r="K1964" s="254"/>
      <c r="L1964" s="46"/>
      <c r="M1964" s="255" t="s">
        <v>1</v>
      </c>
      <c r="N1964" s="256" t="s">
        <v>48</v>
      </c>
      <c r="O1964" s="93"/>
      <c r="P1964" s="257">
        <f>O1964*H1964</f>
        <v>0</v>
      </c>
      <c r="Q1964" s="257">
        <v>0</v>
      </c>
      <c r="R1964" s="257">
        <f>Q1964*H1964</f>
        <v>0</v>
      </c>
      <c r="S1964" s="257">
        <v>0</v>
      </c>
      <c r="T1964" s="258">
        <f>S1964*H1964</f>
        <v>0</v>
      </c>
      <c r="U1964" s="40"/>
      <c r="V1964" s="40"/>
      <c r="W1964" s="40"/>
      <c r="X1964" s="40"/>
      <c r="Y1964" s="40"/>
      <c r="Z1964" s="40"/>
      <c r="AA1964" s="40"/>
      <c r="AB1964" s="40"/>
      <c r="AC1964" s="40"/>
      <c r="AD1964" s="40"/>
      <c r="AE1964" s="40"/>
      <c r="AR1964" s="259" t="s">
        <v>162</v>
      </c>
      <c r="AT1964" s="259" t="s">
        <v>400</v>
      </c>
      <c r="AU1964" s="259" t="s">
        <v>93</v>
      </c>
      <c r="AY1964" s="18" t="s">
        <v>397</v>
      </c>
      <c r="BE1964" s="260">
        <f>IF(N1964="základní",J1964,0)</f>
        <v>0</v>
      </c>
      <c r="BF1964" s="260">
        <f>IF(N1964="snížená",J1964,0)</f>
        <v>0</v>
      </c>
      <c r="BG1964" s="260">
        <f>IF(N1964="zákl. přenesená",J1964,0)</f>
        <v>0</v>
      </c>
      <c r="BH1964" s="260">
        <f>IF(N1964="sníž. přenesená",J1964,0)</f>
        <v>0</v>
      </c>
      <c r="BI1964" s="260">
        <f>IF(N1964="nulová",J1964,0)</f>
        <v>0</v>
      </c>
      <c r="BJ1964" s="18" t="s">
        <v>91</v>
      </c>
      <c r="BK1964" s="260">
        <f>ROUND(I1964*H1964,2)</f>
        <v>0</v>
      </c>
      <c r="BL1964" s="18" t="s">
        <v>162</v>
      </c>
      <c r="BM1964" s="259" t="s">
        <v>3046</v>
      </c>
    </row>
    <row r="1965" s="2" customFormat="1">
      <c r="A1965" s="40"/>
      <c r="B1965" s="41"/>
      <c r="C1965" s="42"/>
      <c r="D1965" s="261" t="s">
        <v>404</v>
      </c>
      <c r="E1965" s="42"/>
      <c r="F1965" s="262" t="s">
        <v>2370</v>
      </c>
      <c r="G1965" s="42"/>
      <c r="H1965" s="42"/>
      <c r="I1965" s="157"/>
      <c r="J1965" s="42"/>
      <c r="K1965" s="42"/>
      <c r="L1965" s="46"/>
      <c r="M1965" s="263"/>
      <c r="N1965" s="264"/>
      <c r="O1965" s="93"/>
      <c r="P1965" s="93"/>
      <c r="Q1965" s="93"/>
      <c r="R1965" s="93"/>
      <c r="S1965" s="93"/>
      <c r="T1965" s="94"/>
      <c r="U1965" s="40"/>
      <c r="V1965" s="40"/>
      <c r="W1965" s="40"/>
      <c r="X1965" s="40"/>
      <c r="Y1965" s="40"/>
      <c r="Z1965" s="40"/>
      <c r="AA1965" s="40"/>
      <c r="AB1965" s="40"/>
      <c r="AC1965" s="40"/>
      <c r="AD1965" s="40"/>
      <c r="AE1965" s="40"/>
      <c r="AT1965" s="18" t="s">
        <v>404</v>
      </c>
      <c r="AU1965" s="18" t="s">
        <v>93</v>
      </c>
    </row>
    <row r="1966" s="2" customFormat="1" ht="16.5" customHeight="1">
      <c r="A1966" s="40"/>
      <c r="B1966" s="41"/>
      <c r="C1966" s="247" t="s">
        <v>3047</v>
      </c>
      <c r="D1966" s="247" t="s">
        <v>400</v>
      </c>
      <c r="E1966" s="248" t="s">
        <v>3048</v>
      </c>
      <c r="F1966" s="249" t="s">
        <v>3049</v>
      </c>
      <c r="G1966" s="250" t="s">
        <v>1828</v>
      </c>
      <c r="H1966" s="251">
        <v>1</v>
      </c>
      <c r="I1966" s="252"/>
      <c r="J1966" s="253">
        <f>ROUND(I1966*H1966,2)</f>
        <v>0</v>
      </c>
      <c r="K1966" s="254"/>
      <c r="L1966" s="46"/>
      <c r="M1966" s="255" t="s">
        <v>1</v>
      </c>
      <c r="N1966" s="256" t="s">
        <v>48</v>
      </c>
      <c r="O1966" s="93"/>
      <c r="P1966" s="257">
        <f>O1966*H1966</f>
        <v>0</v>
      </c>
      <c r="Q1966" s="257">
        <v>0</v>
      </c>
      <c r="R1966" s="257">
        <f>Q1966*H1966</f>
        <v>0</v>
      </c>
      <c r="S1966" s="257">
        <v>0</v>
      </c>
      <c r="T1966" s="258">
        <f>S1966*H1966</f>
        <v>0</v>
      </c>
      <c r="U1966" s="40"/>
      <c r="V1966" s="40"/>
      <c r="W1966" s="40"/>
      <c r="X1966" s="40"/>
      <c r="Y1966" s="40"/>
      <c r="Z1966" s="40"/>
      <c r="AA1966" s="40"/>
      <c r="AB1966" s="40"/>
      <c r="AC1966" s="40"/>
      <c r="AD1966" s="40"/>
      <c r="AE1966" s="40"/>
      <c r="AR1966" s="259" t="s">
        <v>162</v>
      </c>
      <c r="AT1966" s="259" t="s">
        <v>400</v>
      </c>
      <c r="AU1966" s="259" t="s">
        <v>93</v>
      </c>
      <c r="AY1966" s="18" t="s">
        <v>397</v>
      </c>
      <c r="BE1966" s="260">
        <f>IF(N1966="základní",J1966,0)</f>
        <v>0</v>
      </c>
      <c r="BF1966" s="260">
        <f>IF(N1966="snížená",J1966,0)</f>
        <v>0</v>
      </c>
      <c r="BG1966" s="260">
        <f>IF(N1966="zákl. přenesená",J1966,0)</f>
        <v>0</v>
      </c>
      <c r="BH1966" s="260">
        <f>IF(N1966="sníž. přenesená",J1966,0)</f>
        <v>0</v>
      </c>
      <c r="BI1966" s="260">
        <f>IF(N1966="nulová",J1966,0)</f>
        <v>0</v>
      </c>
      <c r="BJ1966" s="18" t="s">
        <v>91</v>
      </c>
      <c r="BK1966" s="260">
        <f>ROUND(I1966*H1966,2)</f>
        <v>0</v>
      </c>
      <c r="BL1966" s="18" t="s">
        <v>162</v>
      </c>
      <c r="BM1966" s="259" t="s">
        <v>3050</v>
      </c>
    </row>
    <row r="1967" s="2" customFormat="1">
      <c r="A1967" s="40"/>
      <c r="B1967" s="41"/>
      <c r="C1967" s="42"/>
      <c r="D1967" s="261" t="s">
        <v>404</v>
      </c>
      <c r="E1967" s="42"/>
      <c r="F1967" s="262" t="s">
        <v>2370</v>
      </c>
      <c r="G1967" s="42"/>
      <c r="H1967" s="42"/>
      <c r="I1967" s="157"/>
      <c r="J1967" s="42"/>
      <c r="K1967" s="42"/>
      <c r="L1967" s="46"/>
      <c r="M1967" s="263"/>
      <c r="N1967" s="264"/>
      <c r="O1967" s="93"/>
      <c r="P1967" s="93"/>
      <c r="Q1967" s="93"/>
      <c r="R1967" s="93"/>
      <c r="S1967" s="93"/>
      <c r="T1967" s="94"/>
      <c r="U1967" s="40"/>
      <c r="V1967" s="40"/>
      <c r="W1967" s="40"/>
      <c r="X1967" s="40"/>
      <c r="Y1967" s="40"/>
      <c r="Z1967" s="40"/>
      <c r="AA1967" s="40"/>
      <c r="AB1967" s="40"/>
      <c r="AC1967" s="40"/>
      <c r="AD1967" s="40"/>
      <c r="AE1967" s="40"/>
      <c r="AT1967" s="18" t="s">
        <v>404</v>
      </c>
      <c r="AU1967" s="18" t="s">
        <v>93</v>
      </c>
    </row>
    <row r="1968" s="2" customFormat="1" ht="16.5" customHeight="1">
      <c r="A1968" s="40"/>
      <c r="B1968" s="41"/>
      <c r="C1968" s="247" t="s">
        <v>2061</v>
      </c>
      <c r="D1968" s="247" t="s">
        <v>400</v>
      </c>
      <c r="E1968" s="248" t="s">
        <v>3051</v>
      </c>
      <c r="F1968" s="249" t="s">
        <v>3052</v>
      </c>
      <c r="G1968" s="250" t="s">
        <v>1828</v>
      </c>
      <c r="H1968" s="251">
        <v>1</v>
      </c>
      <c r="I1968" s="252"/>
      <c r="J1968" s="253">
        <f>ROUND(I1968*H1968,2)</f>
        <v>0</v>
      </c>
      <c r="K1968" s="254"/>
      <c r="L1968" s="46"/>
      <c r="M1968" s="255" t="s">
        <v>1</v>
      </c>
      <c r="N1968" s="256" t="s">
        <v>48</v>
      </c>
      <c r="O1968" s="93"/>
      <c r="P1968" s="257">
        <f>O1968*H1968</f>
        <v>0</v>
      </c>
      <c r="Q1968" s="257">
        <v>0</v>
      </c>
      <c r="R1968" s="257">
        <f>Q1968*H1968</f>
        <v>0</v>
      </c>
      <c r="S1968" s="257">
        <v>0</v>
      </c>
      <c r="T1968" s="258">
        <f>S1968*H1968</f>
        <v>0</v>
      </c>
      <c r="U1968" s="40"/>
      <c r="V1968" s="40"/>
      <c r="W1968" s="40"/>
      <c r="X1968" s="40"/>
      <c r="Y1968" s="40"/>
      <c r="Z1968" s="40"/>
      <c r="AA1968" s="40"/>
      <c r="AB1968" s="40"/>
      <c r="AC1968" s="40"/>
      <c r="AD1968" s="40"/>
      <c r="AE1968" s="40"/>
      <c r="AR1968" s="259" t="s">
        <v>162</v>
      </c>
      <c r="AT1968" s="259" t="s">
        <v>400</v>
      </c>
      <c r="AU1968" s="259" t="s">
        <v>93</v>
      </c>
      <c r="AY1968" s="18" t="s">
        <v>397</v>
      </c>
      <c r="BE1968" s="260">
        <f>IF(N1968="základní",J1968,0)</f>
        <v>0</v>
      </c>
      <c r="BF1968" s="260">
        <f>IF(N1968="snížená",J1968,0)</f>
        <v>0</v>
      </c>
      <c r="BG1968" s="260">
        <f>IF(N1968="zákl. přenesená",J1968,0)</f>
        <v>0</v>
      </c>
      <c r="BH1968" s="260">
        <f>IF(N1968="sníž. přenesená",J1968,0)</f>
        <v>0</v>
      </c>
      <c r="BI1968" s="260">
        <f>IF(N1968="nulová",J1968,0)</f>
        <v>0</v>
      </c>
      <c r="BJ1968" s="18" t="s">
        <v>91</v>
      </c>
      <c r="BK1968" s="260">
        <f>ROUND(I1968*H1968,2)</f>
        <v>0</v>
      </c>
      <c r="BL1968" s="18" t="s">
        <v>162</v>
      </c>
      <c r="BM1968" s="259" t="s">
        <v>3053</v>
      </c>
    </row>
    <row r="1969" s="2" customFormat="1">
      <c r="A1969" s="40"/>
      <c r="B1969" s="41"/>
      <c r="C1969" s="42"/>
      <c r="D1969" s="261" t="s">
        <v>404</v>
      </c>
      <c r="E1969" s="42"/>
      <c r="F1969" s="262" t="s">
        <v>2370</v>
      </c>
      <c r="G1969" s="42"/>
      <c r="H1969" s="42"/>
      <c r="I1969" s="157"/>
      <c r="J1969" s="42"/>
      <c r="K1969" s="42"/>
      <c r="L1969" s="46"/>
      <c r="M1969" s="263"/>
      <c r="N1969" s="264"/>
      <c r="O1969" s="93"/>
      <c r="P1969" s="93"/>
      <c r="Q1969" s="93"/>
      <c r="R1969" s="93"/>
      <c r="S1969" s="93"/>
      <c r="T1969" s="94"/>
      <c r="U1969" s="40"/>
      <c r="V1969" s="40"/>
      <c r="W1969" s="40"/>
      <c r="X1969" s="40"/>
      <c r="Y1969" s="40"/>
      <c r="Z1969" s="40"/>
      <c r="AA1969" s="40"/>
      <c r="AB1969" s="40"/>
      <c r="AC1969" s="40"/>
      <c r="AD1969" s="40"/>
      <c r="AE1969" s="40"/>
      <c r="AT1969" s="18" t="s">
        <v>404</v>
      </c>
      <c r="AU1969" s="18" t="s">
        <v>93</v>
      </c>
    </row>
    <row r="1970" s="2" customFormat="1" ht="16.5" customHeight="1">
      <c r="A1970" s="40"/>
      <c r="B1970" s="41"/>
      <c r="C1970" s="247" t="s">
        <v>3054</v>
      </c>
      <c r="D1970" s="247" t="s">
        <v>400</v>
      </c>
      <c r="E1970" s="248" t="s">
        <v>3055</v>
      </c>
      <c r="F1970" s="249" t="s">
        <v>3056</v>
      </c>
      <c r="G1970" s="250" t="s">
        <v>1828</v>
      </c>
      <c r="H1970" s="251">
        <v>1</v>
      </c>
      <c r="I1970" s="252"/>
      <c r="J1970" s="253">
        <f>ROUND(I1970*H1970,2)</f>
        <v>0</v>
      </c>
      <c r="K1970" s="254"/>
      <c r="L1970" s="46"/>
      <c r="M1970" s="255" t="s">
        <v>1</v>
      </c>
      <c r="N1970" s="256" t="s">
        <v>48</v>
      </c>
      <c r="O1970" s="93"/>
      <c r="P1970" s="257">
        <f>O1970*H1970</f>
        <v>0</v>
      </c>
      <c r="Q1970" s="257">
        <v>0</v>
      </c>
      <c r="R1970" s="257">
        <f>Q1970*H1970</f>
        <v>0</v>
      </c>
      <c r="S1970" s="257">
        <v>0</v>
      </c>
      <c r="T1970" s="258">
        <f>S1970*H1970</f>
        <v>0</v>
      </c>
      <c r="U1970" s="40"/>
      <c r="V1970" s="40"/>
      <c r="W1970" s="40"/>
      <c r="X1970" s="40"/>
      <c r="Y1970" s="40"/>
      <c r="Z1970" s="40"/>
      <c r="AA1970" s="40"/>
      <c r="AB1970" s="40"/>
      <c r="AC1970" s="40"/>
      <c r="AD1970" s="40"/>
      <c r="AE1970" s="40"/>
      <c r="AR1970" s="259" t="s">
        <v>162</v>
      </c>
      <c r="AT1970" s="259" t="s">
        <v>400</v>
      </c>
      <c r="AU1970" s="259" t="s">
        <v>93</v>
      </c>
      <c r="AY1970" s="18" t="s">
        <v>397</v>
      </c>
      <c r="BE1970" s="260">
        <f>IF(N1970="základní",J1970,0)</f>
        <v>0</v>
      </c>
      <c r="BF1970" s="260">
        <f>IF(N1970="snížená",J1970,0)</f>
        <v>0</v>
      </c>
      <c r="BG1970" s="260">
        <f>IF(N1970="zákl. přenesená",J1970,0)</f>
        <v>0</v>
      </c>
      <c r="BH1970" s="260">
        <f>IF(N1970="sníž. přenesená",J1970,0)</f>
        <v>0</v>
      </c>
      <c r="BI1970" s="260">
        <f>IF(N1970="nulová",J1970,0)</f>
        <v>0</v>
      </c>
      <c r="BJ1970" s="18" t="s">
        <v>91</v>
      </c>
      <c r="BK1970" s="260">
        <f>ROUND(I1970*H1970,2)</f>
        <v>0</v>
      </c>
      <c r="BL1970" s="18" t="s">
        <v>162</v>
      </c>
      <c r="BM1970" s="259" t="s">
        <v>3057</v>
      </c>
    </row>
    <row r="1971" s="2" customFormat="1">
      <c r="A1971" s="40"/>
      <c r="B1971" s="41"/>
      <c r="C1971" s="42"/>
      <c r="D1971" s="261" t="s">
        <v>404</v>
      </c>
      <c r="E1971" s="42"/>
      <c r="F1971" s="262" t="s">
        <v>2370</v>
      </c>
      <c r="G1971" s="42"/>
      <c r="H1971" s="42"/>
      <c r="I1971" s="157"/>
      <c r="J1971" s="42"/>
      <c r="K1971" s="42"/>
      <c r="L1971" s="46"/>
      <c r="M1971" s="263"/>
      <c r="N1971" s="264"/>
      <c r="O1971" s="93"/>
      <c r="P1971" s="93"/>
      <c r="Q1971" s="93"/>
      <c r="R1971" s="93"/>
      <c r="S1971" s="93"/>
      <c r="T1971" s="94"/>
      <c r="U1971" s="40"/>
      <c r="V1971" s="40"/>
      <c r="W1971" s="40"/>
      <c r="X1971" s="40"/>
      <c r="Y1971" s="40"/>
      <c r="Z1971" s="40"/>
      <c r="AA1971" s="40"/>
      <c r="AB1971" s="40"/>
      <c r="AC1971" s="40"/>
      <c r="AD1971" s="40"/>
      <c r="AE1971" s="40"/>
      <c r="AT1971" s="18" t="s">
        <v>404</v>
      </c>
      <c r="AU1971" s="18" t="s">
        <v>93</v>
      </c>
    </row>
    <row r="1972" s="2" customFormat="1" ht="16.5" customHeight="1">
      <c r="A1972" s="40"/>
      <c r="B1972" s="41"/>
      <c r="C1972" s="247" t="s">
        <v>2065</v>
      </c>
      <c r="D1972" s="247" t="s">
        <v>400</v>
      </c>
      <c r="E1972" s="248" t="s">
        <v>3058</v>
      </c>
      <c r="F1972" s="249" t="s">
        <v>3059</v>
      </c>
      <c r="G1972" s="250" t="s">
        <v>1828</v>
      </c>
      <c r="H1972" s="251">
        <v>1</v>
      </c>
      <c r="I1972" s="252"/>
      <c r="J1972" s="253">
        <f>ROUND(I1972*H1972,2)</f>
        <v>0</v>
      </c>
      <c r="K1972" s="254"/>
      <c r="L1972" s="46"/>
      <c r="M1972" s="255" t="s">
        <v>1</v>
      </c>
      <c r="N1972" s="256" t="s">
        <v>48</v>
      </c>
      <c r="O1972" s="93"/>
      <c r="P1972" s="257">
        <f>O1972*H1972</f>
        <v>0</v>
      </c>
      <c r="Q1972" s="257">
        <v>0</v>
      </c>
      <c r="R1972" s="257">
        <f>Q1972*H1972</f>
        <v>0</v>
      </c>
      <c r="S1972" s="257">
        <v>0</v>
      </c>
      <c r="T1972" s="258">
        <f>S1972*H1972</f>
        <v>0</v>
      </c>
      <c r="U1972" s="40"/>
      <c r="V1972" s="40"/>
      <c r="W1972" s="40"/>
      <c r="X1972" s="40"/>
      <c r="Y1972" s="40"/>
      <c r="Z1972" s="40"/>
      <c r="AA1972" s="40"/>
      <c r="AB1972" s="40"/>
      <c r="AC1972" s="40"/>
      <c r="AD1972" s="40"/>
      <c r="AE1972" s="40"/>
      <c r="AR1972" s="259" t="s">
        <v>162</v>
      </c>
      <c r="AT1972" s="259" t="s">
        <v>400</v>
      </c>
      <c r="AU1972" s="259" t="s">
        <v>93</v>
      </c>
      <c r="AY1972" s="18" t="s">
        <v>397</v>
      </c>
      <c r="BE1972" s="260">
        <f>IF(N1972="základní",J1972,0)</f>
        <v>0</v>
      </c>
      <c r="BF1972" s="260">
        <f>IF(N1972="snížená",J1972,0)</f>
        <v>0</v>
      </c>
      <c r="BG1972" s="260">
        <f>IF(N1972="zákl. přenesená",J1972,0)</f>
        <v>0</v>
      </c>
      <c r="BH1972" s="260">
        <f>IF(N1972="sníž. přenesená",J1972,0)</f>
        <v>0</v>
      </c>
      <c r="BI1972" s="260">
        <f>IF(N1972="nulová",J1972,0)</f>
        <v>0</v>
      </c>
      <c r="BJ1972" s="18" t="s">
        <v>91</v>
      </c>
      <c r="BK1972" s="260">
        <f>ROUND(I1972*H1972,2)</f>
        <v>0</v>
      </c>
      <c r="BL1972" s="18" t="s">
        <v>162</v>
      </c>
      <c r="BM1972" s="259" t="s">
        <v>3060</v>
      </c>
    </row>
    <row r="1973" s="2" customFormat="1">
      <c r="A1973" s="40"/>
      <c r="B1973" s="41"/>
      <c r="C1973" s="42"/>
      <c r="D1973" s="261" t="s">
        <v>404</v>
      </c>
      <c r="E1973" s="42"/>
      <c r="F1973" s="262" t="s">
        <v>2370</v>
      </c>
      <c r="G1973" s="42"/>
      <c r="H1973" s="42"/>
      <c r="I1973" s="157"/>
      <c r="J1973" s="42"/>
      <c r="K1973" s="42"/>
      <c r="L1973" s="46"/>
      <c r="M1973" s="263"/>
      <c r="N1973" s="264"/>
      <c r="O1973" s="93"/>
      <c r="P1973" s="93"/>
      <c r="Q1973" s="93"/>
      <c r="R1973" s="93"/>
      <c r="S1973" s="93"/>
      <c r="T1973" s="94"/>
      <c r="U1973" s="40"/>
      <c r="V1973" s="40"/>
      <c r="W1973" s="40"/>
      <c r="X1973" s="40"/>
      <c r="Y1973" s="40"/>
      <c r="Z1973" s="40"/>
      <c r="AA1973" s="40"/>
      <c r="AB1973" s="40"/>
      <c r="AC1973" s="40"/>
      <c r="AD1973" s="40"/>
      <c r="AE1973" s="40"/>
      <c r="AT1973" s="18" t="s">
        <v>404</v>
      </c>
      <c r="AU1973" s="18" t="s">
        <v>93</v>
      </c>
    </row>
    <row r="1974" s="2" customFormat="1" ht="16.5" customHeight="1">
      <c r="A1974" s="40"/>
      <c r="B1974" s="41"/>
      <c r="C1974" s="247" t="s">
        <v>3061</v>
      </c>
      <c r="D1974" s="247" t="s">
        <v>400</v>
      </c>
      <c r="E1974" s="248" t="s">
        <v>3062</v>
      </c>
      <c r="F1974" s="249" t="s">
        <v>3063</v>
      </c>
      <c r="G1974" s="250" t="s">
        <v>1828</v>
      </c>
      <c r="H1974" s="251">
        <v>1</v>
      </c>
      <c r="I1974" s="252"/>
      <c r="J1974" s="253">
        <f>ROUND(I1974*H1974,2)</f>
        <v>0</v>
      </c>
      <c r="K1974" s="254"/>
      <c r="L1974" s="46"/>
      <c r="M1974" s="255" t="s">
        <v>1</v>
      </c>
      <c r="N1974" s="256" t="s">
        <v>48</v>
      </c>
      <c r="O1974" s="93"/>
      <c r="P1974" s="257">
        <f>O1974*H1974</f>
        <v>0</v>
      </c>
      <c r="Q1974" s="257">
        <v>0</v>
      </c>
      <c r="R1974" s="257">
        <f>Q1974*H1974</f>
        <v>0</v>
      </c>
      <c r="S1974" s="257">
        <v>0</v>
      </c>
      <c r="T1974" s="258">
        <f>S1974*H1974</f>
        <v>0</v>
      </c>
      <c r="U1974" s="40"/>
      <c r="V1974" s="40"/>
      <c r="W1974" s="40"/>
      <c r="X1974" s="40"/>
      <c r="Y1974" s="40"/>
      <c r="Z1974" s="40"/>
      <c r="AA1974" s="40"/>
      <c r="AB1974" s="40"/>
      <c r="AC1974" s="40"/>
      <c r="AD1974" s="40"/>
      <c r="AE1974" s="40"/>
      <c r="AR1974" s="259" t="s">
        <v>162</v>
      </c>
      <c r="AT1974" s="259" t="s">
        <v>400</v>
      </c>
      <c r="AU1974" s="259" t="s">
        <v>93</v>
      </c>
      <c r="AY1974" s="18" t="s">
        <v>397</v>
      </c>
      <c r="BE1974" s="260">
        <f>IF(N1974="základní",J1974,0)</f>
        <v>0</v>
      </c>
      <c r="BF1974" s="260">
        <f>IF(N1974="snížená",J1974,0)</f>
        <v>0</v>
      </c>
      <c r="BG1974" s="260">
        <f>IF(N1974="zákl. přenesená",J1974,0)</f>
        <v>0</v>
      </c>
      <c r="BH1974" s="260">
        <f>IF(N1974="sníž. přenesená",J1974,0)</f>
        <v>0</v>
      </c>
      <c r="BI1974" s="260">
        <f>IF(N1974="nulová",J1974,0)</f>
        <v>0</v>
      </c>
      <c r="BJ1974" s="18" t="s">
        <v>91</v>
      </c>
      <c r="BK1974" s="260">
        <f>ROUND(I1974*H1974,2)</f>
        <v>0</v>
      </c>
      <c r="BL1974" s="18" t="s">
        <v>162</v>
      </c>
      <c r="BM1974" s="259" t="s">
        <v>3064</v>
      </c>
    </row>
    <row r="1975" s="2" customFormat="1">
      <c r="A1975" s="40"/>
      <c r="B1975" s="41"/>
      <c r="C1975" s="42"/>
      <c r="D1975" s="261" t="s">
        <v>404</v>
      </c>
      <c r="E1975" s="42"/>
      <c r="F1975" s="262" t="s">
        <v>2370</v>
      </c>
      <c r="G1975" s="42"/>
      <c r="H1975" s="42"/>
      <c r="I1975" s="157"/>
      <c r="J1975" s="42"/>
      <c r="K1975" s="42"/>
      <c r="L1975" s="46"/>
      <c r="M1975" s="263"/>
      <c r="N1975" s="264"/>
      <c r="O1975" s="93"/>
      <c r="P1975" s="93"/>
      <c r="Q1975" s="93"/>
      <c r="R1975" s="93"/>
      <c r="S1975" s="93"/>
      <c r="T1975" s="94"/>
      <c r="U1975" s="40"/>
      <c r="V1975" s="40"/>
      <c r="W1975" s="40"/>
      <c r="X1975" s="40"/>
      <c r="Y1975" s="40"/>
      <c r="Z1975" s="40"/>
      <c r="AA1975" s="40"/>
      <c r="AB1975" s="40"/>
      <c r="AC1975" s="40"/>
      <c r="AD1975" s="40"/>
      <c r="AE1975" s="40"/>
      <c r="AT1975" s="18" t="s">
        <v>404</v>
      </c>
      <c r="AU1975" s="18" t="s">
        <v>93</v>
      </c>
    </row>
    <row r="1976" s="2" customFormat="1" ht="16.5" customHeight="1">
      <c r="A1976" s="40"/>
      <c r="B1976" s="41"/>
      <c r="C1976" s="247" t="s">
        <v>2068</v>
      </c>
      <c r="D1976" s="247" t="s">
        <v>400</v>
      </c>
      <c r="E1976" s="248" t="s">
        <v>3065</v>
      </c>
      <c r="F1976" s="249" t="s">
        <v>3066</v>
      </c>
      <c r="G1976" s="250" t="s">
        <v>1828</v>
      </c>
      <c r="H1976" s="251">
        <v>1</v>
      </c>
      <c r="I1976" s="252"/>
      <c r="J1976" s="253">
        <f>ROUND(I1976*H1976,2)</f>
        <v>0</v>
      </c>
      <c r="K1976" s="254"/>
      <c r="L1976" s="46"/>
      <c r="M1976" s="255" t="s">
        <v>1</v>
      </c>
      <c r="N1976" s="256" t="s">
        <v>48</v>
      </c>
      <c r="O1976" s="93"/>
      <c r="P1976" s="257">
        <f>O1976*H1976</f>
        <v>0</v>
      </c>
      <c r="Q1976" s="257">
        <v>0</v>
      </c>
      <c r="R1976" s="257">
        <f>Q1976*H1976</f>
        <v>0</v>
      </c>
      <c r="S1976" s="257">
        <v>0</v>
      </c>
      <c r="T1976" s="258">
        <f>S1976*H1976</f>
        <v>0</v>
      </c>
      <c r="U1976" s="40"/>
      <c r="V1976" s="40"/>
      <c r="W1976" s="40"/>
      <c r="X1976" s="40"/>
      <c r="Y1976" s="40"/>
      <c r="Z1976" s="40"/>
      <c r="AA1976" s="40"/>
      <c r="AB1976" s="40"/>
      <c r="AC1976" s="40"/>
      <c r="AD1976" s="40"/>
      <c r="AE1976" s="40"/>
      <c r="AR1976" s="259" t="s">
        <v>162</v>
      </c>
      <c r="AT1976" s="259" t="s">
        <v>400</v>
      </c>
      <c r="AU1976" s="259" t="s">
        <v>93</v>
      </c>
      <c r="AY1976" s="18" t="s">
        <v>397</v>
      </c>
      <c r="BE1976" s="260">
        <f>IF(N1976="základní",J1976,0)</f>
        <v>0</v>
      </c>
      <c r="BF1976" s="260">
        <f>IF(N1976="snížená",J1976,0)</f>
        <v>0</v>
      </c>
      <c r="BG1976" s="260">
        <f>IF(N1976="zákl. přenesená",J1976,0)</f>
        <v>0</v>
      </c>
      <c r="BH1976" s="260">
        <f>IF(N1976="sníž. přenesená",J1976,0)</f>
        <v>0</v>
      </c>
      <c r="BI1976" s="260">
        <f>IF(N1976="nulová",J1976,0)</f>
        <v>0</v>
      </c>
      <c r="BJ1976" s="18" t="s">
        <v>91</v>
      </c>
      <c r="BK1976" s="260">
        <f>ROUND(I1976*H1976,2)</f>
        <v>0</v>
      </c>
      <c r="BL1976" s="18" t="s">
        <v>162</v>
      </c>
      <c r="BM1976" s="259" t="s">
        <v>3067</v>
      </c>
    </row>
    <row r="1977" s="2" customFormat="1">
      <c r="A1977" s="40"/>
      <c r="B1977" s="41"/>
      <c r="C1977" s="42"/>
      <c r="D1977" s="261" t="s">
        <v>404</v>
      </c>
      <c r="E1977" s="42"/>
      <c r="F1977" s="262" t="s">
        <v>2370</v>
      </c>
      <c r="G1977" s="42"/>
      <c r="H1977" s="42"/>
      <c r="I1977" s="157"/>
      <c r="J1977" s="42"/>
      <c r="K1977" s="42"/>
      <c r="L1977" s="46"/>
      <c r="M1977" s="263"/>
      <c r="N1977" s="264"/>
      <c r="O1977" s="93"/>
      <c r="P1977" s="93"/>
      <c r="Q1977" s="93"/>
      <c r="R1977" s="93"/>
      <c r="S1977" s="93"/>
      <c r="T1977" s="94"/>
      <c r="U1977" s="40"/>
      <c r="V1977" s="40"/>
      <c r="W1977" s="40"/>
      <c r="X1977" s="40"/>
      <c r="Y1977" s="40"/>
      <c r="Z1977" s="40"/>
      <c r="AA1977" s="40"/>
      <c r="AB1977" s="40"/>
      <c r="AC1977" s="40"/>
      <c r="AD1977" s="40"/>
      <c r="AE1977" s="40"/>
      <c r="AT1977" s="18" t="s">
        <v>404</v>
      </c>
      <c r="AU1977" s="18" t="s">
        <v>93</v>
      </c>
    </row>
    <row r="1978" s="2" customFormat="1" ht="16.5" customHeight="1">
      <c r="A1978" s="40"/>
      <c r="B1978" s="41"/>
      <c r="C1978" s="247" t="s">
        <v>3068</v>
      </c>
      <c r="D1978" s="247" t="s">
        <v>400</v>
      </c>
      <c r="E1978" s="248" t="s">
        <v>3069</v>
      </c>
      <c r="F1978" s="249" t="s">
        <v>3070</v>
      </c>
      <c r="G1978" s="250" t="s">
        <v>1828</v>
      </c>
      <c r="H1978" s="251">
        <v>1</v>
      </c>
      <c r="I1978" s="252"/>
      <c r="J1978" s="253">
        <f>ROUND(I1978*H1978,2)</f>
        <v>0</v>
      </c>
      <c r="K1978" s="254"/>
      <c r="L1978" s="46"/>
      <c r="M1978" s="255" t="s">
        <v>1</v>
      </c>
      <c r="N1978" s="256" t="s">
        <v>48</v>
      </c>
      <c r="O1978" s="93"/>
      <c r="P1978" s="257">
        <f>O1978*H1978</f>
        <v>0</v>
      </c>
      <c r="Q1978" s="257">
        <v>0</v>
      </c>
      <c r="R1978" s="257">
        <f>Q1978*H1978</f>
        <v>0</v>
      </c>
      <c r="S1978" s="257">
        <v>0</v>
      </c>
      <c r="T1978" s="258">
        <f>S1978*H1978</f>
        <v>0</v>
      </c>
      <c r="U1978" s="40"/>
      <c r="V1978" s="40"/>
      <c r="W1978" s="40"/>
      <c r="X1978" s="40"/>
      <c r="Y1978" s="40"/>
      <c r="Z1978" s="40"/>
      <c r="AA1978" s="40"/>
      <c r="AB1978" s="40"/>
      <c r="AC1978" s="40"/>
      <c r="AD1978" s="40"/>
      <c r="AE1978" s="40"/>
      <c r="AR1978" s="259" t="s">
        <v>162</v>
      </c>
      <c r="AT1978" s="259" t="s">
        <v>400</v>
      </c>
      <c r="AU1978" s="259" t="s">
        <v>93</v>
      </c>
      <c r="AY1978" s="18" t="s">
        <v>397</v>
      </c>
      <c r="BE1978" s="260">
        <f>IF(N1978="základní",J1978,0)</f>
        <v>0</v>
      </c>
      <c r="BF1978" s="260">
        <f>IF(N1978="snížená",J1978,0)</f>
        <v>0</v>
      </c>
      <c r="BG1978" s="260">
        <f>IF(N1978="zákl. přenesená",J1978,0)</f>
        <v>0</v>
      </c>
      <c r="BH1978" s="260">
        <f>IF(N1978="sníž. přenesená",J1978,0)</f>
        <v>0</v>
      </c>
      <c r="BI1978" s="260">
        <f>IF(N1978="nulová",J1978,0)</f>
        <v>0</v>
      </c>
      <c r="BJ1978" s="18" t="s">
        <v>91</v>
      </c>
      <c r="BK1978" s="260">
        <f>ROUND(I1978*H1978,2)</f>
        <v>0</v>
      </c>
      <c r="BL1978" s="18" t="s">
        <v>162</v>
      </c>
      <c r="BM1978" s="259" t="s">
        <v>3071</v>
      </c>
    </row>
    <row r="1979" s="2" customFormat="1">
      <c r="A1979" s="40"/>
      <c r="B1979" s="41"/>
      <c r="C1979" s="42"/>
      <c r="D1979" s="261" t="s">
        <v>404</v>
      </c>
      <c r="E1979" s="42"/>
      <c r="F1979" s="262" t="s">
        <v>2370</v>
      </c>
      <c r="G1979" s="42"/>
      <c r="H1979" s="42"/>
      <c r="I1979" s="157"/>
      <c r="J1979" s="42"/>
      <c r="K1979" s="42"/>
      <c r="L1979" s="46"/>
      <c r="M1979" s="263"/>
      <c r="N1979" s="264"/>
      <c r="O1979" s="93"/>
      <c r="P1979" s="93"/>
      <c r="Q1979" s="93"/>
      <c r="R1979" s="93"/>
      <c r="S1979" s="93"/>
      <c r="T1979" s="94"/>
      <c r="U1979" s="40"/>
      <c r="V1979" s="40"/>
      <c r="W1979" s="40"/>
      <c r="X1979" s="40"/>
      <c r="Y1979" s="40"/>
      <c r="Z1979" s="40"/>
      <c r="AA1979" s="40"/>
      <c r="AB1979" s="40"/>
      <c r="AC1979" s="40"/>
      <c r="AD1979" s="40"/>
      <c r="AE1979" s="40"/>
      <c r="AT1979" s="18" t="s">
        <v>404</v>
      </c>
      <c r="AU1979" s="18" t="s">
        <v>93</v>
      </c>
    </row>
    <row r="1980" s="2" customFormat="1" ht="16.5" customHeight="1">
      <c r="A1980" s="40"/>
      <c r="B1980" s="41"/>
      <c r="C1980" s="247" t="s">
        <v>2072</v>
      </c>
      <c r="D1980" s="247" t="s">
        <v>400</v>
      </c>
      <c r="E1980" s="248" t="s">
        <v>3072</v>
      </c>
      <c r="F1980" s="249" t="s">
        <v>3073</v>
      </c>
      <c r="G1980" s="250" t="s">
        <v>1828</v>
      </c>
      <c r="H1980" s="251">
        <v>1</v>
      </c>
      <c r="I1980" s="252"/>
      <c r="J1980" s="253">
        <f>ROUND(I1980*H1980,2)</f>
        <v>0</v>
      </c>
      <c r="K1980" s="254"/>
      <c r="L1980" s="46"/>
      <c r="M1980" s="255" t="s">
        <v>1</v>
      </c>
      <c r="N1980" s="256" t="s">
        <v>48</v>
      </c>
      <c r="O1980" s="93"/>
      <c r="P1980" s="257">
        <f>O1980*H1980</f>
        <v>0</v>
      </c>
      <c r="Q1980" s="257">
        <v>0</v>
      </c>
      <c r="R1980" s="257">
        <f>Q1980*H1980</f>
        <v>0</v>
      </c>
      <c r="S1980" s="257">
        <v>0</v>
      </c>
      <c r="T1980" s="258">
        <f>S1980*H1980</f>
        <v>0</v>
      </c>
      <c r="U1980" s="40"/>
      <c r="V1980" s="40"/>
      <c r="W1980" s="40"/>
      <c r="X1980" s="40"/>
      <c r="Y1980" s="40"/>
      <c r="Z1980" s="40"/>
      <c r="AA1980" s="40"/>
      <c r="AB1980" s="40"/>
      <c r="AC1980" s="40"/>
      <c r="AD1980" s="40"/>
      <c r="AE1980" s="40"/>
      <c r="AR1980" s="259" t="s">
        <v>162</v>
      </c>
      <c r="AT1980" s="259" t="s">
        <v>400</v>
      </c>
      <c r="AU1980" s="259" t="s">
        <v>93</v>
      </c>
      <c r="AY1980" s="18" t="s">
        <v>397</v>
      </c>
      <c r="BE1980" s="260">
        <f>IF(N1980="základní",J1980,0)</f>
        <v>0</v>
      </c>
      <c r="BF1980" s="260">
        <f>IF(N1980="snížená",J1980,0)</f>
        <v>0</v>
      </c>
      <c r="BG1980" s="260">
        <f>IF(N1980="zákl. přenesená",J1980,0)</f>
        <v>0</v>
      </c>
      <c r="BH1980" s="260">
        <f>IF(N1980="sníž. přenesená",J1980,0)</f>
        <v>0</v>
      </c>
      <c r="BI1980" s="260">
        <f>IF(N1980="nulová",J1980,0)</f>
        <v>0</v>
      </c>
      <c r="BJ1980" s="18" t="s">
        <v>91</v>
      </c>
      <c r="BK1980" s="260">
        <f>ROUND(I1980*H1980,2)</f>
        <v>0</v>
      </c>
      <c r="BL1980" s="18" t="s">
        <v>162</v>
      </c>
      <c r="BM1980" s="259" t="s">
        <v>3074</v>
      </c>
    </row>
    <row r="1981" s="2" customFormat="1">
      <c r="A1981" s="40"/>
      <c r="B1981" s="41"/>
      <c r="C1981" s="42"/>
      <c r="D1981" s="261" t="s">
        <v>404</v>
      </c>
      <c r="E1981" s="42"/>
      <c r="F1981" s="262" t="s">
        <v>2370</v>
      </c>
      <c r="G1981" s="42"/>
      <c r="H1981" s="42"/>
      <c r="I1981" s="157"/>
      <c r="J1981" s="42"/>
      <c r="K1981" s="42"/>
      <c r="L1981" s="46"/>
      <c r="M1981" s="263"/>
      <c r="N1981" s="264"/>
      <c r="O1981" s="93"/>
      <c r="P1981" s="93"/>
      <c r="Q1981" s="93"/>
      <c r="R1981" s="93"/>
      <c r="S1981" s="93"/>
      <c r="T1981" s="94"/>
      <c r="U1981" s="40"/>
      <c r="V1981" s="40"/>
      <c r="W1981" s="40"/>
      <c r="X1981" s="40"/>
      <c r="Y1981" s="40"/>
      <c r="Z1981" s="40"/>
      <c r="AA1981" s="40"/>
      <c r="AB1981" s="40"/>
      <c r="AC1981" s="40"/>
      <c r="AD1981" s="40"/>
      <c r="AE1981" s="40"/>
      <c r="AT1981" s="18" t="s">
        <v>404</v>
      </c>
      <c r="AU1981" s="18" t="s">
        <v>93</v>
      </c>
    </row>
    <row r="1982" s="2" customFormat="1" ht="16.5" customHeight="1">
      <c r="A1982" s="40"/>
      <c r="B1982" s="41"/>
      <c r="C1982" s="247" t="s">
        <v>3075</v>
      </c>
      <c r="D1982" s="247" t="s">
        <v>400</v>
      </c>
      <c r="E1982" s="248" t="s">
        <v>3076</v>
      </c>
      <c r="F1982" s="249" t="s">
        <v>3077</v>
      </c>
      <c r="G1982" s="250" t="s">
        <v>1828</v>
      </c>
      <c r="H1982" s="251">
        <v>1</v>
      </c>
      <c r="I1982" s="252"/>
      <c r="J1982" s="253">
        <f>ROUND(I1982*H1982,2)</f>
        <v>0</v>
      </c>
      <c r="K1982" s="254"/>
      <c r="L1982" s="46"/>
      <c r="M1982" s="255" t="s">
        <v>1</v>
      </c>
      <c r="N1982" s="256" t="s">
        <v>48</v>
      </c>
      <c r="O1982" s="93"/>
      <c r="P1982" s="257">
        <f>O1982*H1982</f>
        <v>0</v>
      </c>
      <c r="Q1982" s="257">
        <v>0</v>
      </c>
      <c r="R1982" s="257">
        <f>Q1982*H1982</f>
        <v>0</v>
      </c>
      <c r="S1982" s="257">
        <v>0</v>
      </c>
      <c r="T1982" s="258">
        <f>S1982*H1982</f>
        <v>0</v>
      </c>
      <c r="U1982" s="40"/>
      <c r="V1982" s="40"/>
      <c r="W1982" s="40"/>
      <c r="X1982" s="40"/>
      <c r="Y1982" s="40"/>
      <c r="Z1982" s="40"/>
      <c r="AA1982" s="40"/>
      <c r="AB1982" s="40"/>
      <c r="AC1982" s="40"/>
      <c r="AD1982" s="40"/>
      <c r="AE1982" s="40"/>
      <c r="AR1982" s="259" t="s">
        <v>162</v>
      </c>
      <c r="AT1982" s="259" t="s">
        <v>400</v>
      </c>
      <c r="AU1982" s="259" t="s">
        <v>93</v>
      </c>
      <c r="AY1982" s="18" t="s">
        <v>397</v>
      </c>
      <c r="BE1982" s="260">
        <f>IF(N1982="základní",J1982,0)</f>
        <v>0</v>
      </c>
      <c r="BF1982" s="260">
        <f>IF(N1982="snížená",J1982,0)</f>
        <v>0</v>
      </c>
      <c r="BG1982" s="260">
        <f>IF(N1982="zákl. přenesená",J1982,0)</f>
        <v>0</v>
      </c>
      <c r="BH1982" s="260">
        <f>IF(N1982="sníž. přenesená",J1982,0)</f>
        <v>0</v>
      </c>
      <c r="BI1982" s="260">
        <f>IF(N1982="nulová",J1982,0)</f>
        <v>0</v>
      </c>
      <c r="BJ1982" s="18" t="s">
        <v>91</v>
      </c>
      <c r="BK1982" s="260">
        <f>ROUND(I1982*H1982,2)</f>
        <v>0</v>
      </c>
      <c r="BL1982" s="18" t="s">
        <v>162</v>
      </c>
      <c r="BM1982" s="259" t="s">
        <v>3078</v>
      </c>
    </row>
    <row r="1983" s="2" customFormat="1">
      <c r="A1983" s="40"/>
      <c r="B1983" s="41"/>
      <c r="C1983" s="42"/>
      <c r="D1983" s="261" t="s">
        <v>404</v>
      </c>
      <c r="E1983" s="42"/>
      <c r="F1983" s="262" t="s">
        <v>2370</v>
      </c>
      <c r="G1983" s="42"/>
      <c r="H1983" s="42"/>
      <c r="I1983" s="157"/>
      <c r="J1983" s="42"/>
      <c r="K1983" s="42"/>
      <c r="L1983" s="46"/>
      <c r="M1983" s="263"/>
      <c r="N1983" s="264"/>
      <c r="O1983" s="93"/>
      <c r="P1983" s="93"/>
      <c r="Q1983" s="93"/>
      <c r="R1983" s="93"/>
      <c r="S1983" s="93"/>
      <c r="T1983" s="94"/>
      <c r="U1983" s="40"/>
      <c r="V1983" s="40"/>
      <c r="W1983" s="40"/>
      <c r="X1983" s="40"/>
      <c r="Y1983" s="40"/>
      <c r="Z1983" s="40"/>
      <c r="AA1983" s="40"/>
      <c r="AB1983" s="40"/>
      <c r="AC1983" s="40"/>
      <c r="AD1983" s="40"/>
      <c r="AE1983" s="40"/>
      <c r="AT1983" s="18" t="s">
        <v>404</v>
      </c>
      <c r="AU1983" s="18" t="s">
        <v>93</v>
      </c>
    </row>
    <row r="1984" s="2" customFormat="1" ht="16.5" customHeight="1">
      <c r="A1984" s="40"/>
      <c r="B1984" s="41"/>
      <c r="C1984" s="247" t="s">
        <v>2075</v>
      </c>
      <c r="D1984" s="247" t="s">
        <v>400</v>
      </c>
      <c r="E1984" s="248" t="s">
        <v>3079</v>
      </c>
      <c r="F1984" s="249" t="s">
        <v>3080</v>
      </c>
      <c r="G1984" s="250" t="s">
        <v>1828</v>
      </c>
      <c r="H1984" s="251">
        <v>1</v>
      </c>
      <c r="I1984" s="252"/>
      <c r="J1984" s="253">
        <f>ROUND(I1984*H1984,2)</f>
        <v>0</v>
      </c>
      <c r="K1984" s="254"/>
      <c r="L1984" s="46"/>
      <c r="M1984" s="255" t="s">
        <v>1</v>
      </c>
      <c r="N1984" s="256" t="s">
        <v>48</v>
      </c>
      <c r="O1984" s="93"/>
      <c r="P1984" s="257">
        <f>O1984*H1984</f>
        <v>0</v>
      </c>
      <c r="Q1984" s="257">
        <v>0</v>
      </c>
      <c r="R1984" s="257">
        <f>Q1984*H1984</f>
        <v>0</v>
      </c>
      <c r="S1984" s="257">
        <v>0</v>
      </c>
      <c r="T1984" s="258">
        <f>S1984*H1984</f>
        <v>0</v>
      </c>
      <c r="U1984" s="40"/>
      <c r="V1984" s="40"/>
      <c r="W1984" s="40"/>
      <c r="X1984" s="40"/>
      <c r="Y1984" s="40"/>
      <c r="Z1984" s="40"/>
      <c r="AA1984" s="40"/>
      <c r="AB1984" s="40"/>
      <c r="AC1984" s="40"/>
      <c r="AD1984" s="40"/>
      <c r="AE1984" s="40"/>
      <c r="AR1984" s="259" t="s">
        <v>162</v>
      </c>
      <c r="AT1984" s="259" t="s">
        <v>400</v>
      </c>
      <c r="AU1984" s="259" t="s">
        <v>93</v>
      </c>
      <c r="AY1984" s="18" t="s">
        <v>397</v>
      </c>
      <c r="BE1984" s="260">
        <f>IF(N1984="základní",J1984,0)</f>
        <v>0</v>
      </c>
      <c r="BF1984" s="260">
        <f>IF(N1984="snížená",J1984,0)</f>
        <v>0</v>
      </c>
      <c r="BG1984" s="260">
        <f>IF(N1984="zákl. přenesená",J1984,0)</f>
        <v>0</v>
      </c>
      <c r="BH1984" s="260">
        <f>IF(N1984="sníž. přenesená",J1984,0)</f>
        <v>0</v>
      </c>
      <c r="BI1984" s="260">
        <f>IF(N1984="nulová",J1984,0)</f>
        <v>0</v>
      </c>
      <c r="BJ1984" s="18" t="s">
        <v>91</v>
      </c>
      <c r="BK1984" s="260">
        <f>ROUND(I1984*H1984,2)</f>
        <v>0</v>
      </c>
      <c r="BL1984" s="18" t="s">
        <v>162</v>
      </c>
      <c r="BM1984" s="259" t="s">
        <v>3081</v>
      </c>
    </row>
    <row r="1985" s="2" customFormat="1">
      <c r="A1985" s="40"/>
      <c r="B1985" s="41"/>
      <c r="C1985" s="42"/>
      <c r="D1985" s="261" t="s">
        <v>404</v>
      </c>
      <c r="E1985" s="42"/>
      <c r="F1985" s="262" t="s">
        <v>2370</v>
      </c>
      <c r="G1985" s="42"/>
      <c r="H1985" s="42"/>
      <c r="I1985" s="157"/>
      <c r="J1985" s="42"/>
      <c r="K1985" s="42"/>
      <c r="L1985" s="46"/>
      <c r="M1985" s="263"/>
      <c r="N1985" s="264"/>
      <c r="O1985" s="93"/>
      <c r="P1985" s="93"/>
      <c r="Q1985" s="93"/>
      <c r="R1985" s="93"/>
      <c r="S1985" s="93"/>
      <c r="T1985" s="94"/>
      <c r="U1985" s="40"/>
      <c r="V1985" s="40"/>
      <c r="W1985" s="40"/>
      <c r="X1985" s="40"/>
      <c r="Y1985" s="40"/>
      <c r="Z1985" s="40"/>
      <c r="AA1985" s="40"/>
      <c r="AB1985" s="40"/>
      <c r="AC1985" s="40"/>
      <c r="AD1985" s="40"/>
      <c r="AE1985" s="40"/>
      <c r="AT1985" s="18" t="s">
        <v>404</v>
      </c>
      <c r="AU1985" s="18" t="s">
        <v>93</v>
      </c>
    </row>
    <row r="1986" s="2" customFormat="1" ht="16.5" customHeight="1">
      <c r="A1986" s="40"/>
      <c r="B1986" s="41"/>
      <c r="C1986" s="247" t="s">
        <v>3082</v>
      </c>
      <c r="D1986" s="247" t="s">
        <v>400</v>
      </c>
      <c r="E1986" s="248" t="s">
        <v>3083</v>
      </c>
      <c r="F1986" s="249" t="s">
        <v>3084</v>
      </c>
      <c r="G1986" s="250" t="s">
        <v>1828</v>
      </c>
      <c r="H1986" s="251">
        <v>1</v>
      </c>
      <c r="I1986" s="252"/>
      <c r="J1986" s="253">
        <f>ROUND(I1986*H1986,2)</f>
        <v>0</v>
      </c>
      <c r="K1986" s="254"/>
      <c r="L1986" s="46"/>
      <c r="M1986" s="255" t="s">
        <v>1</v>
      </c>
      <c r="N1986" s="256" t="s">
        <v>48</v>
      </c>
      <c r="O1986" s="93"/>
      <c r="P1986" s="257">
        <f>O1986*H1986</f>
        <v>0</v>
      </c>
      <c r="Q1986" s="257">
        <v>0</v>
      </c>
      <c r="R1986" s="257">
        <f>Q1986*H1986</f>
        <v>0</v>
      </c>
      <c r="S1986" s="257">
        <v>0</v>
      </c>
      <c r="T1986" s="258">
        <f>S1986*H1986</f>
        <v>0</v>
      </c>
      <c r="U1986" s="40"/>
      <c r="V1986" s="40"/>
      <c r="W1986" s="40"/>
      <c r="X1986" s="40"/>
      <c r="Y1986" s="40"/>
      <c r="Z1986" s="40"/>
      <c r="AA1986" s="40"/>
      <c r="AB1986" s="40"/>
      <c r="AC1986" s="40"/>
      <c r="AD1986" s="40"/>
      <c r="AE1986" s="40"/>
      <c r="AR1986" s="259" t="s">
        <v>162</v>
      </c>
      <c r="AT1986" s="259" t="s">
        <v>400</v>
      </c>
      <c r="AU1986" s="259" t="s">
        <v>93</v>
      </c>
      <c r="AY1986" s="18" t="s">
        <v>397</v>
      </c>
      <c r="BE1986" s="260">
        <f>IF(N1986="základní",J1986,0)</f>
        <v>0</v>
      </c>
      <c r="BF1986" s="260">
        <f>IF(N1986="snížená",J1986,0)</f>
        <v>0</v>
      </c>
      <c r="BG1986" s="260">
        <f>IF(N1986="zákl. přenesená",J1986,0)</f>
        <v>0</v>
      </c>
      <c r="BH1986" s="260">
        <f>IF(N1986="sníž. přenesená",J1986,0)</f>
        <v>0</v>
      </c>
      <c r="BI1986" s="260">
        <f>IF(N1986="nulová",J1986,0)</f>
        <v>0</v>
      </c>
      <c r="BJ1986" s="18" t="s">
        <v>91</v>
      </c>
      <c r="BK1986" s="260">
        <f>ROUND(I1986*H1986,2)</f>
        <v>0</v>
      </c>
      <c r="BL1986" s="18" t="s">
        <v>162</v>
      </c>
      <c r="BM1986" s="259" t="s">
        <v>3085</v>
      </c>
    </row>
    <row r="1987" s="2" customFormat="1">
      <c r="A1987" s="40"/>
      <c r="B1987" s="41"/>
      <c r="C1987" s="42"/>
      <c r="D1987" s="261" t="s">
        <v>404</v>
      </c>
      <c r="E1987" s="42"/>
      <c r="F1987" s="262" t="s">
        <v>2370</v>
      </c>
      <c r="G1987" s="42"/>
      <c r="H1987" s="42"/>
      <c r="I1987" s="157"/>
      <c r="J1987" s="42"/>
      <c r="K1987" s="42"/>
      <c r="L1987" s="46"/>
      <c r="M1987" s="263"/>
      <c r="N1987" s="264"/>
      <c r="O1987" s="93"/>
      <c r="P1987" s="93"/>
      <c r="Q1987" s="93"/>
      <c r="R1987" s="93"/>
      <c r="S1987" s="93"/>
      <c r="T1987" s="94"/>
      <c r="U1987" s="40"/>
      <c r="V1987" s="40"/>
      <c r="W1987" s="40"/>
      <c r="X1987" s="40"/>
      <c r="Y1987" s="40"/>
      <c r="Z1987" s="40"/>
      <c r="AA1987" s="40"/>
      <c r="AB1987" s="40"/>
      <c r="AC1987" s="40"/>
      <c r="AD1987" s="40"/>
      <c r="AE1987" s="40"/>
      <c r="AT1987" s="18" t="s">
        <v>404</v>
      </c>
      <c r="AU1987" s="18" t="s">
        <v>93</v>
      </c>
    </row>
    <row r="1988" s="2" customFormat="1" ht="16.5" customHeight="1">
      <c r="A1988" s="40"/>
      <c r="B1988" s="41"/>
      <c r="C1988" s="247" t="s">
        <v>2079</v>
      </c>
      <c r="D1988" s="247" t="s">
        <v>400</v>
      </c>
      <c r="E1988" s="248" t="s">
        <v>3086</v>
      </c>
      <c r="F1988" s="249" t="s">
        <v>3087</v>
      </c>
      <c r="G1988" s="250" t="s">
        <v>1828</v>
      </c>
      <c r="H1988" s="251">
        <v>1</v>
      </c>
      <c r="I1988" s="252"/>
      <c r="J1988" s="253">
        <f>ROUND(I1988*H1988,2)</f>
        <v>0</v>
      </c>
      <c r="K1988" s="254"/>
      <c r="L1988" s="46"/>
      <c r="M1988" s="255" t="s">
        <v>1</v>
      </c>
      <c r="N1988" s="256" t="s">
        <v>48</v>
      </c>
      <c r="O1988" s="93"/>
      <c r="P1988" s="257">
        <f>O1988*H1988</f>
        <v>0</v>
      </c>
      <c r="Q1988" s="257">
        <v>0</v>
      </c>
      <c r="R1988" s="257">
        <f>Q1988*H1988</f>
        <v>0</v>
      </c>
      <c r="S1988" s="257">
        <v>0</v>
      </c>
      <c r="T1988" s="258">
        <f>S1988*H1988</f>
        <v>0</v>
      </c>
      <c r="U1988" s="40"/>
      <c r="V1988" s="40"/>
      <c r="W1988" s="40"/>
      <c r="X1988" s="40"/>
      <c r="Y1988" s="40"/>
      <c r="Z1988" s="40"/>
      <c r="AA1988" s="40"/>
      <c r="AB1988" s="40"/>
      <c r="AC1988" s="40"/>
      <c r="AD1988" s="40"/>
      <c r="AE1988" s="40"/>
      <c r="AR1988" s="259" t="s">
        <v>162</v>
      </c>
      <c r="AT1988" s="259" t="s">
        <v>400</v>
      </c>
      <c r="AU1988" s="259" t="s">
        <v>93</v>
      </c>
      <c r="AY1988" s="18" t="s">
        <v>397</v>
      </c>
      <c r="BE1988" s="260">
        <f>IF(N1988="základní",J1988,0)</f>
        <v>0</v>
      </c>
      <c r="BF1988" s="260">
        <f>IF(N1988="snížená",J1988,0)</f>
        <v>0</v>
      </c>
      <c r="BG1988" s="260">
        <f>IF(N1988="zákl. přenesená",J1988,0)</f>
        <v>0</v>
      </c>
      <c r="BH1988" s="260">
        <f>IF(N1988="sníž. přenesená",J1988,0)</f>
        <v>0</v>
      </c>
      <c r="BI1988" s="260">
        <f>IF(N1988="nulová",J1988,0)</f>
        <v>0</v>
      </c>
      <c r="BJ1988" s="18" t="s">
        <v>91</v>
      </c>
      <c r="BK1988" s="260">
        <f>ROUND(I1988*H1988,2)</f>
        <v>0</v>
      </c>
      <c r="BL1988" s="18" t="s">
        <v>162</v>
      </c>
      <c r="BM1988" s="259" t="s">
        <v>3088</v>
      </c>
    </row>
    <row r="1989" s="2" customFormat="1">
      <c r="A1989" s="40"/>
      <c r="B1989" s="41"/>
      <c r="C1989" s="42"/>
      <c r="D1989" s="261" t="s">
        <v>404</v>
      </c>
      <c r="E1989" s="42"/>
      <c r="F1989" s="262" t="s">
        <v>2370</v>
      </c>
      <c r="G1989" s="42"/>
      <c r="H1989" s="42"/>
      <c r="I1989" s="157"/>
      <c r="J1989" s="42"/>
      <c r="K1989" s="42"/>
      <c r="L1989" s="46"/>
      <c r="M1989" s="263"/>
      <c r="N1989" s="264"/>
      <c r="O1989" s="93"/>
      <c r="P1989" s="93"/>
      <c r="Q1989" s="93"/>
      <c r="R1989" s="93"/>
      <c r="S1989" s="93"/>
      <c r="T1989" s="94"/>
      <c r="U1989" s="40"/>
      <c r="V1989" s="40"/>
      <c r="W1989" s="40"/>
      <c r="X1989" s="40"/>
      <c r="Y1989" s="40"/>
      <c r="Z1989" s="40"/>
      <c r="AA1989" s="40"/>
      <c r="AB1989" s="40"/>
      <c r="AC1989" s="40"/>
      <c r="AD1989" s="40"/>
      <c r="AE1989" s="40"/>
      <c r="AT1989" s="18" t="s">
        <v>404</v>
      </c>
      <c r="AU1989" s="18" t="s">
        <v>93</v>
      </c>
    </row>
    <row r="1990" s="2" customFormat="1" ht="16.5" customHeight="1">
      <c r="A1990" s="40"/>
      <c r="B1990" s="41"/>
      <c r="C1990" s="247" t="s">
        <v>3089</v>
      </c>
      <c r="D1990" s="247" t="s">
        <v>400</v>
      </c>
      <c r="E1990" s="248" t="s">
        <v>3090</v>
      </c>
      <c r="F1990" s="249" t="s">
        <v>3091</v>
      </c>
      <c r="G1990" s="250" t="s">
        <v>1828</v>
      </c>
      <c r="H1990" s="251">
        <v>1</v>
      </c>
      <c r="I1990" s="252"/>
      <c r="J1990" s="253">
        <f>ROUND(I1990*H1990,2)</f>
        <v>0</v>
      </c>
      <c r="K1990" s="254"/>
      <c r="L1990" s="46"/>
      <c r="M1990" s="255" t="s">
        <v>1</v>
      </c>
      <c r="N1990" s="256" t="s">
        <v>48</v>
      </c>
      <c r="O1990" s="93"/>
      <c r="P1990" s="257">
        <f>O1990*H1990</f>
        <v>0</v>
      </c>
      <c r="Q1990" s="257">
        <v>0</v>
      </c>
      <c r="R1990" s="257">
        <f>Q1990*H1990</f>
        <v>0</v>
      </c>
      <c r="S1990" s="257">
        <v>0</v>
      </c>
      <c r="T1990" s="258">
        <f>S1990*H1990</f>
        <v>0</v>
      </c>
      <c r="U1990" s="40"/>
      <c r="V1990" s="40"/>
      <c r="W1990" s="40"/>
      <c r="X1990" s="40"/>
      <c r="Y1990" s="40"/>
      <c r="Z1990" s="40"/>
      <c r="AA1990" s="40"/>
      <c r="AB1990" s="40"/>
      <c r="AC1990" s="40"/>
      <c r="AD1990" s="40"/>
      <c r="AE1990" s="40"/>
      <c r="AR1990" s="259" t="s">
        <v>162</v>
      </c>
      <c r="AT1990" s="259" t="s">
        <v>400</v>
      </c>
      <c r="AU1990" s="259" t="s">
        <v>93</v>
      </c>
      <c r="AY1990" s="18" t="s">
        <v>397</v>
      </c>
      <c r="BE1990" s="260">
        <f>IF(N1990="základní",J1990,0)</f>
        <v>0</v>
      </c>
      <c r="BF1990" s="260">
        <f>IF(N1990="snížená",J1990,0)</f>
        <v>0</v>
      </c>
      <c r="BG1990" s="260">
        <f>IF(N1990="zákl. přenesená",J1990,0)</f>
        <v>0</v>
      </c>
      <c r="BH1990" s="260">
        <f>IF(N1990="sníž. přenesená",J1990,0)</f>
        <v>0</v>
      </c>
      <c r="BI1990" s="260">
        <f>IF(N1990="nulová",J1990,0)</f>
        <v>0</v>
      </c>
      <c r="BJ1990" s="18" t="s">
        <v>91</v>
      </c>
      <c r="BK1990" s="260">
        <f>ROUND(I1990*H1990,2)</f>
        <v>0</v>
      </c>
      <c r="BL1990" s="18" t="s">
        <v>162</v>
      </c>
      <c r="BM1990" s="259" t="s">
        <v>3092</v>
      </c>
    </row>
    <row r="1991" s="2" customFormat="1">
      <c r="A1991" s="40"/>
      <c r="B1991" s="41"/>
      <c r="C1991" s="42"/>
      <c r="D1991" s="261" t="s">
        <v>404</v>
      </c>
      <c r="E1991" s="42"/>
      <c r="F1991" s="262" t="s">
        <v>2370</v>
      </c>
      <c r="G1991" s="42"/>
      <c r="H1991" s="42"/>
      <c r="I1991" s="157"/>
      <c r="J1991" s="42"/>
      <c r="K1991" s="42"/>
      <c r="L1991" s="46"/>
      <c r="M1991" s="263"/>
      <c r="N1991" s="264"/>
      <c r="O1991" s="93"/>
      <c r="P1991" s="93"/>
      <c r="Q1991" s="93"/>
      <c r="R1991" s="93"/>
      <c r="S1991" s="93"/>
      <c r="T1991" s="94"/>
      <c r="U1991" s="40"/>
      <c r="V1991" s="40"/>
      <c r="W1991" s="40"/>
      <c r="X1991" s="40"/>
      <c r="Y1991" s="40"/>
      <c r="Z1991" s="40"/>
      <c r="AA1991" s="40"/>
      <c r="AB1991" s="40"/>
      <c r="AC1991" s="40"/>
      <c r="AD1991" s="40"/>
      <c r="AE1991" s="40"/>
      <c r="AT1991" s="18" t="s">
        <v>404</v>
      </c>
      <c r="AU1991" s="18" t="s">
        <v>93</v>
      </c>
    </row>
    <row r="1992" s="2" customFormat="1" ht="16.5" customHeight="1">
      <c r="A1992" s="40"/>
      <c r="B1992" s="41"/>
      <c r="C1992" s="247" t="s">
        <v>2082</v>
      </c>
      <c r="D1992" s="247" t="s">
        <v>400</v>
      </c>
      <c r="E1992" s="248" t="s">
        <v>3093</v>
      </c>
      <c r="F1992" s="249" t="s">
        <v>3094</v>
      </c>
      <c r="G1992" s="250" t="s">
        <v>1828</v>
      </c>
      <c r="H1992" s="251">
        <v>1</v>
      </c>
      <c r="I1992" s="252"/>
      <c r="J1992" s="253">
        <f>ROUND(I1992*H1992,2)</f>
        <v>0</v>
      </c>
      <c r="K1992" s="254"/>
      <c r="L1992" s="46"/>
      <c r="M1992" s="255" t="s">
        <v>1</v>
      </c>
      <c r="N1992" s="256" t="s">
        <v>48</v>
      </c>
      <c r="O1992" s="93"/>
      <c r="P1992" s="257">
        <f>O1992*H1992</f>
        <v>0</v>
      </c>
      <c r="Q1992" s="257">
        <v>0</v>
      </c>
      <c r="R1992" s="257">
        <f>Q1992*H1992</f>
        <v>0</v>
      </c>
      <c r="S1992" s="257">
        <v>0</v>
      </c>
      <c r="T1992" s="258">
        <f>S1992*H1992</f>
        <v>0</v>
      </c>
      <c r="U1992" s="40"/>
      <c r="V1992" s="40"/>
      <c r="W1992" s="40"/>
      <c r="X1992" s="40"/>
      <c r="Y1992" s="40"/>
      <c r="Z1992" s="40"/>
      <c r="AA1992" s="40"/>
      <c r="AB1992" s="40"/>
      <c r="AC1992" s="40"/>
      <c r="AD1992" s="40"/>
      <c r="AE1992" s="40"/>
      <c r="AR1992" s="259" t="s">
        <v>162</v>
      </c>
      <c r="AT1992" s="259" t="s">
        <v>400</v>
      </c>
      <c r="AU1992" s="259" t="s">
        <v>93</v>
      </c>
      <c r="AY1992" s="18" t="s">
        <v>397</v>
      </c>
      <c r="BE1992" s="260">
        <f>IF(N1992="základní",J1992,0)</f>
        <v>0</v>
      </c>
      <c r="BF1992" s="260">
        <f>IF(N1992="snížená",J1992,0)</f>
        <v>0</v>
      </c>
      <c r="BG1992" s="260">
        <f>IF(N1992="zákl. přenesená",J1992,0)</f>
        <v>0</v>
      </c>
      <c r="BH1992" s="260">
        <f>IF(N1992="sníž. přenesená",J1992,0)</f>
        <v>0</v>
      </c>
      <c r="BI1992" s="260">
        <f>IF(N1992="nulová",J1992,0)</f>
        <v>0</v>
      </c>
      <c r="BJ1992" s="18" t="s">
        <v>91</v>
      </c>
      <c r="BK1992" s="260">
        <f>ROUND(I1992*H1992,2)</f>
        <v>0</v>
      </c>
      <c r="BL1992" s="18" t="s">
        <v>162</v>
      </c>
      <c r="BM1992" s="259" t="s">
        <v>3095</v>
      </c>
    </row>
    <row r="1993" s="2" customFormat="1">
      <c r="A1993" s="40"/>
      <c r="B1993" s="41"/>
      <c r="C1993" s="42"/>
      <c r="D1993" s="261" t="s">
        <v>404</v>
      </c>
      <c r="E1993" s="42"/>
      <c r="F1993" s="262" t="s">
        <v>2370</v>
      </c>
      <c r="G1993" s="42"/>
      <c r="H1993" s="42"/>
      <c r="I1993" s="157"/>
      <c r="J1993" s="42"/>
      <c r="K1993" s="42"/>
      <c r="L1993" s="46"/>
      <c r="M1993" s="263"/>
      <c r="N1993" s="264"/>
      <c r="O1993" s="93"/>
      <c r="P1993" s="93"/>
      <c r="Q1993" s="93"/>
      <c r="R1993" s="93"/>
      <c r="S1993" s="93"/>
      <c r="T1993" s="94"/>
      <c r="U1993" s="40"/>
      <c r="V1993" s="40"/>
      <c r="W1993" s="40"/>
      <c r="X1993" s="40"/>
      <c r="Y1993" s="40"/>
      <c r="Z1993" s="40"/>
      <c r="AA1993" s="40"/>
      <c r="AB1993" s="40"/>
      <c r="AC1993" s="40"/>
      <c r="AD1993" s="40"/>
      <c r="AE1993" s="40"/>
      <c r="AT1993" s="18" t="s">
        <v>404</v>
      </c>
      <c r="AU1993" s="18" t="s">
        <v>93</v>
      </c>
    </row>
    <row r="1994" s="2" customFormat="1" ht="16.5" customHeight="1">
      <c r="A1994" s="40"/>
      <c r="B1994" s="41"/>
      <c r="C1994" s="247" t="s">
        <v>3096</v>
      </c>
      <c r="D1994" s="247" t="s">
        <v>400</v>
      </c>
      <c r="E1994" s="248" t="s">
        <v>3097</v>
      </c>
      <c r="F1994" s="249" t="s">
        <v>3098</v>
      </c>
      <c r="G1994" s="250" t="s">
        <v>1828</v>
      </c>
      <c r="H1994" s="251">
        <v>1</v>
      </c>
      <c r="I1994" s="252"/>
      <c r="J1994" s="253">
        <f>ROUND(I1994*H1994,2)</f>
        <v>0</v>
      </c>
      <c r="K1994" s="254"/>
      <c r="L1994" s="46"/>
      <c r="M1994" s="255" t="s">
        <v>1</v>
      </c>
      <c r="N1994" s="256" t="s">
        <v>48</v>
      </c>
      <c r="O1994" s="93"/>
      <c r="P1994" s="257">
        <f>O1994*H1994</f>
        <v>0</v>
      </c>
      <c r="Q1994" s="257">
        <v>0</v>
      </c>
      <c r="R1994" s="257">
        <f>Q1994*H1994</f>
        <v>0</v>
      </c>
      <c r="S1994" s="257">
        <v>0</v>
      </c>
      <c r="T1994" s="258">
        <f>S1994*H1994</f>
        <v>0</v>
      </c>
      <c r="U1994" s="40"/>
      <c r="V1994" s="40"/>
      <c r="W1994" s="40"/>
      <c r="X1994" s="40"/>
      <c r="Y1994" s="40"/>
      <c r="Z1994" s="40"/>
      <c r="AA1994" s="40"/>
      <c r="AB1994" s="40"/>
      <c r="AC1994" s="40"/>
      <c r="AD1994" s="40"/>
      <c r="AE1994" s="40"/>
      <c r="AR1994" s="259" t="s">
        <v>162</v>
      </c>
      <c r="AT1994" s="259" t="s">
        <v>400</v>
      </c>
      <c r="AU1994" s="259" t="s">
        <v>93</v>
      </c>
      <c r="AY1994" s="18" t="s">
        <v>397</v>
      </c>
      <c r="BE1994" s="260">
        <f>IF(N1994="základní",J1994,0)</f>
        <v>0</v>
      </c>
      <c r="BF1994" s="260">
        <f>IF(N1994="snížená",J1994,0)</f>
        <v>0</v>
      </c>
      <c r="BG1994" s="260">
        <f>IF(N1994="zákl. přenesená",J1994,0)</f>
        <v>0</v>
      </c>
      <c r="BH1994" s="260">
        <f>IF(N1994="sníž. přenesená",J1994,0)</f>
        <v>0</v>
      </c>
      <c r="BI1994" s="260">
        <f>IF(N1994="nulová",J1994,0)</f>
        <v>0</v>
      </c>
      <c r="BJ1994" s="18" t="s">
        <v>91</v>
      </c>
      <c r="BK1994" s="260">
        <f>ROUND(I1994*H1994,2)</f>
        <v>0</v>
      </c>
      <c r="BL1994" s="18" t="s">
        <v>162</v>
      </c>
      <c r="BM1994" s="259" t="s">
        <v>3099</v>
      </c>
    </row>
    <row r="1995" s="2" customFormat="1">
      <c r="A1995" s="40"/>
      <c r="B1995" s="41"/>
      <c r="C1995" s="42"/>
      <c r="D1995" s="261" t="s">
        <v>404</v>
      </c>
      <c r="E1995" s="42"/>
      <c r="F1995" s="262" t="s">
        <v>2370</v>
      </c>
      <c r="G1995" s="42"/>
      <c r="H1995" s="42"/>
      <c r="I1995" s="157"/>
      <c r="J1995" s="42"/>
      <c r="K1995" s="42"/>
      <c r="L1995" s="46"/>
      <c r="M1995" s="263"/>
      <c r="N1995" s="264"/>
      <c r="O1995" s="93"/>
      <c r="P1995" s="93"/>
      <c r="Q1995" s="93"/>
      <c r="R1995" s="93"/>
      <c r="S1995" s="93"/>
      <c r="T1995" s="94"/>
      <c r="U1995" s="40"/>
      <c r="V1995" s="40"/>
      <c r="W1995" s="40"/>
      <c r="X1995" s="40"/>
      <c r="Y1995" s="40"/>
      <c r="Z1995" s="40"/>
      <c r="AA1995" s="40"/>
      <c r="AB1995" s="40"/>
      <c r="AC1995" s="40"/>
      <c r="AD1995" s="40"/>
      <c r="AE1995" s="40"/>
      <c r="AT1995" s="18" t="s">
        <v>404</v>
      </c>
      <c r="AU1995" s="18" t="s">
        <v>93</v>
      </c>
    </row>
    <row r="1996" s="2" customFormat="1" ht="16.5" customHeight="1">
      <c r="A1996" s="40"/>
      <c r="B1996" s="41"/>
      <c r="C1996" s="247" t="s">
        <v>2086</v>
      </c>
      <c r="D1996" s="247" t="s">
        <v>400</v>
      </c>
      <c r="E1996" s="248" t="s">
        <v>3100</v>
      </c>
      <c r="F1996" s="249" t="s">
        <v>3101</v>
      </c>
      <c r="G1996" s="250" t="s">
        <v>1828</v>
      </c>
      <c r="H1996" s="251">
        <v>1</v>
      </c>
      <c r="I1996" s="252"/>
      <c r="J1996" s="253">
        <f>ROUND(I1996*H1996,2)</f>
        <v>0</v>
      </c>
      <c r="K1996" s="254"/>
      <c r="L1996" s="46"/>
      <c r="M1996" s="255" t="s">
        <v>1</v>
      </c>
      <c r="N1996" s="256" t="s">
        <v>48</v>
      </c>
      <c r="O1996" s="93"/>
      <c r="P1996" s="257">
        <f>O1996*H1996</f>
        <v>0</v>
      </c>
      <c r="Q1996" s="257">
        <v>0</v>
      </c>
      <c r="R1996" s="257">
        <f>Q1996*H1996</f>
        <v>0</v>
      </c>
      <c r="S1996" s="257">
        <v>0</v>
      </c>
      <c r="T1996" s="258">
        <f>S1996*H1996</f>
        <v>0</v>
      </c>
      <c r="U1996" s="40"/>
      <c r="V1996" s="40"/>
      <c r="W1996" s="40"/>
      <c r="X1996" s="40"/>
      <c r="Y1996" s="40"/>
      <c r="Z1996" s="40"/>
      <c r="AA1996" s="40"/>
      <c r="AB1996" s="40"/>
      <c r="AC1996" s="40"/>
      <c r="AD1996" s="40"/>
      <c r="AE1996" s="40"/>
      <c r="AR1996" s="259" t="s">
        <v>162</v>
      </c>
      <c r="AT1996" s="259" t="s">
        <v>400</v>
      </c>
      <c r="AU1996" s="259" t="s">
        <v>93</v>
      </c>
      <c r="AY1996" s="18" t="s">
        <v>397</v>
      </c>
      <c r="BE1996" s="260">
        <f>IF(N1996="základní",J1996,0)</f>
        <v>0</v>
      </c>
      <c r="BF1996" s="260">
        <f>IF(N1996="snížená",J1996,0)</f>
        <v>0</v>
      </c>
      <c r="BG1996" s="260">
        <f>IF(N1996="zákl. přenesená",J1996,0)</f>
        <v>0</v>
      </c>
      <c r="BH1996" s="260">
        <f>IF(N1996="sníž. přenesená",J1996,0)</f>
        <v>0</v>
      </c>
      <c r="BI1996" s="260">
        <f>IF(N1996="nulová",J1996,0)</f>
        <v>0</v>
      </c>
      <c r="BJ1996" s="18" t="s">
        <v>91</v>
      </c>
      <c r="BK1996" s="260">
        <f>ROUND(I1996*H1996,2)</f>
        <v>0</v>
      </c>
      <c r="BL1996" s="18" t="s">
        <v>162</v>
      </c>
      <c r="BM1996" s="259" t="s">
        <v>3102</v>
      </c>
    </row>
    <row r="1997" s="2" customFormat="1">
      <c r="A1997" s="40"/>
      <c r="B1997" s="41"/>
      <c r="C1997" s="42"/>
      <c r="D1997" s="261" t="s">
        <v>404</v>
      </c>
      <c r="E1997" s="42"/>
      <c r="F1997" s="262" t="s">
        <v>2370</v>
      </c>
      <c r="G1997" s="42"/>
      <c r="H1997" s="42"/>
      <c r="I1997" s="157"/>
      <c r="J1997" s="42"/>
      <c r="K1997" s="42"/>
      <c r="L1997" s="46"/>
      <c r="M1997" s="263"/>
      <c r="N1997" s="264"/>
      <c r="O1997" s="93"/>
      <c r="P1997" s="93"/>
      <c r="Q1997" s="93"/>
      <c r="R1997" s="93"/>
      <c r="S1997" s="93"/>
      <c r="T1997" s="94"/>
      <c r="U1997" s="40"/>
      <c r="V1997" s="40"/>
      <c r="W1997" s="40"/>
      <c r="X1997" s="40"/>
      <c r="Y1997" s="40"/>
      <c r="Z1997" s="40"/>
      <c r="AA1997" s="40"/>
      <c r="AB1997" s="40"/>
      <c r="AC1997" s="40"/>
      <c r="AD1997" s="40"/>
      <c r="AE1997" s="40"/>
      <c r="AT1997" s="18" t="s">
        <v>404</v>
      </c>
      <c r="AU1997" s="18" t="s">
        <v>93</v>
      </c>
    </row>
    <row r="1998" s="2" customFormat="1" ht="16.5" customHeight="1">
      <c r="A1998" s="40"/>
      <c r="B1998" s="41"/>
      <c r="C1998" s="247" t="s">
        <v>3103</v>
      </c>
      <c r="D1998" s="247" t="s">
        <v>400</v>
      </c>
      <c r="E1998" s="248" t="s">
        <v>3104</v>
      </c>
      <c r="F1998" s="249" t="s">
        <v>3105</v>
      </c>
      <c r="G1998" s="250" t="s">
        <v>1828</v>
      </c>
      <c r="H1998" s="251">
        <v>1</v>
      </c>
      <c r="I1998" s="252"/>
      <c r="J1998" s="253">
        <f>ROUND(I1998*H1998,2)</f>
        <v>0</v>
      </c>
      <c r="K1998" s="254"/>
      <c r="L1998" s="46"/>
      <c r="M1998" s="255" t="s">
        <v>1</v>
      </c>
      <c r="N1998" s="256" t="s">
        <v>48</v>
      </c>
      <c r="O1998" s="93"/>
      <c r="P1998" s="257">
        <f>O1998*H1998</f>
        <v>0</v>
      </c>
      <c r="Q1998" s="257">
        <v>0</v>
      </c>
      <c r="R1998" s="257">
        <f>Q1998*H1998</f>
        <v>0</v>
      </c>
      <c r="S1998" s="257">
        <v>0</v>
      </c>
      <c r="T1998" s="258">
        <f>S1998*H1998</f>
        <v>0</v>
      </c>
      <c r="U1998" s="40"/>
      <c r="V1998" s="40"/>
      <c r="W1998" s="40"/>
      <c r="X1998" s="40"/>
      <c r="Y1998" s="40"/>
      <c r="Z1998" s="40"/>
      <c r="AA1998" s="40"/>
      <c r="AB1998" s="40"/>
      <c r="AC1998" s="40"/>
      <c r="AD1998" s="40"/>
      <c r="AE1998" s="40"/>
      <c r="AR1998" s="259" t="s">
        <v>162</v>
      </c>
      <c r="AT1998" s="259" t="s">
        <v>400</v>
      </c>
      <c r="AU1998" s="259" t="s">
        <v>93</v>
      </c>
      <c r="AY1998" s="18" t="s">
        <v>397</v>
      </c>
      <c r="BE1998" s="260">
        <f>IF(N1998="základní",J1998,0)</f>
        <v>0</v>
      </c>
      <c r="BF1998" s="260">
        <f>IF(N1998="snížená",J1998,0)</f>
        <v>0</v>
      </c>
      <c r="BG1998" s="260">
        <f>IF(N1998="zákl. přenesená",J1998,0)</f>
        <v>0</v>
      </c>
      <c r="BH1998" s="260">
        <f>IF(N1998="sníž. přenesená",J1998,0)</f>
        <v>0</v>
      </c>
      <c r="BI1998" s="260">
        <f>IF(N1998="nulová",J1998,0)</f>
        <v>0</v>
      </c>
      <c r="BJ1998" s="18" t="s">
        <v>91</v>
      </c>
      <c r="BK1998" s="260">
        <f>ROUND(I1998*H1998,2)</f>
        <v>0</v>
      </c>
      <c r="BL1998" s="18" t="s">
        <v>162</v>
      </c>
      <c r="BM1998" s="259" t="s">
        <v>3106</v>
      </c>
    </row>
    <row r="1999" s="2" customFormat="1">
      <c r="A1999" s="40"/>
      <c r="B1999" s="41"/>
      <c r="C1999" s="42"/>
      <c r="D1999" s="261" t="s">
        <v>404</v>
      </c>
      <c r="E1999" s="42"/>
      <c r="F1999" s="262" t="s">
        <v>2370</v>
      </c>
      <c r="G1999" s="42"/>
      <c r="H1999" s="42"/>
      <c r="I1999" s="157"/>
      <c r="J1999" s="42"/>
      <c r="K1999" s="42"/>
      <c r="L1999" s="46"/>
      <c r="M1999" s="263"/>
      <c r="N1999" s="264"/>
      <c r="O1999" s="93"/>
      <c r="P1999" s="93"/>
      <c r="Q1999" s="93"/>
      <c r="R1999" s="93"/>
      <c r="S1999" s="93"/>
      <c r="T1999" s="94"/>
      <c r="U1999" s="40"/>
      <c r="V1999" s="40"/>
      <c r="W1999" s="40"/>
      <c r="X1999" s="40"/>
      <c r="Y1999" s="40"/>
      <c r="Z1999" s="40"/>
      <c r="AA1999" s="40"/>
      <c r="AB1999" s="40"/>
      <c r="AC1999" s="40"/>
      <c r="AD1999" s="40"/>
      <c r="AE1999" s="40"/>
      <c r="AT1999" s="18" t="s">
        <v>404</v>
      </c>
      <c r="AU1999" s="18" t="s">
        <v>93</v>
      </c>
    </row>
    <row r="2000" s="2" customFormat="1" ht="16.5" customHeight="1">
      <c r="A2000" s="40"/>
      <c r="B2000" s="41"/>
      <c r="C2000" s="247" t="s">
        <v>2089</v>
      </c>
      <c r="D2000" s="247" t="s">
        <v>400</v>
      </c>
      <c r="E2000" s="248" t="s">
        <v>3107</v>
      </c>
      <c r="F2000" s="249" t="s">
        <v>3108</v>
      </c>
      <c r="G2000" s="250" t="s">
        <v>1828</v>
      </c>
      <c r="H2000" s="251">
        <v>1</v>
      </c>
      <c r="I2000" s="252"/>
      <c r="J2000" s="253">
        <f>ROUND(I2000*H2000,2)</f>
        <v>0</v>
      </c>
      <c r="K2000" s="254"/>
      <c r="L2000" s="46"/>
      <c r="M2000" s="255" t="s">
        <v>1</v>
      </c>
      <c r="N2000" s="256" t="s">
        <v>48</v>
      </c>
      <c r="O2000" s="93"/>
      <c r="P2000" s="257">
        <f>O2000*H2000</f>
        <v>0</v>
      </c>
      <c r="Q2000" s="257">
        <v>0</v>
      </c>
      <c r="R2000" s="257">
        <f>Q2000*H2000</f>
        <v>0</v>
      </c>
      <c r="S2000" s="257">
        <v>0</v>
      </c>
      <c r="T2000" s="258">
        <f>S2000*H2000</f>
        <v>0</v>
      </c>
      <c r="U2000" s="40"/>
      <c r="V2000" s="40"/>
      <c r="W2000" s="40"/>
      <c r="X2000" s="40"/>
      <c r="Y2000" s="40"/>
      <c r="Z2000" s="40"/>
      <c r="AA2000" s="40"/>
      <c r="AB2000" s="40"/>
      <c r="AC2000" s="40"/>
      <c r="AD2000" s="40"/>
      <c r="AE2000" s="40"/>
      <c r="AR2000" s="259" t="s">
        <v>162</v>
      </c>
      <c r="AT2000" s="259" t="s">
        <v>400</v>
      </c>
      <c r="AU2000" s="259" t="s">
        <v>93</v>
      </c>
      <c r="AY2000" s="18" t="s">
        <v>397</v>
      </c>
      <c r="BE2000" s="260">
        <f>IF(N2000="základní",J2000,0)</f>
        <v>0</v>
      </c>
      <c r="BF2000" s="260">
        <f>IF(N2000="snížená",J2000,0)</f>
        <v>0</v>
      </c>
      <c r="BG2000" s="260">
        <f>IF(N2000="zákl. přenesená",J2000,0)</f>
        <v>0</v>
      </c>
      <c r="BH2000" s="260">
        <f>IF(N2000="sníž. přenesená",J2000,0)</f>
        <v>0</v>
      </c>
      <c r="BI2000" s="260">
        <f>IF(N2000="nulová",J2000,0)</f>
        <v>0</v>
      </c>
      <c r="BJ2000" s="18" t="s">
        <v>91</v>
      </c>
      <c r="BK2000" s="260">
        <f>ROUND(I2000*H2000,2)</f>
        <v>0</v>
      </c>
      <c r="BL2000" s="18" t="s">
        <v>162</v>
      </c>
      <c r="BM2000" s="259" t="s">
        <v>3109</v>
      </c>
    </row>
    <row r="2001" s="2" customFormat="1">
      <c r="A2001" s="40"/>
      <c r="B2001" s="41"/>
      <c r="C2001" s="42"/>
      <c r="D2001" s="261" t="s">
        <v>404</v>
      </c>
      <c r="E2001" s="42"/>
      <c r="F2001" s="262" t="s">
        <v>2370</v>
      </c>
      <c r="G2001" s="42"/>
      <c r="H2001" s="42"/>
      <c r="I2001" s="157"/>
      <c r="J2001" s="42"/>
      <c r="K2001" s="42"/>
      <c r="L2001" s="46"/>
      <c r="M2001" s="263"/>
      <c r="N2001" s="264"/>
      <c r="O2001" s="93"/>
      <c r="P2001" s="93"/>
      <c r="Q2001" s="93"/>
      <c r="R2001" s="93"/>
      <c r="S2001" s="93"/>
      <c r="T2001" s="94"/>
      <c r="U2001" s="40"/>
      <c r="V2001" s="40"/>
      <c r="W2001" s="40"/>
      <c r="X2001" s="40"/>
      <c r="Y2001" s="40"/>
      <c r="Z2001" s="40"/>
      <c r="AA2001" s="40"/>
      <c r="AB2001" s="40"/>
      <c r="AC2001" s="40"/>
      <c r="AD2001" s="40"/>
      <c r="AE2001" s="40"/>
      <c r="AT2001" s="18" t="s">
        <v>404</v>
      </c>
      <c r="AU2001" s="18" t="s">
        <v>93</v>
      </c>
    </row>
    <row r="2002" s="2" customFormat="1" ht="16.5" customHeight="1">
      <c r="A2002" s="40"/>
      <c r="B2002" s="41"/>
      <c r="C2002" s="247" t="s">
        <v>3110</v>
      </c>
      <c r="D2002" s="247" t="s">
        <v>400</v>
      </c>
      <c r="E2002" s="248" t="s">
        <v>3111</v>
      </c>
      <c r="F2002" s="249" t="s">
        <v>3112</v>
      </c>
      <c r="G2002" s="250" t="s">
        <v>1828</v>
      </c>
      <c r="H2002" s="251">
        <v>1</v>
      </c>
      <c r="I2002" s="252"/>
      <c r="J2002" s="253">
        <f>ROUND(I2002*H2002,2)</f>
        <v>0</v>
      </c>
      <c r="K2002" s="254"/>
      <c r="L2002" s="46"/>
      <c r="M2002" s="255" t="s">
        <v>1</v>
      </c>
      <c r="N2002" s="256" t="s">
        <v>48</v>
      </c>
      <c r="O2002" s="93"/>
      <c r="P2002" s="257">
        <f>O2002*H2002</f>
        <v>0</v>
      </c>
      <c r="Q2002" s="257">
        <v>0</v>
      </c>
      <c r="R2002" s="257">
        <f>Q2002*H2002</f>
        <v>0</v>
      </c>
      <c r="S2002" s="257">
        <v>0</v>
      </c>
      <c r="T2002" s="258">
        <f>S2002*H2002</f>
        <v>0</v>
      </c>
      <c r="U2002" s="40"/>
      <c r="V2002" s="40"/>
      <c r="W2002" s="40"/>
      <c r="X2002" s="40"/>
      <c r="Y2002" s="40"/>
      <c r="Z2002" s="40"/>
      <c r="AA2002" s="40"/>
      <c r="AB2002" s="40"/>
      <c r="AC2002" s="40"/>
      <c r="AD2002" s="40"/>
      <c r="AE2002" s="40"/>
      <c r="AR2002" s="259" t="s">
        <v>162</v>
      </c>
      <c r="AT2002" s="259" t="s">
        <v>400</v>
      </c>
      <c r="AU2002" s="259" t="s">
        <v>93</v>
      </c>
      <c r="AY2002" s="18" t="s">
        <v>397</v>
      </c>
      <c r="BE2002" s="260">
        <f>IF(N2002="základní",J2002,0)</f>
        <v>0</v>
      </c>
      <c r="BF2002" s="260">
        <f>IF(N2002="snížená",J2002,0)</f>
        <v>0</v>
      </c>
      <c r="BG2002" s="260">
        <f>IF(N2002="zákl. přenesená",J2002,0)</f>
        <v>0</v>
      </c>
      <c r="BH2002" s="260">
        <f>IF(N2002="sníž. přenesená",J2002,0)</f>
        <v>0</v>
      </c>
      <c r="BI2002" s="260">
        <f>IF(N2002="nulová",J2002,0)</f>
        <v>0</v>
      </c>
      <c r="BJ2002" s="18" t="s">
        <v>91</v>
      </c>
      <c r="BK2002" s="260">
        <f>ROUND(I2002*H2002,2)</f>
        <v>0</v>
      </c>
      <c r="BL2002" s="18" t="s">
        <v>162</v>
      </c>
      <c r="BM2002" s="259" t="s">
        <v>3113</v>
      </c>
    </row>
    <row r="2003" s="2" customFormat="1">
      <c r="A2003" s="40"/>
      <c r="B2003" s="41"/>
      <c r="C2003" s="42"/>
      <c r="D2003" s="261" t="s">
        <v>404</v>
      </c>
      <c r="E2003" s="42"/>
      <c r="F2003" s="262" t="s">
        <v>2370</v>
      </c>
      <c r="G2003" s="42"/>
      <c r="H2003" s="42"/>
      <c r="I2003" s="157"/>
      <c r="J2003" s="42"/>
      <c r="K2003" s="42"/>
      <c r="L2003" s="46"/>
      <c r="M2003" s="263"/>
      <c r="N2003" s="264"/>
      <c r="O2003" s="93"/>
      <c r="P2003" s="93"/>
      <c r="Q2003" s="93"/>
      <c r="R2003" s="93"/>
      <c r="S2003" s="93"/>
      <c r="T2003" s="94"/>
      <c r="U2003" s="40"/>
      <c r="V2003" s="40"/>
      <c r="W2003" s="40"/>
      <c r="X2003" s="40"/>
      <c r="Y2003" s="40"/>
      <c r="Z2003" s="40"/>
      <c r="AA2003" s="40"/>
      <c r="AB2003" s="40"/>
      <c r="AC2003" s="40"/>
      <c r="AD2003" s="40"/>
      <c r="AE2003" s="40"/>
      <c r="AT2003" s="18" t="s">
        <v>404</v>
      </c>
      <c r="AU2003" s="18" t="s">
        <v>93</v>
      </c>
    </row>
    <row r="2004" s="2" customFormat="1" ht="16.5" customHeight="1">
      <c r="A2004" s="40"/>
      <c r="B2004" s="41"/>
      <c r="C2004" s="247" t="s">
        <v>2093</v>
      </c>
      <c r="D2004" s="247" t="s">
        <v>400</v>
      </c>
      <c r="E2004" s="248" t="s">
        <v>3114</v>
      </c>
      <c r="F2004" s="249" t="s">
        <v>3115</v>
      </c>
      <c r="G2004" s="250" t="s">
        <v>1828</v>
      </c>
      <c r="H2004" s="251">
        <v>1</v>
      </c>
      <c r="I2004" s="252"/>
      <c r="J2004" s="253">
        <f>ROUND(I2004*H2004,2)</f>
        <v>0</v>
      </c>
      <c r="K2004" s="254"/>
      <c r="L2004" s="46"/>
      <c r="M2004" s="255" t="s">
        <v>1</v>
      </c>
      <c r="N2004" s="256" t="s">
        <v>48</v>
      </c>
      <c r="O2004" s="93"/>
      <c r="P2004" s="257">
        <f>O2004*H2004</f>
        <v>0</v>
      </c>
      <c r="Q2004" s="257">
        <v>0</v>
      </c>
      <c r="R2004" s="257">
        <f>Q2004*H2004</f>
        <v>0</v>
      </c>
      <c r="S2004" s="257">
        <v>0</v>
      </c>
      <c r="T2004" s="258">
        <f>S2004*H2004</f>
        <v>0</v>
      </c>
      <c r="U2004" s="40"/>
      <c r="V2004" s="40"/>
      <c r="W2004" s="40"/>
      <c r="X2004" s="40"/>
      <c r="Y2004" s="40"/>
      <c r="Z2004" s="40"/>
      <c r="AA2004" s="40"/>
      <c r="AB2004" s="40"/>
      <c r="AC2004" s="40"/>
      <c r="AD2004" s="40"/>
      <c r="AE2004" s="40"/>
      <c r="AR2004" s="259" t="s">
        <v>162</v>
      </c>
      <c r="AT2004" s="259" t="s">
        <v>400</v>
      </c>
      <c r="AU2004" s="259" t="s">
        <v>93</v>
      </c>
      <c r="AY2004" s="18" t="s">
        <v>397</v>
      </c>
      <c r="BE2004" s="260">
        <f>IF(N2004="základní",J2004,0)</f>
        <v>0</v>
      </c>
      <c r="BF2004" s="260">
        <f>IF(N2004="snížená",J2004,0)</f>
        <v>0</v>
      </c>
      <c r="BG2004" s="260">
        <f>IF(N2004="zákl. přenesená",J2004,0)</f>
        <v>0</v>
      </c>
      <c r="BH2004" s="260">
        <f>IF(N2004="sníž. přenesená",J2004,0)</f>
        <v>0</v>
      </c>
      <c r="BI2004" s="260">
        <f>IF(N2004="nulová",J2004,0)</f>
        <v>0</v>
      </c>
      <c r="BJ2004" s="18" t="s">
        <v>91</v>
      </c>
      <c r="BK2004" s="260">
        <f>ROUND(I2004*H2004,2)</f>
        <v>0</v>
      </c>
      <c r="BL2004" s="18" t="s">
        <v>162</v>
      </c>
      <c r="BM2004" s="259" t="s">
        <v>3116</v>
      </c>
    </row>
    <row r="2005" s="2" customFormat="1">
      <c r="A2005" s="40"/>
      <c r="B2005" s="41"/>
      <c r="C2005" s="42"/>
      <c r="D2005" s="261" t="s">
        <v>404</v>
      </c>
      <c r="E2005" s="42"/>
      <c r="F2005" s="262" t="s">
        <v>2370</v>
      </c>
      <c r="G2005" s="42"/>
      <c r="H2005" s="42"/>
      <c r="I2005" s="157"/>
      <c r="J2005" s="42"/>
      <c r="K2005" s="42"/>
      <c r="L2005" s="46"/>
      <c r="M2005" s="263"/>
      <c r="N2005" s="264"/>
      <c r="O2005" s="93"/>
      <c r="P2005" s="93"/>
      <c r="Q2005" s="93"/>
      <c r="R2005" s="93"/>
      <c r="S2005" s="93"/>
      <c r="T2005" s="94"/>
      <c r="U2005" s="40"/>
      <c r="V2005" s="40"/>
      <c r="W2005" s="40"/>
      <c r="X2005" s="40"/>
      <c r="Y2005" s="40"/>
      <c r="Z2005" s="40"/>
      <c r="AA2005" s="40"/>
      <c r="AB2005" s="40"/>
      <c r="AC2005" s="40"/>
      <c r="AD2005" s="40"/>
      <c r="AE2005" s="40"/>
      <c r="AT2005" s="18" t="s">
        <v>404</v>
      </c>
      <c r="AU2005" s="18" t="s">
        <v>93</v>
      </c>
    </row>
    <row r="2006" s="2" customFormat="1" ht="16.5" customHeight="1">
      <c r="A2006" s="40"/>
      <c r="B2006" s="41"/>
      <c r="C2006" s="247" t="s">
        <v>3117</v>
      </c>
      <c r="D2006" s="247" t="s">
        <v>400</v>
      </c>
      <c r="E2006" s="248" t="s">
        <v>3118</v>
      </c>
      <c r="F2006" s="249" t="s">
        <v>3119</v>
      </c>
      <c r="G2006" s="250" t="s">
        <v>1828</v>
      </c>
      <c r="H2006" s="251">
        <v>1</v>
      </c>
      <c r="I2006" s="252"/>
      <c r="J2006" s="253">
        <f>ROUND(I2006*H2006,2)</f>
        <v>0</v>
      </c>
      <c r="K2006" s="254"/>
      <c r="L2006" s="46"/>
      <c r="M2006" s="255" t="s">
        <v>1</v>
      </c>
      <c r="N2006" s="256" t="s">
        <v>48</v>
      </c>
      <c r="O2006" s="93"/>
      <c r="P2006" s="257">
        <f>O2006*H2006</f>
        <v>0</v>
      </c>
      <c r="Q2006" s="257">
        <v>0</v>
      </c>
      <c r="R2006" s="257">
        <f>Q2006*H2006</f>
        <v>0</v>
      </c>
      <c r="S2006" s="257">
        <v>0</v>
      </c>
      <c r="T2006" s="258">
        <f>S2006*H2006</f>
        <v>0</v>
      </c>
      <c r="U2006" s="40"/>
      <c r="V2006" s="40"/>
      <c r="W2006" s="40"/>
      <c r="X2006" s="40"/>
      <c r="Y2006" s="40"/>
      <c r="Z2006" s="40"/>
      <c r="AA2006" s="40"/>
      <c r="AB2006" s="40"/>
      <c r="AC2006" s="40"/>
      <c r="AD2006" s="40"/>
      <c r="AE2006" s="40"/>
      <c r="AR2006" s="259" t="s">
        <v>162</v>
      </c>
      <c r="AT2006" s="259" t="s">
        <v>400</v>
      </c>
      <c r="AU2006" s="259" t="s">
        <v>93</v>
      </c>
      <c r="AY2006" s="18" t="s">
        <v>397</v>
      </c>
      <c r="BE2006" s="260">
        <f>IF(N2006="základní",J2006,0)</f>
        <v>0</v>
      </c>
      <c r="BF2006" s="260">
        <f>IF(N2006="snížená",J2006,0)</f>
        <v>0</v>
      </c>
      <c r="BG2006" s="260">
        <f>IF(N2006="zákl. přenesená",J2006,0)</f>
        <v>0</v>
      </c>
      <c r="BH2006" s="260">
        <f>IF(N2006="sníž. přenesená",J2006,0)</f>
        <v>0</v>
      </c>
      <c r="BI2006" s="260">
        <f>IF(N2006="nulová",J2006,0)</f>
        <v>0</v>
      </c>
      <c r="BJ2006" s="18" t="s">
        <v>91</v>
      </c>
      <c r="BK2006" s="260">
        <f>ROUND(I2006*H2006,2)</f>
        <v>0</v>
      </c>
      <c r="BL2006" s="18" t="s">
        <v>162</v>
      </c>
      <c r="BM2006" s="259" t="s">
        <v>3120</v>
      </c>
    </row>
    <row r="2007" s="2" customFormat="1">
      <c r="A2007" s="40"/>
      <c r="B2007" s="41"/>
      <c r="C2007" s="42"/>
      <c r="D2007" s="261" t="s">
        <v>404</v>
      </c>
      <c r="E2007" s="42"/>
      <c r="F2007" s="262" t="s">
        <v>2370</v>
      </c>
      <c r="G2007" s="42"/>
      <c r="H2007" s="42"/>
      <c r="I2007" s="157"/>
      <c r="J2007" s="42"/>
      <c r="K2007" s="42"/>
      <c r="L2007" s="46"/>
      <c r="M2007" s="263"/>
      <c r="N2007" s="264"/>
      <c r="O2007" s="93"/>
      <c r="P2007" s="93"/>
      <c r="Q2007" s="93"/>
      <c r="R2007" s="93"/>
      <c r="S2007" s="93"/>
      <c r="T2007" s="94"/>
      <c r="U2007" s="40"/>
      <c r="V2007" s="40"/>
      <c r="W2007" s="40"/>
      <c r="X2007" s="40"/>
      <c r="Y2007" s="40"/>
      <c r="Z2007" s="40"/>
      <c r="AA2007" s="40"/>
      <c r="AB2007" s="40"/>
      <c r="AC2007" s="40"/>
      <c r="AD2007" s="40"/>
      <c r="AE2007" s="40"/>
      <c r="AT2007" s="18" t="s">
        <v>404</v>
      </c>
      <c r="AU2007" s="18" t="s">
        <v>93</v>
      </c>
    </row>
    <row r="2008" s="2" customFormat="1" ht="16.5" customHeight="1">
      <c r="A2008" s="40"/>
      <c r="B2008" s="41"/>
      <c r="C2008" s="247" t="s">
        <v>2096</v>
      </c>
      <c r="D2008" s="247" t="s">
        <v>400</v>
      </c>
      <c r="E2008" s="248" t="s">
        <v>3121</v>
      </c>
      <c r="F2008" s="249" t="s">
        <v>3122</v>
      </c>
      <c r="G2008" s="250" t="s">
        <v>1828</v>
      </c>
      <c r="H2008" s="251">
        <v>1</v>
      </c>
      <c r="I2008" s="252"/>
      <c r="J2008" s="253">
        <f>ROUND(I2008*H2008,2)</f>
        <v>0</v>
      </c>
      <c r="K2008" s="254"/>
      <c r="L2008" s="46"/>
      <c r="M2008" s="255" t="s">
        <v>1</v>
      </c>
      <c r="N2008" s="256" t="s">
        <v>48</v>
      </c>
      <c r="O2008" s="93"/>
      <c r="P2008" s="257">
        <f>O2008*H2008</f>
        <v>0</v>
      </c>
      <c r="Q2008" s="257">
        <v>0</v>
      </c>
      <c r="R2008" s="257">
        <f>Q2008*H2008</f>
        <v>0</v>
      </c>
      <c r="S2008" s="257">
        <v>0</v>
      </c>
      <c r="T2008" s="258">
        <f>S2008*H2008</f>
        <v>0</v>
      </c>
      <c r="U2008" s="40"/>
      <c r="V2008" s="40"/>
      <c r="W2008" s="40"/>
      <c r="X2008" s="40"/>
      <c r="Y2008" s="40"/>
      <c r="Z2008" s="40"/>
      <c r="AA2008" s="40"/>
      <c r="AB2008" s="40"/>
      <c r="AC2008" s="40"/>
      <c r="AD2008" s="40"/>
      <c r="AE2008" s="40"/>
      <c r="AR2008" s="259" t="s">
        <v>162</v>
      </c>
      <c r="AT2008" s="259" t="s">
        <v>400</v>
      </c>
      <c r="AU2008" s="259" t="s">
        <v>93</v>
      </c>
      <c r="AY2008" s="18" t="s">
        <v>397</v>
      </c>
      <c r="BE2008" s="260">
        <f>IF(N2008="základní",J2008,0)</f>
        <v>0</v>
      </c>
      <c r="BF2008" s="260">
        <f>IF(N2008="snížená",J2008,0)</f>
        <v>0</v>
      </c>
      <c r="BG2008" s="260">
        <f>IF(N2008="zákl. přenesená",J2008,0)</f>
        <v>0</v>
      </c>
      <c r="BH2008" s="260">
        <f>IF(N2008="sníž. přenesená",J2008,0)</f>
        <v>0</v>
      </c>
      <c r="BI2008" s="260">
        <f>IF(N2008="nulová",J2008,0)</f>
        <v>0</v>
      </c>
      <c r="BJ2008" s="18" t="s">
        <v>91</v>
      </c>
      <c r="BK2008" s="260">
        <f>ROUND(I2008*H2008,2)</f>
        <v>0</v>
      </c>
      <c r="BL2008" s="18" t="s">
        <v>162</v>
      </c>
      <c r="BM2008" s="259" t="s">
        <v>3123</v>
      </c>
    </row>
    <row r="2009" s="2" customFormat="1">
      <c r="A2009" s="40"/>
      <c r="B2009" s="41"/>
      <c r="C2009" s="42"/>
      <c r="D2009" s="261" t="s">
        <v>404</v>
      </c>
      <c r="E2009" s="42"/>
      <c r="F2009" s="262" t="s">
        <v>2370</v>
      </c>
      <c r="G2009" s="42"/>
      <c r="H2009" s="42"/>
      <c r="I2009" s="157"/>
      <c r="J2009" s="42"/>
      <c r="K2009" s="42"/>
      <c r="L2009" s="46"/>
      <c r="M2009" s="263"/>
      <c r="N2009" s="264"/>
      <c r="O2009" s="93"/>
      <c r="P2009" s="93"/>
      <c r="Q2009" s="93"/>
      <c r="R2009" s="93"/>
      <c r="S2009" s="93"/>
      <c r="T2009" s="94"/>
      <c r="U2009" s="40"/>
      <c r="V2009" s="40"/>
      <c r="W2009" s="40"/>
      <c r="X2009" s="40"/>
      <c r="Y2009" s="40"/>
      <c r="Z2009" s="40"/>
      <c r="AA2009" s="40"/>
      <c r="AB2009" s="40"/>
      <c r="AC2009" s="40"/>
      <c r="AD2009" s="40"/>
      <c r="AE2009" s="40"/>
      <c r="AT2009" s="18" t="s">
        <v>404</v>
      </c>
      <c r="AU2009" s="18" t="s">
        <v>93</v>
      </c>
    </row>
    <row r="2010" s="2" customFormat="1" ht="16.5" customHeight="1">
      <c r="A2010" s="40"/>
      <c r="B2010" s="41"/>
      <c r="C2010" s="247" t="s">
        <v>3124</v>
      </c>
      <c r="D2010" s="247" t="s">
        <v>400</v>
      </c>
      <c r="E2010" s="248" t="s">
        <v>3125</v>
      </c>
      <c r="F2010" s="249" t="s">
        <v>3126</v>
      </c>
      <c r="G2010" s="250" t="s">
        <v>1828</v>
      </c>
      <c r="H2010" s="251">
        <v>1</v>
      </c>
      <c r="I2010" s="252"/>
      <c r="J2010" s="253">
        <f>ROUND(I2010*H2010,2)</f>
        <v>0</v>
      </c>
      <c r="K2010" s="254"/>
      <c r="L2010" s="46"/>
      <c r="M2010" s="255" t="s">
        <v>1</v>
      </c>
      <c r="N2010" s="256" t="s">
        <v>48</v>
      </c>
      <c r="O2010" s="93"/>
      <c r="P2010" s="257">
        <f>O2010*H2010</f>
        <v>0</v>
      </c>
      <c r="Q2010" s="257">
        <v>0</v>
      </c>
      <c r="R2010" s="257">
        <f>Q2010*H2010</f>
        <v>0</v>
      </c>
      <c r="S2010" s="257">
        <v>0</v>
      </c>
      <c r="T2010" s="258">
        <f>S2010*H2010</f>
        <v>0</v>
      </c>
      <c r="U2010" s="40"/>
      <c r="V2010" s="40"/>
      <c r="W2010" s="40"/>
      <c r="X2010" s="40"/>
      <c r="Y2010" s="40"/>
      <c r="Z2010" s="40"/>
      <c r="AA2010" s="40"/>
      <c r="AB2010" s="40"/>
      <c r="AC2010" s="40"/>
      <c r="AD2010" s="40"/>
      <c r="AE2010" s="40"/>
      <c r="AR2010" s="259" t="s">
        <v>162</v>
      </c>
      <c r="AT2010" s="259" t="s">
        <v>400</v>
      </c>
      <c r="AU2010" s="259" t="s">
        <v>93</v>
      </c>
      <c r="AY2010" s="18" t="s">
        <v>397</v>
      </c>
      <c r="BE2010" s="260">
        <f>IF(N2010="základní",J2010,0)</f>
        <v>0</v>
      </c>
      <c r="BF2010" s="260">
        <f>IF(N2010="snížená",J2010,0)</f>
        <v>0</v>
      </c>
      <c r="BG2010" s="260">
        <f>IF(N2010="zákl. přenesená",J2010,0)</f>
        <v>0</v>
      </c>
      <c r="BH2010" s="260">
        <f>IF(N2010="sníž. přenesená",J2010,0)</f>
        <v>0</v>
      </c>
      <c r="BI2010" s="260">
        <f>IF(N2010="nulová",J2010,0)</f>
        <v>0</v>
      </c>
      <c r="BJ2010" s="18" t="s">
        <v>91</v>
      </c>
      <c r="BK2010" s="260">
        <f>ROUND(I2010*H2010,2)</f>
        <v>0</v>
      </c>
      <c r="BL2010" s="18" t="s">
        <v>162</v>
      </c>
      <c r="BM2010" s="259" t="s">
        <v>3127</v>
      </c>
    </row>
    <row r="2011" s="2" customFormat="1">
      <c r="A2011" s="40"/>
      <c r="B2011" s="41"/>
      <c r="C2011" s="42"/>
      <c r="D2011" s="261" t="s">
        <v>404</v>
      </c>
      <c r="E2011" s="42"/>
      <c r="F2011" s="262" t="s">
        <v>2370</v>
      </c>
      <c r="G2011" s="42"/>
      <c r="H2011" s="42"/>
      <c r="I2011" s="157"/>
      <c r="J2011" s="42"/>
      <c r="K2011" s="42"/>
      <c r="L2011" s="46"/>
      <c r="M2011" s="263"/>
      <c r="N2011" s="264"/>
      <c r="O2011" s="93"/>
      <c r="P2011" s="93"/>
      <c r="Q2011" s="93"/>
      <c r="R2011" s="93"/>
      <c r="S2011" s="93"/>
      <c r="T2011" s="94"/>
      <c r="U2011" s="40"/>
      <c r="V2011" s="40"/>
      <c r="W2011" s="40"/>
      <c r="X2011" s="40"/>
      <c r="Y2011" s="40"/>
      <c r="Z2011" s="40"/>
      <c r="AA2011" s="40"/>
      <c r="AB2011" s="40"/>
      <c r="AC2011" s="40"/>
      <c r="AD2011" s="40"/>
      <c r="AE2011" s="40"/>
      <c r="AT2011" s="18" t="s">
        <v>404</v>
      </c>
      <c r="AU2011" s="18" t="s">
        <v>93</v>
      </c>
    </row>
    <row r="2012" s="2" customFormat="1" ht="16.5" customHeight="1">
      <c r="A2012" s="40"/>
      <c r="B2012" s="41"/>
      <c r="C2012" s="247" t="s">
        <v>2100</v>
      </c>
      <c r="D2012" s="247" t="s">
        <v>400</v>
      </c>
      <c r="E2012" s="248" t="s">
        <v>3128</v>
      </c>
      <c r="F2012" s="249" t="s">
        <v>3129</v>
      </c>
      <c r="G2012" s="250" t="s">
        <v>1828</v>
      </c>
      <c r="H2012" s="251">
        <v>1</v>
      </c>
      <c r="I2012" s="252"/>
      <c r="J2012" s="253">
        <f>ROUND(I2012*H2012,2)</f>
        <v>0</v>
      </c>
      <c r="K2012" s="254"/>
      <c r="L2012" s="46"/>
      <c r="M2012" s="255" t="s">
        <v>1</v>
      </c>
      <c r="N2012" s="256" t="s">
        <v>48</v>
      </c>
      <c r="O2012" s="93"/>
      <c r="P2012" s="257">
        <f>O2012*H2012</f>
        <v>0</v>
      </c>
      <c r="Q2012" s="257">
        <v>0</v>
      </c>
      <c r="R2012" s="257">
        <f>Q2012*H2012</f>
        <v>0</v>
      </c>
      <c r="S2012" s="257">
        <v>0</v>
      </c>
      <c r="T2012" s="258">
        <f>S2012*H2012</f>
        <v>0</v>
      </c>
      <c r="U2012" s="40"/>
      <c r="V2012" s="40"/>
      <c r="W2012" s="40"/>
      <c r="X2012" s="40"/>
      <c r="Y2012" s="40"/>
      <c r="Z2012" s="40"/>
      <c r="AA2012" s="40"/>
      <c r="AB2012" s="40"/>
      <c r="AC2012" s="40"/>
      <c r="AD2012" s="40"/>
      <c r="AE2012" s="40"/>
      <c r="AR2012" s="259" t="s">
        <v>162</v>
      </c>
      <c r="AT2012" s="259" t="s">
        <v>400</v>
      </c>
      <c r="AU2012" s="259" t="s">
        <v>93</v>
      </c>
      <c r="AY2012" s="18" t="s">
        <v>397</v>
      </c>
      <c r="BE2012" s="260">
        <f>IF(N2012="základní",J2012,0)</f>
        <v>0</v>
      </c>
      <c r="BF2012" s="260">
        <f>IF(N2012="snížená",J2012,0)</f>
        <v>0</v>
      </c>
      <c r="BG2012" s="260">
        <f>IF(N2012="zákl. přenesená",J2012,0)</f>
        <v>0</v>
      </c>
      <c r="BH2012" s="260">
        <f>IF(N2012="sníž. přenesená",J2012,0)</f>
        <v>0</v>
      </c>
      <c r="BI2012" s="260">
        <f>IF(N2012="nulová",J2012,0)</f>
        <v>0</v>
      </c>
      <c r="BJ2012" s="18" t="s">
        <v>91</v>
      </c>
      <c r="BK2012" s="260">
        <f>ROUND(I2012*H2012,2)</f>
        <v>0</v>
      </c>
      <c r="BL2012" s="18" t="s">
        <v>162</v>
      </c>
      <c r="BM2012" s="259" t="s">
        <v>3130</v>
      </c>
    </row>
    <row r="2013" s="2" customFormat="1">
      <c r="A2013" s="40"/>
      <c r="B2013" s="41"/>
      <c r="C2013" s="42"/>
      <c r="D2013" s="261" t="s">
        <v>404</v>
      </c>
      <c r="E2013" s="42"/>
      <c r="F2013" s="262" t="s">
        <v>2370</v>
      </c>
      <c r="G2013" s="42"/>
      <c r="H2013" s="42"/>
      <c r="I2013" s="157"/>
      <c r="J2013" s="42"/>
      <c r="K2013" s="42"/>
      <c r="L2013" s="46"/>
      <c r="M2013" s="263"/>
      <c r="N2013" s="264"/>
      <c r="O2013" s="93"/>
      <c r="P2013" s="93"/>
      <c r="Q2013" s="93"/>
      <c r="R2013" s="93"/>
      <c r="S2013" s="93"/>
      <c r="T2013" s="94"/>
      <c r="U2013" s="40"/>
      <c r="V2013" s="40"/>
      <c r="W2013" s="40"/>
      <c r="X2013" s="40"/>
      <c r="Y2013" s="40"/>
      <c r="Z2013" s="40"/>
      <c r="AA2013" s="40"/>
      <c r="AB2013" s="40"/>
      <c r="AC2013" s="40"/>
      <c r="AD2013" s="40"/>
      <c r="AE2013" s="40"/>
      <c r="AT2013" s="18" t="s">
        <v>404</v>
      </c>
      <c r="AU2013" s="18" t="s">
        <v>93</v>
      </c>
    </row>
    <row r="2014" s="2" customFormat="1" ht="16.5" customHeight="1">
      <c r="A2014" s="40"/>
      <c r="B2014" s="41"/>
      <c r="C2014" s="247" t="s">
        <v>3131</v>
      </c>
      <c r="D2014" s="247" t="s">
        <v>400</v>
      </c>
      <c r="E2014" s="248" t="s">
        <v>3132</v>
      </c>
      <c r="F2014" s="249" t="s">
        <v>3133</v>
      </c>
      <c r="G2014" s="250" t="s">
        <v>1828</v>
      </c>
      <c r="H2014" s="251">
        <v>1</v>
      </c>
      <c r="I2014" s="252"/>
      <c r="J2014" s="253">
        <f>ROUND(I2014*H2014,2)</f>
        <v>0</v>
      </c>
      <c r="K2014" s="254"/>
      <c r="L2014" s="46"/>
      <c r="M2014" s="255" t="s">
        <v>1</v>
      </c>
      <c r="N2014" s="256" t="s">
        <v>48</v>
      </c>
      <c r="O2014" s="93"/>
      <c r="P2014" s="257">
        <f>O2014*H2014</f>
        <v>0</v>
      </c>
      <c r="Q2014" s="257">
        <v>0</v>
      </c>
      <c r="R2014" s="257">
        <f>Q2014*H2014</f>
        <v>0</v>
      </c>
      <c r="S2014" s="257">
        <v>0</v>
      </c>
      <c r="T2014" s="258">
        <f>S2014*H2014</f>
        <v>0</v>
      </c>
      <c r="U2014" s="40"/>
      <c r="V2014" s="40"/>
      <c r="W2014" s="40"/>
      <c r="X2014" s="40"/>
      <c r="Y2014" s="40"/>
      <c r="Z2014" s="40"/>
      <c r="AA2014" s="40"/>
      <c r="AB2014" s="40"/>
      <c r="AC2014" s="40"/>
      <c r="AD2014" s="40"/>
      <c r="AE2014" s="40"/>
      <c r="AR2014" s="259" t="s">
        <v>162</v>
      </c>
      <c r="AT2014" s="259" t="s">
        <v>400</v>
      </c>
      <c r="AU2014" s="259" t="s">
        <v>93</v>
      </c>
      <c r="AY2014" s="18" t="s">
        <v>397</v>
      </c>
      <c r="BE2014" s="260">
        <f>IF(N2014="základní",J2014,0)</f>
        <v>0</v>
      </c>
      <c r="BF2014" s="260">
        <f>IF(N2014="snížená",J2014,0)</f>
        <v>0</v>
      </c>
      <c r="BG2014" s="260">
        <f>IF(N2014="zákl. přenesená",J2014,0)</f>
        <v>0</v>
      </c>
      <c r="BH2014" s="260">
        <f>IF(N2014="sníž. přenesená",J2014,0)</f>
        <v>0</v>
      </c>
      <c r="BI2014" s="260">
        <f>IF(N2014="nulová",J2014,0)</f>
        <v>0</v>
      </c>
      <c r="BJ2014" s="18" t="s">
        <v>91</v>
      </c>
      <c r="BK2014" s="260">
        <f>ROUND(I2014*H2014,2)</f>
        <v>0</v>
      </c>
      <c r="BL2014" s="18" t="s">
        <v>162</v>
      </c>
      <c r="BM2014" s="259" t="s">
        <v>3134</v>
      </c>
    </row>
    <row r="2015" s="2" customFormat="1">
      <c r="A2015" s="40"/>
      <c r="B2015" s="41"/>
      <c r="C2015" s="42"/>
      <c r="D2015" s="261" t="s">
        <v>404</v>
      </c>
      <c r="E2015" s="42"/>
      <c r="F2015" s="262" t="s">
        <v>2370</v>
      </c>
      <c r="G2015" s="42"/>
      <c r="H2015" s="42"/>
      <c r="I2015" s="157"/>
      <c r="J2015" s="42"/>
      <c r="K2015" s="42"/>
      <c r="L2015" s="46"/>
      <c r="M2015" s="263"/>
      <c r="N2015" s="264"/>
      <c r="O2015" s="93"/>
      <c r="P2015" s="93"/>
      <c r="Q2015" s="93"/>
      <c r="R2015" s="93"/>
      <c r="S2015" s="93"/>
      <c r="T2015" s="94"/>
      <c r="U2015" s="40"/>
      <c r="V2015" s="40"/>
      <c r="W2015" s="40"/>
      <c r="X2015" s="40"/>
      <c r="Y2015" s="40"/>
      <c r="Z2015" s="40"/>
      <c r="AA2015" s="40"/>
      <c r="AB2015" s="40"/>
      <c r="AC2015" s="40"/>
      <c r="AD2015" s="40"/>
      <c r="AE2015" s="40"/>
      <c r="AT2015" s="18" t="s">
        <v>404</v>
      </c>
      <c r="AU2015" s="18" t="s">
        <v>93</v>
      </c>
    </row>
    <row r="2016" s="2" customFormat="1" ht="16.5" customHeight="1">
      <c r="A2016" s="40"/>
      <c r="B2016" s="41"/>
      <c r="C2016" s="247" t="s">
        <v>2103</v>
      </c>
      <c r="D2016" s="247" t="s">
        <v>400</v>
      </c>
      <c r="E2016" s="248" t="s">
        <v>3135</v>
      </c>
      <c r="F2016" s="249" t="s">
        <v>3136</v>
      </c>
      <c r="G2016" s="250" t="s">
        <v>1828</v>
      </c>
      <c r="H2016" s="251">
        <v>1</v>
      </c>
      <c r="I2016" s="252"/>
      <c r="J2016" s="253">
        <f>ROUND(I2016*H2016,2)</f>
        <v>0</v>
      </c>
      <c r="K2016" s="254"/>
      <c r="L2016" s="46"/>
      <c r="M2016" s="255" t="s">
        <v>1</v>
      </c>
      <c r="N2016" s="256" t="s">
        <v>48</v>
      </c>
      <c r="O2016" s="93"/>
      <c r="P2016" s="257">
        <f>O2016*H2016</f>
        <v>0</v>
      </c>
      <c r="Q2016" s="257">
        <v>0</v>
      </c>
      <c r="R2016" s="257">
        <f>Q2016*H2016</f>
        <v>0</v>
      </c>
      <c r="S2016" s="257">
        <v>0</v>
      </c>
      <c r="T2016" s="258">
        <f>S2016*H2016</f>
        <v>0</v>
      </c>
      <c r="U2016" s="40"/>
      <c r="V2016" s="40"/>
      <c r="W2016" s="40"/>
      <c r="X2016" s="40"/>
      <c r="Y2016" s="40"/>
      <c r="Z2016" s="40"/>
      <c r="AA2016" s="40"/>
      <c r="AB2016" s="40"/>
      <c r="AC2016" s="40"/>
      <c r="AD2016" s="40"/>
      <c r="AE2016" s="40"/>
      <c r="AR2016" s="259" t="s">
        <v>162</v>
      </c>
      <c r="AT2016" s="259" t="s">
        <v>400</v>
      </c>
      <c r="AU2016" s="259" t="s">
        <v>93</v>
      </c>
      <c r="AY2016" s="18" t="s">
        <v>397</v>
      </c>
      <c r="BE2016" s="260">
        <f>IF(N2016="základní",J2016,0)</f>
        <v>0</v>
      </c>
      <c r="BF2016" s="260">
        <f>IF(N2016="snížená",J2016,0)</f>
        <v>0</v>
      </c>
      <c r="BG2016" s="260">
        <f>IF(N2016="zákl. přenesená",J2016,0)</f>
        <v>0</v>
      </c>
      <c r="BH2016" s="260">
        <f>IF(N2016="sníž. přenesená",J2016,0)</f>
        <v>0</v>
      </c>
      <c r="BI2016" s="260">
        <f>IF(N2016="nulová",J2016,0)</f>
        <v>0</v>
      </c>
      <c r="BJ2016" s="18" t="s">
        <v>91</v>
      </c>
      <c r="BK2016" s="260">
        <f>ROUND(I2016*H2016,2)</f>
        <v>0</v>
      </c>
      <c r="BL2016" s="18" t="s">
        <v>162</v>
      </c>
      <c r="BM2016" s="259" t="s">
        <v>3137</v>
      </c>
    </row>
    <row r="2017" s="2" customFormat="1">
      <c r="A2017" s="40"/>
      <c r="B2017" s="41"/>
      <c r="C2017" s="42"/>
      <c r="D2017" s="261" t="s">
        <v>404</v>
      </c>
      <c r="E2017" s="42"/>
      <c r="F2017" s="262" t="s">
        <v>2370</v>
      </c>
      <c r="G2017" s="42"/>
      <c r="H2017" s="42"/>
      <c r="I2017" s="157"/>
      <c r="J2017" s="42"/>
      <c r="K2017" s="42"/>
      <c r="L2017" s="46"/>
      <c r="M2017" s="263"/>
      <c r="N2017" s="264"/>
      <c r="O2017" s="93"/>
      <c r="P2017" s="93"/>
      <c r="Q2017" s="93"/>
      <c r="R2017" s="93"/>
      <c r="S2017" s="93"/>
      <c r="T2017" s="94"/>
      <c r="U2017" s="40"/>
      <c r="V2017" s="40"/>
      <c r="W2017" s="40"/>
      <c r="X2017" s="40"/>
      <c r="Y2017" s="40"/>
      <c r="Z2017" s="40"/>
      <c r="AA2017" s="40"/>
      <c r="AB2017" s="40"/>
      <c r="AC2017" s="40"/>
      <c r="AD2017" s="40"/>
      <c r="AE2017" s="40"/>
      <c r="AT2017" s="18" t="s">
        <v>404</v>
      </c>
      <c r="AU2017" s="18" t="s">
        <v>93</v>
      </c>
    </row>
    <row r="2018" s="2" customFormat="1" ht="16.5" customHeight="1">
      <c r="A2018" s="40"/>
      <c r="B2018" s="41"/>
      <c r="C2018" s="247" t="s">
        <v>3138</v>
      </c>
      <c r="D2018" s="247" t="s">
        <v>400</v>
      </c>
      <c r="E2018" s="248" t="s">
        <v>3139</v>
      </c>
      <c r="F2018" s="249" t="s">
        <v>3140</v>
      </c>
      <c r="G2018" s="250" t="s">
        <v>1828</v>
      </c>
      <c r="H2018" s="251">
        <v>1</v>
      </c>
      <c r="I2018" s="252"/>
      <c r="J2018" s="253">
        <f>ROUND(I2018*H2018,2)</f>
        <v>0</v>
      </c>
      <c r="K2018" s="254"/>
      <c r="L2018" s="46"/>
      <c r="M2018" s="255" t="s">
        <v>1</v>
      </c>
      <c r="N2018" s="256" t="s">
        <v>48</v>
      </c>
      <c r="O2018" s="93"/>
      <c r="P2018" s="257">
        <f>O2018*H2018</f>
        <v>0</v>
      </c>
      <c r="Q2018" s="257">
        <v>0</v>
      </c>
      <c r="R2018" s="257">
        <f>Q2018*H2018</f>
        <v>0</v>
      </c>
      <c r="S2018" s="257">
        <v>0</v>
      </c>
      <c r="T2018" s="258">
        <f>S2018*H2018</f>
        <v>0</v>
      </c>
      <c r="U2018" s="40"/>
      <c r="V2018" s="40"/>
      <c r="W2018" s="40"/>
      <c r="X2018" s="40"/>
      <c r="Y2018" s="40"/>
      <c r="Z2018" s="40"/>
      <c r="AA2018" s="40"/>
      <c r="AB2018" s="40"/>
      <c r="AC2018" s="40"/>
      <c r="AD2018" s="40"/>
      <c r="AE2018" s="40"/>
      <c r="AR2018" s="259" t="s">
        <v>162</v>
      </c>
      <c r="AT2018" s="259" t="s">
        <v>400</v>
      </c>
      <c r="AU2018" s="259" t="s">
        <v>93</v>
      </c>
      <c r="AY2018" s="18" t="s">
        <v>397</v>
      </c>
      <c r="BE2018" s="260">
        <f>IF(N2018="základní",J2018,0)</f>
        <v>0</v>
      </c>
      <c r="BF2018" s="260">
        <f>IF(N2018="snížená",J2018,0)</f>
        <v>0</v>
      </c>
      <c r="BG2018" s="260">
        <f>IF(N2018="zákl. přenesená",J2018,0)</f>
        <v>0</v>
      </c>
      <c r="BH2018" s="260">
        <f>IF(N2018="sníž. přenesená",J2018,0)</f>
        <v>0</v>
      </c>
      <c r="BI2018" s="260">
        <f>IF(N2018="nulová",J2018,0)</f>
        <v>0</v>
      </c>
      <c r="BJ2018" s="18" t="s">
        <v>91</v>
      </c>
      <c r="BK2018" s="260">
        <f>ROUND(I2018*H2018,2)</f>
        <v>0</v>
      </c>
      <c r="BL2018" s="18" t="s">
        <v>162</v>
      </c>
      <c r="BM2018" s="259" t="s">
        <v>3141</v>
      </c>
    </row>
    <row r="2019" s="2" customFormat="1">
      <c r="A2019" s="40"/>
      <c r="B2019" s="41"/>
      <c r="C2019" s="42"/>
      <c r="D2019" s="261" t="s">
        <v>404</v>
      </c>
      <c r="E2019" s="42"/>
      <c r="F2019" s="262" t="s">
        <v>2370</v>
      </c>
      <c r="G2019" s="42"/>
      <c r="H2019" s="42"/>
      <c r="I2019" s="157"/>
      <c r="J2019" s="42"/>
      <c r="K2019" s="42"/>
      <c r="L2019" s="46"/>
      <c r="M2019" s="263"/>
      <c r="N2019" s="264"/>
      <c r="O2019" s="93"/>
      <c r="P2019" s="93"/>
      <c r="Q2019" s="93"/>
      <c r="R2019" s="93"/>
      <c r="S2019" s="93"/>
      <c r="T2019" s="94"/>
      <c r="U2019" s="40"/>
      <c r="V2019" s="40"/>
      <c r="W2019" s="40"/>
      <c r="X2019" s="40"/>
      <c r="Y2019" s="40"/>
      <c r="Z2019" s="40"/>
      <c r="AA2019" s="40"/>
      <c r="AB2019" s="40"/>
      <c r="AC2019" s="40"/>
      <c r="AD2019" s="40"/>
      <c r="AE2019" s="40"/>
      <c r="AT2019" s="18" t="s">
        <v>404</v>
      </c>
      <c r="AU2019" s="18" t="s">
        <v>93</v>
      </c>
    </row>
    <row r="2020" s="2" customFormat="1" ht="16.5" customHeight="1">
      <c r="A2020" s="40"/>
      <c r="B2020" s="41"/>
      <c r="C2020" s="247" t="s">
        <v>2107</v>
      </c>
      <c r="D2020" s="247" t="s">
        <v>400</v>
      </c>
      <c r="E2020" s="248" t="s">
        <v>3142</v>
      </c>
      <c r="F2020" s="249" t="s">
        <v>3143</v>
      </c>
      <c r="G2020" s="250" t="s">
        <v>1828</v>
      </c>
      <c r="H2020" s="251">
        <v>1</v>
      </c>
      <c r="I2020" s="252"/>
      <c r="J2020" s="253">
        <f>ROUND(I2020*H2020,2)</f>
        <v>0</v>
      </c>
      <c r="K2020" s="254"/>
      <c r="L2020" s="46"/>
      <c r="M2020" s="255" t="s">
        <v>1</v>
      </c>
      <c r="N2020" s="256" t="s">
        <v>48</v>
      </c>
      <c r="O2020" s="93"/>
      <c r="P2020" s="257">
        <f>O2020*H2020</f>
        <v>0</v>
      </c>
      <c r="Q2020" s="257">
        <v>0</v>
      </c>
      <c r="R2020" s="257">
        <f>Q2020*H2020</f>
        <v>0</v>
      </c>
      <c r="S2020" s="257">
        <v>0</v>
      </c>
      <c r="T2020" s="258">
        <f>S2020*H2020</f>
        <v>0</v>
      </c>
      <c r="U2020" s="40"/>
      <c r="V2020" s="40"/>
      <c r="W2020" s="40"/>
      <c r="X2020" s="40"/>
      <c r="Y2020" s="40"/>
      <c r="Z2020" s="40"/>
      <c r="AA2020" s="40"/>
      <c r="AB2020" s="40"/>
      <c r="AC2020" s="40"/>
      <c r="AD2020" s="40"/>
      <c r="AE2020" s="40"/>
      <c r="AR2020" s="259" t="s">
        <v>162</v>
      </c>
      <c r="AT2020" s="259" t="s">
        <v>400</v>
      </c>
      <c r="AU2020" s="259" t="s">
        <v>93</v>
      </c>
      <c r="AY2020" s="18" t="s">
        <v>397</v>
      </c>
      <c r="BE2020" s="260">
        <f>IF(N2020="základní",J2020,0)</f>
        <v>0</v>
      </c>
      <c r="BF2020" s="260">
        <f>IF(N2020="snížená",J2020,0)</f>
        <v>0</v>
      </c>
      <c r="BG2020" s="260">
        <f>IF(N2020="zákl. přenesená",J2020,0)</f>
        <v>0</v>
      </c>
      <c r="BH2020" s="260">
        <f>IF(N2020="sníž. přenesená",J2020,0)</f>
        <v>0</v>
      </c>
      <c r="BI2020" s="260">
        <f>IF(N2020="nulová",J2020,0)</f>
        <v>0</v>
      </c>
      <c r="BJ2020" s="18" t="s">
        <v>91</v>
      </c>
      <c r="BK2020" s="260">
        <f>ROUND(I2020*H2020,2)</f>
        <v>0</v>
      </c>
      <c r="BL2020" s="18" t="s">
        <v>162</v>
      </c>
      <c r="BM2020" s="259" t="s">
        <v>3144</v>
      </c>
    </row>
    <row r="2021" s="2" customFormat="1">
      <c r="A2021" s="40"/>
      <c r="B2021" s="41"/>
      <c r="C2021" s="42"/>
      <c r="D2021" s="261" t="s">
        <v>404</v>
      </c>
      <c r="E2021" s="42"/>
      <c r="F2021" s="262" t="s">
        <v>2370</v>
      </c>
      <c r="G2021" s="42"/>
      <c r="H2021" s="42"/>
      <c r="I2021" s="157"/>
      <c r="J2021" s="42"/>
      <c r="K2021" s="42"/>
      <c r="L2021" s="46"/>
      <c r="M2021" s="263"/>
      <c r="N2021" s="264"/>
      <c r="O2021" s="93"/>
      <c r="P2021" s="93"/>
      <c r="Q2021" s="93"/>
      <c r="R2021" s="93"/>
      <c r="S2021" s="93"/>
      <c r="T2021" s="94"/>
      <c r="U2021" s="40"/>
      <c r="V2021" s="40"/>
      <c r="W2021" s="40"/>
      <c r="X2021" s="40"/>
      <c r="Y2021" s="40"/>
      <c r="Z2021" s="40"/>
      <c r="AA2021" s="40"/>
      <c r="AB2021" s="40"/>
      <c r="AC2021" s="40"/>
      <c r="AD2021" s="40"/>
      <c r="AE2021" s="40"/>
      <c r="AT2021" s="18" t="s">
        <v>404</v>
      </c>
      <c r="AU2021" s="18" t="s">
        <v>93</v>
      </c>
    </row>
    <row r="2022" s="2" customFormat="1" ht="16.5" customHeight="1">
      <c r="A2022" s="40"/>
      <c r="B2022" s="41"/>
      <c r="C2022" s="247" t="s">
        <v>3145</v>
      </c>
      <c r="D2022" s="247" t="s">
        <v>400</v>
      </c>
      <c r="E2022" s="248" t="s">
        <v>3146</v>
      </c>
      <c r="F2022" s="249" t="s">
        <v>3147</v>
      </c>
      <c r="G2022" s="250" t="s">
        <v>1828</v>
      </c>
      <c r="H2022" s="251">
        <v>1</v>
      </c>
      <c r="I2022" s="252"/>
      <c r="J2022" s="253">
        <f>ROUND(I2022*H2022,2)</f>
        <v>0</v>
      </c>
      <c r="K2022" s="254"/>
      <c r="L2022" s="46"/>
      <c r="M2022" s="255" t="s">
        <v>1</v>
      </c>
      <c r="N2022" s="256" t="s">
        <v>48</v>
      </c>
      <c r="O2022" s="93"/>
      <c r="P2022" s="257">
        <f>O2022*H2022</f>
        <v>0</v>
      </c>
      <c r="Q2022" s="257">
        <v>0</v>
      </c>
      <c r="R2022" s="257">
        <f>Q2022*H2022</f>
        <v>0</v>
      </c>
      <c r="S2022" s="257">
        <v>0</v>
      </c>
      <c r="T2022" s="258">
        <f>S2022*H2022</f>
        <v>0</v>
      </c>
      <c r="U2022" s="40"/>
      <c r="V2022" s="40"/>
      <c r="W2022" s="40"/>
      <c r="X2022" s="40"/>
      <c r="Y2022" s="40"/>
      <c r="Z2022" s="40"/>
      <c r="AA2022" s="40"/>
      <c r="AB2022" s="40"/>
      <c r="AC2022" s="40"/>
      <c r="AD2022" s="40"/>
      <c r="AE2022" s="40"/>
      <c r="AR2022" s="259" t="s">
        <v>162</v>
      </c>
      <c r="AT2022" s="259" t="s">
        <v>400</v>
      </c>
      <c r="AU2022" s="259" t="s">
        <v>93</v>
      </c>
      <c r="AY2022" s="18" t="s">
        <v>397</v>
      </c>
      <c r="BE2022" s="260">
        <f>IF(N2022="základní",J2022,0)</f>
        <v>0</v>
      </c>
      <c r="BF2022" s="260">
        <f>IF(N2022="snížená",J2022,0)</f>
        <v>0</v>
      </c>
      <c r="BG2022" s="260">
        <f>IF(N2022="zákl. přenesená",J2022,0)</f>
        <v>0</v>
      </c>
      <c r="BH2022" s="260">
        <f>IF(N2022="sníž. přenesená",J2022,0)</f>
        <v>0</v>
      </c>
      <c r="BI2022" s="260">
        <f>IF(N2022="nulová",J2022,0)</f>
        <v>0</v>
      </c>
      <c r="BJ2022" s="18" t="s">
        <v>91</v>
      </c>
      <c r="BK2022" s="260">
        <f>ROUND(I2022*H2022,2)</f>
        <v>0</v>
      </c>
      <c r="BL2022" s="18" t="s">
        <v>162</v>
      </c>
      <c r="BM2022" s="259" t="s">
        <v>3148</v>
      </c>
    </row>
    <row r="2023" s="2" customFormat="1">
      <c r="A2023" s="40"/>
      <c r="B2023" s="41"/>
      <c r="C2023" s="42"/>
      <c r="D2023" s="261" t="s">
        <v>404</v>
      </c>
      <c r="E2023" s="42"/>
      <c r="F2023" s="262" t="s">
        <v>2370</v>
      </c>
      <c r="G2023" s="42"/>
      <c r="H2023" s="42"/>
      <c r="I2023" s="157"/>
      <c r="J2023" s="42"/>
      <c r="K2023" s="42"/>
      <c r="L2023" s="46"/>
      <c r="M2023" s="263"/>
      <c r="N2023" s="264"/>
      <c r="O2023" s="93"/>
      <c r="P2023" s="93"/>
      <c r="Q2023" s="93"/>
      <c r="R2023" s="93"/>
      <c r="S2023" s="93"/>
      <c r="T2023" s="94"/>
      <c r="U2023" s="40"/>
      <c r="V2023" s="40"/>
      <c r="W2023" s="40"/>
      <c r="X2023" s="40"/>
      <c r="Y2023" s="40"/>
      <c r="Z2023" s="40"/>
      <c r="AA2023" s="40"/>
      <c r="AB2023" s="40"/>
      <c r="AC2023" s="40"/>
      <c r="AD2023" s="40"/>
      <c r="AE2023" s="40"/>
      <c r="AT2023" s="18" t="s">
        <v>404</v>
      </c>
      <c r="AU2023" s="18" t="s">
        <v>93</v>
      </c>
    </row>
    <row r="2024" s="2" customFormat="1" ht="16.5" customHeight="1">
      <c r="A2024" s="40"/>
      <c r="B2024" s="41"/>
      <c r="C2024" s="247" t="s">
        <v>2110</v>
      </c>
      <c r="D2024" s="247" t="s">
        <v>400</v>
      </c>
      <c r="E2024" s="248" t="s">
        <v>3149</v>
      </c>
      <c r="F2024" s="249" t="s">
        <v>3150</v>
      </c>
      <c r="G2024" s="250" t="s">
        <v>1828</v>
      </c>
      <c r="H2024" s="251">
        <v>1</v>
      </c>
      <c r="I2024" s="252"/>
      <c r="J2024" s="253">
        <f>ROUND(I2024*H2024,2)</f>
        <v>0</v>
      </c>
      <c r="K2024" s="254"/>
      <c r="L2024" s="46"/>
      <c r="M2024" s="255" t="s">
        <v>1</v>
      </c>
      <c r="N2024" s="256" t="s">
        <v>48</v>
      </c>
      <c r="O2024" s="93"/>
      <c r="P2024" s="257">
        <f>O2024*H2024</f>
        <v>0</v>
      </c>
      <c r="Q2024" s="257">
        <v>0</v>
      </c>
      <c r="R2024" s="257">
        <f>Q2024*H2024</f>
        <v>0</v>
      </c>
      <c r="S2024" s="257">
        <v>0</v>
      </c>
      <c r="T2024" s="258">
        <f>S2024*H2024</f>
        <v>0</v>
      </c>
      <c r="U2024" s="40"/>
      <c r="V2024" s="40"/>
      <c r="W2024" s="40"/>
      <c r="X2024" s="40"/>
      <c r="Y2024" s="40"/>
      <c r="Z2024" s="40"/>
      <c r="AA2024" s="40"/>
      <c r="AB2024" s="40"/>
      <c r="AC2024" s="40"/>
      <c r="AD2024" s="40"/>
      <c r="AE2024" s="40"/>
      <c r="AR2024" s="259" t="s">
        <v>162</v>
      </c>
      <c r="AT2024" s="259" t="s">
        <v>400</v>
      </c>
      <c r="AU2024" s="259" t="s">
        <v>93</v>
      </c>
      <c r="AY2024" s="18" t="s">
        <v>397</v>
      </c>
      <c r="BE2024" s="260">
        <f>IF(N2024="základní",J2024,0)</f>
        <v>0</v>
      </c>
      <c r="BF2024" s="260">
        <f>IF(N2024="snížená",J2024,0)</f>
        <v>0</v>
      </c>
      <c r="BG2024" s="260">
        <f>IF(N2024="zákl. přenesená",J2024,0)</f>
        <v>0</v>
      </c>
      <c r="BH2024" s="260">
        <f>IF(N2024="sníž. přenesená",J2024,0)</f>
        <v>0</v>
      </c>
      <c r="BI2024" s="260">
        <f>IF(N2024="nulová",J2024,0)</f>
        <v>0</v>
      </c>
      <c r="BJ2024" s="18" t="s">
        <v>91</v>
      </c>
      <c r="BK2024" s="260">
        <f>ROUND(I2024*H2024,2)</f>
        <v>0</v>
      </c>
      <c r="BL2024" s="18" t="s">
        <v>162</v>
      </c>
      <c r="BM2024" s="259" t="s">
        <v>3151</v>
      </c>
    </row>
    <row r="2025" s="2" customFormat="1">
      <c r="A2025" s="40"/>
      <c r="B2025" s="41"/>
      <c r="C2025" s="42"/>
      <c r="D2025" s="261" t="s">
        <v>404</v>
      </c>
      <c r="E2025" s="42"/>
      <c r="F2025" s="262" t="s">
        <v>2370</v>
      </c>
      <c r="G2025" s="42"/>
      <c r="H2025" s="42"/>
      <c r="I2025" s="157"/>
      <c r="J2025" s="42"/>
      <c r="K2025" s="42"/>
      <c r="L2025" s="46"/>
      <c r="M2025" s="263"/>
      <c r="N2025" s="264"/>
      <c r="O2025" s="93"/>
      <c r="P2025" s="93"/>
      <c r="Q2025" s="93"/>
      <c r="R2025" s="93"/>
      <c r="S2025" s="93"/>
      <c r="T2025" s="94"/>
      <c r="U2025" s="40"/>
      <c r="V2025" s="40"/>
      <c r="W2025" s="40"/>
      <c r="X2025" s="40"/>
      <c r="Y2025" s="40"/>
      <c r="Z2025" s="40"/>
      <c r="AA2025" s="40"/>
      <c r="AB2025" s="40"/>
      <c r="AC2025" s="40"/>
      <c r="AD2025" s="40"/>
      <c r="AE2025" s="40"/>
      <c r="AT2025" s="18" t="s">
        <v>404</v>
      </c>
      <c r="AU2025" s="18" t="s">
        <v>93</v>
      </c>
    </row>
    <row r="2026" s="2" customFormat="1" ht="16.5" customHeight="1">
      <c r="A2026" s="40"/>
      <c r="B2026" s="41"/>
      <c r="C2026" s="247" t="s">
        <v>3152</v>
      </c>
      <c r="D2026" s="247" t="s">
        <v>400</v>
      </c>
      <c r="E2026" s="248" t="s">
        <v>3153</v>
      </c>
      <c r="F2026" s="249" t="s">
        <v>3154</v>
      </c>
      <c r="G2026" s="250" t="s">
        <v>1828</v>
      </c>
      <c r="H2026" s="251">
        <v>1</v>
      </c>
      <c r="I2026" s="252"/>
      <c r="J2026" s="253">
        <f>ROUND(I2026*H2026,2)</f>
        <v>0</v>
      </c>
      <c r="K2026" s="254"/>
      <c r="L2026" s="46"/>
      <c r="M2026" s="255" t="s">
        <v>1</v>
      </c>
      <c r="N2026" s="256" t="s">
        <v>48</v>
      </c>
      <c r="O2026" s="93"/>
      <c r="P2026" s="257">
        <f>O2026*H2026</f>
        <v>0</v>
      </c>
      <c r="Q2026" s="257">
        <v>0</v>
      </c>
      <c r="R2026" s="257">
        <f>Q2026*H2026</f>
        <v>0</v>
      </c>
      <c r="S2026" s="257">
        <v>0</v>
      </c>
      <c r="T2026" s="258">
        <f>S2026*H2026</f>
        <v>0</v>
      </c>
      <c r="U2026" s="40"/>
      <c r="V2026" s="40"/>
      <c r="W2026" s="40"/>
      <c r="X2026" s="40"/>
      <c r="Y2026" s="40"/>
      <c r="Z2026" s="40"/>
      <c r="AA2026" s="40"/>
      <c r="AB2026" s="40"/>
      <c r="AC2026" s="40"/>
      <c r="AD2026" s="40"/>
      <c r="AE2026" s="40"/>
      <c r="AR2026" s="259" t="s">
        <v>162</v>
      </c>
      <c r="AT2026" s="259" t="s">
        <v>400</v>
      </c>
      <c r="AU2026" s="259" t="s">
        <v>93</v>
      </c>
      <c r="AY2026" s="18" t="s">
        <v>397</v>
      </c>
      <c r="BE2026" s="260">
        <f>IF(N2026="základní",J2026,0)</f>
        <v>0</v>
      </c>
      <c r="BF2026" s="260">
        <f>IF(N2026="snížená",J2026,0)</f>
        <v>0</v>
      </c>
      <c r="BG2026" s="260">
        <f>IF(N2026="zákl. přenesená",J2026,0)</f>
        <v>0</v>
      </c>
      <c r="BH2026" s="260">
        <f>IF(N2026="sníž. přenesená",J2026,0)</f>
        <v>0</v>
      </c>
      <c r="BI2026" s="260">
        <f>IF(N2026="nulová",J2026,0)</f>
        <v>0</v>
      </c>
      <c r="BJ2026" s="18" t="s">
        <v>91</v>
      </c>
      <c r="BK2026" s="260">
        <f>ROUND(I2026*H2026,2)</f>
        <v>0</v>
      </c>
      <c r="BL2026" s="18" t="s">
        <v>162</v>
      </c>
      <c r="BM2026" s="259" t="s">
        <v>3155</v>
      </c>
    </row>
    <row r="2027" s="2" customFormat="1">
      <c r="A2027" s="40"/>
      <c r="B2027" s="41"/>
      <c r="C2027" s="42"/>
      <c r="D2027" s="261" t="s">
        <v>404</v>
      </c>
      <c r="E2027" s="42"/>
      <c r="F2027" s="262" t="s">
        <v>2370</v>
      </c>
      <c r="G2027" s="42"/>
      <c r="H2027" s="42"/>
      <c r="I2027" s="157"/>
      <c r="J2027" s="42"/>
      <c r="K2027" s="42"/>
      <c r="L2027" s="46"/>
      <c r="M2027" s="263"/>
      <c r="N2027" s="264"/>
      <c r="O2027" s="93"/>
      <c r="P2027" s="93"/>
      <c r="Q2027" s="93"/>
      <c r="R2027" s="93"/>
      <c r="S2027" s="93"/>
      <c r="T2027" s="94"/>
      <c r="U2027" s="40"/>
      <c r="V2027" s="40"/>
      <c r="W2027" s="40"/>
      <c r="X2027" s="40"/>
      <c r="Y2027" s="40"/>
      <c r="Z2027" s="40"/>
      <c r="AA2027" s="40"/>
      <c r="AB2027" s="40"/>
      <c r="AC2027" s="40"/>
      <c r="AD2027" s="40"/>
      <c r="AE2027" s="40"/>
      <c r="AT2027" s="18" t="s">
        <v>404</v>
      </c>
      <c r="AU2027" s="18" t="s">
        <v>93</v>
      </c>
    </row>
    <row r="2028" s="2" customFormat="1" ht="16.5" customHeight="1">
      <c r="A2028" s="40"/>
      <c r="B2028" s="41"/>
      <c r="C2028" s="247" t="s">
        <v>2114</v>
      </c>
      <c r="D2028" s="247" t="s">
        <v>400</v>
      </c>
      <c r="E2028" s="248" t="s">
        <v>3156</v>
      </c>
      <c r="F2028" s="249" t="s">
        <v>3157</v>
      </c>
      <c r="G2028" s="250" t="s">
        <v>1828</v>
      </c>
      <c r="H2028" s="251">
        <v>1</v>
      </c>
      <c r="I2028" s="252"/>
      <c r="J2028" s="253">
        <f>ROUND(I2028*H2028,2)</f>
        <v>0</v>
      </c>
      <c r="K2028" s="254"/>
      <c r="L2028" s="46"/>
      <c r="M2028" s="255" t="s">
        <v>1</v>
      </c>
      <c r="N2028" s="256" t="s">
        <v>48</v>
      </c>
      <c r="O2028" s="93"/>
      <c r="P2028" s="257">
        <f>O2028*H2028</f>
        <v>0</v>
      </c>
      <c r="Q2028" s="257">
        <v>0</v>
      </c>
      <c r="R2028" s="257">
        <f>Q2028*H2028</f>
        <v>0</v>
      </c>
      <c r="S2028" s="257">
        <v>0</v>
      </c>
      <c r="T2028" s="258">
        <f>S2028*H2028</f>
        <v>0</v>
      </c>
      <c r="U2028" s="40"/>
      <c r="V2028" s="40"/>
      <c r="W2028" s="40"/>
      <c r="X2028" s="40"/>
      <c r="Y2028" s="40"/>
      <c r="Z2028" s="40"/>
      <c r="AA2028" s="40"/>
      <c r="AB2028" s="40"/>
      <c r="AC2028" s="40"/>
      <c r="AD2028" s="40"/>
      <c r="AE2028" s="40"/>
      <c r="AR2028" s="259" t="s">
        <v>162</v>
      </c>
      <c r="AT2028" s="259" t="s">
        <v>400</v>
      </c>
      <c r="AU2028" s="259" t="s">
        <v>93</v>
      </c>
      <c r="AY2028" s="18" t="s">
        <v>397</v>
      </c>
      <c r="BE2028" s="260">
        <f>IF(N2028="základní",J2028,0)</f>
        <v>0</v>
      </c>
      <c r="BF2028" s="260">
        <f>IF(N2028="snížená",J2028,0)</f>
        <v>0</v>
      </c>
      <c r="BG2028" s="260">
        <f>IF(N2028="zákl. přenesená",J2028,0)</f>
        <v>0</v>
      </c>
      <c r="BH2028" s="260">
        <f>IF(N2028="sníž. přenesená",J2028,0)</f>
        <v>0</v>
      </c>
      <c r="BI2028" s="260">
        <f>IF(N2028="nulová",J2028,0)</f>
        <v>0</v>
      </c>
      <c r="BJ2028" s="18" t="s">
        <v>91</v>
      </c>
      <c r="BK2028" s="260">
        <f>ROUND(I2028*H2028,2)</f>
        <v>0</v>
      </c>
      <c r="BL2028" s="18" t="s">
        <v>162</v>
      </c>
      <c r="BM2028" s="259" t="s">
        <v>3158</v>
      </c>
    </row>
    <row r="2029" s="2" customFormat="1">
      <c r="A2029" s="40"/>
      <c r="B2029" s="41"/>
      <c r="C2029" s="42"/>
      <c r="D2029" s="261" t="s">
        <v>404</v>
      </c>
      <c r="E2029" s="42"/>
      <c r="F2029" s="262" t="s">
        <v>2370</v>
      </c>
      <c r="G2029" s="42"/>
      <c r="H2029" s="42"/>
      <c r="I2029" s="157"/>
      <c r="J2029" s="42"/>
      <c r="K2029" s="42"/>
      <c r="L2029" s="46"/>
      <c r="M2029" s="263"/>
      <c r="N2029" s="264"/>
      <c r="O2029" s="93"/>
      <c r="P2029" s="93"/>
      <c r="Q2029" s="93"/>
      <c r="R2029" s="93"/>
      <c r="S2029" s="93"/>
      <c r="T2029" s="94"/>
      <c r="U2029" s="40"/>
      <c r="V2029" s="40"/>
      <c r="W2029" s="40"/>
      <c r="X2029" s="40"/>
      <c r="Y2029" s="40"/>
      <c r="Z2029" s="40"/>
      <c r="AA2029" s="40"/>
      <c r="AB2029" s="40"/>
      <c r="AC2029" s="40"/>
      <c r="AD2029" s="40"/>
      <c r="AE2029" s="40"/>
      <c r="AT2029" s="18" t="s">
        <v>404</v>
      </c>
      <c r="AU2029" s="18" t="s">
        <v>93</v>
      </c>
    </row>
    <row r="2030" s="2" customFormat="1" ht="16.5" customHeight="1">
      <c r="A2030" s="40"/>
      <c r="B2030" s="41"/>
      <c r="C2030" s="247" t="s">
        <v>3159</v>
      </c>
      <c r="D2030" s="247" t="s">
        <v>400</v>
      </c>
      <c r="E2030" s="248" t="s">
        <v>3160</v>
      </c>
      <c r="F2030" s="249" t="s">
        <v>3161</v>
      </c>
      <c r="G2030" s="250" t="s">
        <v>1828</v>
      </c>
      <c r="H2030" s="251">
        <v>1</v>
      </c>
      <c r="I2030" s="252"/>
      <c r="J2030" s="253">
        <f>ROUND(I2030*H2030,2)</f>
        <v>0</v>
      </c>
      <c r="K2030" s="254"/>
      <c r="L2030" s="46"/>
      <c r="M2030" s="255" t="s">
        <v>1</v>
      </c>
      <c r="N2030" s="256" t="s">
        <v>48</v>
      </c>
      <c r="O2030" s="93"/>
      <c r="P2030" s="257">
        <f>O2030*H2030</f>
        <v>0</v>
      </c>
      <c r="Q2030" s="257">
        <v>0</v>
      </c>
      <c r="R2030" s="257">
        <f>Q2030*H2030</f>
        <v>0</v>
      </c>
      <c r="S2030" s="257">
        <v>0</v>
      </c>
      <c r="T2030" s="258">
        <f>S2030*H2030</f>
        <v>0</v>
      </c>
      <c r="U2030" s="40"/>
      <c r="V2030" s="40"/>
      <c r="W2030" s="40"/>
      <c r="X2030" s="40"/>
      <c r="Y2030" s="40"/>
      <c r="Z2030" s="40"/>
      <c r="AA2030" s="40"/>
      <c r="AB2030" s="40"/>
      <c r="AC2030" s="40"/>
      <c r="AD2030" s="40"/>
      <c r="AE2030" s="40"/>
      <c r="AR2030" s="259" t="s">
        <v>162</v>
      </c>
      <c r="AT2030" s="259" t="s">
        <v>400</v>
      </c>
      <c r="AU2030" s="259" t="s">
        <v>93</v>
      </c>
      <c r="AY2030" s="18" t="s">
        <v>397</v>
      </c>
      <c r="BE2030" s="260">
        <f>IF(N2030="základní",J2030,0)</f>
        <v>0</v>
      </c>
      <c r="BF2030" s="260">
        <f>IF(N2030="snížená",J2030,0)</f>
        <v>0</v>
      </c>
      <c r="BG2030" s="260">
        <f>IF(N2030="zákl. přenesená",J2030,0)</f>
        <v>0</v>
      </c>
      <c r="BH2030" s="260">
        <f>IF(N2030="sníž. přenesená",J2030,0)</f>
        <v>0</v>
      </c>
      <c r="BI2030" s="260">
        <f>IF(N2030="nulová",J2030,0)</f>
        <v>0</v>
      </c>
      <c r="BJ2030" s="18" t="s">
        <v>91</v>
      </c>
      <c r="BK2030" s="260">
        <f>ROUND(I2030*H2030,2)</f>
        <v>0</v>
      </c>
      <c r="BL2030" s="18" t="s">
        <v>162</v>
      </c>
      <c r="BM2030" s="259" t="s">
        <v>3162</v>
      </c>
    </row>
    <row r="2031" s="2" customFormat="1">
      <c r="A2031" s="40"/>
      <c r="B2031" s="41"/>
      <c r="C2031" s="42"/>
      <c r="D2031" s="261" t="s">
        <v>404</v>
      </c>
      <c r="E2031" s="42"/>
      <c r="F2031" s="262" t="s">
        <v>2370</v>
      </c>
      <c r="G2031" s="42"/>
      <c r="H2031" s="42"/>
      <c r="I2031" s="157"/>
      <c r="J2031" s="42"/>
      <c r="K2031" s="42"/>
      <c r="L2031" s="46"/>
      <c r="M2031" s="263"/>
      <c r="N2031" s="264"/>
      <c r="O2031" s="93"/>
      <c r="P2031" s="93"/>
      <c r="Q2031" s="93"/>
      <c r="R2031" s="93"/>
      <c r="S2031" s="93"/>
      <c r="T2031" s="94"/>
      <c r="U2031" s="40"/>
      <c r="V2031" s="40"/>
      <c r="W2031" s="40"/>
      <c r="X2031" s="40"/>
      <c r="Y2031" s="40"/>
      <c r="Z2031" s="40"/>
      <c r="AA2031" s="40"/>
      <c r="AB2031" s="40"/>
      <c r="AC2031" s="40"/>
      <c r="AD2031" s="40"/>
      <c r="AE2031" s="40"/>
      <c r="AT2031" s="18" t="s">
        <v>404</v>
      </c>
      <c r="AU2031" s="18" t="s">
        <v>93</v>
      </c>
    </row>
    <row r="2032" s="2" customFormat="1" ht="16.5" customHeight="1">
      <c r="A2032" s="40"/>
      <c r="B2032" s="41"/>
      <c r="C2032" s="247" t="s">
        <v>2117</v>
      </c>
      <c r="D2032" s="247" t="s">
        <v>400</v>
      </c>
      <c r="E2032" s="248" t="s">
        <v>3163</v>
      </c>
      <c r="F2032" s="249" t="s">
        <v>3164</v>
      </c>
      <c r="G2032" s="250" t="s">
        <v>1828</v>
      </c>
      <c r="H2032" s="251">
        <v>1</v>
      </c>
      <c r="I2032" s="252"/>
      <c r="J2032" s="253">
        <f>ROUND(I2032*H2032,2)</f>
        <v>0</v>
      </c>
      <c r="K2032" s="254"/>
      <c r="L2032" s="46"/>
      <c r="M2032" s="255" t="s">
        <v>1</v>
      </c>
      <c r="N2032" s="256" t="s">
        <v>48</v>
      </c>
      <c r="O2032" s="93"/>
      <c r="P2032" s="257">
        <f>O2032*H2032</f>
        <v>0</v>
      </c>
      <c r="Q2032" s="257">
        <v>0</v>
      </c>
      <c r="R2032" s="257">
        <f>Q2032*H2032</f>
        <v>0</v>
      </c>
      <c r="S2032" s="257">
        <v>0</v>
      </c>
      <c r="T2032" s="258">
        <f>S2032*H2032</f>
        <v>0</v>
      </c>
      <c r="U2032" s="40"/>
      <c r="V2032" s="40"/>
      <c r="W2032" s="40"/>
      <c r="X2032" s="40"/>
      <c r="Y2032" s="40"/>
      <c r="Z2032" s="40"/>
      <c r="AA2032" s="40"/>
      <c r="AB2032" s="40"/>
      <c r="AC2032" s="40"/>
      <c r="AD2032" s="40"/>
      <c r="AE2032" s="40"/>
      <c r="AR2032" s="259" t="s">
        <v>162</v>
      </c>
      <c r="AT2032" s="259" t="s">
        <v>400</v>
      </c>
      <c r="AU2032" s="259" t="s">
        <v>93</v>
      </c>
      <c r="AY2032" s="18" t="s">
        <v>397</v>
      </c>
      <c r="BE2032" s="260">
        <f>IF(N2032="základní",J2032,0)</f>
        <v>0</v>
      </c>
      <c r="BF2032" s="260">
        <f>IF(N2032="snížená",J2032,0)</f>
        <v>0</v>
      </c>
      <c r="BG2032" s="260">
        <f>IF(N2032="zákl. přenesená",J2032,0)</f>
        <v>0</v>
      </c>
      <c r="BH2032" s="260">
        <f>IF(N2032="sníž. přenesená",J2032,0)</f>
        <v>0</v>
      </c>
      <c r="BI2032" s="260">
        <f>IF(N2032="nulová",J2032,0)</f>
        <v>0</v>
      </c>
      <c r="BJ2032" s="18" t="s">
        <v>91</v>
      </c>
      <c r="BK2032" s="260">
        <f>ROUND(I2032*H2032,2)</f>
        <v>0</v>
      </c>
      <c r="BL2032" s="18" t="s">
        <v>162</v>
      </c>
      <c r="BM2032" s="259" t="s">
        <v>3165</v>
      </c>
    </row>
    <row r="2033" s="2" customFormat="1">
      <c r="A2033" s="40"/>
      <c r="B2033" s="41"/>
      <c r="C2033" s="42"/>
      <c r="D2033" s="261" t="s">
        <v>404</v>
      </c>
      <c r="E2033" s="42"/>
      <c r="F2033" s="262" t="s">
        <v>2370</v>
      </c>
      <c r="G2033" s="42"/>
      <c r="H2033" s="42"/>
      <c r="I2033" s="157"/>
      <c r="J2033" s="42"/>
      <c r="K2033" s="42"/>
      <c r="L2033" s="46"/>
      <c r="M2033" s="263"/>
      <c r="N2033" s="264"/>
      <c r="O2033" s="93"/>
      <c r="P2033" s="93"/>
      <c r="Q2033" s="93"/>
      <c r="R2033" s="93"/>
      <c r="S2033" s="93"/>
      <c r="T2033" s="94"/>
      <c r="U2033" s="40"/>
      <c r="V2033" s="40"/>
      <c r="W2033" s="40"/>
      <c r="X2033" s="40"/>
      <c r="Y2033" s="40"/>
      <c r="Z2033" s="40"/>
      <c r="AA2033" s="40"/>
      <c r="AB2033" s="40"/>
      <c r="AC2033" s="40"/>
      <c r="AD2033" s="40"/>
      <c r="AE2033" s="40"/>
      <c r="AT2033" s="18" t="s">
        <v>404</v>
      </c>
      <c r="AU2033" s="18" t="s">
        <v>93</v>
      </c>
    </row>
    <row r="2034" s="2" customFormat="1" ht="16.5" customHeight="1">
      <c r="A2034" s="40"/>
      <c r="B2034" s="41"/>
      <c r="C2034" s="247" t="s">
        <v>3166</v>
      </c>
      <c r="D2034" s="247" t="s">
        <v>400</v>
      </c>
      <c r="E2034" s="248" t="s">
        <v>3167</v>
      </c>
      <c r="F2034" s="249" t="s">
        <v>3168</v>
      </c>
      <c r="G2034" s="250" t="s">
        <v>1828</v>
      </c>
      <c r="H2034" s="251">
        <v>1</v>
      </c>
      <c r="I2034" s="252"/>
      <c r="J2034" s="253">
        <f>ROUND(I2034*H2034,2)</f>
        <v>0</v>
      </c>
      <c r="K2034" s="254"/>
      <c r="L2034" s="46"/>
      <c r="M2034" s="255" t="s">
        <v>1</v>
      </c>
      <c r="N2034" s="256" t="s">
        <v>48</v>
      </c>
      <c r="O2034" s="93"/>
      <c r="P2034" s="257">
        <f>O2034*H2034</f>
        <v>0</v>
      </c>
      <c r="Q2034" s="257">
        <v>0</v>
      </c>
      <c r="R2034" s="257">
        <f>Q2034*H2034</f>
        <v>0</v>
      </c>
      <c r="S2034" s="257">
        <v>0</v>
      </c>
      <c r="T2034" s="258">
        <f>S2034*H2034</f>
        <v>0</v>
      </c>
      <c r="U2034" s="40"/>
      <c r="V2034" s="40"/>
      <c r="W2034" s="40"/>
      <c r="X2034" s="40"/>
      <c r="Y2034" s="40"/>
      <c r="Z2034" s="40"/>
      <c r="AA2034" s="40"/>
      <c r="AB2034" s="40"/>
      <c r="AC2034" s="40"/>
      <c r="AD2034" s="40"/>
      <c r="AE2034" s="40"/>
      <c r="AR2034" s="259" t="s">
        <v>162</v>
      </c>
      <c r="AT2034" s="259" t="s">
        <v>400</v>
      </c>
      <c r="AU2034" s="259" t="s">
        <v>93</v>
      </c>
      <c r="AY2034" s="18" t="s">
        <v>397</v>
      </c>
      <c r="BE2034" s="260">
        <f>IF(N2034="základní",J2034,0)</f>
        <v>0</v>
      </c>
      <c r="BF2034" s="260">
        <f>IF(N2034="snížená",J2034,0)</f>
        <v>0</v>
      </c>
      <c r="BG2034" s="260">
        <f>IF(N2034="zákl. přenesená",J2034,0)</f>
        <v>0</v>
      </c>
      <c r="BH2034" s="260">
        <f>IF(N2034="sníž. přenesená",J2034,0)</f>
        <v>0</v>
      </c>
      <c r="BI2034" s="260">
        <f>IF(N2034="nulová",J2034,0)</f>
        <v>0</v>
      </c>
      <c r="BJ2034" s="18" t="s">
        <v>91</v>
      </c>
      <c r="BK2034" s="260">
        <f>ROUND(I2034*H2034,2)</f>
        <v>0</v>
      </c>
      <c r="BL2034" s="18" t="s">
        <v>162</v>
      </c>
      <c r="BM2034" s="259" t="s">
        <v>3169</v>
      </c>
    </row>
    <row r="2035" s="2" customFormat="1">
      <c r="A2035" s="40"/>
      <c r="B2035" s="41"/>
      <c r="C2035" s="42"/>
      <c r="D2035" s="261" t="s">
        <v>404</v>
      </c>
      <c r="E2035" s="42"/>
      <c r="F2035" s="262" t="s">
        <v>2370</v>
      </c>
      <c r="G2035" s="42"/>
      <c r="H2035" s="42"/>
      <c r="I2035" s="157"/>
      <c r="J2035" s="42"/>
      <c r="K2035" s="42"/>
      <c r="L2035" s="46"/>
      <c r="M2035" s="263"/>
      <c r="N2035" s="264"/>
      <c r="O2035" s="93"/>
      <c r="P2035" s="93"/>
      <c r="Q2035" s="93"/>
      <c r="R2035" s="93"/>
      <c r="S2035" s="93"/>
      <c r="T2035" s="94"/>
      <c r="U2035" s="40"/>
      <c r="V2035" s="40"/>
      <c r="W2035" s="40"/>
      <c r="X2035" s="40"/>
      <c r="Y2035" s="40"/>
      <c r="Z2035" s="40"/>
      <c r="AA2035" s="40"/>
      <c r="AB2035" s="40"/>
      <c r="AC2035" s="40"/>
      <c r="AD2035" s="40"/>
      <c r="AE2035" s="40"/>
      <c r="AT2035" s="18" t="s">
        <v>404</v>
      </c>
      <c r="AU2035" s="18" t="s">
        <v>93</v>
      </c>
    </row>
    <row r="2036" s="2" customFormat="1" ht="16.5" customHeight="1">
      <c r="A2036" s="40"/>
      <c r="B2036" s="41"/>
      <c r="C2036" s="247" t="s">
        <v>2121</v>
      </c>
      <c r="D2036" s="247" t="s">
        <v>400</v>
      </c>
      <c r="E2036" s="248" t="s">
        <v>3170</v>
      </c>
      <c r="F2036" s="249" t="s">
        <v>3171</v>
      </c>
      <c r="G2036" s="250" t="s">
        <v>1828</v>
      </c>
      <c r="H2036" s="251">
        <v>1</v>
      </c>
      <c r="I2036" s="252"/>
      <c r="J2036" s="253">
        <f>ROUND(I2036*H2036,2)</f>
        <v>0</v>
      </c>
      <c r="K2036" s="254"/>
      <c r="L2036" s="46"/>
      <c r="M2036" s="255" t="s">
        <v>1</v>
      </c>
      <c r="N2036" s="256" t="s">
        <v>48</v>
      </c>
      <c r="O2036" s="93"/>
      <c r="P2036" s="257">
        <f>O2036*H2036</f>
        <v>0</v>
      </c>
      <c r="Q2036" s="257">
        <v>0</v>
      </c>
      <c r="R2036" s="257">
        <f>Q2036*H2036</f>
        <v>0</v>
      </c>
      <c r="S2036" s="257">
        <v>0</v>
      </c>
      <c r="T2036" s="258">
        <f>S2036*H2036</f>
        <v>0</v>
      </c>
      <c r="U2036" s="40"/>
      <c r="V2036" s="40"/>
      <c r="W2036" s="40"/>
      <c r="X2036" s="40"/>
      <c r="Y2036" s="40"/>
      <c r="Z2036" s="40"/>
      <c r="AA2036" s="40"/>
      <c r="AB2036" s="40"/>
      <c r="AC2036" s="40"/>
      <c r="AD2036" s="40"/>
      <c r="AE2036" s="40"/>
      <c r="AR2036" s="259" t="s">
        <v>162</v>
      </c>
      <c r="AT2036" s="259" t="s">
        <v>400</v>
      </c>
      <c r="AU2036" s="259" t="s">
        <v>93</v>
      </c>
      <c r="AY2036" s="18" t="s">
        <v>397</v>
      </c>
      <c r="BE2036" s="260">
        <f>IF(N2036="základní",J2036,0)</f>
        <v>0</v>
      </c>
      <c r="BF2036" s="260">
        <f>IF(N2036="snížená",J2036,0)</f>
        <v>0</v>
      </c>
      <c r="BG2036" s="260">
        <f>IF(N2036="zákl. přenesená",J2036,0)</f>
        <v>0</v>
      </c>
      <c r="BH2036" s="260">
        <f>IF(N2036="sníž. přenesená",J2036,0)</f>
        <v>0</v>
      </c>
      <c r="BI2036" s="260">
        <f>IF(N2036="nulová",J2036,0)</f>
        <v>0</v>
      </c>
      <c r="BJ2036" s="18" t="s">
        <v>91</v>
      </c>
      <c r="BK2036" s="260">
        <f>ROUND(I2036*H2036,2)</f>
        <v>0</v>
      </c>
      <c r="BL2036" s="18" t="s">
        <v>162</v>
      </c>
      <c r="BM2036" s="259" t="s">
        <v>3172</v>
      </c>
    </row>
    <row r="2037" s="2" customFormat="1">
      <c r="A2037" s="40"/>
      <c r="B2037" s="41"/>
      <c r="C2037" s="42"/>
      <c r="D2037" s="261" t="s">
        <v>404</v>
      </c>
      <c r="E2037" s="42"/>
      <c r="F2037" s="262" t="s">
        <v>2370</v>
      </c>
      <c r="G2037" s="42"/>
      <c r="H2037" s="42"/>
      <c r="I2037" s="157"/>
      <c r="J2037" s="42"/>
      <c r="K2037" s="42"/>
      <c r="L2037" s="46"/>
      <c r="M2037" s="263"/>
      <c r="N2037" s="264"/>
      <c r="O2037" s="93"/>
      <c r="P2037" s="93"/>
      <c r="Q2037" s="93"/>
      <c r="R2037" s="93"/>
      <c r="S2037" s="93"/>
      <c r="T2037" s="94"/>
      <c r="U2037" s="40"/>
      <c r="V2037" s="40"/>
      <c r="W2037" s="40"/>
      <c r="X2037" s="40"/>
      <c r="Y2037" s="40"/>
      <c r="Z2037" s="40"/>
      <c r="AA2037" s="40"/>
      <c r="AB2037" s="40"/>
      <c r="AC2037" s="40"/>
      <c r="AD2037" s="40"/>
      <c r="AE2037" s="40"/>
      <c r="AT2037" s="18" t="s">
        <v>404</v>
      </c>
      <c r="AU2037" s="18" t="s">
        <v>93</v>
      </c>
    </row>
    <row r="2038" s="2" customFormat="1" ht="16.5" customHeight="1">
      <c r="A2038" s="40"/>
      <c r="B2038" s="41"/>
      <c r="C2038" s="247" t="s">
        <v>3173</v>
      </c>
      <c r="D2038" s="247" t="s">
        <v>400</v>
      </c>
      <c r="E2038" s="248" t="s">
        <v>3174</v>
      </c>
      <c r="F2038" s="249" t="s">
        <v>3175</v>
      </c>
      <c r="G2038" s="250" t="s">
        <v>1828</v>
      </c>
      <c r="H2038" s="251">
        <v>1</v>
      </c>
      <c r="I2038" s="252"/>
      <c r="J2038" s="253">
        <f>ROUND(I2038*H2038,2)</f>
        <v>0</v>
      </c>
      <c r="K2038" s="254"/>
      <c r="L2038" s="46"/>
      <c r="M2038" s="255" t="s">
        <v>1</v>
      </c>
      <c r="N2038" s="256" t="s">
        <v>48</v>
      </c>
      <c r="O2038" s="93"/>
      <c r="P2038" s="257">
        <f>O2038*H2038</f>
        <v>0</v>
      </c>
      <c r="Q2038" s="257">
        <v>0</v>
      </c>
      <c r="R2038" s="257">
        <f>Q2038*H2038</f>
        <v>0</v>
      </c>
      <c r="S2038" s="257">
        <v>0</v>
      </c>
      <c r="T2038" s="258">
        <f>S2038*H2038</f>
        <v>0</v>
      </c>
      <c r="U2038" s="40"/>
      <c r="V2038" s="40"/>
      <c r="W2038" s="40"/>
      <c r="X2038" s="40"/>
      <c r="Y2038" s="40"/>
      <c r="Z2038" s="40"/>
      <c r="AA2038" s="40"/>
      <c r="AB2038" s="40"/>
      <c r="AC2038" s="40"/>
      <c r="AD2038" s="40"/>
      <c r="AE2038" s="40"/>
      <c r="AR2038" s="259" t="s">
        <v>162</v>
      </c>
      <c r="AT2038" s="259" t="s">
        <v>400</v>
      </c>
      <c r="AU2038" s="259" t="s">
        <v>93</v>
      </c>
      <c r="AY2038" s="18" t="s">
        <v>397</v>
      </c>
      <c r="BE2038" s="260">
        <f>IF(N2038="základní",J2038,0)</f>
        <v>0</v>
      </c>
      <c r="BF2038" s="260">
        <f>IF(N2038="snížená",J2038,0)</f>
        <v>0</v>
      </c>
      <c r="BG2038" s="260">
        <f>IF(N2038="zákl. přenesená",J2038,0)</f>
        <v>0</v>
      </c>
      <c r="BH2038" s="260">
        <f>IF(N2038="sníž. přenesená",J2038,0)</f>
        <v>0</v>
      </c>
      <c r="BI2038" s="260">
        <f>IF(N2038="nulová",J2038,0)</f>
        <v>0</v>
      </c>
      <c r="BJ2038" s="18" t="s">
        <v>91</v>
      </c>
      <c r="BK2038" s="260">
        <f>ROUND(I2038*H2038,2)</f>
        <v>0</v>
      </c>
      <c r="BL2038" s="18" t="s">
        <v>162</v>
      </c>
      <c r="BM2038" s="259" t="s">
        <v>3176</v>
      </c>
    </row>
    <row r="2039" s="2" customFormat="1">
      <c r="A2039" s="40"/>
      <c r="B2039" s="41"/>
      <c r="C2039" s="42"/>
      <c r="D2039" s="261" t="s">
        <v>404</v>
      </c>
      <c r="E2039" s="42"/>
      <c r="F2039" s="262" t="s">
        <v>2370</v>
      </c>
      <c r="G2039" s="42"/>
      <c r="H2039" s="42"/>
      <c r="I2039" s="157"/>
      <c r="J2039" s="42"/>
      <c r="K2039" s="42"/>
      <c r="L2039" s="46"/>
      <c r="M2039" s="263"/>
      <c r="N2039" s="264"/>
      <c r="O2039" s="93"/>
      <c r="P2039" s="93"/>
      <c r="Q2039" s="93"/>
      <c r="R2039" s="93"/>
      <c r="S2039" s="93"/>
      <c r="T2039" s="94"/>
      <c r="U2039" s="40"/>
      <c r="V2039" s="40"/>
      <c r="W2039" s="40"/>
      <c r="X2039" s="40"/>
      <c r="Y2039" s="40"/>
      <c r="Z2039" s="40"/>
      <c r="AA2039" s="40"/>
      <c r="AB2039" s="40"/>
      <c r="AC2039" s="40"/>
      <c r="AD2039" s="40"/>
      <c r="AE2039" s="40"/>
      <c r="AT2039" s="18" t="s">
        <v>404</v>
      </c>
      <c r="AU2039" s="18" t="s">
        <v>93</v>
      </c>
    </row>
    <row r="2040" s="2" customFormat="1" ht="16.5" customHeight="1">
      <c r="A2040" s="40"/>
      <c r="B2040" s="41"/>
      <c r="C2040" s="247" t="s">
        <v>2124</v>
      </c>
      <c r="D2040" s="247" t="s">
        <v>400</v>
      </c>
      <c r="E2040" s="248" t="s">
        <v>3177</v>
      </c>
      <c r="F2040" s="249" t="s">
        <v>3178</v>
      </c>
      <c r="G2040" s="250" t="s">
        <v>1828</v>
      </c>
      <c r="H2040" s="251">
        <v>1</v>
      </c>
      <c r="I2040" s="252"/>
      <c r="J2040" s="253">
        <f>ROUND(I2040*H2040,2)</f>
        <v>0</v>
      </c>
      <c r="K2040" s="254"/>
      <c r="L2040" s="46"/>
      <c r="M2040" s="255" t="s">
        <v>1</v>
      </c>
      <c r="N2040" s="256" t="s">
        <v>48</v>
      </c>
      <c r="O2040" s="93"/>
      <c r="P2040" s="257">
        <f>O2040*H2040</f>
        <v>0</v>
      </c>
      <c r="Q2040" s="257">
        <v>0</v>
      </c>
      <c r="R2040" s="257">
        <f>Q2040*H2040</f>
        <v>0</v>
      </c>
      <c r="S2040" s="257">
        <v>0</v>
      </c>
      <c r="T2040" s="258">
        <f>S2040*H2040</f>
        <v>0</v>
      </c>
      <c r="U2040" s="40"/>
      <c r="V2040" s="40"/>
      <c r="W2040" s="40"/>
      <c r="X2040" s="40"/>
      <c r="Y2040" s="40"/>
      <c r="Z2040" s="40"/>
      <c r="AA2040" s="40"/>
      <c r="AB2040" s="40"/>
      <c r="AC2040" s="40"/>
      <c r="AD2040" s="40"/>
      <c r="AE2040" s="40"/>
      <c r="AR2040" s="259" t="s">
        <v>162</v>
      </c>
      <c r="AT2040" s="259" t="s">
        <v>400</v>
      </c>
      <c r="AU2040" s="259" t="s">
        <v>93</v>
      </c>
      <c r="AY2040" s="18" t="s">
        <v>397</v>
      </c>
      <c r="BE2040" s="260">
        <f>IF(N2040="základní",J2040,0)</f>
        <v>0</v>
      </c>
      <c r="BF2040" s="260">
        <f>IF(N2040="snížená",J2040,0)</f>
        <v>0</v>
      </c>
      <c r="BG2040" s="260">
        <f>IF(N2040="zákl. přenesená",J2040,0)</f>
        <v>0</v>
      </c>
      <c r="BH2040" s="260">
        <f>IF(N2040="sníž. přenesená",J2040,0)</f>
        <v>0</v>
      </c>
      <c r="BI2040" s="260">
        <f>IF(N2040="nulová",J2040,0)</f>
        <v>0</v>
      </c>
      <c r="BJ2040" s="18" t="s">
        <v>91</v>
      </c>
      <c r="BK2040" s="260">
        <f>ROUND(I2040*H2040,2)</f>
        <v>0</v>
      </c>
      <c r="BL2040" s="18" t="s">
        <v>162</v>
      </c>
      <c r="BM2040" s="259" t="s">
        <v>3179</v>
      </c>
    </row>
    <row r="2041" s="2" customFormat="1">
      <c r="A2041" s="40"/>
      <c r="B2041" s="41"/>
      <c r="C2041" s="42"/>
      <c r="D2041" s="261" t="s">
        <v>404</v>
      </c>
      <c r="E2041" s="42"/>
      <c r="F2041" s="262" t="s">
        <v>2370</v>
      </c>
      <c r="G2041" s="42"/>
      <c r="H2041" s="42"/>
      <c r="I2041" s="157"/>
      <c r="J2041" s="42"/>
      <c r="K2041" s="42"/>
      <c r="L2041" s="46"/>
      <c r="M2041" s="263"/>
      <c r="N2041" s="264"/>
      <c r="O2041" s="93"/>
      <c r="P2041" s="93"/>
      <c r="Q2041" s="93"/>
      <c r="R2041" s="93"/>
      <c r="S2041" s="93"/>
      <c r="T2041" s="94"/>
      <c r="U2041" s="40"/>
      <c r="V2041" s="40"/>
      <c r="W2041" s="40"/>
      <c r="X2041" s="40"/>
      <c r="Y2041" s="40"/>
      <c r="Z2041" s="40"/>
      <c r="AA2041" s="40"/>
      <c r="AB2041" s="40"/>
      <c r="AC2041" s="40"/>
      <c r="AD2041" s="40"/>
      <c r="AE2041" s="40"/>
      <c r="AT2041" s="18" t="s">
        <v>404</v>
      </c>
      <c r="AU2041" s="18" t="s">
        <v>93</v>
      </c>
    </row>
    <row r="2042" s="2" customFormat="1" ht="16.5" customHeight="1">
      <c r="A2042" s="40"/>
      <c r="B2042" s="41"/>
      <c r="C2042" s="247" t="s">
        <v>3180</v>
      </c>
      <c r="D2042" s="247" t="s">
        <v>400</v>
      </c>
      <c r="E2042" s="248" t="s">
        <v>3181</v>
      </c>
      <c r="F2042" s="249" t="s">
        <v>3182</v>
      </c>
      <c r="G2042" s="250" t="s">
        <v>1828</v>
      </c>
      <c r="H2042" s="251">
        <v>1</v>
      </c>
      <c r="I2042" s="252"/>
      <c r="J2042" s="253">
        <f>ROUND(I2042*H2042,2)</f>
        <v>0</v>
      </c>
      <c r="K2042" s="254"/>
      <c r="L2042" s="46"/>
      <c r="M2042" s="255" t="s">
        <v>1</v>
      </c>
      <c r="N2042" s="256" t="s">
        <v>48</v>
      </c>
      <c r="O2042" s="93"/>
      <c r="P2042" s="257">
        <f>O2042*H2042</f>
        <v>0</v>
      </c>
      <c r="Q2042" s="257">
        <v>0</v>
      </c>
      <c r="R2042" s="257">
        <f>Q2042*H2042</f>
        <v>0</v>
      </c>
      <c r="S2042" s="257">
        <v>0</v>
      </c>
      <c r="T2042" s="258">
        <f>S2042*H2042</f>
        <v>0</v>
      </c>
      <c r="U2042" s="40"/>
      <c r="V2042" s="40"/>
      <c r="W2042" s="40"/>
      <c r="X2042" s="40"/>
      <c r="Y2042" s="40"/>
      <c r="Z2042" s="40"/>
      <c r="AA2042" s="40"/>
      <c r="AB2042" s="40"/>
      <c r="AC2042" s="40"/>
      <c r="AD2042" s="40"/>
      <c r="AE2042" s="40"/>
      <c r="AR2042" s="259" t="s">
        <v>162</v>
      </c>
      <c r="AT2042" s="259" t="s">
        <v>400</v>
      </c>
      <c r="AU2042" s="259" t="s">
        <v>93</v>
      </c>
      <c r="AY2042" s="18" t="s">
        <v>397</v>
      </c>
      <c r="BE2042" s="260">
        <f>IF(N2042="základní",J2042,0)</f>
        <v>0</v>
      </c>
      <c r="BF2042" s="260">
        <f>IF(N2042="snížená",J2042,0)</f>
        <v>0</v>
      </c>
      <c r="BG2042" s="260">
        <f>IF(N2042="zákl. přenesená",J2042,0)</f>
        <v>0</v>
      </c>
      <c r="BH2042" s="260">
        <f>IF(N2042="sníž. přenesená",J2042,0)</f>
        <v>0</v>
      </c>
      <c r="BI2042" s="260">
        <f>IF(N2042="nulová",J2042,0)</f>
        <v>0</v>
      </c>
      <c r="BJ2042" s="18" t="s">
        <v>91</v>
      </c>
      <c r="BK2042" s="260">
        <f>ROUND(I2042*H2042,2)</f>
        <v>0</v>
      </c>
      <c r="BL2042" s="18" t="s">
        <v>162</v>
      </c>
      <c r="BM2042" s="259" t="s">
        <v>3183</v>
      </c>
    </row>
    <row r="2043" s="2" customFormat="1">
      <c r="A2043" s="40"/>
      <c r="B2043" s="41"/>
      <c r="C2043" s="42"/>
      <c r="D2043" s="261" t="s">
        <v>404</v>
      </c>
      <c r="E2043" s="42"/>
      <c r="F2043" s="262" t="s">
        <v>2370</v>
      </c>
      <c r="G2043" s="42"/>
      <c r="H2043" s="42"/>
      <c r="I2043" s="157"/>
      <c r="J2043" s="42"/>
      <c r="K2043" s="42"/>
      <c r="L2043" s="46"/>
      <c r="M2043" s="263"/>
      <c r="N2043" s="264"/>
      <c r="O2043" s="93"/>
      <c r="P2043" s="93"/>
      <c r="Q2043" s="93"/>
      <c r="R2043" s="93"/>
      <c r="S2043" s="93"/>
      <c r="T2043" s="94"/>
      <c r="U2043" s="40"/>
      <c r="V2043" s="40"/>
      <c r="W2043" s="40"/>
      <c r="X2043" s="40"/>
      <c r="Y2043" s="40"/>
      <c r="Z2043" s="40"/>
      <c r="AA2043" s="40"/>
      <c r="AB2043" s="40"/>
      <c r="AC2043" s="40"/>
      <c r="AD2043" s="40"/>
      <c r="AE2043" s="40"/>
      <c r="AT2043" s="18" t="s">
        <v>404</v>
      </c>
      <c r="AU2043" s="18" t="s">
        <v>93</v>
      </c>
    </row>
    <row r="2044" s="2" customFormat="1" ht="16.5" customHeight="1">
      <c r="A2044" s="40"/>
      <c r="B2044" s="41"/>
      <c r="C2044" s="247" t="s">
        <v>2128</v>
      </c>
      <c r="D2044" s="247" t="s">
        <v>400</v>
      </c>
      <c r="E2044" s="248" t="s">
        <v>3184</v>
      </c>
      <c r="F2044" s="249" t="s">
        <v>3185</v>
      </c>
      <c r="G2044" s="250" t="s">
        <v>1828</v>
      </c>
      <c r="H2044" s="251">
        <v>1</v>
      </c>
      <c r="I2044" s="252"/>
      <c r="J2044" s="253">
        <f>ROUND(I2044*H2044,2)</f>
        <v>0</v>
      </c>
      <c r="K2044" s="254"/>
      <c r="L2044" s="46"/>
      <c r="M2044" s="255" t="s">
        <v>1</v>
      </c>
      <c r="N2044" s="256" t="s">
        <v>48</v>
      </c>
      <c r="O2044" s="93"/>
      <c r="P2044" s="257">
        <f>O2044*H2044</f>
        <v>0</v>
      </c>
      <c r="Q2044" s="257">
        <v>0</v>
      </c>
      <c r="R2044" s="257">
        <f>Q2044*H2044</f>
        <v>0</v>
      </c>
      <c r="S2044" s="257">
        <v>0</v>
      </c>
      <c r="T2044" s="258">
        <f>S2044*H2044</f>
        <v>0</v>
      </c>
      <c r="U2044" s="40"/>
      <c r="V2044" s="40"/>
      <c r="W2044" s="40"/>
      <c r="X2044" s="40"/>
      <c r="Y2044" s="40"/>
      <c r="Z2044" s="40"/>
      <c r="AA2044" s="40"/>
      <c r="AB2044" s="40"/>
      <c r="AC2044" s="40"/>
      <c r="AD2044" s="40"/>
      <c r="AE2044" s="40"/>
      <c r="AR2044" s="259" t="s">
        <v>162</v>
      </c>
      <c r="AT2044" s="259" t="s">
        <v>400</v>
      </c>
      <c r="AU2044" s="259" t="s">
        <v>93</v>
      </c>
      <c r="AY2044" s="18" t="s">
        <v>397</v>
      </c>
      <c r="BE2044" s="260">
        <f>IF(N2044="základní",J2044,0)</f>
        <v>0</v>
      </c>
      <c r="BF2044" s="260">
        <f>IF(N2044="snížená",J2044,0)</f>
        <v>0</v>
      </c>
      <c r="BG2044" s="260">
        <f>IF(N2044="zákl. přenesená",J2044,0)</f>
        <v>0</v>
      </c>
      <c r="BH2044" s="260">
        <f>IF(N2044="sníž. přenesená",J2044,0)</f>
        <v>0</v>
      </c>
      <c r="BI2044" s="260">
        <f>IF(N2044="nulová",J2044,0)</f>
        <v>0</v>
      </c>
      <c r="BJ2044" s="18" t="s">
        <v>91</v>
      </c>
      <c r="BK2044" s="260">
        <f>ROUND(I2044*H2044,2)</f>
        <v>0</v>
      </c>
      <c r="BL2044" s="18" t="s">
        <v>162</v>
      </c>
      <c r="BM2044" s="259" t="s">
        <v>3186</v>
      </c>
    </row>
    <row r="2045" s="2" customFormat="1">
      <c r="A2045" s="40"/>
      <c r="B2045" s="41"/>
      <c r="C2045" s="42"/>
      <c r="D2045" s="261" t="s">
        <v>404</v>
      </c>
      <c r="E2045" s="42"/>
      <c r="F2045" s="262" t="s">
        <v>2370</v>
      </c>
      <c r="G2045" s="42"/>
      <c r="H2045" s="42"/>
      <c r="I2045" s="157"/>
      <c r="J2045" s="42"/>
      <c r="K2045" s="42"/>
      <c r="L2045" s="46"/>
      <c r="M2045" s="263"/>
      <c r="N2045" s="264"/>
      <c r="O2045" s="93"/>
      <c r="P2045" s="93"/>
      <c r="Q2045" s="93"/>
      <c r="R2045" s="93"/>
      <c r="S2045" s="93"/>
      <c r="T2045" s="94"/>
      <c r="U2045" s="40"/>
      <c r="V2045" s="40"/>
      <c r="W2045" s="40"/>
      <c r="X2045" s="40"/>
      <c r="Y2045" s="40"/>
      <c r="Z2045" s="40"/>
      <c r="AA2045" s="40"/>
      <c r="AB2045" s="40"/>
      <c r="AC2045" s="40"/>
      <c r="AD2045" s="40"/>
      <c r="AE2045" s="40"/>
      <c r="AT2045" s="18" t="s">
        <v>404</v>
      </c>
      <c r="AU2045" s="18" t="s">
        <v>93</v>
      </c>
    </row>
    <row r="2046" s="2" customFormat="1" ht="16.5" customHeight="1">
      <c r="A2046" s="40"/>
      <c r="B2046" s="41"/>
      <c r="C2046" s="247" t="s">
        <v>3187</v>
      </c>
      <c r="D2046" s="247" t="s">
        <v>400</v>
      </c>
      <c r="E2046" s="248" t="s">
        <v>3188</v>
      </c>
      <c r="F2046" s="249" t="s">
        <v>3189</v>
      </c>
      <c r="G2046" s="250" t="s">
        <v>1828</v>
      </c>
      <c r="H2046" s="251">
        <v>1</v>
      </c>
      <c r="I2046" s="252"/>
      <c r="J2046" s="253">
        <f>ROUND(I2046*H2046,2)</f>
        <v>0</v>
      </c>
      <c r="K2046" s="254"/>
      <c r="L2046" s="46"/>
      <c r="M2046" s="255" t="s">
        <v>1</v>
      </c>
      <c r="N2046" s="256" t="s">
        <v>48</v>
      </c>
      <c r="O2046" s="93"/>
      <c r="P2046" s="257">
        <f>O2046*H2046</f>
        <v>0</v>
      </c>
      <c r="Q2046" s="257">
        <v>0</v>
      </c>
      <c r="R2046" s="257">
        <f>Q2046*H2046</f>
        <v>0</v>
      </c>
      <c r="S2046" s="257">
        <v>0</v>
      </c>
      <c r="T2046" s="258">
        <f>S2046*H2046</f>
        <v>0</v>
      </c>
      <c r="U2046" s="40"/>
      <c r="V2046" s="40"/>
      <c r="W2046" s="40"/>
      <c r="X2046" s="40"/>
      <c r="Y2046" s="40"/>
      <c r="Z2046" s="40"/>
      <c r="AA2046" s="40"/>
      <c r="AB2046" s="40"/>
      <c r="AC2046" s="40"/>
      <c r="AD2046" s="40"/>
      <c r="AE2046" s="40"/>
      <c r="AR2046" s="259" t="s">
        <v>162</v>
      </c>
      <c r="AT2046" s="259" t="s">
        <v>400</v>
      </c>
      <c r="AU2046" s="259" t="s">
        <v>93</v>
      </c>
      <c r="AY2046" s="18" t="s">
        <v>397</v>
      </c>
      <c r="BE2046" s="260">
        <f>IF(N2046="základní",J2046,0)</f>
        <v>0</v>
      </c>
      <c r="BF2046" s="260">
        <f>IF(N2046="snížená",J2046,0)</f>
        <v>0</v>
      </c>
      <c r="BG2046" s="260">
        <f>IF(N2046="zákl. přenesená",J2046,0)</f>
        <v>0</v>
      </c>
      <c r="BH2046" s="260">
        <f>IF(N2046="sníž. přenesená",J2046,0)</f>
        <v>0</v>
      </c>
      <c r="BI2046" s="260">
        <f>IF(N2046="nulová",J2046,0)</f>
        <v>0</v>
      </c>
      <c r="BJ2046" s="18" t="s">
        <v>91</v>
      </c>
      <c r="BK2046" s="260">
        <f>ROUND(I2046*H2046,2)</f>
        <v>0</v>
      </c>
      <c r="BL2046" s="18" t="s">
        <v>162</v>
      </c>
      <c r="BM2046" s="259" t="s">
        <v>3190</v>
      </c>
    </row>
    <row r="2047" s="2" customFormat="1">
      <c r="A2047" s="40"/>
      <c r="B2047" s="41"/>
      <c r="C2047" s="42"/>
      <c r="D2047" s="261" t="s">
        <v>404</v>
      </c>
      <c r="E2047" s="42"/>
      <c r="F2047" s="262" t="s">
        <v>2370</v>
      </c>
      <c r="G2047" s="42"/>
      <c r="H2047" s="42"/>
      <c r="I2047" s="157"/>
      <c r="J2047" s="42"/>
      <c r="K2047" s="42"/>
      <c r="L2047" s="46"/>
      <c r="M2047" s="263"/>
      <c r="N2047" s="264"/>
      <c r="O2047" s="93"/>
      <c r="P2047" s="93"/>
      <c r="Q2047" s="93"/>
      <c r="R2047" s="93"/>
      <c r="S2047" s="93"/>
      <c r="T2047" s="94"/>
      <c r="U2047" s="40"/>
      <c r="V2047" s="40"/>
      <c r="W2047" s="40"/>
      <c r="X2047" s="40"/>
      <c r="Y2047" s="40"/>
      <c r="Z2047" s="40"/>
      <c r="AA2047" s="40"/>
      <c r="AB2047" s="40"/>
      <c r="AC2047" s="40"/>
      <c r="AD2047" s="40"/>
      <c r="AE2047" s="40"/>
      <c r="AT2047" s="18" t="s">
        <v>404</v>
      </c>
      <c r="AU2047" s="18" t="s">
        <v>93</v>
      </c>
    </row>
    <row r="2048" s="2" customFormat="1" ht="16.5" customHeight="1">
      <c r="A2048" s="40"/>
      <c r="B2048" s="41"/>
      <c r="C2048" s="247" t="s">
        <v>2131</v>
      </c>
      <c r="D2048" s="247" t="s">
        <v>400</v>
      </c>
      <c r="E2048" s="248" t="s">
        <v>3191</v>
      </c>
      <c r="F2048" s="249" t="s">
        <v>3192</v>
      </c>
      <c r="G2048" s="250" t="s">
        <v>1828</v>
      </c>
      <c r="H2048" s="251">
        <v>1</v>
      </c>
      <c r="I2048" s="252"/>
      <c r="J2048" s="253">
        <f>ROUND(I2048*H2048,2)</f>
        <v>0</v>
      </c>
      <c r="K2048" s="254"/>
      <c r="L2048" s="46"/>
      <c r="M2048" s="255" t="s">
        <v>1</v>
      </c>
      <c r="N2048" s="256" t="s">
        <v>48</v>
      </c>
      <c r="O2048" s="93"/>
      <c r="P2048" s="257">
        <f>O2048*H2048</f>
        <v>0</v>
      </c>
      <c r="Q2048" s="257">
        <v>0</v>
      </c>
      <c r="R2048" s="257">
        <f>Q2048*H2048</f>
        <v>0</v>
      </c>
      <c r="S2048" s="257">
        <v>0</v>
      </c>
      <c r="T2048" s="258">
        <f>S2048*H2048</f>
        <v>0</v>
      </c>
      <c r="U2048" s="40"/>
      <c r="V2048" s="40"/>
      <c r="W2048" s="40"/>
      <c r="X2048" s="40"/>
      <c r="Y2048" s="40"/>
      <c r="Z2048" s="40"/>
      <c r="AA2048" s="40"/>
      <c r="AB2048" s="40"/>
      <c r="AC2048" s="40"/>
      <c r="AD2048" s="40"/>
      <c r="AE2048" s="40"/>
      <c r="AR2048" s="259" t="s">
        <v>162</v>
      </c>
      <c r="AT2048" s="259" t="s">
        <v>400</v>
      </c>
      <c r="AU2048" s="259" t="s">
        <v>93</v>
      </c>
      <c r="AY2048" s="18" t="s">
        <v>397</v>
      </c>
      <c r="BE2048" s="260">
        <f>IF(N2048="základní",J2048,0)</f>
        <v>0</v>
      </c>
      <c r="BF2048" s="260">
        <f>IF(N2048="snížená",J2048,0)</f>
        <v>0</v>
      </c>
      <c r="BG2048" s="260">
        <f>IF(N2048="zákl. přenesená",J2048,0)</f>
        <v>0</v>
      </c>
      <c r="BH2048" s="260">
        <f>IF(N2048="sníž. přenesená",J2048,0)</f>
        <v>0</v>
      </c>
      <c r="BI2048" s="260">
        <f>IF(N2048="nulová",J2048,0)</f>
        <v>0</v>
      </c>
      <c r="BJ2048" s="18" t="s">
        <v>91</v>
      </c>
      <c r="BK2048" s="260">
        <f>ROUND(I2048*H2048,2)</f>
        <v>0</v>
      </c>
      <c r="BL2048" s="18" t="s">
        <v>162</v>
      </c>
      <c r="BM2048" s="259" t="s">
        <v>3193</v>
      </c>
    </row>
    <row r="2049" s="2" customFormat="1">
      <c r="A2049" s="40"/>
      <c r="B2049" s="41"/>
      <c r="C2049" s="42"/>
      <c r="D2049" s="261" t="s">
        <v>404</v>
      </c>
      <c r="E2049" s="42"/>
      <c r="F2049" s="262" t="s">
        <v>2370</v>
      </c>
      <c r="G2049" s="42"/>
      <c r="H2049" s="42"/>
      <c r="I2049" s="157"/>
      <c r="J2049" s="42"/>
      <c r="K2049" s="42"/>
      <c r="L2049" s="46"/>
      <c r="M2049" s="263"/>
      <c r="N2049" s="264"/>
      <c r="O2049" s="93"/>
      <c r="P2049" s="93"/>
      <c r="Q2049" s="93"/>
      <c r="R2049" s="93"/>
      <c r="S2049" s="93"/>
      <c r="T2049" s="94"/>
      <c r="U2049" s="40"/>
      <c r="V2049" s="40"/>
      <c r="W2049" s="40"/>
      <c r="X2049" s="40"/>
      <c r="Y2049" s="40"/>
      <c r="Z2049" s="40"/>
      <c r="AA2049" s="40"/>
      <c r="AB2049" s="40"/>
      <c r="AC2049" s="40"/>
      <c r="AD2049" s="40"/>
      <c r="AE2049" s="40"/>
      <c r="AT2049" s="18" t="s">
        <v>404</v>
      </c>
      <c r="AU2049" s="18" t="s">
        <v>93</v>
      </c>
    </row>
    <row r="2050" s="2" customFormat="1" ht="16.5" customHeight="1">
      <c r="A2050" s="40"/>
      <c r="B2050" s="41"/>
      <c r="C2050" s="247" t="s">
        <v>3194</v>
      </c>
      <c r="D2050" s="247" t="s">
        <v>400</v>
      </c>
      <c r="E2050" s="248" t="s">
        <v>3195</v>
      </c>
      <c r="F2050" s="249" t="s">
        <v>3196</v>
      </c>
      <c r="G2050" s="250" t="s">
        <v>1828</v>
      </c>
      <c r="H2050" s="251">
        <v>1</v>
      </c>
      <c r="I2050" s="252"/>
      <c r="J2050" s="253">
        <f>ROUND(I2050*H2050,2)</f>
        <v>0</v>
      </c>
      <c r="K2050" s="254"/>
      <c r="L2050" s="46"/>
      <c r="M2050" s="255" t="s">
        <v>1</v>
      </c>
      <c r="N2050" s="256" t="s">
        <v>48</v>
      </c>
      <c r="O2050" s="93"/>
      <c r="P2050" s="257">
        <f>O2050*H2050</f>
        <v>0</v>
      </c>
      <c r="Q2050" s="257">
        <v>0</v>
      </c>
      <c r="R2050" s="257">
        <f>Q2050*H2050</f>
        <v>0</v>
      </c>
      <c r="S2050" s="257">
        <v>0</v>
      </c>
      <c r="T2050" s="258">
        <f>S2050*H2050</f>
        <v>0</v>
      </c>
      <c r="U2050" s="40"/>
      <c r="V2050" s="40"/>
      <c r="W2050" s="40"/>
      <c r="X2050" s="40"/>
      <c r="Y2050" s="40"/>
      <c r="Z2050" s="40"/>
      <c r="AA2050" s="40"/>
      <c r="AB2050" s="40"/>
      <c r="AC2050" s="40"/>
      <c r="AD2050" s="40"/>
      <c r="AE2050" s="40"/>
      <c r="AR2050" s="259" t="s">
        <v>162</v>
      </c>
      <c r="AT2050" s="259" t="s">
        <v>400</v>
      </c>
      <c r="AU2050" s="259" t="s">
        <v>93</v>
      </c>
      <c r="AY2050" s="18" t="s">
        <v>397</v>
      </c>
      <c r="BE2050" s="260">
        <f>IF(N2050="základní",J2050,0)</f>
        <v>0</v>
      </c>
      <c r="BF2050" s="260">
        <f>IF(N2050="snížená",J2050,0)</f>
        <v>0</v>
      </c>
      <c r="BG2050" s="260">
        <f>IF(N2050="zákl. přenesená",J2050,0)</f>
        <v>0</v>
      </c>
      <c r="BH2050" s="260">
        <f>IF(N2050="sníž. přenesená",J2050,0)</f>
        <v>0</v>
      </c>
      <c r="BI2050" s="260">
        <f>IF(N2050="nulová",J2050,0)</f>
        <v>0</v>
      </c>
      <c r="BJ2050" s="18" t="s">
        <v>91</v>
      </c>
      <c r="BK2050" s="260">
        <f>ROUND(I2050*H2050,2)</f>
        <v>0</v>
      </c>
      <c r="BL2050" s="18" t="s">
        <v>162</v>
      </c>
      <c r="BM2050" s="259" t="s">
        <v>3197</v>
      </c>
    </row>
    <row r="2051" s="2" customFormat="1">
      <c r="A2051" s="40"/>
      <c r="B2051" s="41"/>
      <c r="C2051" s="42"/>
      <c r="D2051" s="261" t="s">
        <v>404</v>
      </c>
      <c r="E2051" s="42"/>
      <c r="F2051" s="262" t="s">
        <v>2370</v>
      </c>
      <c r="G2051" s="42"/>
      <c r="H2051" s="42"/>
      <c r="I2051" s="157"/>
      <c r="J2051" s="42"/>
      <c r="K2051" s="42"/>
      <c r="L2051" s="46"/>
      <c r="M2051" s="263"/>
      <c r="N2051" s="264"/>
      <c r="O2051" s="93"/>
      <c r="P2051" s="93"/>
      <c r="Q2051" s="93"/>
      <c r="R2051" s="93"/>
      <c r="S2051" s="93"/>
      <c r="T2051" s="94"/>
      <c r="U2051" s="40"/>
      <c r="V2051" s="40"/>
      <c r="W2051" s="40"/>
      <c r="X2051" s="40"/>
      <c r="Y2051" s="40"/>
      <c r="Z2051" s="40"/>
      <c r="AA2051" s="40"/>
      <c r="AB2051" s="40"/>
      <c r="AC2051" s="40"/>
      <c r="AD2051" s="40"/>
      <c r="AE2051" s="40"/>
      <c r="AT2051" s="18" t="s">
        <v>404</v>
      </c>
      <c r="AU2051" s="18" t="s">
        <v>93</v>
      </c>
    </row>
    <row r="2052" s="2" customFormat="1" ht="16.5" customHeight="1">
      <c r="A2052" s="40"/>
      <c r="B2052" s="41"/>
      <c r="C2052" s="247" t="s">
        <v>2135</v>
      </c>
      <c r="D2052" s="247" t="s">
        <v>400</v>
      </c>
      <c r="E2052" s="248" t="s">
        <v>3198</v>
      </c>
      <c r="F2052" s="249" t="s">
        <v>3199</v>
      </c>
      <c r="G2052" s="250" t="s">
        <v>1828</v>
      </c>
      <c r="H2052" s="251">
        <v>1</v>
      </c>
      <c r="I2052" s="252"/>
      <c r="J2052" s="253">
        <f>ROUND(I2052*H2052,2)</f>
        <v>0</v>
      </c>
      <c r="K2052" s="254"/>
      <c r="L2052" s="46"/>
      <c r="M2052" s="255" t="s">
        <v>1</v>
      </c>
      <c r="N2052" s="256" t="s">
        <v>48</v>
      </c>
      <c r="O2052" s="93"/>
      <c r="P2052" s="257">
        <f>O2052*H2052</f>
        <v>0</v>
      </c>
      <c r="Q2052" s="257">
        <v>0</v>
      </c>
      <c r="R2052" s="257">
        <f>Q2052*H2052</f>
        <v>0</v>
      </c>
      <c r="S2052" s="257">
        <v>0</v>
      </c>
      <c r="T2052" s="258">
        <f>S2052*H2052</f>
        <v>0</v>
      </c>
      <c r="U2052" s="40"/>
      <c r="V2052" s="40"/>
      <c r="W2052" s="40"/>
      <c r="X2052" s="40"/>
      <c r="Y2052" s="40"/>
      <c r="Z2052" s="40"/>
      <c r="AA2052" s="40"/>
      <c r="AB2052" s="40"/>
      <c r="AC2052" s="40"/>
      <c r="AD2052" s="40"/>
      <c r="AE2052" s="40"/>
      <c r="AR2052" s="259" t="s">
        <v>162</v>
      </c>
      <c r="AT2052" s="259" t="s">
        <v>400</v>
      </c>
      <c r="AU2052" s="259" t="s">
        <v>93</v>
      </c>
      <c r="AY2052" s="18" t="s">
        <v>397</v>
      </c>
      <c r="BE2052" s="260">
        <f>IF(N2052="základní",J2052,0)</f>
        <v>0</v>
      </c>
      <c r="BF2052" s="260">
        <f>IF(N2052="snížená",J2052,0)</f>
        <v>0</v>
      </c>
      <c r="BG2052" s="260">
        <f>IF(N2052="zákl. přenesená",J2052,0)</f>
        <v>0</v>
      </c>
      <c r="BH2052" s="260">
        <f>IF(N2052="sníž. přenesená",J2052,0)</f>
        <v>0</v>
      </c>
      <c r="BI2052" s="260">
        <f>IF(N2052="nulová",J2052,0)</f>
        <v>0</v>
      </c>
      <c r="BJ2052" s="18" t="s">
        <v>91</v>
      </c>
      <c r="BK2052" s="260">
        <f>ROUND(I2052*H2052,2)</f>
        <v>0</v>
      </c>
      <c r="BL2052" s="18" t="s">
        <v>162</v>
      </c>
      <c r="BM2052" s="259" t="s">
        <v>3200</v>
      </c>
    </row>
    <row r="2053" s="2" customFormat="1">
      <c r="A2053" s="40"/>
      <c r="B2053" s="41"/>
      <c r="C2053" s="42"/>
      <c r="D2053" s="261" t="s">
        <v>404</v>
      </c>
      <c r="E2053" s="42"/>
      <c r="F2053" s="262" t="s">
        <v>2370</v>
      </c>
      <c r="G2053" s="42"/>
      <c r="H2053" s="42"/>
      <c r="I2053" s="157"/>
      <c r="J2053" s="42"/>
      <c r="K2053" s="42"/>
      <c r="L2053" s="46"/>
      <c r="M2053" s="263"/>
      <c r="N2053" s="264"/>
      <c r="O2053" s="93"/>
      <c r="P2053" s="93"/>
      <c r="Q2053" s="93"/>
      <c r="R2053" s="93"/>
      <c r="S2053" s="93"/>
      <c r="T2053" s="94"/>
      <c r="U2053" s="40"/>
      <c r="V2053" s="40"/>
      <c r="W2053" s="40"/>
      <c r="X2053" s="40"/>
      <c r="Y2053" s="40"/>
      <c r="Z2053" s="40"/>
      <c r="AA2053" s="40"/>
      <c r="AB2053" s="40"/>
      <c r="AC2053" s="40"/>
      <c r="AD2053" s="40"/>
      <c r="AE2053" s="40"/>
      <c r="AT2053" s="18" t="s">
        <v>404</v>
      </c>
      <c r="AU2053" s="18" t="s">
        <v>93</v>
      </c>
    </row>
    <row r="2054" s="2" customFormat="1" ht="16.5" customHeight="1">
      <c r="A2054" s="40"/>
      <c r="B2054" s="41"/>
      <c r="C2054" s="247" t="s">
        <v>3201</v>
      </c>
      <c r="D2054" s="247" t="s">
        <v>400</v>
      </c>
      <c r="E2054" s="248" t="s">
        <v>3202</v>
      </c>
      <c r="F2054" s="249" t="s">
        <v>3203</v>
      </c>
      <c r="G2054" s="250" t="s">
        <v>1828</v>
      </c>
      <c r="H2054" s="251">
        <v>1</v>
      </c>
      <c r="I2054" s="252"/>
      <c r="J2054" s="253">
        <f>ROUND(I2054*H2054,2)</f>
        <v>0</v>
      </c>
      <c r="K2054" s="254"/>
      <c r="L2054" s="46"/>
      <c r="M2054" s="255" t="s">
        <v>1</v>
      </c>
      <c r="N2054" s="256" t="s">
        <v>48</v>
      </c>
      <c r="O2054" s="93"/>
      <c r="P2054" s="257">
        <f>O2054*H2054</f>
        <v>0</v>
      </c>
      <c r="Q2054" s="257">
        <v>0</v>
      </c>
      <c r="R2054" s="257">
        <f>Q2054*H2054</f>
        <v>0</v>
      </c>
      <c r="S2054" s="257">
        <v>0</v>
      </c>
      <c r="T2054" s="258">
        <f>S2054*H2054</f>
        <v>0</v>
      </c>
      <c r="U2054" s="40"/>
      <c r="V2054" s="40"/>
      <c r="W2054" s="40"/>
      <c r="X2054" s="40"/>
      <c r="Y2054" s="40"/>
      <c r="Z2054" s="40"/>
      <c r="AA2054" s="40"/>
      <c r="AB2054" s="40"/>
      <c r="AC2054" s="40"/>
      <c r="AD2054" s="40"/>
      <c r="AE2054" s="40"/>
      <c r="AR2054" s="259" t="s">
        <v>162</v>
      </c>
      <c r="AT2054" s="259" t="s">
        <v>400</v>
      </c>
      <c r="AU2054" s="259" t="s">
        <v>93</v>
      </c>
      <c r="AY2054" s="18" t="s">
        <v>397</v>
      </c>
      <c r="BE2054" s="260">
        <f>IF(N2054="základní",J2054,0)</f>
        <v>0</v>
      </c>
      <c r="BF2054" s="260">
        <f>IF(N2054="snížená",J2054,0)</f>
        <v>0</v>
      </c>
      <c r="BG2054" s="260">
        <f>IF(N2054="zákl. přenesená",J2054,0)</f>
        <v>0</v>
      </c>
      <c r="BH2054" s="260">
        <f>IF(N2054="sníž. přenesená",J2054,0)</f>
        <v>0</v>
      </c>
      <c r="BI2054" s="260">
        <f>IF(N2054="nulová",J2054,0)</f>
        <v>0</v>
      </c>
      <c r="BJ2054" s="18" t="s">
        <v>91</v>
      </c>
      <c r="BK2054" s="260">
        <f>ROUND(I2054*H2054,2)</f>
        <v>0</v>
      </c>
      <c r="BL2054" s="18" t="s">
        <v>162</v>
      </c>
      <c r="BM2054" s="259" t="s">
        <v>3204</v>
      </c>
    </row>
    <row r="2055" s="2" customFormat="1">
      <c r="A2055" s="40"/>
      <c r="B2055" s="41"/>
      <c r="C2055" s="42"/>
      <c r="D2055" s="261" t="s">
        <v>404</v>
      </c>
      <c r="E2055" s="42"/>
      <c r="F2055" s="262" t="s">
        <v>2370</v>
      </c>
      <c r="G2055" s="42"/>
      <c r="H2055" s="42"/>
      <c r="I2055" s="157"/>
      <c r="J2055" s="42"/>
      <c r="K2055" s="42"/>
      <c r="L2055" s="46"/>
      <c r="M2055" s="263"/>
      <c r="N2055" s="264"/>
      <c r="O2055" s="93"/>
      <c r="P2055" s="93"/>
      <c r="Q2055" s="93"/>
      <c r="R2055" s="93"/>
      <c r="S2055" s="93"/>
      <c r="T2055" s="94"/>
      <c r="U2055" s="40"/>
      <c r="V2055" s="40"/>
      <c r="W2055" s="40"/>
      <c r="X2055" s="40"/>
      <c r="Y2055" s="40"/>
      <c r="Z2055" s="40"/>
      <c r="AA2055" s="40"/>
      <c r="AB2055" s="40"/>
      <c r="AC2055" s="40"/>
      <c r="AD2055" s="40"/>
      <c r="AE2055" s="40"/>
      <c r="AT2055" s="18" t="s">
        <v>404</v>
      </c>
      <c r="AU2055" s="18" t="s">
        <v>93</v>
      </c>
    </row>
    <row r="2056" s="2" customFormat="1" ht="16.5" customHeight="1">
      <c r="A2056" s="40"/>
      <c r="B2056" s="41"/>
      <c r="C2056" s="247" t="s">
        <v>2138</v>
      </c>
      <c r="D2056" s="247" t="s">
        <v>400</v>
      </c>
      <c r="E2056" s="248" t="s">
        <v>3205</v>
      </c>
      <c r="F2056" s="249" t="s">
        <v>3206</v>
      </c>
      <c r="G2056" s="250" t="s">
        <v>1828</v>
      </c>
      <c r="H2056" s="251">
        <v>1</v>
      </c>
      <c r="I2056" s="252"/>
      <c r="J2056" s="253">
        <f>ROUND(I2056*H2056,2)</f>
        <v>0</v>
      </c>
      <c r="K2056" s="254"/>
      <c r="L2056" s="46"/>
      <c r="M2056" s="255" t="s">
        <v>1</v>
      </c>
      <c r="N2056" s="256" t="s">
        <v>48</v>
      </c>
      <c r="O2056" s="93"/>
      <c r="P2056" s="257">
        <f>O2056*H2056</f>
        <v>0</v>
      </c>
      <c r="Q2056" s="257">
        <v>0</v>
      </c>
      <c r="R2056" s="257">
        <f>Q2056*H2056</f>
        <v>0</v>
      </c>
      <c r="S2056" s="257">
        <v>0</v>
      </c>
      <c r="T2056" s="258">
        <f>S2056*H2056</f>
        <v>0</v>
      </c>
      <c r="U2056" s="40"/>
      <c r="V2056" s="40"/>
      <c r="W2056" s="40"/>
      <c r="X2056" s="40"/>
      <c r="Y2056" s="40"/>
      <c r="Z2056" s="40"/>
      <c r="AA2056" s="40"/>
      <c r="AB2056" s="40"/>
      <c r="AC2056" s="40"/>
      <c r="AD2056" s="40"/>
      <c r="AE2056" s="40"/>
      <c r="AR2056" s="259" t="s">
        <v>162</v>
      </c>
      <c r="AT2056" s="259" t="s">
        <v>400</v>
      </c>
      <c r="AU2056" s="259" t="s">
        <v>93</v>
      </c>
      <c r="AY2056" s="18" t="s">
        <v>397</v>
      </c>
      <c r="BE2056" s="260">
        <f>IF(N2056="základní",J2056,0)</f>
        <v>0</v>
      </c>
      <c r="BF2056" s="260">
        <f>IF(N2056="snížená",J2056,0)</f>
        <v>0</v>
      </c>
      <c r="BG2056" s="260">
        <f>IF(N2056="zákl. přenesená",J2056,0)</f>
        <v>0</v>
      </c>
      <c r="BH2056" s="260">
        <f>IF(N2056="sníž. přenesená",J2056,0)</f>
        <v>0</v>
      </c>
      <c r="BI2056" s="260">
        <f>IF(N2056="nulová",J2056,0)</f>
        <v>0</v>
      </c>
      <c r="BJ2056" s="18" t="s">
        <v>91</v>
      </c>
      <c r="BK2056" s="260">
        <f>ROUND(I2056*H2056,2)</f>
        <v>0</v>
      </c>
      <c r="BL2056" s="18" t="s">
        <v>162</v>
      </c>
      <c r="BM2056" s="259" t="s">
        <v>3207</v>
      </c>
    </row>
    <row r="2057" s="2" customFormat="1">
      <c r="A2057" s="40"/>
      <c r="B2057" s="41"/>
      <c r="C2057" s="42"/>
      <c r="D2057" s="261" t="s">
        <v>404</v>
      </c>
      <c r="E2057" s="42"/>
      <c r="F2057" s="262" t="s">
        <v>2370</v>
      </c>
      <c r="G2057" s="42"/>
      <c r="H2057" s="42"/>
      <c r="I2057" s="157"/>
      <c r="J2057" s="42"/>
      <c r="K2057" s="42"/>
      <c r="L2057" s="46"/>
      <c r="M2057" s="263"/>
      <c r="N2057" s="264"/>
      <c r="O2057" s="93"/>
      <c r="P2057" s="93"/>
      <c r="Q2057" s="93"/>
      <c r="R2057" s="93"/>
      <c r="S2057" s="93"/>
      <c r="T2057" s="94"/>
      <c r="U2057" s="40"/>
      <c r="V2057" s="40"/>
      <c r="W2057" s="40"/>
      <c r="X2057" s="40"/>
      <c r="Y2057" s="40"/>
      <c r="Z2057" s="40"/>
      <c r="AA2057" s="40"/>
      <c r="AB2057" s="40"/>
      <c r="AC2057" s="40"/>
      <c r="AD2057" s="40"/>
      <c r="AE2057" s="40"/>
      <c r="AT2057" s="18" t="s">
        <v>404</v>
      </c>
      <c r="AU2057" s="18" t="s">
        <v>93</v>
      </c>
    </row>
    <row r="2058" s="2" customFormat="1" ht="16.5" customHeight="1">
      <c r="A2058" s="40"/>
      <c r="B2058" s="41"/>
      <c r="C2058" s="247" t="s">
        <v>3208</v>
      </c>
      <c r="D2058" s="247" t="s">
        <v>400</v>
      </c>
      <c r="E2058" s="248" t="s">
        <v>3209</v>
      </c>
      <c r="F2058" s="249" t="s">
        <v>3210</v>
      </c>
      <c r="G2058" s="250" t="s">
        <v>1828</v>
      </c>
      <c r="H2058" s="251">
        <v>1</v>
      </c>
      <c r="I2058" s="252"/>
      <c r="J2058" s="253">
        <f>ROUND(I2058*H2058,2)</f>
        <v>0</v>
      </c>
      <c r="K2058" s="254"/>
      <c r="L2058" s="46"/>
      <c r="M2058" s="255" t="s">
        <v>1</v>
      </c>
      <c r="N2058" s="256" t="s">
        <v>48</v>
      </c>
      <c r="O2058" s="93"/>
      <c r="P2058" s="257">
        <f>O2058*H2058</f>
        <v>0</v>
      </c>
      <c r="Q2058" s="257">
        <v>0</v>
      </c>
      <c r="R2058" s="257">
        <f>Q2058*H2058</f>
        <v>0</v>
      </c>
      <c r="S2058" s="257">
        <v>0</v>
      </c>
      <c r="T2058" s="258">
        <f>S2058*H2058</f>
        <v>0</v>
      </c>
      <c r="U2058" s="40"/>
      <c r="V2058" s="40"/>
      <c r="W2058" s="40"/>
      <c r="X2058" s="40"/>
      <c r="Y2058" s="40"/>
      <c r="Z2058" s="40"/>
      <c r="AA2058" s="40"/>
      <c r="AB2058" s="40"/>
      <c r="AC2058" s="40"/>
      <c r="AD2058" s="40"/>
      <c r="AE2058" s="40"/>
      <c r="AR2058" s="259" t="s">
        <v>162</v>
      </c>
      <c r="AT2058" s="259" t="s">
        <v>400</v>
      </c>
      <c r="AU2058" s="259" t="s">
        <v>93</v>
      </c>
      <c r="AY2058" s="18" t="s">
        <v>397</v>
      </c>
      <c r="BE2058" s="260">
        <f>IF(N2058="základní",J2058,0)</f>
        <v>0</v>
      </c>
      <c r="BF2058" s="260">
        <f>IF(N2058="snížená",J2058,0)</f>
        <v>0</v>
      </c>
      <c r="BG2058" s="260">
        <f>IF(N2058="zákl. přenesená",J2058,0)</f>
        <v>0</v>
      </c>
      <c r="BH2058" s="260">
        <f>IF(N2058="sníž. přenesená",J2058,0)</f>
        <v>0</v>
      </c>
      <c r="BI2058" s="260">
        <f>IF(N2058="nulová",J2058,0)</f>
        <v>0</v>
      </c>
      <c r="BJ2058" s="18" t="s">
        <v>91</v>
      </c>
      <c r="BK2058" s="260">
        <f>ROUND(I2058*H2058,2)</f>
        <v>0</v>
      </c>
      <c r="BL2058" s="18" t="s">
        <v>162</v>
      </c>
      <c r="BM2058" s="259" t="s">
        <v>3211</v>
      </c>
    </row>
    <row r="2059" s="2" customFormat="1">
      <c r="A2059" s="40"/>
      <c r="B2059" s="41"/>
      <c r="C2059" s="42"/>
      <c r="D2059" s="261" t="s">
        <v>404</v>
      </c>
      <c r="E2059" s="42"/>
      <c r="F2059" s="262" t="s">
        <v>2370</v>
      </c>
      <c r="G2059" s="42"/>
      <c r="H2059" s="42"/>
      <c r="I2059" s="157"/>
      <c r="J2059" s="42"/>
      <c r="K2059" s="42"/>
      <c r="L2059" s="46"/>
      <c r="M2059" s="263"/>
      <c r="N2059" s="264"/>
      <c r="O2059" s="93"/>
      <c r="P2059" s="93"/>
      <c r="Q2059" s="93"/>
      <c r="R2059" s="93"/>
      <c r="S2059" s="93"/>
      <c r="T2059" s="94"/>
      <c r="U2059" s="40"/>
      <c r="V2059" s="40"/>
      <c r="W2059" s="40"/>
      <c r="X2059" s="40"/>
      <c r="Y2059" s="40"/>
      <c r="Z2059" s="40"/>
      <c r="AA2059" s="40"/>
      <c r="AB2059" s="40"/>
      <c r="AC2059" s="40"/>
      <c r="AD2059" s="40"/>
      <c r="AE2059" s="40"/>
      <c r="AT2059" s="18" t="s">
        <v>404</v>
      </c>
      <c r="AU2059" s="18" t="s">
        <v>93</v>
      </c>
    </row>
    <row r="2060" s="2" customFormat="1" ht="16.5" customHeight="1">
      <c r="A2060" s="40"/>
      <c r="B2060" s="41"/>
      <c r="C2060" s="247" t="s">
        <v>2142</v>
      </c>
      <c r="D2060" s="247" t="s">
        <v>400</v>
      </c>
      <c r="E2060" s="248" t="s">
        <v>3212</v>
      </c>
      <c r="F2060" s="249" t="s">
        <v>3213</v>
      </c>
      <c r="G2060" s="250" t="s">
        <v>1828</v>
      </c>
      <c r="H2060" s="251">
        <v>1</v>
      </c>
      <c r="I2060" s="252"/>
      <c r="J2060" s="253">
        <f>ROUND(I2060*H2060,2)</f>
        <v>0</v>
      </c>
      <c r="K2060" s="254"/>
      <c r="L2060" s="46"/>
      <c r="M2060" s="255" t="s">
        <v>1</v>
      </c>
      <c r="N2060" s="256" t="s">
        <v>48</v>
      </c>
      <c r="O2060" s="93"/>
      <c r="P2060" s="257">
        <f>O2060*H2060</f>
        <v>0</v>
      </c>
      <c r="Q2060" s="257">
        <v>0</v>
      </c>
      <c r="R2060" s="257">
        <f>Q2060*H2060</f>
        <v>0</v>
      </c>
      <c r="S2060" s="257">
        <v>0</v>
      </c>
      <c r="T2060" s="258">
        <f>S2060*H2060</f>
        <v>0</v>
      </c>
      <c r="U2060" s="40"/>
      <c r="V2060" s="40"/>
      <c r="W2060" s="40"/>
      <c r="X2060" s="40"/>
      <c r="Y2060" s="40"/>
      <c r="Z2060" s="40"/>
      <c r="AA2060" s="40"/>
      <c r="AB2060" s="40"/>
      <c r="AC2060" s="40"/>
      <c r="AD2060" s="40"/>
      <c r="AE2060" s="40"/>
      <c r="AR2060" s="259" t="s">
        <v>162</v>
      </c>
      <c r="AT2060" s="259" t="s">
        <v>400</v>
      </c>
      <c r="AU2060" s="259" t="s">
        <v>93</v>
      </c>
      <c r="AY2060" s="18" t="s">
        <v>397</v>
      </c>
      <c r="BE2060" s="260">
        <f>IF(N2060="základní",J2060,0)</f>
        <v>0</v>
      </c>
      <c r="BF2060" s="260">
        <f>IF(N2060="snížená",J2060,0)</f>
        <v>0</v>
      </c>
      <c r="BG2060" s="260">
        <f>IF(N2060="zákl. přenesená",J2060,0)</f>
        <v>0</v>
      </c>
      <c r="BH2060" s="260">
        <f>IF(N2060="sníž. přenesená",J2060,0)</f>
        <v>0</v>
      </c>
      <c r="BI2060" s="260">
        <f>IF(N2060="nulová",J2060,0)</f>
        <v>0</v>
      </c>
      <c r="BJ2060" s="18" t="s">
        <v>91</v>
      </c>
      <c r="BK2060" s="260">
        <f>ROUND(I2060*H2060,2)</f>
        <v>0</v>
      </c>
      <c r="BL2060" s="18" t="s">
        <v>162</v>
      </c>
      <c r="BM2060" s="259" t="s">
        <v>3214</v>
      </c>
    </row>
    <row r="2061" s="2" customFormat="1">
      <c r="A2061" s="40"/>
      <c r="B2061" s="41"/>
      <c r="C2061" s="42"/>
      <c r="D2061" s="261" t="s">
        <v>404</v>
      </c>
      <c r="E2061" s="42"/>
      <c r="F2061" s="262" t="s">
        <v>2370</v>
      </c>
      <c r="G2061" s="42"/>
      <c r="H2061" s="42"/>
      <c r="I2061" s="157"/>
      <c r="J2061" s="42"/>
      <c r="K2061" s="42"/>
      <c r="L2061" s="46"/>
      <c r="M2061" s="263"/>
      <c r="N2061" s="264"/>
      <c r="O2061" s="93"/>
      <c r="P2061" s="93"/>
      <c r="Q2061" s="93"/>
      <c r="R2061" s="93"/>
      <c r="S2061" s="93"/>
      <c r="T2061" s="94"/>
      <c r="U2061" s="40"/>
      <c r="V2061" s="40"/>
      <c r="W2061" s="40"/>
      <c r="X2061" s="40"/>
      <c r="Y2061" s="40"/>
      <c r="Z2061" s="40"/>
      <c r="AA2061" s="40"/>
      <c r="AB2061" s="40"/>
      <c r="AC2061" s="40"/>
      <c r="AD2061" s="40"/>
      <c r="AE2061" s="40"/>
      <c r="AT2061" s="18" t="s">
        <v>404</v>
      </c>
      <c r="AU2061" s="18" t="s">
        <v>93</v>
      </c>
    </row>
    <row r="2062" s="2" customFormat="1" ht="16.5" customHeight="1">
      <c r="A2062" s="40"/>
      <c r="B2062" s="41"/>
      <c r="C2062" s="247" t="s">
        <v>3215</v>
      </c>
      <c r="D2062" s="247" t="s">
        <v>400</v>
      </c>
      <c r="E2062" s="248" t="s">
        <v>3216</v>
      </c>
      <c r="F2062" s="249" t="s">
        <v>3217</v>
      </c>
      <c r="G2062" s="250" t="s">
        <v>1828</v>
      </c>
      <c r="H2062" s="251">
        <v>1</v>
      </c>
      <c r="I2062" s="252"/>
      <c r="J2062" s="253">
        <f>ROUND(I2062*H2062,2)</f>
        <v>0</v>
      </c>
      <c r="K2062" s="254"/>
      <c r="L2062" s="46"/>
      <c r="M2062" s="255" t="s">
        <v>1</v>
      </c>
      <c r="N2062" s="256" t="s">
        <v>48</v>
      </c>
      <c r="O2062" s="93"/>
      <c r="P2062" s="257">
        <f>O2062*H2062</f>
        <v>0</v>
      </c>
      <c r="Q2062" s="257">
        <v>0</v>
      </c>
      <c r="R2062" s="257">
        <f>Q2062*H2062</f>
        <v>0</v>
      </c>
      <c r="S2062" s="257">
        <v>0</v>
      </c>
      <c r="T2062" s="258">
        <f>S2062*H2062</f>
        <v>0</v>
      </c>
      <c r="U2062" s="40"/>
      <c r="V2062" s="40"/>
      <c r="W2062" s="40"/>
      <c r="X2062" s="40"/>
      <c r="Y2062" s="40"/>
      <c r="Z2062" s="40"/>
      <c r="AA2062" s="40"/>
      <c r="AB2062" s="40"/>
      <c r="AC2062" s="40"/>
      <c r="AD2062" s="40"/>
      <c r="AE2062" s="40"/>
      <c r="AR2062" s="259" t="s">
        <v>162</v>
      </c>
      <c r="AT2062" s="259" t="s">
        <v>400</v>
      </c>
      <c r="AU2062" s="259" t="s">
        <v>93</v>
      </c>
      <c r="AY2062" s="18" t="s">
        <v>397</v>
      </c>
      <c r="BE2062" s="260">
        <f>IF(N2062="základní",J2062,0)</f>
        <v>0</v>
      </c>
      <c r="BF2062" s="260">
        <f>IF(N2062="snížená",J2062,0)</f>
        <v>0</v>
      </c>
      <c r="BG2062" s="260">
        <f>IF(N2062="zákl. přenesená",J2062,0)</f>
        <v>0</v>
      </c>
      <c r="BH2062" s="260">
        <f>IF(N2062="sníž. přenesená",J2062,0)</f>
        <v>0</v>
      </c>
      <c r="BI2062" s="260">
        <f>IF(N2062="nulová",J2062,0)</f>
        <v>0</v>
      </c>
      <c r="BJ2062" s="18" t="s">
        <v>91</v>
      </c>
      <c r="BK2062" s="260">
        <f>ROUND(I2062*H2062,2)</f>
        <v>0</v>
      </c>
      <c r="BL2062" s="18" t="s">
        <v>162</v>
      </c>
      <c r="BM2062" s="259" t="s">
        <v>3218</v>
      </c>
    </row>
    <row r="2063" s="2" customFormat="1">
      <c r="A2063" s="40"/>
      <c r="B2063" s="41"/>
      <c r="C2063" s="42"/>
      <c r="D2063" s="261" t="s">
        <v>404</v>
      </c>
      <c r="E2063" s="42"/>
      <c r="F2063" s="262" t="s">
        <v>2370</v>
      </c>
      <c r="G2063" s="42"/>
      <c r="H2063" s="42"/>
      <c r="I2063" s="157"/>
      <c r="J2063" s="42"/>
      <c r="K2063" s="42"/>
      <c r="L2063" s="46"/>
      <c r="M2063" s="263"/>
      <c r="N2063" s="264"/>
      <c r="O2063" s="93"/>
      <c r="P2063" s="93"/>
      <c r="Q2063" s="93"/>
      <c r="R2063" s="93"/>
      <c r="S2063" s="93"/>
      <c r="T2063" s="94"/>
      <c r="U2063" s="40"/>
      <c r="V2063" s="40"/>
      <c r="W2063" s="40"/>
      <c r="X2063" s="40"/>
      <c r="Y2063" s="40"/>
      <c r="Z2063" s="40"/>
      <c r="AA2063" s="40"/>
      <c r="AB2063" s="40"/>
      <c r="AC2063" s="40"/>
      <c r="AD2063" s="40"/>
      <c r="AE2063" s="40"/>
      <c r="AT2063" s="18" t="s">
        <v>404</v>
      </c>
      <c r="AU2063" s="18" t="s">
        <v>93</v>
      </c>
    </row>
    <row r="2064" s="2" customFormat="1" ht="16.5" customHeight="1">
      <c r="A2064" s="40"/>
      <c r="B2064" s="41"/>
      <c r="C2064" s="247" t="s">
        <v>2145</v>
      </c>
      <c r="D2064" s="247" t="s">
        <v>400</v>
      </c>
      <c r="E2064" s="248" t="s">
        <v>3219</v>
      </c>
      <c r="F2064" s="249" t="s">
        <v>3220</v>
      </c>
      <c r="G2064" s="250" t="s">
        <v>1828</v>
      </c>
      <c r="H2064" s="251">
        <v>1</v>
      </c>
      <c r="I2064" s="252"/>
      <c r="J2064" s="253">
        <f>ROUND(I2064*H2064,2)</f>
        <v>0</v>
      </c>
      <c r="K2064" s="254"/>
      <c r="L2064" s="46"/>
      <c r="M2064" s="255" t="s">
        <v>1</v>
      </c>
      <c r="N2064" s="256" t="s">
        <v>48</v>
      </c>
      <c r="O2064" s="93"/>
      <c r="P2064" s="257">
        <f>O2064*H2064</f>
        <v>0</v>
      </c>
      <c r="Q2064" s="257">
        <v>0</v>
      </c>
      <c r="R2064" s="257">
        <f>Q2064*H2064</f>
        <v>0</v>
      </c>
      <c r="S2064" s="257">
        <v>0</v>
      </c>
      <c r="T2064" s="258">
        <f>S2064*H2064</f>
        <v>0</v>
      </c>
      <c r="U2064" s="40"/>
      <c r="V2064" s="40"/>
      <c r="W2064" s="40"/>
      <c r="X2064" s="40"/>
      <c r="Y2064" s="40"/>
      <c r="Z2064" s="40"/>
      <c r="AA2064" s="40"/>
      <c r="AB2064" s="40"/>
      <c r="AC2064" s="40"/>
      <c r="AD2064" s="40"/>
      <c r="AE2064" s="40"/>
      <c r="AR2064" s="259" t="s">
        <v>162</v>
      </c>
      <c r="AT2064" s="259" t="s">
        <v>400</v>
      </c>
      <c r="AU2064" s="259" t="s">
        <v>93</v>
      </c>
      <c r="AY2064" s="18" t="s">
        <v>397</v>
      </c>
      <c r="BE2064" s="260">
        <f>IF(N2064="základní",J2064,0)</f>
        <v>0</v>
      </c>
      <c r="BF2064" s="260">
        <f>IF(N2064="snížená",J2064,0)</f>
        <v>0</v>
      </c>
      <c r="BG2064" s="260">
        <f>IF(N2064="zákl. přenesená",J2064,0)</f>
        <v>0</v>
      </c>
      <c r="BH2064" s="260">
        <f>IF(N2064="sníž. přenesená",J2064,0)</f>
        <v>0</v>
      </c>
      <c r="BI2064" s="260">
        <f>IF(N2064="nulová",J2064,0)</f>
        <v>0</v>
      </c>
      <c r="BJ2064" s="18" t="s">
        <v>91</v>
      </c>
      <c r="BK2064" s="260">
        <f>ROUND(I2064*H2064,2)</f>
        <v>0</v>
      </c>
      <c r="BL2064" s="18" t="s">
        <v>162</v>
      </c>
      <c r="BM2064" s="259" t="s">
        <v>3221</v>
      </c>
    </row>
    <row r="2065" s="2" customFormat="1">
      <c r="A2065" s="40"/>
      <c r="B2065" s="41"/>
      <c r="C2065" s="42"/>
      <c r="D2065" s="261" t="s">
        <v>404</v>
      </c>
      <c r="E2065" s="42"/>
      <c r="F2065" s="262" t="s">
        <v>2370</v>
      </c>
      <c r="G2065" s="42"/>
      <c r="H2065" s="42"/>
      <c r="I2065" s="157"/>
      <c r="J2065" s="42"/>
      <c r="K2065" s="42"/>
      <c r="L2065" s="46"/>
      <c r="M2065" s="263"/>
      <c r="N2065" s="264"/>
      <c r="O2065" s="93"/>
      <c r="P2065" s="93"/>
      <c r="Q2065" s="93"/>
      <c r="R2065" s="93"/>
      <c r="S2065" s="93"/>
      <c r="T2065" s="94"/>
      <c r="U2065" s="40"/>
      <c r="V2065" s="40"/>
      <c r="W2065" s="40"/>
      <c r="X2065" s="40"/>
      <c r="Y2065" s="40"/>
      <c r="Z2065" s="40"/>
      <c r="AA2065" s="40"/>
      <c r="AB2065" s="40"/>
      <c r="AC2065" s="40"/>
      <c r="AD2065" s="40"/>
      <c r="AE2065" s="40"/>
      <c r="AT2065" s="18" t="s">
        <v>404</v>
      </c>
      <c r="AU2065" s="18" t="s">
        <v>93</v>
      </c>
    </row>
    <row r="2066" s="2" customFormat="1" ht="16.5" customHeight="1">
      <c r="A2066" s="40"/>
      <c r="B2066" s="41"/>
      <c r="C2066" s="247" t="s">
        <v>3222</v>
      </c>
      <c r="D2066" s="247" t="s">
        <v>400</v>
      </c>
      <c r="E2066" s="248" t="s">
        <v>3223</v>
      </c>
      <c r="F2066" s="249" t="s">
        <v>3224</v>
      </c>
      <c r="G2066" s="250" t="s">
        <v>1828</v>
      </c>
      <c r="H2066" s="251">
        <v>1</v>
      </c>
      <c r="I2066" s="252"/>
      <c r="J2066" s="253">
        <f>ROUND(I2066*H2066,2)</f>
        <v>0</v>
      </c>
      <c r="K2066" s="254"/>
      <c r="L2066" s="46"/>
      <c r="M2066" s="255" t="s">
        <v>1</v>
      </c>
      <c r="N2066" s="256" t="s">
        <v>48</v>
      </c>
      <c r="O2066" s="93"/>
      <c r="P2066" s="257">
        <f>O2066*H2066</f>
        <v>0</v>
      </c>
      <c r="Q2066" s="257">
        <v>0</v>
      </c>
      <c r="R2066" s="257">
        <f>Q2066*H2066</f>
        <v>0</v>
      </c>
      <c r="S2066" s="257">
        <v>0</v>
      </c>
      <c r="T2066" s="258">
        <f>S2066*H2066</f>
        <v>0</v>
      </c>
      <c r="U2066" s="40"/>
      <c r="V2066" s="40"/>
      <c r="W2066" s="40"/>
      <c r="X2066" s="40"/>
      <c r="Y2066" s="40"/>
      <c r="Z2066" s="40"/>
      <c r="AA2066" s="40"/>
      <c r="AB2066" s="40"/>
      <c r="AC2066" s="40"/>
      <c r="AD2066" s="40"/>
      <c r="AE2066" s="40"/>
      <c r="AR2066" s="259" t="s">
        <v>162</v>
      </c>
      <c r="AT2066" s="259" t="s">
        <v>400</v>
      </c>
      <c r="AU2066" s="259" t="s">
        <v>93</v>
      </c>
      <c r="AY2066" s="18" t="s">
        <v>397</v>
      </c>
      <c r="BE2066" s="260">
        <f>IF(N2066="základní",J2066,0)</f>
        <v>0</v>
      </c>
      <c r="BF2066" s="260">
        <f>IF(N2066="snížená",J2066,0)</f>
        <v>0</v>
      </c>
      <c r="BG2066" s="260">
        <f>IF(N2066="zákl. přenesená",J2066,0)</f>
        <v>0</v>
      </c>
      <c r="BH2066" s="260">
        <f>IF(N2066="sníž. přenesená",J2066,0)</f>
        <v>0</v>
      </c>
      <c r="BI2066" s="260">
        <f>IF(N2066="nulová",J2066,0)</f>
        <v>0</v>
      </c>
      <c r="BJ2066" s="18" t="s">
        <v>91</v>
      </c>
      <c r="BK2066" s="260">
        <f>ROUND(I2066*H2066,2)</f>
        <v>0</v>
      </c>
      <c r="BL2066" s="18" t="s">
        <v>162</v>
      </c>
      <c r="BM2066" s="259" t="s">
        <v>3225</v>
      </c>
    </row>
    <row r="2067" s="2" customFormat="1">
      <c r="A2067" s="40"/>
      <c r="B2067" s="41"/>
      <c r="C2067" s="42"/>
      <c r="D2067" s="261" t="s">
        <v>404</v>
      </c>
      <c r="E2067" s="42"/>
      <c r="F2067" s="262" t="s">
        <v>2370</v>
      </c>
      <c r="G2067" s="42"/>
      <c r="H2067" s="42"/>
      <c r="I2067" s="157"/>
      <c r="J2067" s="42"/>
      <c r="K2067" s="42"/>
      <c r="L2067" s="46"/>
      <c r="M2067" s="263"/>
      <c r="N2067" s="264"/>
      <c r="O2067" s="93"/>
      <c r="P2067" s="93"/>
      <c r="Q2067" s="93"/>
      <c r="R2067" s="93"/>
      <c r="S2067" s="93"/>
      <c r="T2067" s="94"/>
      <c r="U2067" s="40"/>
      <c r="V2067" s="40"/>
      <c r="W2067" s="40"/>
      <c r="X2067" s="40"/>
      <c r="Y2067" s="40"/>
      <c r="Z2067" s="40"/>
      <c r="AA2067" s="40"/>
      <c r="AB2067" s="40"/>
      <c r="AC2067" s="40"/>
      <c r="AD2067" s="40"/>
      <c r="AE2067" s="40"/>
      <c r="AT2067" s="18" t="s">
        <v>404</v>
      </c>
      <c r="AU2067" s="18" t="s">
        <v>93</v>
      </c>
    </row>
    <row r="2068" s="2" customFormat="1" ht="16.5" customHeight="1">
      <c r="A2068" s="40"/>
      <c r="B2068" s="41"/>
      <c r="C2068" s="247" t="s">
        <v>2149</v>
      </c>
      <c r="D2068" s="247" t="s">
        <v>400</v>
      </c>
      <c r="E2068" s="248" t="s">
        <v>3226</v>
      </c>
      <c r="F2068" s="249" t="s">
        <v>3227</v>
      </c>
      <c r="G2068" s="250" t="s">
        <v>1828</v>
      </c>
      <c r="H2068" s="251">
        <v>1</v>
      </c>
      <c r="I2068" s="252"/>
      <c r="J2068" s="253">
        <f>ROUND(I2068*H2068,2)</f>
        <v>0</v>
      </c>
      <c r="K2068" s="254"/>
      <c r="L2068" s="46"/>
      <c r="M2068" s="255" t="s">
        <v>1</v>
      </c>
      <c r="N2068" s="256" t="s">
        <v>48</v>
      </c>
      <c r="O2068" s="93"/>
      <c r="P2068" s="257">
        <f>O2068*H2068</f>
        <v>0</v>
      </c>
      <c r="Q2068" s="257">
        <v>0</v>
      </c>
      <c r="R2068" s="257">
        <f>Q2068*H2068</f>
        <v>0</v>
      </c>
      <c r="S2068" s="257">
        <v>0</v>
      </c>
      <c r="T2068" s="258">
        <f>S2068*H2068</f>
        <v>0</v>
      </c>
      <c r="U2068" s="40"/>
      <c r="V2068" s="40"/>
      <c r="W2068" s="40"/>
      <c r="X2068" s="40"/>
      <c r="Y2068" s="40"/>
      <c r="Z2068" s="40"/>
      <c r="AA2068" s="40"/>
      <c r="AB2068" s="40"/>
      <c r="AC2068" s="40"/>
      <c r="AD2068" s="40"/>
      <c r="AE2068" s="40"/>
      <c r="AR2068" s="259" t="s">
        <v>162</v>
      </c>
      <c r="AT2068" s="259" t="s">
        <v>400</v>
      </c>
      <c r="AU2068" s="259" t="s">
        <v>93</v>
      </c>
      <c r="AY2068" s="18" t="s">
        <v>397</v>
      </c>
      <c r="BE2068" s="260">
        <f>IF(N2068="základní",J2068,0)</f>
        <v>0</v>
      </c>
      <c r="BF2068" s="260">
        <f>IF(N2068="snížená",J2068,0)</f>
        <v>0</v>
      </c>
      <c r="BG2068" s="260">
        <f>IF(N2068="zákl. přenesená",J2068,0)</f>
        <v>0</v>
      </c>
      <c r="BH2068" s="260">
        <f>IF(N2068="sníž. přenesená",J2068,0)</f>
        <v>0</v>
      </c>
      <c r="BI2068" s="260">
        <f>IF(N2068="nulová",J2068,0)</f>
        <v>0</v>
      </c>
      <c r="BJ2068" s="18" t="s">
        <v>91</v>
      </c>
      <c r="BK2068" s="260">
        <f>ROUND(I2068*H2068,2)</f>
        <v>0</v>
      </c>
      <c r="BL2068" s="18" t="s">
        <v>162</v>
      </c>
      <c r="BM2068" s="259" t="s">
        <v>3228</v>
      </c>
    </row>
    <row r="2069" s="2" customFormat="1">
      <c r="A2069" s="40"/>
      <c r="B2069" s="41"/>
      <c r="C2069" s="42"/>
      <c r="D2069" s="261" t="s">
        <v>404</v>
      </c>
      <c r="E2069" s="42"/>
      <c r="F2069" s="262" t="s">
        <v>2370</v>
      </c>
      <c r="G2069" s="42"/>
      <c r="H2069" s="42"/>
      <c r="I2069" s="157"/>
      <c r="J2069" s="42"/>
      <c r="K2069" s="42"/>
      <c r="L2069" s="46"/>
      <c r="M2069" s="263"/>
      <c r="N2069" s="264"/>
      <c r="O2069" s="93"/>
      <c r="P2069" s="93"/>
      <c r="Q2069" s="93"/>
      <c r="R2069" s="93"/>
      <c r="S2069" s="93"/>
      <c r="T2069" s="94"/>
      <c r="U2069" s="40"/>
      <c r="V2069" s="40"/>
      <c r="W2069" s="40"/>
      <c r="X2069" s="40"/>
      <c r="Y2069" s="40"/>
      <c r="Z2069" s="40"/>
      <c r="AA2069" s="40"/>
      <c r="AB2069" s="40"/>
      <c r="AC2069" s="40"/>
      <c r="AD2069" s="40"/>
      <c r="AE2069" s="40"/>
      <c r="AT2069" s="18" t="s">
        <v>404</v>
      </c>
      <c r="AU2069" s="18" t="s">
        <v>93</v>
      </c>
    </row>
    <row r="2070" s="2" customFormat="1" ht="16.5" customHeight="1">
      <c r="A2070" s="40"/>
      <c r="B2070" s="41"/>
      <c r="C2070" s="247" t="s">
        <v>3229</v>
      </c>
      <c r="D2070" s="247" t="s">
        <v>400</v>
      </c>
      <c r="E2070" s="248" t="s">
        <v>3230</v>
      </c>
      <c r="F2070" s="249" t="s">
        <v>3231</v>
      </c>
      <c r="G2070" s="250" t="s">
        <v>1828</v>
      </c>
      <c r="H2070" s="251">
        <v>1</v>
      </c>
      <c r="I2070" s="252"/>
      <c r="J2070" s="253">
        <f>ROUND(I2070*H2070,2)</f>
        <v>0</v>
      </c>
      <c r="K2070" s="254"/>
      <c r="L2070" s="46"/>
      <c r="M2070" s="255" t="s">
        <v>1</v>
      </c>
      <c r="N2070" s="256" t="s">
        <v>48</v>
      </c>
      <c r="O2070" s="93"/>
      <c r="P2070" s="257">
        <f>O2070*H2070</f>
        <v>0</v>
      </c>
      <c r="Q2070" s="257">
        <v>0</v>
      </c>
      <c r="R2070" s="257">
        <f>Q2070*H2070</f>
        <v>0</v>
      </c>
      <c r="S2070" s="257">
        <v>0</v>
      </c>
      <c r="T2070" s="258">
        <f>S2070*H2070</f>
        <v>0</v>
      </c>
      <c r="U2070" s="40"/>
      <c r="V2070" s="40"/>
      <c r="W2070" s="40"/>
      <c r="X2070" s="40"/>
      <c r="Y2070" s="40"/>
      <c r="Z2070" s="40"/>
      <c r="AA2070" s="40"/>
      <c r="AB2070" s="40"/>
      <c r="AC2070" s="40"/>
      <c r="AD2070" s="40"/>
      <c r="AE2070" s="40"/>
      <c r="AR2070" s="259" t="s">
        <v>162</v>
      </c>
      <c r="AT2070" s="259" t="s">
        <v>400</v>
      </c>
      <c r="AU2070" s="259" t="s">
        <v>93</v>
      </c>
      <c r="AY2070" s="18" t="s">
        <v>397</v>
      </c>
      <c r="BE2070" s="260">
        <f>IF(N2070="základní",J2070,0)</f>
        <v>0</v>
      </c>
      <c r="BF2070" s="260">
        <f>IF(N2070="snížená",J2070,0)</f>
        <v>0</v>
      </c>
      <c r="BG2070" s="260">
        <f>IF(N2070="zákl. přenesená",J2070,0)</f>
        <v>0</v>
      </c>
      <c r="BH2070" s="260">
        <f>IF(N2070="sníž. přenesená",J2070,0)</f>
        <v>0</v>
      </c>
      <c r="BI2070" s="260">
        <f>IF(N2070="nulová",J2070,0)</f>
        <v>0</v>
      </c>
      <c r="BJ2070" s="18" t="s">
        <v>91</v>
      </c>
      <c r="BK2070" s="260">
        <f>ROUND(I2070*H2070,2)</f>
        <v>0</v>
      </c>
      <c r="BL2070" s="18" t="s">
        <v>162</v>
      </c>
      <c r="BM2070" s="259" t="s">
        <v>3232</v>
      </c>
    </row>
    <row r="2071" s="2" customFormat="1">
      <c r="A2071" s="40"/>
      <c r="B2071" s="41"/>
      <c r="C2071" s="42"/>
      <c r="D2071" s="261" t="s">
        <v>404</v>
      </c>
      <c r="E2071" s="42"/>
      <c r="F2071" s="262" t="s">
        <v>2370</v>
      </c>
      <c r="G2071" s="42"/>
      <c r="H2071" s="42"/>
      <c r="I2071" s="157"/>
      <c r="J2071" s="42"/>
      <c r="K2071" s="42"/>
      <c r="L2071" s="46"/>
      <c r="M2071" s="263"/>
      <c r="N2071" s="264"/>
      <c r="O2071" s="93"/>
      <c r="P2071" s="93"/>
      <c r="Q2071" s="93"/>
      <c r="R2071" s="93"/>
      <c r="S2071" s="93"/>
      <c r="T2071" s="94"/>
      <c r="U2071" s="40"/>
      <c r="V2071" s="40"/>
      <c r="W2071" s="40"/>
      <c r="X2071" s="40"/>
      <c r="Y2071" s="40"/>
      <c r="Z2071" s="40"/>
      <c r="AA2071" s="40"/>
      <c r="AB2071" s="40"/>
      <c r="AC2071" s="40"/>
      <c r="AD2071" s="40"/>
      <c r="AE2071" s="40"/>
      <c r="AT2071" s="18" t="s">
        <v>404</v>
      </c>
      <c r="AU2071" s="18" t="s">
        <v>93</v>
      </c>
    </row>
    <row r="2072" s="2" customFormat="1" ht="16.5" customHeight="1">
      <c r="A2072" s="40"/>
      <c r="B2072" s="41"/>
      <c r="C2072" s="247" t="s">
        <v>2152</v>
      </c>
      <c r="D2072" s="247" t="s">
        <v>400</v>
      </c>
      <c r="E2072" s="248" t="s">
        <v>3233</v>
      </c>
      <c r="F2072" s="249" t="s">
        <v>3234</v>
      </c>
      <c r="G2072" s="250" t="s">
        <v>1828</v>
      </c>
      <c r="H2072" s="251">
        <v>1</v>
      </c>
      <c r="I2072" s="252"/>
      <c r="J2072" s="253">
        <f>ROUND(I2072*H2072,2)</f>
        <v>0</v>
      </c>
      <c r="K2072" s="254"/>
      <c r="L2072" s="46"/>
      <c r="M2072" s="255" t="s">
        <v>1</v>
      </c>
      <c r="N2072" s="256" t="s">
        <v>48</v>
      </c>
      <c r="O2072" s="93"/>
      <c r="P2072" s="257">
        <f>O2072*H2072</f>
        <v>0</v>
      </c>
      <c r="Q2072" s="257">
        <v>0</v>
      </c>
      <c r="R2072" s="257">
        <f>Q2072*H2072</f>
        <v>0</v>
      </c>
      <c r="S2072" s="257">
        <v>0</v>
      </c>
      <c r="T2072" s="258">
        <f>S2072*H2072</f>
        <v>0</v>
      </c>
      <c r="U2072" s="40"/>
      <c r="V2072" s="40"/>
      <c r="W2072" s="40"/>
      <c r="X2072" s="40"/>
      <c r="Y2072" s="40"/>
      <c r="Z2072" s="40"/>
      <c r="AA2072" s="40"/>
      <c r="AB2072" s="40"/>
      <c r="AC2072" s="40"/>
      <c r="AD2072" s="40"/>
      <c r="AE2072" s="40"/>
      <c r="AR2072" s="259" t="s">
        <v>162</v>
      </c>
      <c r="AT2072" s="259" t="s">
        <v>400</v>
      </c>
      <c r="AU2072" s="259" t="s">
        <v>93</v>
      </c>
      <c r="AY2072" s="18" t="s">
        <v>397</v>
      </c>
      <c r="BE2072" s="260">
        <f>IF(N2072="základní",J2072,0)</f>
        <v>0</v>
      </c>
      <c r="BF2072" s="260">
        <f>IF(N2072="snížená",J2072,0)</f>
        <v>0</v>
      </c>
      <c r="BG2072" s="260">
        <f>IF(N2072="zákl. přenesená",J2072,0)</f>
        <v>0</v>
      </c>
      <c r="BH2072" s="260">
        <f>IF(N2072="sníž. přenesená",J2072,0)</f>
        <v>0</v>
      </c>
      <c r="BI2072" s="260">
        <f>IF(N2072="nulová",J2072,0)</f>
        <v>0</v>
      </c>
      <c r="BJ2072" s="18" t="s">
        <v>91</v>
      </c>
      <c r="BK2072" s="260">
        <f>ROUND(I2072*H2072,2)</f>
        <v>0</v>
      </c>
      <c r="BL2072" s="18" t="s">
        <v>162</v>
      </c>
      <c r="BM2072" s="259" t="s">
        <v>3235</v>
      </c>
    </row>
    <row r="2073" s="2" customFormat="1">
      <c r="A2073" s="40"/>
      <c r="B2073" s="41"/>
      <c r="C2073" s="42"/>
      <c r="D2073" s="261" t="s">
        <v>404</v>
      </c>
      <c r="E2073" s="42"/>
      <c r="F2073" s="262" t="s">
        <v>2370</v>
      </c>
      <c r="G2073" s="42"/>
      <c r="H2073" s="42"/>
      <c r="I2073" s="157"/>
      <c r="J2073" s="42"/>
      <c r="K2073" s="42"/>
      <c r="L2073" s="46"/>
      <c r="M2073" s="263"/>
      <c r="N2073" s="264"/>
      <c r="O2073" s="93"/>
      <c r="P2073" s="93"/>
      <c r="Q2073" s="93"/>
      <c r="R2073" s="93"/>
      <c r="S2073" s="93"/>
      <c r="T2073" s="94"/>
      <c r="U2073" s="40"/>
      <c r="V2073" s="40"/>
      <c r="W2073" s="40"/>
      <c r="X2073" s="40"/>
      <c r="Y2073" s="40"/>
      <c r="Z2073" s="40"/>
      <c r="AA2073" s="40"/>
      <c r="AB2073" s="40"/>
      <c r="AC2073" s="40"/>
      <c r="AD2073" s="40"/>
      <c r="AE2073" s="40"/>
      <c r="AT2073" s="18" t="s">
        <v>404</v>
      </c>
      <c r="AU2073" s="18" t="s">
        <v>93</v>
      </c>
    </row>
    <row r="2074" s="2" customFormat="1" ht="16.5" customHeight="1">
      <c r="A2074" s="40"/>
      <c r="B2074" s="41"/>
      <c r="C2074" s="247" t="s">
        <v>3236</v>
      </c>
      <c r="D2074" s="247" t="s">
        <v>400</v>
      </c>
      <c r="E2074" s="248" t="s">
        <v>3237</v>
      </c>
      <c r="F2074" s="249" t="s">
        <v>3238</v>
      </c>
      <c r="G2074" s="250" t="s">
        <v>1828</v>
      </c>
      <c r="H2074" s="251">
        <v>1</v>
      </c>
      <c r="I2074" s="252"/>
      <c r="J2074" s="253">
        <f>ROUND(I2074*H2074,2)</f>
        <v>0</v>
      </c>
      <c r="K2074" s="254"/>
      <c r="L2074" s="46"/>
      <c r="M2074" s="255" t="s">
        <v>1</v>
      </c>
      <c r="N2074" s="256" t="s">
        <v>48</v>
      </c>
      <c r="O2074" s="93"/>
      <c r="P2074" s="257">
        <f>O2074*H2074</f>
        <v>0</v>
      </c>
      <c r="Q2074" s="257">
        <v>0</v>
      </c>
      <c r="R2074" s="257">
        <f>Q2074*H2074</f>
        <v>0</v>
      </c>
      <c r="S2074" s="257">
        <v>0</v>
      </c>
      <c r="T2074" s="258">
        <f>S2074*H2074</f>
        <v>0</v>
      </c>
      <c r="U2074" s="40"/>
      <c r="V2074" s="40"/>
      <c r="W2074" s="40"/>
      <c r="X2074" s="40"/>
      <c r="Y2074" s="40"/>
      <c r="Z2074" s="40"/>
      <c r="AA2074" s="40"/>
      <c r="AB2074" s="40"/>
      <c r="AC2074" s="40"/>
      <c r="AD2074" s="40"/>
      <c r="AE2074" s="40"/>
      <c r="AR2074" s="259" t="s">
        <v>162</v>
      </c>
      <c r="AT2074" s="259" t="s">
        <v>400</v>
      </c>
      <c r="AU2074" s="259" t="s">
        <v>93</v>
      </c>
      <c r="AY2074" s="18" t="s">
        <v>397</v>
      </c>
      <c r="BE2074" s="260">
        <f>IF(N2074="základní",J2074,0)</f>
        <v>0</v>
      </c>
      <c r="BF2074" s="260">
        <f>IF(N2074="snížená",J2074,0)</f>
        <v>0</v>
      </c>
      <c r="BG2074" s="260">
        <f>IF(N2074="zákl. přenesená",J2074,0)</f>
        <v>0</v>
      </c>
      <c r="BH2074" s="260">
        <f>IF(N2074="sníž. přenesená",J2074,0)</f>
        <v>0</v>
      </c>
      <c r="BI2074" s="260">
        <f>IF(N2074="nulová",J2074,0)</f>
        <v>0</v>
      </c>
      <c r="BJ2074" s="18" t="s">
        <v>91</v>
      </c>
      <c r="BK2074" s="260">
        <f>ROUND(I2074*H2074,2)</f>
        <v>0</v>
      </c>
      <c r="BL2074" s="18" t="s">
        <v>162</v>
      </c>
      <c r="BM2074" s="259" t="s">
        <v>3239</v>
      </c>
    </row>
    <row r="2075" s="2" customFormat="1">
      <c r="A2075" s="40"/>
      <c r="B2075" s="41"/>
      <c r="C2075" s="42"/>
      <c r="D2075" s="261" t="s">
        <v>404</v>
      </c>
      <c r="E2075" s="42"/>
      <c r="F2075" s="262" t="s">
        <v>2370</v>
      </c>
      <c r="G2075" s="42"/>
      <c r="H2075" s="42"/>
      <c r="I2075" s="157"/>
      <c r="J2075" s="42"/>
      <c r="K2075" s="42"/>
      <c r="L2075" s="46"/>
      <c r="M2075" s="263"/>
      <c r="N2075" s="264"/>
      <c r="O2075" s="93"/>
      <c r="P2075" s="93"/>
      <c r="Q2075" s="93"/>
      <c r="R2075" s="93"/>
      <c r="S2075" s="93"/>
      <c r="T2075" s="94"/>
      <c r="U2075" s="40"/>
      <c r="V2075" s="40"/>
      <c r="W2075" s="40"/>
      <c r="X2075" s="40"/>
      <c r="Y2075" s="40"/>
      <c r="Z2075" s="40"/>
      <c r="AA2075" s="40"/>
      <c r="AB2075" s="40"/>
      <c r="AC2075" s="40"/>
      <c r="AD2075" s="40"/>
      <c r="AE2075" s="40"/>
      <c r="AT2075" s="18" t="s">
        <v>404</v>
      </c>
      <c r="AU2075" s="18" t="s">
        <v>93</v>
      </c>
    </row>
    <row r="2076" s="2" customFormat="1" ht="16.5" customHeight="1">
      <c r="A2076" s="40"/>
      <c r="B2076" s="41"/>
      <c r="C2076" s="247" t="s">
        <v>2156</v>
      </c>
      <c r="D2076" s="247" t="s">
        <v>400</v>
      </c>
      <c r="E2076" s="248" t="s">
        <v>3240</v>
      </c>
      <c r="F2076" s="249" t="s">
        <v>3241</v>
      </c>
      <c r="G2076" s="250" t="s">
        <v>1828</v>
      </c>
      <c r="H2076" s="251">
        <v>1</v>
      </c>
      <c r="I2076" s="252"/>
      <c r="J2076" s="253">
        <f>ROUND(I2076*H2076,2)</f>
        <v>0</v>
      </c>
      <c r="K2076" s="254"/>
      <c r="L2076" s="46"/>
      <c r="M2076" s="255" t="s">
        <v>1</v>
      </c>
      <c r="N2076" s="256" t="s">
        <v>48</v>
      </c>
      <c r="O2076" s="93"/>
      <c r="P2076" s="257">
        <f>O2076*H2076</f>
        <v>0</v>
      </c>
      <c r="Q2076" s="257">
        <v>0</v>
      </c>
      <c r="R2076" s="257">
        <f>Q2076*H2076</f>
        <v>0</v>
      </c>
      <c r="S2076" s="257">
        <v>0</v>
      </c>
      <c r="T2076" s="258">
        <f>S2076*H2076</f>
        <v>0</v>
      </c>
      <c r="U2076" s="40"/>
      <c r="V2076" s="40"/>
      <c r="W2076" s="40"/>
      <c r="X2076" s="40"/>
      <c r="Y2076" s="40"/>
      <c r="Z2076" s="40"/>
      <c r="AA2076" s="40"/>
      <c r="AB2076" s="40"/>
      <c r="AC2076" s="40"/>
      <c r="AD2076" s="40"/>
      <c r="AE2076" s="40"/>
      <c r="AR2076" s="259" t="s">
        <v>162</v>
      </c>
      <c r="AT2076" s="259" t="s">
        <v>400</v>
      </c>
      <c r="AU2076" s="259" t="s">
        <v>93</v>
      </c>
      <c r="AY2076" s="18" t="s">
        <v>397</v>
      </c>
      <c r="BE2076" s="260">
        <f>IF(N2076="základní",J2076,0)</f>
        <v>0</v>
      </c>
      <c r="BF2076" s="260">
        <f>IF(N2076="snížená",J2076,0)</f>
        <v>0</v>
      </c>
      <c r="BG2076" s="260">
        <f>IF(N2076="zákl. přenesená",J2076,0)</f>
        <v>0</v>
      </c>
      <c r="BH2076" s="260">
        <f>IF(N2076="sníž. přenesená",J2076,0)</f>
        <v>0</v>
      </c>
      <c r="BI2076" s="260">
        <f>IF(N2076="nulová",J2076,0)</f>
        <v>0</v>
      </c>
      <c r="BJ2076" s="18" t="s">
        <v>91</v>
      </c>
      <c r="BK2076" s="260">
        <f>ROUND(I2076*H2076,2)</f>
        <v>0</v>
      </c>
      <c r="BL2076" s="18" t="s">
        <v>162</v>
      </c>
      <c r="BM2076" s="259" t="s">
        <v>3242</v>
      </c>
    </row>
    <row r="2077" s="2" customFormat="1">
      <c r="A2077" s="40"/>
      <c r="B2077" s="41"/>
      <c r="C2077" s="42"/>
      <c r="D2077" s="261" t="s">
        <v>404</v>
      </c>
      <c r="E2077" s="42"/>
      <c r="F2077" s="262" t="s">
        <v>2370</v>
      </c>
      <c r="G2077" s="42"/>
      <c r="H2077" s="42"/>
      <c r="I2077" s="157"/>
      <c r="J2077" s="42"/>
      <c r="K2077" s="42"/>
      <c r="L2077" s="46"/>
      <c r="M2077" s="263"/>
      <c r="N2077" s="264"/>
      <c r="O2077" s="93"/>
      <c r="P2077" s="93"/>
      <c r="Q2077" s="93"/>
      <c r="R2077" s="93"/>
      <c r="S2077" s="93"/>
      <c r="T2077" s="94"/>
      <c r="U2077" s="40"/>
      <c r="V2077" s="40"/>
      <c r="W2077" s="40"/>
      <c r="X2077" s="40"/>
      <c r="Y2077" s="40"/>
      <c r="Z2077" s="40"/>
      <c r="AA2077" s="40"/>
      <c r="AB2077" s="40"/>
      <c r="AC2077" s="40"/>
      <c r="AD2077" s="40"/>
      <c r="AE2077" s="40"/>
      <c r="AT2077" s="18" t="s">
        <v>404</v>
      </c>
      <c r="AU2077" s="18" t="s">
        <v>93</v>
      </c>
    </row>
    <row r="2078" s="2" customFormat="1" ht="16.5" customHeight="1">
      <c r="A2078" s="40"/>
      <c r="B2078" s="41"/>
      <c r="C2078" s="247" t="s">
        <v>3243</v>
      </c>
      <c r="D2078" s="247" t="s">
        <v>400</v>
      </c>
      <c r="E2078" s="248" t="s">
        <v>3244</v>
      </c>
      <c r="F2078" s="249" t="s">
        <v>3245</v>
      </c>
      <c r="G2078" s="250" t="s">
        <v>1828</v>
      </c>
      <c r="H2078" s="251">
        <v>1</v>
      </c>
      <c r="I2078" s="252"/>
      <c r="J2078" s="253">
        <f>ROUND(I2078*H2078,2)</f>
        <v>0</v>
      </c>
      <c r="K2078" s="254"/>
      <c r="L2078" s="46"/>
      <c r="M2078" s="255" t="s">
        <v>1</v>
      </c>
      <c r="N2078" s="256" t="s">
        <v>48</v>
      </c>
      <c r="O2078" s="93"/>
      <c r="P2078" s="257">
        <f>O2078*H2078</f>
        <v>0</v>
      </c>
      <c r="Q2078" s="257">
        <v>0</v>
      </c>
      <c r="R2078" s="257">
        <f>Q2078*H2078</f>
        <v>0</v>
      </c>
      <c r="S2078" s="257">
        <v>0</v>
      </c>
      <c r="T2078" s="258">
        <f>S2078*H2078</f>
        <v>0</v>
      </c>
      <c r="U2078" s="40"/>
      <c r="V2078" s="40"/>
      <c r="W2078" s="40"/>
      <c r="X2078" s="40"/>
      <c r="Y2078" s="40"/>
      <c r="Z2078" s="40"/>
      <c r="AA2078" s="40"/>
      <c r="AB2078" s="40"/>
      <c r="AC2078" s="40"/>
      <c r="AD2078" s="40"/>
      <c r="AE2078" s="40"/>
      <c r="AR2078" s="259" t="s">
        <v>162</v>
      </c>
      <c r="AT2078" s="259" t="s">
        <v>400</v>
      </c>
      <c r="AU2078" s="259" t="s">
        <v>93</v>
      </c>
      <c r="AY2078" s="18" t="s">
        <v>397</v>
      </c>
      <c r="BE2078" s="260">
        <f>IF(N2078="základní",J2078,0)</f>
        <v>0</v>
      </c>
      <c r="BF2078" s="260">
        <f>IF(N2078="snížená",J2078,0)</f>
        <v>0</v>
      </c>
      <c r="BG2078" s="260">
        <f>IF(N2078="zákl. přenesená",J2078,0)</f>
        <v>0</v>
      </c>
      <c r="BH2078" s="260">
        <f>IF(N2078="sníž. přenesená",J2078,0)</f>
        <v>0</v>
      </c>
      <c r="BI2078" s="260">
        <f>IF(N2078="nulová",J2078,0)</f>
        <v>0</v>
      </c>
      <c r="BJ2078" s="18" t="s">
        <v>91</v>
      </c>
      <c r="BK2078" s="260">
        <f>ROUND(I2078*H2078,2)</f>
        <v>0</v>
      </c>
      <c r="BL2078" s="18" t="s">
        <v>162</v>
      </c>
      <c r="BM2078" s="259" t="s">
        <v>3246</v>
      </c>
    </row>
    <row r="2079" s="2" customFormat="1">
      <c r="A2079" s="40"/>
      <c r="B2079" s="41"/>
      <c r="C2079" s="42"/>
      <c r="D2079" s="261" t="s">
        <v>404</v>
      </c>
      <c r="E2079" s="42"/>
      <c r="F2079" s="262" t="s">
        <v>2370</v>
      </c>
      <c r="G2079" s="42"/>
      <c r="H2079" s="42"/>
      <c r="I2079" s="157"/>
      <c r="J2079" s="42"/>
      <c r="K2079" s="42"/>
      <c r="L2079" s="46"/>
      <c r="M2079" s="263"/>
      <c r="N2079" s="264"/>
      <c r="O2079" s="93"/>
      <c r="P2079" s="93"/>
      <c r="Q2079" s="93"/>
      <c r="R2079" s="93"/>
      <c r="S2079" s="93"/>
      <c r="T2079" s="94"/>
      <c r="U2079" s="40"/>
      <c r="V2079" s="40"/>
      <c r="W2079" s="40"/>
      <c r="X2079" s="40"/>
      <c r="Y2079" s="40"/>
      <c r="Z2079" s="40"/>
      <c r="AA2079" s="40"/>
      <c r="AB2079" s="40"/>
      <c r="AC2079" s="40"/>
      <c r="AD2079" s="40"/>
      <c r="AE2079" s="40"/>
      <c r="AT2079" s="18" t="s">
        <v>404</v>
      </c>
      <c r="AU2079" s="18" t="s">
        <v>93</v>
      </c>
    </row>
    <row r="2080" s="2" customFormat="1" ht="16.5" customHeight="1">
      <c r="A2080" s="40"/>
      <c r="B2080" s="41"/>
      <c r="C2080" s="247" t="s">
        <v>2159</v>
      </c>
      <c r="D2080" s="247" t="s">
        <v>400</v>
      </c>
      <c r="E2080" s="248" t="s">
        <v>3247</v>
      </c>
      <c r="F2080" s="249" t="s">
        <v>3248</v>
      </c>
      <c r="G2080" s="250" t="s">
        <v>1828</v>
      </c>
      <c r="H2080" s="251">
        <v>1</v>
      </c>
      <c r="I2080" s="252"/>
      <c r="J2080" s="253">
        <f>ROUND(I2080*H2080,2)</f>
        <v>0</v>
      </c>
      <c r="K2080" s="254"/>
      <c r="L2080" s="46"/>
      <c r="M2080" s="255" t="s">
        <v>1</v>
      </c>
      <c r="N2080" s="256" t="s">
        <v>48</v>
      </c>
      <c r="O2080" s="93"/>
      <c r="P2080" s="257">
        <f>O2080*H2080</f>
        <v>0</v>
      </c>
      <c r="Q2080" s="257">
        <v>0</v>
      </c>
      <c r="R2080" s="257">
        <f>Q2080*H2080</f>
        <v>0</v>
      </c>
      <c r="S2080" s="257">
        <v>0</v>
      </c>
      <c r="T2080" s="258">
        <f>S2080*H2080</f>
        <v>0</v>
      </c>
      <c r="U2080" s="40"/>
      <c r="V2080" s="40"/>
      <c r="W2080" s="40"/>
      <c r="X2080" s="40"/>
      <c r="Y2080" s="40"/>
      <c r="Z2080" s="40"/>
      <c r="AA2080" s="40"/>
      <c r="AB2080" s="40"/>
      <c r="AC2080" s="40"/>
      <c r="AD2080" s="40"/>
      <c r="AE2080" s="40"/>
      <c r="AR2080" s="259" t="s">
        <v>162</v>
      </c>
      <c r="AT2080" s="259" t="s">
        <v>400</v>
      </c>
      <c r="AU2080" s="259" t="s">
        <v>93</v>
      </c>
      <c r="AY2080" s="18" t="s">
        <v>397</v>
      </c>
      <c r="BE2080" s="260">
        <f>IF(N2080="základní",J2080,0)</f>
        <v>0</v>
      </c>
      <c r="BF2080" s="260">
        <f>IF(N2080="snížená",J2080,0)</f>
        <v>0</v>
      </c>
      <c r="BG2080" s="260">
        <f>IF(N2080="zákl. přenesená",J2080,0)</f>
        <v>0</v>
      </c>
      <c r="BH2080" s="260">
        <f>IF(N2080="sníž. přenesená",J2080,0)</f>
        <v>0</v>
      </c>
      <c r="BI2080" s="260">
        <f>IF(N2080="nulová",J2080,0)</f>
        <v>0</v>
      </c>
      <c r="BJ2080" s="18" t="s">
        <v>91</v>
      </c>
      <c r="BK2080" s="260">
        <f>ROUND(I2080*H2080,2)</f>
        <v>0</v>
      </c>
      <c r="BL2080" s="18" t="s">
        <v>162</v>
      </c>
      <c r="BM2080" s="259" t="s">
        <v>3249</v>
      </c>
    </row>
    <row r="2081" s="2" customFormat="1">
      <c r="A2081" s="40"/>
      <c r="B2081" s="41"/>
      <c r="C2081" s="42"/>
      <c r="D2081" s="261" t="s">
        <v>404</v>
      </c>
      <c r="E2081" s="42"/>
      <c r="F2081" s="262" t="s">
        <v>2370</v>
      </c>
      <c r="G2081" s="42"/>
      <c r="H2081" s="42"/>
      <c r="I2081" s="157"/>
      <c r="J2081" s="42"/>
      <c r="K2081" s="42"/>
      <c r="L2081" s="46"/>
      <c r="M2081" s="263"/>
      <c r="N2081" s="264"/>
      <c r="O2081" s="93"/>
      <c r="P2081" s="93"/>
      <c r="Q2081" s="93"/>
      <c r="R2081" s="93"/>
      <c r="S2081" s="93"/>
      <c r="T2081" s="94"/>
      <c r="U2081" s="40"/>
      <c r="V2081" s="40"/>
      <c r="W2081" s="40"/>
      <c r="X2081" s="40"/>
      <c r="Y2081" s="40"/>
      <c r="Z2081" s="40"/>
      <c r="AA2081" s="40"/>
      <c r="AB2081" s="40"/>
      <c r="AC2081" s="40"/>
      <c r="AD2081" s="40"/>
      <c r="AE2081" s="40"/>
      <c r="AT2081" s="18" t="s">
        <v>404</v>
      </c>
      <c r="AU2081" s="18" t="s">
        <v>93</v>
      </c>
    </row>
    <row r="2082" s="2" customFormat="1" ht="16.5" customHeight="1">
      <c r="A2082" s="40"/>
      <c r="B2082" s="41"/>
      <c r="C2082" s="247" t="s">
        <v>3250</v>
      </c>
      <c r="D2082" s="247" t="s">
        <v>400</v>
      </c>
      <c r="E2082" s="248" t="s">
        <v>3251</v>
      </c>
      <c r="F2082" s="249" t="s">
        <v>3252</v>
      </c>
      <c r="G2082" s="250" t="s">
        <v>1828</v>
      </c>
      <c r="H2082" s="251">
        <v>1</v>
      </c>
      <c r="I2082" s="252"/>
      <c r="J2082" s="253">
        <f>ROUND(I2082*H2082,2)</f>
        <v>0</v>
      </c>
      <c r="K2082" s="254"/>
      <c r="L2082" s="46"/>
      <c r="M2082" s="255" t="s">
        <v>1</v>
      </c>
      <c r="N2082" s="256" t="s">
        <v>48</v>
      </c>
      <c r="O2082" s="93"/>
      <c r="P2082" s="257">
        <f>O2082*H2082</f>
        <v>0</v>
      </c>
      <c r="Q2082" s="257">
        <v>0</v>
      </c>
      <c r="R2082" s="257">
        <f>Q2082*H2082</f>
        <v>0</v>
      </c>
      <c r="S2082" s="257">
        <v>0</v>
      </c>
      <c r="T2082" s="258">
        <f>S2082*H2082</f>
        <v>0</v>
      </c>
      <c r="U2082" s="40"/>
      <c r="V2082" s="40"/>
      <c r="W2082" s="40"/>
      <c r="X2082" s="40"/>
      <c r="Y2082" s="40"/>
      <c r="Z2082" s="40"/>
      <c r="AA2082" s="40"/>
      <c r="AB2082" s="40"/>
      <c r="AC2082" s="40"/>
      <c r="AD2082" s="40"/>
      <c r="AE2082" s="40"/>
      <c r="AR2082" s="259" t="s">
        <v>162</v>
      </c>
      <c r="AT2082" s="259" t="s">
        <v>400</v>
      </c>
      <c r="AU2082" s="259" t="s">
        <v>93</v>
      </c>
      <c r="AY2082" s="18" t="s">
        <v>397</v>
      </c>
      <c r="BE2082" s="260">
        <f>IF(N2082="základní",J2082,0)</f>
        <v>0</v>
      </c>
      <c r="BF2082" s="260">
        <f>IF(N2082="snížená",J2082,0)</f>
        <v>0</v>
      </c>
      <c r="BG2082" s="260">
        <f>IF(N2082="zákl. přenesená",J2082,0)</f>
        <v>0</v>
      </c>
      <c r="BH2082" s="260">
        <f>IF(N2082="sníž. přenesená",J2082,0)</f>
        <v>0</v>
      </c>
      <c r="BI2082" s="260">
        <f>IF(N2082="nulová",J2082,0)</f>
        <v>0</v>
      </c>
      <c r="BJ2082" s="18" t="s">
        <v>91</v>
      </c>
      <c r="BK2082" s="260">
        <f>ROUND(I2082*H2082,2)</f>
        <v>0</v>
      </c>
      <c r="BL2082" s="18" t="s">
        <v>162</v>
      </c>
      <c r="BM2082" s="259" t="s">
        <v>3253</v>
      </c>
    </row>
    <row r="2083" s="2" customFormat="1">
      <c r="A2083" s="40"/>
      <c r="B2083" s="41"/>
      <c r="C2083" s="42"/>
      <c r="D2083" s="261" t="s">
        <v>404</v>
      </c>
      <c r="E2083" s="42"/>
      <c r="F2083" s="262" t="s">
        <v>2370</v>
      </c>
      <c r="G2083" s="42"/>
      <c r="H2083" s="42"/>
      <c r="I2083" s="157"/>
      <c r="J2083" s="42"/>
      <c r="K2083" s="42"/>
      <c r="L2083" s="46"/>
      <c r="M2083" s="263"/>
      <c r="N2083" s="264"/>
      <c r="O2083" s="93"/>
      <c r="P2083" s="93"/>
      <c r="Q2083" s="93"/>
      <c r="R2083" s="93"/>
      <c r="S2083" s="93"/>
      <c r="T2083" s="94"/>
      <c r="U2083" s="40"/>
      <c r="V2083" s="40"/>
      <c r="W2083" s="40"/>
      <c r="X2083" s="40"/>
      <c r="Y2083" s="40"/>
      <c r="Z2083" s="40"/>
      <c r="AA2083" s="40"/>
      <c r="AB2083" s="40"/>
      <c r="AC2083" s="40"/>
      <c r="AD2083" s="40"/>
      <c r="AE2083" s="40"/>
      <c r="AT2083" s="18" t="s">
        <v>404</v>
      </c>
      <c r="AU2083" s="18" t="s">
        <v>93</v>
      </c>
    </row>
    <row r="2084" s="2" customFormat="1" ht="16.5" customHeight="1">
      <c r="A2084" s="40"/>
      <c r="B2084" s="41"/>
      <c r="C2084" s="247" t="s">
        <v>2163</v>
      </c>
      <c r="D2084" s="247" t="s">
        <v>400</v>
      </c>
      <c r="E2084" s="248" t="s">
        <v>3254</v>
      </c>
      <c r="F2084" s="249" t="s">
        <v>3255</v>
      </c>
      <c r="G2084" s="250" t="s">
        <v>1828</v>
      </c>
      <c r="H2084" s="251">
        <v>1</v>
      </c>
      <c r="I2084" s="252"/>
      <c r="J2084" s="253">
        <f>ROUND(I2084*H2084,2)</f>
        <v>0</v>
      </c>
      <c r="K2084" s="254"/>
      <c r="L2084" s="46"/>
      <c r="M2084" s="255" t="s">
        <v>1</v>
      </c>
      <c r="N2084" s="256" t="s">
        <v>48</v>
      </c>
      <c r="O2084" s="93"/>
      <c r="P2084" s="257">
        <f>O2084*H2084</f>
        <v>0</v>
      </c>
      <c r="Q2084" s="257">
        <v>0</v>
      </c>
      <c r="R2084" s="257">
        <f>Q2084*H2084</f>
        <v>0</v>
      </c>
      <c r="S2084" s="257">
        <v>0</v>
      </c>
      <c r="T2084" s="258">
        <f>S2084*H2084</f>
        <v>0</v>
      </c>
      <c r="U2084" s="40"/>
      <c r="V2084" s="40"/>
      <c r="W2084" s="40"/>
      <c r="X2084" s="40"/>
      <c r="Y2084" s="40"/>
      <c r="Z2084" s="40"/>
      <c r="AA2084" s="40"/>
      <c r="AB2084" s="40"/>
      <c r="AC2084" s="40"/>
      <c r="AD2084" s="40"/>
      <c r="AE2084" s="40"/>
      <c r="AR2084" s="259" t="s">
        <v>162</v>
      </c>
      <c r="AT2084" s="259" t="s">
        <v>400</v>
      </c>
      <c r="AU2084" s="259" t="s">
        <v>93</v>
      </c>
      <c r="AY2084" s="18" t="s">
        <v>397</v>
      </c>
      <c r="BE2084" s="260">
        <f>IF(N2084="základní",J2084,0)</f>
        <v>0</v>
      </c>
      <c r="BF2084" s="260">
        <f>IF(N2084="snížená",J2084,0)</f>
        <v>0</v>
      </c>
      <c r="BG2084" s="260">
        <f>IF(N2084="zákl. přenesená",J2084,0)</f>
        <v>0</v>
      </c>
      <c r="BH2084" s="260">
        <f>IF(N2084="sníž. přenesená",J2084,0)</f>
        <v>0</v>
      </c>
      <c r="BI2084" s="260">
        <f>IF(N2084="nulová",J2084,0)</f>
        <v>0</v>
      </c>
      <c r="BJ2084" s="18" t="s">
        <v>91</v>
      </c>
      <c r="BK2084" s="260">
        <f>ROUND(I2084*H2084,2)</f>
        <v>0</v>
      </c>
      <c r="BL2084" s="18" t="s">
        <v>162</v>
      </c>
      <c r="BM2084" s="259" t="s">
        <v>3256</v>
      </c>
    </row>
    <row r="2085" s="2" customFormat="1">
      <c r="A2085" s="40"/>
      <c r="B2085" s="41"/>
      <c r="C2085" s="42"/>
      <c r="D2085" s="261" t="s">
        <v>404</v>
      </c>
      <c r="E2085" s="42"/>
      <c r="F2085" s="262" t="s">
        <v>2370</v>
      </c>
      <c r="G2085" s="42"/>
      <c r="H2085" s="42"/>
      <c r="I2085" s="157"/>
      <c r="J2085" s="42"/>
      <c r="K2085" s="42"/>
      <c r="L2085" s="46"/>
      <c r="M2085" s="263"/>
      <c r="N2085" s="264"/>
      <c r="O2085" s="93"/>
      <c r="P2085" s="93"/>
      <c r="Q2085" s="93"/>
      <c r="R2085" s="93"/>
      <c r="S2085" s="93"/>
      <c r="T2085" s="94"/>
      <c r="U2085" s="40"/>
      <c r="V2085" s="40"/>
      <c r="W2085" s="40"/>
      <c r="X2085" s="40"/>
      <c r="Y2085" s="40"/>
      <c r="Z2085" s="40"/>
      <c r="AA2085" s="40"/>
      <c r="AB2085" s="40"/>
      <c r="AC2085" s="40"/>
      <c r="AD2085" s="40"/>
      <c r="AE2085" s="40"/>
      <c r="AT2085" s="18" t="s">
        <v>404</v>
      </c>
      <c r="AU2085" s="18" t="s">
        <v>93</v>
      </c>
    </row>
    <row r="2086" s="2" customFormat="1" ht="16.5" customHeight="1">
      <c r="A2086" s="40"/>
      <c r="B2086" s="41"/>
      <c r="C2086" s="247" t="s">
        <v>3257</v>
      </c>
      <c r="D2086" s="247" t="s">
        <v>400</v>
      </c>
      <c r="E2086" s="248" t="s">
        <v>3258</v>
      </c>
      <c r="F2086" s="249" t="s">
        <v>3259</v>
      </c>
      <c r="G2086" s="250" t="s">
        <v>1828</v>
      </c>
      <c r="H2086" s="251">
        <v>1</v>
      </c>
      <c r="I2086" s="252"/>
      <c r="J2086" s="253">
        <f>ROUND(I2086*H2086,2)</f>
        <v>0</v>
      </c>
      <c r="K2086" s="254"/>
      <c r="L2086" s="46"/>
      <c r="M2086" s="255" t="s">
        <v>1</v>
      </c>
      <c r="N2086" s="256" t="s">
        <v>48</v>
      </c>
      <c r="O2086" s="93"/>
      <c r="P2086" s="257">
        <f>O2086*H2086</f>
        <v>0</v>
      </c>
      <c r="Q2086" s="257">
        <v>0</v>
      </c>
      <c r="R2086" s="257">
        <f>Q2086*H2086</f>
        <v>0</v>
      </c>
      <c r="S2086" s="257">
        <v>0</v>
      </c>
      <c r="T2086" s="258">
        <f>S2086*H2086</f>
        <v>0</v>
      </c>
      <c r="U2086" s="40"/>
      <c r="V2086" s="40"/>
      <c r="W2086" s="40"/>
      <c r="X2086" s="40"/>
      <c r="Y2086" s="40"/>
      <c r="Z2086" s="40"/>
      <c r="AA2086" s="40"/>
      <c r="AB2086" s="40"/>
      <c r="AC2086" s="40"/>
      <c r="AD2086" s="40"/>
      <c r="AE2086" s="40"/>
      <c r="AR2086" s="259" t="s">
        <v>162</v>
      </c>
      <c r="AT2086" s="259" t="s">
        <v>400</v>
      </c>
      <c r="AU2086" s="259" t="s">
        <v>93</v>
      </c>
      <c r="AY2086" s="18" t="s">
        <v>397</v>
      </c>
      <c r="BE2086" s="260">
        <f>IF(N2086="základní",J2086,0)</f>
        <v>0</v>
      </c>
      <c r="BF2086" s="260">
        <f>IF(N2086="snížená",J2086,0)</f>
        <v>0</v>
      </c>
      <c r="BG2086" s="260">
        <f>IF(N2086="zákl. přenesená",J2086,0)</f>
        <v>0</v>
      </c>
      <c r="BH2086" s="260">
        <f>IF(N2086="sníž. přenesená",J2086,0)</f>
        <v>0</v>
      </c>
      <c r="BI2086" s="260">
        <f>IF(N2086="nulová",J2086,0)</f>
        <v>0</v>
      </c>
      <c r="BJ2086" s="18" t="s">
        <v>91</v>
      </c>
      <c r="BK2086" s="260">
        <f>ROUND(I2086*H2086,2)</f>
        <v>0</v>
      </c>
      <c r="BL2086" s="18" t="s">
        <v>162</v>
      </c>
      <c r="BM2086" s="259" t="s">
        <v>3260</v>
      </c>
    </row>
    <row r="2087" s="2" customFormat="1">
      <c r="A2087" s="40"/>
      <c r="B2087" s="41"/>
      <c r="C2087" s="42"/>
      <c r="D2087" s="261" t="s">
        <v>404</v>
      </c>
      <c r="E2087" s="42"/>
      <c r="F2087" s="262" t="s">
        <v>2370</v>
      </c>
      <c r="G2087" s="42"/>
      <c r="H2087" s="42"/>
      <c r="I2087" s="157"/>
      <c r="J2087" s="42"/>
      <c r="K2087" s="42"/>
      <c r="L2087" s="46"/>
      <c r="M2087" s="263"/>
      <c r="N2087" s="264"/>
      <c r="O2087" s="93"/>
      <c r="P2087" s="93"/>
      <c r="Q2087" s="93"/>
      <c r="R2087" s="93"/>
      <c r="S2087" s="93"/>
      <c r="T2087" s="94"/>
      <c r="U2087" s="40"/>
      <c r="V2087" s="40"/>
      <c r="W2087" s="40"/>
      <c r="X2087" s="40"/>
      <c r="Y2087" s="40"/>
      <c r="Z2087" s="40"/>
      <c r="AA2087" s="40"/>
      <c r="AB2087" s="40"/>
      <c r="AC2087" s="40"/>
      <c r="AD2087" s="40"/>
      <c r="AE2087" s="40"/>
      <c r="AT2087" s="18" t="s">
        <v>404</v>
      </c>
      <c r="AU2087" s="18" t="s">
        <v>93</v>
      </c>
    </row>
    <row r="2088" s="2" customFormat="1" ht="16.5" customHeight="1">
      <c r="A2088" s="40"/>
      <c r="B2088" s="41"/>
      <c r="C2088" s="247" t="s">
        <v>2166</v>
      </c>
      <c r="D2088" s="247" t="s">
        <v>400</v>
      </c>
      <c r="E2088" s="248" t="s">
        <v>3261</v>
      </c>
      <c r="F2088" s="249" t="s">
        <v>3262</v>
      </c>
      <c r="G2088" s="250" t="s">
        <v>1828</v>
      </c>
      <c r="H2088" s="251">
        <v>1</v>
      </c>
      <c r="I2088" s="252"/>
      <c r="J2088" s="253">
        <f>ROUND(I2088*H2088,2)</f>
        <v>0</v>
      </c>
      <c r="K2088" s="254"/>
      <c r="L2088" s="46"/>
      <c r="M2088" s="255" t="s">
        <v>1</v>
      </c>
      <c r="N2088" s="256" t="s">
        <v>48</v>
      </c>
      <c r="O2088" s="93"/>
      <c r="P2088" s="257">
        <f>O2088*H2088</f>
        <v>0</v>
      </c>
      <c r="Q2088" s="257">
        <v>0</v>
      </c>
      <c r="R2088" s="257">
        <f>Q2088*H2088</f>
        <v>0</v>
      </c>
      <c r="S2088" s="257">
        <v>0</v>
      </c>
      <c r="T2088" s="258">
        <f>S2088*H2088</f>
        <v>0</v>
      </c>
      <c r="U2088" s="40"/>
      <c r="V2088" s="40"/>
      <c r="W2088" s="40"/>
      <c r="X2088" s="40"/>
      <c r="Y2088" s="40"/>
      <c r="Z2088" s="40"/>
      <c r="AA2088" s="40"/>
      <c r="AB2088" s="40"/>
      <c r="AC2088" s="40"/>
      <c r="AD2088" s="40"/>
      <c r="AE2088" s="40"/>
      <c r="AR2088" s="259" t="s">
        <v>162</v>
      </c>
      <c r="AT2088" s="259" t="s">
        <v>400</v>
      </c>
      <c r="AU2088" s="259" t="s">
        <v>93</v>
      </c>
      <c r="AY2088" s="18" t="s">
        <v>397</v>
      </c>
      <c r="BE2088" s="260">
        <f>IF(N2088="základní",J2088,0)</f>
        <v>0</v>
      </c>
      <c r="BF2088" s="260">
        <f>IF(N2088="snížená",J2088,0)</f>
        <v>0</v>
      </c>
      <c r="BG2088" s="260">
        <f>IF(N2088="zákl. přenesená",J2088,0)</f>
        <v>0</v>
      </c>
      <c r="BH2088" s="260">
        <f>IF(N2088="sníž. přenesená",J2088,0)</f>
        <v>0</v>
      </c>
      <c r="BI2088" s="260">
        <f>IF(N2088="nulová",J2088,0)</f>
        <v>0</v>
      </c>
      <c r="BJ2088" s="18" t="s">
        <v>91</v>
      </c>
      <c r="BK2088" s="260">
        <f>ROUND(I2088*H2088,2)</f>
        <v>0</v>
      </c>
      <c r="BL2088" s="18" t="s">
        <v>162</v>
      </c>
      <c r="BM2088" s="259" t="s">
        <v>3263</v>
      </c>
    </row>
    <row r="2089" s="2" customFormat="1">
      <c r="A2089" s="40"/>
      <c r="B2089" s="41"/>
      <c r="C2089" s="42"/>
      <c r="D2089" s="261" t="s">
        <v>404</v>
      </c>
      <c r="E2089" s="42"/>
      <c r="F2089" s="262" t="s">
        <v>2370</v>
      </c>
      <c r="G2089" s="42"/>
      <c r="H2089" s="42"/>
      <c r="I2089" s="157"/>
      <c r="J2089" s="42"/>
      <c r="K2089" s="42"/>
      <c r="L2089" s="46"/>
      <c r="M2089" s="263"/>
      <c r="N2089" s="264"/>
      <c r="O2089" s="93"/>
      <c r="P2089" s="93"/>
      <c r="Q2089" s="93"/>
      <c r="R2089" s="93"/>
      <c r="S2089" s="93"/>
      <c r="T2089" s="94"/>
      <c r="U2089" s="40"/>
      <c r="V2089" s="40"/>
      <c r="W2089" s="40"/>
      <c r="X2089" s="40"/>
      <c r="Y2089" s="40"/>
      <c r="Z2089" s="40"/>
      <c r="AA2089" s="40"/>
      <c r="AB2089" s="40"/>
      <c r="AC2089" s="40"/>
      <c r="AD2089" s="40"/>
      <c r="AE2089" s="40"/>
      <c r="AT2089" s="18" t="s">
        <v>404</v>
      </c>
      <c r="AU2089" s="18" t="s">
        <v>93</v>
      </c>
    </row>
    <row r="2090" s="2" customFormat="1" ht="16.5" customHeight="1">
      <c r="A2090" s="40"/>
      <c r="B2090" s="41"/>
      <c r="C2090" s="247" t="s">
        <v>3264</v>
      </c>
      <c r="D2090" s="247" t="s">
        <v>400</v>
      </c>
      <c r="E2090" s="248" t="s">
        <v>3265</v>
      </c>
      <c r="F2090" s="249" t="s">
        <v>3266</v>
      </c>
      <c r="G2090" s="250" t="s">
        <v>1828</v>
      </c>
      <c r="H2090" s="251">
        <v>1</v>
      </c>
      <c r="I2090" s="252"/>
      <c r="J2090" s="253">
        <f>ROUND(I2090*H2090,2)</f>
        <v>0</v>
      </c>
      <c r="K2090" s="254"/>
      <c r="L2090" s="46"/>
      <c r="M2090" s="255" t="s">
        <v>1</v>
      </c>
      <c r="N2090" s="256" t="s">
        <v>48</v>
      </c>
      <c r="O2090" s="93"/>
      <c r="P2090" s="257">
        <f>O2090*H2090</f>
        <v>0</v>
      </c>
      <c r="Q2090" s="257">
        <v>0</v>
      </c>
      <c r="R2090" s="257">
        <f>Q2090*H2090</f>
        <v>0</v>
      </c>
      <c r="S2090" s="257">
        <v>0</v>
      </c>
      <c r="T2090" s="258">
        <f>S2090*H2090</f>
        <v>0</v>
      </c>
      <c r="U2090" s="40"/>
      <c r="V2090" s="40"/>
      <c r="W2090" s="40"/>
      <c r="X2090" s="40"/>
      <c r="Y2090" s="40"/>
      <c r="Z2090" s="40"/>
      <c r="AA2090" s="40"/>
      <c r="AB2090" s="40"/>
      <c r="AC2090" s="40"/>
      <c r="AD2090" s="40"/>
      <c r="AE2090" s="40"/>
      <c r="AR2090" s="259" t="s">
        <v>162</v>
      </c>
      <c r="AT2090" s="259" t="s">
        <v>400</v>
      </c>
      <c r="AU2090" s="259" t="s">
        <v>93</v>
      </c>
      <c r="AY2090" s="18" t="s">
        <v>397</v>
      </c>
      <c r="BE2090" s="260">
        <f>IF(N2090="základní",J2090,0)</f>
        <v>0</v>
      </c>
      <c r="BF2090" s="260">
        <f>IF(N2090="snížená",J2090,0)</f>
        <v>0</v>
      </c>
      <c r="BG2090" s="260">
        <f>IF(N2090="zákl. přenesená",J2090,0)</f>
        <v>0</v>
      </c>
      <c r="BH2090" s="260">
        <f>IF(N2090="sníž. přenesená",J2090,0)</f>
        <v>0</v>
      </c>
      <c r="BI2090" s="260">
        <f>IF(N2090="nulová",J2090,0)</f>
        <v>0</v>
      </c>
      <c r="BJ2090" s="18" t="s">
        <v>91</v>
      </c>
      <c r="BK2090" s="260">
        <f>ROUND(I2090*H2090,2)</f>
        <v>0</v>
      </c>
      <c r="BL2090" s="18" t="s">
        <v>162</v>
      </c>
      <c r="BM2090" s="259" t="s">
        <v>3267</v>
      </c>
    </row>
    <row r="2091" s="2" customFormat="1">
      <c r="A2091" s="40"/>
      <c r="B2091" s="41"/>
      <c r="C2091" s="42"/>
      <c r="D2091" s="261" t="s">
        <v>404</v>
      </c>
      <c r="E2091" s="42"/>
      <c r="F2091" s="262" t="s">
        <v>2370</v>
      </c>
      <c r="G2091" s="42"/>
      <c r="H2091" s="42"/>
      <c r="I2091" s="157"/>
      <c r="J2091" s="42"/>
      <c r="K2091" s="42"/>
      <c r="L2091" s="46"/>
      <c r="M2091" s="263"/>
      <c r="N2091" s="264"/>
      <c r="O2091" s="93"/>
      <c r="P2091" s="93"/>
      <c r="Q2091" s="93"/>
      <c r="R2091" s="93"/>
      <c r="S2091" s="93"/>
      <c r="T2091" s="94"/>
      <c r="U2091" s="40"/>
      <c r="V2091" s="40"/>
      <c r="W2091" s="40"/>
      <c r="X2091" s="40"/>
      <c r="Y2091" s="40"/>
      <c r="Z2091" s="40"/>
      <c r="AA2091" s="40"/>
      <c r="AB2091" s="40"/>
      <c r="AC2091" s="40"/>
      <c r="AD2091" s="40"/>
      <c r="AE2091" s="40"/>
      <c r="AT2091" s="18" t="s">
        <v>404</v>
      </c>
      <c r="AU2091" s="18" t="s">
        <v>93</v>
      </c>
    </row>
    <row r="2092" s="2" customFormat="1" ht="16.5" customHeight="1">
      <c r="A2092" s="40"/>
      <c r="B2092" s="41"/>
      <c r="C2092" s="247" t="s">
        <v>2170</v>
      </c>
      <c r="D2092" s="247" t="s">
        <v>400</v>
      </c>
      <c r="E2092" s="248" t="s">
        <v>3268</v>
      </c>
      <c r="F2092" s="249" t="s">
        <v>3269</v>
      </c>
      <c r="G2092" s="250" t="s">
        <v>1828</v>
      </c>
      <c r="H2092" s="251">
        <v>1</v>
      </c>
      <c r="I2092" s="252"/>
      <c r="J2092" s="253">
        <f>ROUND(I2092*H2092,2)</f>
        <v>0</v>
      </c>
      <c r="K2092" s="254"/>
      <c r="L2092" s="46"/>
      <c r="M2092" s="255" t="s">
        <v>1</v>
      </c>
      <c r="N2092" s="256" t="s">
        <v>48</v>
      </c>
      <c r="O2092" s="93"/>
      <c r="P2092" s="257">
        <f>O2092*H2092</f>
        <v>0</v>
      </c>
      <c r="Q2092" s="257">
        <v>0</v>
      </c>
      <c r="R2092" s="257">
        <f>Q2092*H2092</f>
        <v>0</v>
      </c>
      <c r="S2092" s="257">
        <v>0</v>
      </c>
      <c r="T2092" s="258">
        <f>S2092*H2092</f>
        <v>0</v>
      </c>
      <c r="U2092" s="40"/>
      <c r="V2092" s="40"/>
      <c r="W2092" s="40"/>
      <c r="X2092" s="40"/>
      <c r="Y2092" s="40"/>
      <c r="Z2092" s="40"/>
      <c r="AA2092" s="40"/>
      <c r="AB2092" s="40"/>
      <c r="AC2092" s="40"/>
      <c r="AD2092" s="40"/>
      <c r="AE2092" s="40"/>
      <c r="AR2092" s="259" t="s">
        <v>162</v>
      </c>
      <c r="AT2092" s="259" t="s">
        <v>400</v>
      </c>
      <c r="AU2092" s="259" t="s">
        <v>93</v>
      </c>
      <c r="AY2092" s="18" t="s">
        <v>397</v>
      </c>
      <c r="BE2092" s="260">
        <f>IF(N2092="základní",J2092,0)</f>
        <v>0</v>
      </c>
      <c r="BF2092" s="260">
        <f>IF(N2092="snížená",J2092,0)</f>
        <v>0</v>
      </c>
      <c r="BG2092" s="260">
        <f>IF(N2092="zákl. přenesená",J2092,0)</f>
        <v>0</v>
      </c>
      <c r="BH2092" s="260">
        <f>IF(N2092="sníž. přenesená",J2092,0)</f>
        <v>0</v>
      </c>
      <c r="BI2092" s="260">
        <f>IF(N2092="nulová",J2092,0)</f>
        <v>0</v>
      </c>
      <c r="BJ2092" s="18" t="s">
        <v>91</v>
      </c>
      <c r="BK2092" s="260">
        <f>ROUND(I2092*H2092,2)</f>
        <v>0</v>
      </c>
      <c r="BL2092" s="18" t="s">
        <v>162</v>
      </c>
      <c r="BM2092" s="259" t="s">
        <v>21</v>
      </c>
    </row>
    <row r="2093" s="2" customFormat="1">
      <c r="A2093" s="40"/>
      <c r="B2093" s="41"/>
      <c r="C2093" s="42"/>
      <c r="D2093" s="261" t="s">
        <v>404</v>
      </c>
      <c r="E2093" s="42"/>
      <c r="F2093" s="262" t="s">
        <v>2370</v>
      </c>
      <c r="G2093" s="42"/>
      <c r="H2093" s="42"/>
      <c r="I2093" s="157"/>
      <c r="J2093" s="42"/>
      <c r="K2093" s="42"/>
      <c r="L2093" s="46"/>
      <c r="M2093" s="263"/>
      <c r="N2093" s="264"/>
      <c r="O2093" s="93"/>
      <c r="P2093" s="93"/>
      <c r="Q2093" s="93"/>
      <c r="R2093" s="93"/>
      <c r="S2093" s="93"/>
      <c r="T2093" s="94"/>
      <c r="U2093" s="40"/>
      <c r="V2093" s="40"/>
      <c r="W2093" s="40"/>
      <c r="X2093" s="40"/>
      <c r="Y2093" s="40"/>
      <c r="Z2093" s="40"/>
      <c r="AA2093" s="40"/>
      <c r="AB2093" s="40"/>
      <c r="AC2093" s="40"/>
      <c r="AD2093" s="40"/>
      <c r="AE2093" s="40"/>
      <c r="AT2093" s="18" t="s">
        <v>404</v>
      </c>
      <c r="AU2093" s="18" t="s">
        <v>93</v>
      </c>
    </row>
    <row r="2094" s="2" customFormat="1" ht="16.5" customHeight="1">
      <c r="A2094" s="40"/>
      <c r="B2094" s="41"/>
      <c r="C2094" s="247" t="s">
        <v>3270</v>
      </c>
      <c r="D2094" s="247" t="s">
        <v>400</v>
      </c>
      <c r="E2094" s="248" t="s">
        <v>3271</v>
      </c>
      <c r="F2094" s="249" t="s">
        <v>3272</v>
      </c>
      <c r="G2094" s="250" t="s">
        <v>1828</v>
      </c>
      <c r="H2094" s="251">
        <v>1</v>
      </c>
      <c r="I2094" s="252"/>
      <c r="J2094" s="253">
        <f>ROUND(I2094*H2094,2)</f>
        <v>0</v>
      </c>
      <c r="K2094" s="254"/>
      <c r="L2094" s="46"/>
      <c r="M2094" s="255" t="s">
        <v>1</v>
      </c>
      <c r="N2094" s="256" t="s">
        <v>48</v>
      </c>
      <c r="O2094" s="93"/>
      <c r="P2094" s="257">
        <f>O2094*H2094</f>
        <v>0</v>
      </c>
      <c r="Q2094" s="257">
        <v>0</v>
      </c>
      <c r="R2094" s="257">
        <f>Q2094*H2094</f>
        <v>0</v>
      </c>
      <c r="S2094" s="257">
        <v>0</v>
      </c>
      <c r="T2094" s="258">
        <f>S2094*H2094</f>
        <v>0</v>
      </c>
      <c r="U2094" s="40"/>
      <c r="V2094" s="40"/>
      <c r="W2094" s="40"/>
      <c r="X2094" s="40"/>
      <c r="Y2094" s="40"/>
      <c r="Z2094" s="40"/>
      <c r="AA2094" s="40"/>
      <c r="AB2094" s="40"/>
      <c r="AC2094" s="40"/>
      <c r="AD2094" s="40"/>
      <c r="AE2094" s="40"/>
      <c r="AR2094" s="259" t="s">
        <v>162</v>
      </c>
      <c r="AT2094" s="259" t="s">
        <v>400</v>
      </c>
      <c r="AU2094" s="259" t="s">
        <v>93</v>
      </c>
      <c r="AY2094" s="18" t="s">
        <v>397</v>
      </c>
      <c r="BE2094" s="260">
        <f>IF(N2094="základní",J2094,0)</f>
        <v>0</v>
      </c>
      <c r="BF2094" s="260">
        <f>IF(N2094="snížená",J2094,0)</f>
        <v>0</v>
      </c>
      <c r="BG2094" s="260">
        <f>IF(N2094="zákl. přenesená",J2094,0)</f>
        <v>0</v>
      </c>
      <c r="BH2094" s="260">
        <f>IF(N2094="sníž. přenesená",J2094,0)</f>
        <v>0</v>
      </c>
      <c r="BI2094" s="260">
        <f>IF(N2094="nulová",J2094,0)</f>
        <v>0</v>
      </c>
      <c r="BJ2094" s="18" t="s">
        <v>91</v>
      </c>
      <c r="BK2094" s="260">
        <f>ROUND(I2094*H2094,2)</f>
        <v>0</v>
      </c>
      <c r="BL2094" s="18" t="s">
        <v>162</v>
      </c>
      <c r="BM2094" s="259" t="s">
        <v>3273</v>
      </c>
    </row>
    <row r="2095" s="2" customFormat="1">
      <c r="A2095" s="40"/>
      <c r="B2095" s="41"/>
      <c r="C2095" s="42"/>
      <c r="D2095" s="261" t="s">
        <v>404</v>
      </c>
      <c r="E2095" s="42"/>
      <c r="F2095" s="262" t="s">
        <v>2370</v>
      </c>
      <c r="G2095" s="42"/>
      <c r="H2095" s="42"/>
      <c r="I2095" s="157"/>
      <c r="J2095" s="42"/>
      <c r="K2095" s="42"/>
      <c r="L2095" s="46"/>
      <c r="M2095" s="263"/>
      <c r="N2095" s="264"/>
      <c r="O2095" s="93"/>
      <c r="P2095" s="93"/>
      <c r="Q2095" s="93"/>
      <c r="R2095" s="93"/>
      <c r="S2095" s="93"/>
      <c r="T2095" s="94"/>
      <c r="U2095" s="40"/>
      <c r="V2095" s="40"/>
      <c r="W2095" s="40"/>
      <c r="X2095" s="40"/>
      <c r="Y2095" s="40"/>
      <c r="Z2095" s="40"/>
      <c r="AA2095" s="40"/>
      <c r="AB2095" s="40"/>
      <c r="AC2095" s="40"/>
      <c r="AD2095" s="40"/>
      <c r="AE2095" s="40"/>
      <c r="AT2095" s="18" t="s">
        <v>404</v>
      </c>
      <c r="AU2095" s="18" t="s">
        <v>93</v>
      </c>
    </row>
    <row r="2096" s="2" customFormat="1" ht="16.5" customHeight="1">
      <c r="A2096" s="40"/>
      <c r="B2096" s="41"/>
      <c r="C2096" s="247" t="s">
        <v>2173</v>
      </c>
      <c r="D2096" s="247" t="s">
        <v>400</v>
      </c>
      <c r="E2096" s="248" t="s">
        <v>3274</v>
      </c>
      <c r="F2096" s="249" t="s">
        <v>3275</v>
      </c>
      <c r="G2096" s="250" t="s">
        <v>1828</v>
      </c>
      <c r="H2096" s="251">
        <v>1</v>
      </c>
      <c r="I2096" s="252"/>
      <c r="J2096" s="253">
        <f>ROUND(I2096*H2096,2)</f>
        <v>0</v>
      </c>
      <c r="K2096" s="254"/>
      <c r="L2096" s="46"/>
      <c r="M2096" s="255" t="s">
        <v>1</v>
      </c>
      <c r="N2096" s="256" t="s">
        <v>48</v>
      </c>
      <c r="O2096" s="93"/>
      <c r="P2096" s="257">
        <f>O2096*H2096</f>
        <v>0</v>
      </c>
      <c r="Q2096" s="257">
        <v>0</v>
      </c>
      <c r="R2096" s="257">
        <f>Q2096*H2096</f>
        <v>0</v>
      </c>
      <c r="S2096" s="257">
        <v>0</v>
      </c>
      <c r="T2096" s="258">
        <f>S2096*H2096</f>
        <v>0</v>
      </c>
      <c r="U2096" s="40"/>
      <c r="V2096" s="40"/>
      <c r="W2096" s="40"/>
      <c r="X2096" s="40"/>
      <c r="Y2096" s="40"/>
      <c r="Z2096" s="40"/>
      <c r="AA2096" s="40"/>
      <c r="AB2096" s="40"/>
      <c r="AC2096" s="40"/>
      <c r="AD2096" s="40"/>
      <c r="AE2096" s="40"/>
      <c r="AR2096" s="259" t="s">
        <v>162</v>
      </c>
      <c r="AT2096" s="259" t="s">
        <v>400</v>
      </c>
      <c r="AU2096" s="259" t="s">
        <v>93</v>
      </c>
      <c r="AY2096" s="18" t="s">
        <v>397</v>
      </c>
      <c r="BE2096" s="260">
        <f>IF(N2096="základní",J2096,0)</f>
        <v>0</v>
      </c>
      <c r="BF2096" s="260">
        <f>IF(N2096="snížená",J2096,0)</f>
        <v>0</v>
      </c>
      <c r="BG2096" s="260">
        <f>IF(N2096="zákl. přenesená",J2096,0)</f>
        <v>0</v>
      </c>
      <c r="BH2096" s="260">
        <f>IF(N2096="sníž. přenesená",J2096,0)</f>
        <v>0</v>
      </c>
      <c r="BI2096" s="260">
        <f>IF(N2096="nulová",J2096,0)</f>
        <v>0</v>
      </c>
      <c r="BJ2096" s="18" t="s">
        <v>91</v>
      </c>
      <c r="BK2096" s="260">
        <f>ROUND(I2096*H2096,2)</f>
        <v>0</v>
      </c>
      <c r="BL2096" s="18" t="s">
        <v>162</v>
      </c>
      <c r="BM2096" s="259" t="s">
        <v>3276</v>
      </c>
    </row>
    <row r="2097" s="2" customFormat="1">
      <c r="A2097" s="40"/>
      <c r="B2097" s="41"/>
      <c r="C2097" s="42"/>
      <c r="D2097" s="261" t="s">
        <v>404</v>
      </c>
      <c r="E2097" s="42"/>
      <c r="F2097" s="262" t="s">
        <v>2370</v>
      </c>
      <c r="G2097" s="42"/>
      <c r="H2097" s="42"/>
      <c r="I2097" s="157"/>
      <c r="J2097" s="42"/>
      <c r="K2097" s="42"/>
      <c r="L2097" s="46"/>
      <c r="M2097" s="263"/>
      <c r="N2097" s="264"/>
      <c r="O2097" s="93"/>
      <c r="P2097" s="93"/>
      <c r="Q2097" s="93"/>
      <c r="R2097" s="93"/>
      <c r="S2097" s="93"/>
      <c r="T2097" s="94"/>
      <c r="U2097" s="40"/>
      <c r="V2097" s="40"/>
      <c r="W2097" s="40"/>
      <c r="X2097" s="40"/>
      <c r="Y2097" s="40"/>
      <c r="Z2097" s="40"/>
      <c r="AA2097" s="40"/>
      <c r="AB2097" s="40"/>
      <c r="AC2097" s="40"/>
      <c r="AD2097" s="40"/>
      <c r="AE2097" s="40"/>
      <c r="AT2097" s="18" t="s">
        <v>404</v>
      </c>
      <c r="AU2097" s="18" t="s">
        <v>93</v>
      </c>
    </row>
    <row r="2098" s="2" customFormat="1" ht="16.5" customHeight="1">
      <c r="A2098" s="40"/>
      <c r="B2098" s="41"/>
      <c r="C2098" s="247" t="s">
        <v>3277</v>
      </c>
      <c r="D2098" s="247" t="s">
        <v>400</v>
      </c>
      <c r="E2098" s="248" t="s">
        <v>3278</v>
      </c>
      <c r="F2098" s="249" t="s">
        <v>3279</v>
      </c>
      <c r="G2098" s="250" t="s">
        <v>1828</v>
      </c>
      <c r="H2098" s="251">
        <v>1</v>
      </c>
      <c r="I2098" s="252"/>
      <c r="J2098" s="253">
        <f>ROUND(I2098*H2098,2)</f>
        <v>0</v>
      </c>
      <c r="K2098" s="254"/>
      <c r="L2098" s="46"/>
      <c r="M2098" s="255" t="s">
        <v>1</v>
      </c>
      <c r="N2098" s="256" t="s">
        <v>48</v>
      </c>
      <c r="O2098" s="93"/>
      <c r="P2098" s="257">
        <f>O2098*H2098</f>
        <v>0</v>
      </c>
      <c r="Q2098" s="257">
        <v>0</v>
      </c>
      <c r="R2098" s="257">
        <f>Q2098*H2098</f>
        <v>0</v>
      </c>
      <c r="S2098" s="257">
        <v>0</v>
      </c>
      <c r="T2098" s="258">
        <f>S2098*H2098</f>
        <v>0</v>
      </c>
      <c r="U2098" s="40"/>
      <c r="V2098" s="40"/>
      <c r="W2098" s="40"/>
      <c r="X2098" s="40"/>
      <c r="Y2098" s="40"/>
      <c r="Z2098" s="40"/>
      <c r="AA2098" s="40"/>
      <c r="AB2098" s="40"/>
      <c r="AC2098" s="40"/>
      <c r="AD2098" s="40"/>
      <c r="AE2098" s="40"/>
      <c r="AR2098" s="259" t="s">
        <v>162</v>
      </c>
      <c r="AT2098" s="259" t="s">
        <v>400</v>
      </c>
      <c r="AU2098" s="259" t="s">
        <v>93</v>
      </c>
      <c r="AY2098" s="18" t="s">
        <v>397</v>
      </c>
      <c r="BE2098" s="260">
        <f>IF(N2098="základní",J2098,0)</f>
        <v>0</v>
      </c>
      <c r="BF2098" s="260">
        <f>IF(N2098="snížená",J2098,0)</f>
        <v>0</v>
      </c>
      <c r="BG2098" s="260">
        <f>IF(N2098="zákl. přenesená",J2098,0)</f>
        <v>0</v>
      </c>
      <c r="BH2098" s="260">
        <f>IF(N2098="sníž. přenesená",J2098,0)</f>
        <v>0</v>
      </c>
      <c r="BI2098" s="260">
        <f>IF(N2098="nulová",J2098,0)</f>
        <v>0</v>
      </c>
      <c r="BJ2098" s="18" t="s">
        <v>91</v>
      </c>
      <c r="BK2098" s="260">
        <f>ROUND(I2098*H2098,2)</f>
        <v>0</v>
      </c>
      <c r="BL2098" s="18" t="s">
        <v>162</v>
      </c>
      <c r="BM2098" s="259" t="s">
        <v>3280</v>
      </c>
    </row>
    <row r="2099" s="2" customFormat="1">
      <c r="A2099" s="40"/>
      <c r="B2099" s="41"/>
      <c r="C2099" s="42"/>
      <c r="D2099" s="261" t="s">
        <v>404</v>
      </c>
      <c r="E2099" s="42"/>
      <c r="F2099" s="262" t="s">
        <v>2370</v>
      </c>
      <c r="G2099" s="42"/>
      <c r="H2099" s="42"/>
      <c r="I2099" s="157"/>
      <c r="J2099" s="42"/>
      <c r="K2099" s="42"/>
      <c r="L2099" s="46"/>
      <c r="M2099" s="263"/>
      <c r="N2099" s="264"/>
      <c r="O2099" s="93"/>
      <c r="P2099" s="93"/>
      <c r="Q2099" s="93"/>
      <c r="R2099" s="93"/>
      <c r="S2099" s="93"/>
      <c r="T2099" s="94"/>
      <c r="U2099" s="40"/>
      <c r="V2099" s="40"/>
      <c r="W2099" s="40"/>
      <c r="X2099" s="40"/>
      <c r="Y2099" s="40"/>
      <c r="Z2099" s="40"/>
      <c r="AA2099" s="40"/>
      <c r="AB2099" s="40"/>
      <c r="AC2099" s="40"/>
      <c r="AD2099" s="40"/>
      <c r="AE2099" s="40"/>
      <c r="AT2099" s="18" t="s">
        <v>404</v>
      </c>
      <c r="AU2099" s="18" t="s">
        <v>93</v>
      </c>
    </row>
    <row r="2100" s="2" customFormat="1" ht="16.5" customHeight="1">
      <c r="A2100" s="40"/>
      <c r="B2100" s="41"/>
      <c r="C2100" s="247" t="s">
        <v>2177</v>
      </c>
      <c r="D2100" s="247" t="s">
        <v>400</v>
      </c>
      <c r="E2100" s="248" t="s">
        <v>3281</v>
      </c>
      <c r="F2100" s="249" t="s">
        <v>3282</v>
      </c>
      <c r="G2100" s="250" t="s">
        <v>1828</v>
      </c>
      <c r="H2100" s="251">
        <v>1</v>
      </c>
      <c r="I2100" s="252"/>
      <c r="J2100" s="253">
        <f>ROUND(I2100*H2100,2)</f>
        <v>0</v>
      </c>
      <c r="K2100" s="254"/>
      <c r="L2100" s="46"/>
      <c r="M2100" s="255" t="s">
        <v>1</v>
      </c>
      <c r="N2100" s="256" t="s">
        <v>48</v>
      </c>
      <c r="O2100" s="93"/>
      <c r="P2100" s="257">
        <f>O2100*H2100</f>
        <v>0</v>
      </c>
      <c r="Q2100" s="257">
        <v>0</v>
      </c>
      <c r="R2100" s="257">
        <f>Q2100*H2100</f>
        <v>0</v>
      </c>
      <c r="S2100" s="257">
        <v>0</v>
      </c>
      <c r="T2100" s="258">
        <f>S2100*H2100</f>
        <v>0</v>
      </c>
      <c r="U2100" s="40"/>
      <c r="V2100" s="40"/>
      <c r="W2100" s="40"/>
      <c r="X2100" s="40"/>
      <c r="Y2100" s="40"/>
      <c r="Z2100" s="40"/>
      <c r="AA2100" s="40"/>
      <c r="AB2100" s="40"/>
      <c r="AC2100" s="40"/>
      <c r="AD2100" s="40"/>
      <c r="AE2100" s="40"/>
      <c r="AR2100" s="259" t="s">
        <v>162</v>
      </c>
      <c r="AT2100" s="259" t="s">
        <v>400</v>
      </c>
      <c r="AU2100" s="259" t="s">
        <v>93</v>
      </c>
      <c r="AY2100" s="18" t="s">
        <v>397</v>
      </c>
      <c r="BE2100" s="260">
        <f>IF(N2100="základní",J2100,0)</f>
        <v>0</v>
      </c>
      <c r="BF2100" s="260">
        <f>IF(N2100="snížená",J2100,0)</f>
        <v>0</v>
      </c>
      <c r="BG2100" s="260">
        <f>IF(N2100="zákl. přenesená",J2100,0)</f>
        <v>0</v>
      </c>
      <c r="BH2100" s="260">
        <f>IF(N2100="sníž. přenesená",J2100,0)</f>
        <v>0</v>
      </c>
      <c r="BI2100" s="260">
        <f>IF(N2100="nulová",J2100,0)</f>
        <v>0</v>
      </c>
      <c r="BJ2100" s="18" t="s">
        <v>91</v>
      </c>
      <c r="BK2100" s="260">
        <f>ROUND(I2100*H2100,2)</f>
        <v>0</v>
      </c>
      <c r="BL2100" s="18" t="s">
        <v>162</v>
      </c>
      <c r="BM2100" s="259" t="s">
        <v>3283</v>
      </c>
    </row>
    <row r="2101" s="2" customFormat="1">
      <c r="A2101" s="40"/>
      <c r="B2101" s="41"/>
      <c r="C2101" s="42"/>
      <c r="D2101" s="261" t="s">
        <v>404</v>
      </c>
      <c r="E2101" s="42"/>
      <c r="F2101" s="262" t="s">
        <v>2370</v>
      </c>
      <c r="G2101" s="42"/>
      <c r="H2101" s="42"/>
      <c r="I2101" s="157"/>
      <c r="J2101" s="42"/>
      <c r="K2101" s="42"/>
      <c r="L2101" s="46"/>
      <c r="M2101" s="263"/>
      <c r="N2101" s="264"/>
      <c r="O2101" s="93"/>
      <c r="P2101" s="93"/>
      <c r="Q2101" s="93"/>
      <c r="R2101" s="93"/>
      <c r="S2101" s="93"/>
      <c r="T2101" s="94"/>
      <c r="U2101" s="40"/>
      <c r="V2101" s="40"/>
      <c r="W2101" s="40"/>
      <c r="X2101" s="40"/>
      <c r="Y2101" s="40"/>
      <c r="Z2101" s="40"/>
      <c r="AA2101" s="40"/>
      <c r="AB2101" s="40"/>
      <c r="AC2101" s="40"/>
      <c r="AD2101" s="40"/>
      <c r="AE2101" s="40"/>
      <c r="AT2101" s="18" t="s">
        <v>404</v>
      </c>
      <c r="AU2101" s="18" t="s">
        <v>93</v>
      </c>
    </row>
    <row r="2102" s="2" customFormat="1" ht="16.5" customHeight="1">
      <c r="A2102" s="40"/>
      <c r="B2102" s="41"/>
      <c r="C2102" s="247" t="s">
        <v>3284</v>
      </c>
      <c r="D2102" s="247" t="s">
        <v>400</v>
      </c>
      <c r="E2102" s="248" t="s">
        <v>3285</v>
      </c>
      <c r="F2102" s="249" t="s">
        <v>3286</v>
      </c>
      <c r="G2102" s="250" t="s">
        <v>1828</v>
      </c>
      <c r="H2102" s="251">
        <v>1</v>
      </c>
      <c r="I2102" s="252"/>
      <c r="J2102" s="253">
        <f>ROUND(I2102*H2102,2)</f>
        <v>0</v>
      </c>
      <c r="K2102" s="254"/>
      <c r="L2102" s="46"/>
      <c r="M2102" s="255" t="s">
        <v>1</v>
      </c>
      <c r="N2102" s="256" t="s">
        <v>48</v>
      </c>
      <c r="O2102" s="93"/>
      <c r="P2102" s="257">
        <f>O2102*H2102</f>
        <v>0</v>
      </c>
      <c r="Q2102" s="257">
        <v>0</v>
      </c>
      <c r="R2102" s="257">
        <f>Q2102*H2102</f>
        <v>0</v>
      </c>
      <c r="S2102" s="257">
        <v>0</v>
      </c>
      <c r="T2102" s="258">
        <f>S2102*H2102</f>
        <v>0</v>
      </c>
      <c r="U2102" s="40"/>
      <c r="V2102" s="40"/>
      <c r="W2102" s="40"/>
      <c r="X2102" s="40"/>
      <c r="Y2102" s="40"/>
      <c r="Z2102" s="40"/>
      <c r="AA2102" s="40"/>
      <c r="AB2102" s="40"/>
      <c r="AC2102" s="40"/>
      <c r="AD2102" s="40"/>
      <c r="AE2102" s="40"/>
      <c r="AR2102" s="259" t="s">
        <v>162</v>
      </c>
      <c r="AT2102" s="259" t="s">
        <v>400</v>
      </c>
      <c r="AU2102" s="259" t="s">
        <v>93</v>
      </c>
      <c r="AY2102" s="18" t="s">
        <v>397</v>
      </c>
      <c r="BE2102" s="260">
        <f>IF(N2102="základní",J2102,0)</f>
        <v>0</v>
      </c>
      <c r="BF2102" s="260">
        <f>IF(N2102="snížená",J2102,0)</f>
        <v>0</v>
      </c>
      <c r="BG2102" s="260">
        <f>IF(N2102="zákl. přenesená",J2102,0)</f>
        <v>0</v>
      </c>
      <c r="BH2102" s="260">
        <f>IF(N2102="sníž. přenesená",J2102,0)</f>
        <v>0</v>
      </c>
      <c r="BI2102" s="260">
        <f>IF(N2102="nulová",J2102,0)</f>
        <v>0</v>
      </c>
      <c r="BJ2102" s="18" t="s">
        <v>91</v>
      </c>
      <c r="BK2102" s="260">
        <f>ROUND(I2102*H2102,2)</f>
        <v>0</v>
      </c>
      <c r="BL2102" s="18" t="s">
        <v>162</v>
      </c>
      <c r="BM2102" s="259" t="s">
        <v>3287</v>
      </c>
    </row>
    <row r="2103" s="2" customFormat="1">
      <c r="A2103" s="40"/>
      <c r="B2103" s="41"/>
      <c r="C2103" s="42"/>
      <c r="D2103" s="261" t="s">
        <v>404</v>
      </c>
      <c r="E2103" s="42"/>
      <c r="F2103" s="262" t="s">
        <v>2370</v>
      </c>
      <c r="G2103" s="42"/>
      <c r="H2103" s="42"/>
      <c r="I2103" s="157"/>
      <c r="J2103" s="42"/>
      <c r="K2103" s="42"/>
      <c r="L2103" s="46"/>
      <c r="M2103" s="263"/>
      <c r="N2103" s="264"/>
      <c r="O2103" s="93"/>
      <c r="P2103" s="93"/>
      <c r="Q2103" s="93"/>
      <c r="R2103" s="93"/>
      <c r="S2103" s="93"/>
      <c r="T2103" s="94"/>
      <c r="U2103" s="40"/>
      <c r="V2103" s="40"/>
      <c r="W2103" s="40"/>
      <c r="X2103" s="40"/>
      <c r="Y2103" s="40"/>
      <c r="Z2103" s="40"/>
      <c r="AA2103" s="40"/>
      <c r="AB2103" s="40"/>
      <c r="AC2103" s="40"/>
      <c r="AD2103" s="40"/>
      <c r="AE2103" s="40"/>
      <c r="AT2103" s="18" t="s">
        <v>404</v>
      </c>
      <c r="AU2103" s="18" t="s">
        <v>93</v>
      </c>
    </row>
    <row r="2104" s="2" customFormat="1" ht="16.5" customHeight="1">
      <c r="A2104" s="40"/>
      <c r="B2104" s="41"/>
      <c r="C2104" s="247" t="s">
        <v>2180</v>
      </c>
      <c r="D2104" s="247" t="s">
        <v>400</v>
      </c>
      <c r="E2104" s="248" t="s">
        <v>3288</v>
      </c>
      <c r="F2104" s="249" t="s">
        <v>3289</v>
      </c>
      <c r="G2104" s="250" t="s">
        <v>1828</v>
      </c>
      <c r="H2104" s="251">
        <v>1</v>
      </c>
      <c r="I2104" s="252"/>
      <c r="J2104" s="253">
        <f>ROUND(I2104*H2104,2)</f>
        <v>0</v>
      </c>
      <c r="K2104" s="254"/>
      <c r="L2104" s="46"/>
      <c r="M2104" s="255" t="s">
        <v>1</v>
      </c>
      <c r="N2104" s="256" t="s">
        <v>48</v>
      </c>
      <c r="O2104" s="93"/>
      <c r="P2104" s="257">
        <f>O2104*H2104</f>
        <v>0</v>
      </c>
      <c r="Q2104" s="257">
        <v>0</v>
      </c>
      <c r="R2104" s="257">
        <f>Q2104*H2104</f>
        <v>0</v>
      </c>
      <c r="S2104" s="257">
        <v>0</v>
      </c>
      <c r="T2104" s="258">
        <f>S2104*H2104</f>
        <v>0</v>
      </c>
      <c r="U2104" s="40"/>
      <c r="V2104" s="40"/>
      <c r="W2104" s="40"/>
      <c r="X2104" s="40"/>
      <c r="Y2104" s="40"/>
      <c r="Z2104" s="40"/>
      <c r="AA2104" s="40"/>
      <c r="AB2104" s="40"/>
      <c r="AC2104" s="40"/>
      <c r="AD2104" s="40"/>
      <c r="AE2104" s="40"/>
      <c r="AR2104" s="259" t="s">
        <v>162</v>
      </c>
      <c r="AT2104" s="259" t="s">
        <v>400</v>
      </c>
      <c r="AU2104" s="259" t="s">
        <v>93</v>
      </c>
      <c r="AY2104" s="18" t="s">
        <v>397</v>
      </c>
      <c r="BE2104" s="260">
        <f>IF(N2104="základní",J2104,0)</f>
        <v>0</v>
      </c>
      <c r="BF2104" s="260">
        <f>IF(N2104="snížená",J2104,0)</f>
        <v>0</v>
      </c>
      <c r="BG2104" s="260">
        <f>IF(N2104="zákl. přenesená",J2104,0)</f>
        <v>0</v>
      </c>
      <c r="BH2104" s="260">
        <f>IF(N2104="sníž. přenesená",J2104,0)</f>
        <v>0</v>
      </c>
      <c r="BI2104" s="260">
        <f>IF(N2104="nulová",J2104,0)</f>
        <v>0</v>
      </c>
      <c r="BJ2104" s="18" t="s">
        <v>91</v>
      </c>
      <c r="BK2104" s="260">
        <f>ROUND(I2104*H2104,2)</f>
        <v>0</v>
      </c>
      <c r="BL2104" s="18" t="s">
        <v>162</v>
      </c>
      <c r="BM2104" s="259" t="s">
        <v>3290</v>
      </c>
    </row>
    <row r="2105" s="2" customFormat="1">
      <c r="A2105" s="40"/>
      <c r="B2105" s="41"/>
      <c r="C2105" s="42"/>
      <c r="D2105" s="261" t="s">
        <v>404</v>
      </c>
      <c r="E2105" s="42"/>
      <c r="F2105" s="262" t="s">
        <v>2370</v>
      </c>
      <c r="G2105" s="42"/>
      <c r="H2105" s="42"/>
      <c r="I2105" s="157"/>
      <c r="J2105" s="42"/>
      <c r="K2105" s="42"/>
      <c r="L2105" s="46"/>
      <c r="M2105" s="263"/>
      <c r="N2105" s="264"/>
      <c r="O2105" s="93"/>
      <c r="P2105" s="93"/>
      <c r="Q2105" s="93"/>
      <c r="R2105" s="93"/>
      <c r="S2105" s="93"/>
      <c r="T2105" s="94"/>
      <c r="U2105" s="40"/>
      <c r="V2105" s="40"/>
      <c r="W2105" s="40"/>
      <c r="X2105" s="40"/>
      <c r="Y2105" s="40"/>
      <c r="Z2105" s="40"/>
      <c r="AA2105" s="40"/>
      <c r="AB2105" s="40"/>
      <c r="AC2105" s="40"/>
      <c r="AD2105" s="40"/>
      <c r="AE2105" s="40"/>
      <c r="AT2105" s="18" t="s">
        <v>404</v>
      </c>
      <c r="AU2105" s="18" t="s">
        <v>93</v>
      </c>
    </row>
    <row r="2106" s="2" customFormat="1" ht="16.5" customHeight="1">
      <c r="A2106" s="40"/>
      <c r="B2106" s="41"/>
      <c r="C2106" s="247" t="s">
        <v>3291</v>
      </c>
      <c r="D2106" s="247" t="s">
        <v>400</v>
      </c>
      <c r="E2106" s="248" t="s">
        <v>3292</v>
      </c>
      <c r="F2106" s="249" t="s">
        <v>3293</v>
      </c>
      <c r="G2106" s="250" t="s">
        <v>1828</v>
      </c>
      <c r="H2106" s="251">
        <v>1</v>
      </c>
      <c r="I2106" s="252"/>
      <c r="J2106" s="253">
        <f>ROUND(I2106*H2106,2)</f>
        <v>0</v>
      </c>
      <c r="K2106" s="254"/>
      <c r="L2106" s="46"/>
      <c r="M2106" s="255" t="s">
        <v>1</v>
      </c>
      <c r="N2106" s="256" t="s">
        <v>48</v>
      </c>
      <c r="O2106" s="93"/>
      <c r="P2106" s="257">
        <f>O2106*H2106</f>
        <v>0</v>
      </c>
      <c r="Q2106" s="257">
        <v>0</v>
      </c>
      <c r="R2106" s="257">
        <f>Q2106*H2106</f>
        <v>0</v>
      </c>
      <c r="S2106" s="257">
        <v>0</v>
      </c>
      <c r="T2106" s="258">
        <f>S2106*H2106</f>
        <v>0</v>
      </c>
      <c r="U2106" s="40"/>
      <c r="V2106" s="40"/>
      <c r="W2106" s="40"/>
      <c r="X2106" s="40"/>
      <c r="Y2106" s="40"/>
      <c r="Z2106" s="40"/>
      <c r="AA2106" s="40"/>
      <c r="AB2106" s="40"/>
      <c r="AC2106" s="40"/>
      <c r="AD2106" s="40"/>
      <c r="AE2106" s="40"/>
      <c r="AR2106" s="259" t="s">
        <v>162</v>
      </c>
      <c r="AT2106" s="259" t="s">
        <v>400</v>
      </c>
      <c r="AU2106" s="259" t="s">
        <v>93</v>
      </c>
      <c r="AY2106" s="18" t="s">
        <v>397</v>
      </c>
      <c r="BE2106" s="260">
        <f>IF(N2106="základní",J2106,0)</f>
        <v>0</v>
      </c>
      <c r="BF2106" s="260">
        <f>IF(N2106="snížená",J2106,0)</f>
        <v>0</v>
      </c>
      <c r="BG2106" s="260">
        <f>IF(N2106="zákl. přenesená",J2106,0)</f>
        <v>0</v>
      </c>
      <c r="BH2106" s="260">
        <f>IF(N2106="sníž. přenesená",J2106,0)</f>
        <v>0</v>
      </c>
      <c r="BI2106" s="260">
        <f>IF(N2106="nulová",J2106,0)</f>
        <v>0</v>
      </c>
      <c r="BJ2106" s="18" t="s">
        <v>91</v>
      </c>
      <c r="BK2106" s="260">
        <f>ROUND(I2106*H2106,2)</f>
        <v>0</v>
      </c>
      <c r="BL2106" s="18" t="s">
        <v>162</v>
      </c>
      <c r="BM2106" s="259" t="s">
        <v>3294</v>
      </c>
    </row>
    <row r="2107" s="2" customFormat="1">
      <c r="A2107" s="40"/>
      <c r="B2107" s="41"/>
      <c r="C2107" s="42"/>
      <c r="D2107" s="261" t="s">
        <v>404</v>
      </c>
      <c r="E2107" s="42"/>
      <c r="F2107" s="262" t="s">
        <v>2370</v>
      </c>
      <c r="G2107" s="42"/>
      <c r="H2107" s="42"/>
      <c r="I2107" s="157"/>
      <c r="J2107" s="42"/>
      <c r="K2107" s="42"/>
      <c r="L2107" s="46"/>
      <c r="M2107" s="263"/>
      <c r="N2107" s="264"/>
      <c r="O2107" s="93"/>
      <c r="P2107" s="93"/>
      <c r="Q2107" s="93"/>
      <c r="R2107" s="93"/>
      <c r="S2107" s="93"/>
      <c r="T2107" s="94"/>
      <c r="U2107" s="40"/>
      <c r="V2107" s="40"/>
      <c r="W2107" s="40"/>
      <c r="X2107" s="40"/>
      <c r="Y2107" s="40"/>
      <c r="Z2107" s="40"/>
      <c r="AA2107" s="40"/>
      <c r="AB2107" s="40"/>
      <c r="AC2107" s="40"/>
      <c r="AD2107" s="40"/>
      <c r="AE2107" s="40"/>
      <c r="AT2107" s="18" t="s">
        <v>404</v>
      </c>
      <c r="AU2107" s="18" t="s">
        <v>93</v>
      </c>
    </row>
    <row r="2108" s="2" customFormat="1" ht="16.5" customHeight="1">
      <c r="A2108" s="40"/>
      <c r="B2108" s="41"/>
      <c r="C2108" s="247" t="s">
        <v>2184</v>
      </c>
      <c r="D2108" s="247" t="s">
        <v>400</v>
      </c>
      <c r="E2108" s="248" t="s">
        <v>3295</v>
      </c>
      <c r="F2108" s="249" t="s">
        <v>3296</v>
      </c>
      <c r="G2108" s="250" t="s">
        <v>1828</v>
      </c>
      <c r="H2108" s="251">
        <v>1</v>
      </c>
      <c r="I2108" s="252"/>
      <c r="J2108" s="253">
        <f>ROUND(I2108*H2108,2)</f>
        <v>0</v>
      </c>
      <c r="K2108" s="254"/>
      <c r="L2108" s="46"/>
      <c r="M2108" s="255" t="s">
        <v>1</v>
      </c>
      <c r="N2108" s="256" t="s">
        <v>48</v>
      </c>
      <c r="O2108" s="93"/>
      <c r="P2108" s="257">
        <f>O2108*H2108</f>
        <v>0</v>
      </c>
      <c r="Q2108" s="257">
        <v>0</v>
      </c>
      <c r="R2108" s="257">
        <f>Q2108*H2108</f>
        <v>0</v>
      </c>
      <c r="S2108" s="257">
        <v>0</v>
      </c>
      <c r="T2108" s="258">
        <f>S2108*H2108</f>
        <v>0</v>
      </c>
      <c r="U2108" s="40"/>
      <c r="V2108" s="40"/>
      <c r="W2108" s="40"/>
      <c r="X2108" s="40"/>
      <c r="Y2108" s="40"/>
      <c r="Z2108" s="40"/>
      <c r="AA2108" s="40"/>
      <c r="AB2108" s="40"/>
      <c r="AC2108" s="40"/>
      <c r="AD2108" s="40"/>
      <c r="AE2108" s="40"/>
      <c r="AR2108" s="259" t="s">
        <v>162</v>
      </c>
      <c r="AT2108" s="259" t="s">
        <v>400</v>
      </c>
      <c r="AU2108" s="259" t="s">
        <v>93</v>
      </c>
      <c r="AY2108" s="18" t="s">
        <v>397</v>
      </c>
      <c r="BE2108" s="260">
        <f>IF(N2108="základní",J2108,0)</f>
        <v>0</v>
      </c>
      <c r="BF2108" s="260">
        <f>IF(N2108="snížená",J2108,0)</f>
        <v>0</v>
      </c>
      <c r="BG2108" s="260">
        <f>IF(N2108="zákl. přenesená",J2108,0)</f>
        <v>0</v>
      </c>
      <c r="BH2108" s="260">
        <f>IF(N2108="sníž. přenesená",J2108,0)</f>
        <v>0</v>
      </c>
      <c r="BI2108" s="260">
        <f>IF(N2108="nulová",J2108,0)</f>
        <v>0</v>
      </c>
      <c r="BJ2108" s="18" t="s">
        <v>91</v>
      </c>
      <c r="BK2108" s="260">
        <f>ROUND(I2108*H2108,2)</f>
        <v>0</v>
      </c>
      <c r="BL2108" s="18" t="s">
        <v>162</v>
      </c>
      <c r="BM2108" s="259" t="s">
        <v>3297</v>
      </c>
    </row>
    <row r="2109" s="2" customFormat="1">
      <c r="A2109" s="40"/>
      <c r="B2109" s="41"/>
      <c r="C2109" s="42"/>
      <c r="D2109" s="261" t="s">
        <v>404</v>
      </c>
      <c r="E2109" s="42"/>
      <c r="F2109" s="262" t="s">
        <v>2370</v>
      </c>
      <c r="G2109" s="42"/>
      <c r="H2109" s="42"/>
      <c r="I2109" s="157"/>
      <c r="J2109" s="42"/>
      <c r="K2109" s="42"/>
      <c r="L2109" s="46"/>
      <c r="M2109" s="263"/>
      <c r="N2109" s="264"/>
      <c r="O2109" s="93"/>
      <c r="P2109" s="93"/>
      <c r="Q2109" s="93"/>
      <c r="R2109" s="93"/>
      <c r="S2109" s="93"/>
      <c r="T2109" s="94"/>
      <c r="U2109" s="40"/>
      <c r="V2109" s="40"/>
      <c r="W2109" s="40"/>
      <c r="X2109" s="40"/>
      <c r="Y2109" s="40"/>
      <c r="Z2109" s="40"/>
      <c r="AA2109" s="40"/>
      <c r="AB2109" s="40"/>
      <c r="AC2109" s="40"/>
      <c r="AD2109" s="40"/>
      <c r="AE2109" s="40"/>
      <c r="AT2109" s="18" t="s">
        <v>404</v>
      </c>
      <c r="AU2109" s="18" t="s">
        <v>93</v>
      </c>
    </row>
    <row r="2110" s="2" customFormat="1" ht="16.5" customHeight="1">
      <c r="A2110" s="40"/>
      <c r="B2110" s="41"/>
      <c r="C2110" s="247" t="s">
        <v>3298</v>
      </c>
      <c r="D2110" s="247" t="s">
        <v>400</v>
      </c>
      <c r="E2110" s="248" t="s">
        <v>3299</v>
      </c>
      <c r="F2110" s="249" t="s">
        <v>3300</v>
      </c>
      <c r="G2110" s="250" t="s">
        <v>1828</v>
      </c>
      <c r="H2110" s="251">
        <v>1</v>
      </c>
      <c r="I2110" s="252"/>
      <c r="J2110" s="253">
        <f>ROUND(I2110*H2110,2)</f>
        <v>0</v>
      </c>
      <c r="K2110" s="254"/>
      <c r="L2110" s="46"/>
      <c r="M2110" s="255" t="s">
        <v>1</v>
      </c>
      <c r="N2110" s="256" t="s">
        <v>48</v>
      </c>
      <c r="O2110" s="93"/>
      <c r="P2110" s="257">
        <f>O2110*H2110</f>
        <v>0</v>
      </c>
      <c r="Q2110" s="257">
        <v>0</v>
      </c>
      <c r="R2110" s="257">
        <f>Q2110*H2110</f>
        <v>0</v>
      </c>
      <c r="S2110" s="257">
        <v>0</v>
      </c>
      <c r="T2110" s="258">
        <f>S2110*H2110</f>
        <v>0</v>
      </c>
      <c r="U2110" s="40"/>
      <c r="V2110" s="40"/>
      <c r="W2110" s="40"/>
      <c r="X2110" s="40"/>
      <c r="Y2110" s="40"/>
      <c r="Z2110" s="40"/>
      <c r="AA2110" s="40"/>
      <c r="AB2110" s="40"/>
      <c r="AC2110" s="40"/>
      <c r="AD2110" s="40"/>
      <c r="AE2110" s="40"/>
      <c r="AR2110" s="259" t="s">
        <v>162</v>
      </c>
      <c r="AT2110" s="259" t="s">
        <v>400</v>
      </c>
      <c r="AU2110" s="259" t="s">
        <v>93</v>
      </c>
      <c r="AY2110" s="18" t="s">
        <v>397</v>
      </c>
      <c r="BE2110" s="260">
        <f>IF(N2110="základní",J2110,0)</f>
        <v>0</v>
      </c>
      <c r="BF2110" s="260">
        <f>IF(N2110="snížená",J2110,0)</f>
        <v>0</v>
      </c>
      <c r="BG2110" s="260">
        <f>IF(N2110="zákl. přenesená",J2110,0)</f>
        <v>0</v>
      </c>
      <c r="BH2110" s="260">
        <f>IF(N2110="sníž. přenesená",J2110,0)</f>
        <v>0</v>
      </c>
      <c r="BI2110" s="260">
        <f>IF(N2110="nulová",J2110,0)</f>
        <v>0</v>
      </c>
      <c r="BJ2110" s="18" t="s">
        <v>91</v>
      </c>
      <c r="BK2110" s="260">
        <f>ROUND(I2110*H2110,2)</f>
        <v>0</v>
      </c>
      <c r="BL2110" s="18" t="s">
        <v>162</v>
      </c>
      <c r="BM2110" s="259" t="s">
        <v>3301</v>
      </c>
    </row>
    <row r="2111" s="2" customFormat="1">
      <c r="A2111" s="40"/>
      <c r="B2111" s="41"/>
      <c r="C2111" s="42"/>
      <c r="D2111" s="261" t="s">
        <v>404</v>
      </c>
      <c r="E2111" s="42"/>
      <c r="F2111" s="262" t="s">
        <v>2370</v>
      </c>
      <c r="G2111" s="42"/>
      <c r="H2111" s="42"/>
      <c r="I2111" s="157"/>
      <c r="J2111" s="42"/>
      <c r="K2111" s="42"/>
      <c r="L2111" s="46"/>
      <c r="M2111" s="263"/>
      <c r="N2111" s="264"/>
      <c r="O2111" s="93"/>
      <c r="P2111" s="93"/>
      <c r="Q2111" s="93"/>
      <c r="R2111" s="93"/>
      <c r="S2111" s="93"/>
      <c r="T2111" s="94"/>
      <c r="U2111" s="40"/>
      <c r="V2111" s="40"/>
      <c r="W2111" s="40"/>
      <c r="X2111" s="40"/>
      <c r="Y2111" s="40"/>
      <c r="Z2111" s="40"/>
      <c r="AA2111" s="40"/>
      <c r="AB2111" s="40"/>
      <c r="AC2111" s="40"/>
      <c r="AD2111" s="40"/>
      <c r="AE2111" s="40"/>
      <c r="AT2111" s="18" t="s">
        <v>404</v>
      </c>
      <c r="AU2111" s="18" t="s">
        <v>93</v>
      </c>
    </row>
    <row r="2112" s="2" customFormat="1" ht="16.5" customHeight="1">
      <c r="A2112" s="40"/>
      <c r="B2112" s="41"/>
      <c r="C2112" s="247" t="s">
        <v>2187</v>
      </c>
      <c r="D2112" s="247" t="s">
        <v>400</v>
      </c>
      <c r="E2112" s="248" t="s">
        <v>3302</v>
      </c>
      <c r="F2112" s="249" t="s">
        <v>3303</v>
      </c>
      <c r="G2112" s="250" t="s">
        <v>1828</v>
      </c>
      <c r="H2112" s="251">
        <v>1</v>
      </c>
      <c r="I2112" s="252"/>
      <c r="J2112" s="253">
        <f>ROUND(I2112*H2112,2)</f>
        <v>0</v>
      </c>
      <c r="K2112" s="254"/>
      <c r="L2112" s="46"/>
      <c r="M2112" s="255" t="s">
        <v>1</v>
      </c>
      <c r="N2112" s="256" t="s">
        <v>48</v>
      </c>
      <c r="O2112" s="93"/>
      <c r="P2112" s="257">
        <f>O2112*H2112</f>
        <v>0</v>
      </c>
      <c r="Q2112" s="257">
        <v>0</v>
      </c>
      <c r="R2112" s="257">
        <f>Q2112*H2112</f>
        <v>0</v>
      </c>
      <c r="S2112" s="257">
        <v>0</v>
      </c>
      <c r="T2112" s="258">
        <f>S2112*H2112</f>
        <v>0</v>
      </c>
      <c r="U2112" s="40"/>
      <c r="V2112" s="40"/>
      <c r="W2112" s="40"/>
      <c r="X2112" s="40"/>
      <c r="Y2112" s="40"/>
      <c r="Z2112" s="40"/>
      <c r="AA2112" s="40"/>
      <c r="AB2112" s="40"/>
      <c r="AC2112" s="40"/>
      <c r="AD2112" s="40"/>
      <c r="AE2112" s="40"/>
      <c r="AR2112" s="259" t="s">
        <v>162</v>
      </c>
      <c r="AT2112" s="259" t="s">
        <v>400</v>
      </c>
      <c r="AU2112" s="259" t="s">
        <v>93</v>
      </c>
      <c r="AY2112" s="18" t="s">
        <v>397</v>
      </c>
      <c r="BE2112" s="260">
        <f>IF(N2112="základní",J2112,0)</f>
        <v>0</v>
      </c>
      <c r="BF2112" s="260">
        <f>IF(N2112="snížená",J2112,0)</f>
        <v>0</v>
      </c>
      <c r="BG2112" s="260">
        <f>IF(N2112="zákl. přenesená",J2112,0)</f>
        <v>0</v>
      </c>
      <c r="BH2112" s="260">
        <f>IF(N2112="sníž. přenesená",J2112,0)</f>
        <v>0</v>
      </c>
      <c r="BI2112" s="260">
        <f>IF(N2112="nulová",J2112,0)</f>
        <v>0</v>
      </c>
      <c r="BJ2112" s="18" t="s">
        <v>91</v>
      </c>
      <c r="BK2112" s="260">
        <f>ROUND(I2112*H2112,2)</f>
        <v>0</v>
      </c>
      <c r="BL2112" s="18" t="s">
        <v>162</v>
      </c>
      <c r="BM2112" s="259" t="s">
        <v>3304</v>
      </c>
    </row>
    <row r="2113" s="2" customFormat="1">
      <c r="A2113" s="40"/>
      <c r="B2113" s="41"/>
      <c r="C2113" s="42"/>
      <c r="D2113" s="261" t="s">
        <v>404</v>
      </c>
      <c r="E2113" s="42"/>
      <c r="F2113" s="262" t="s">
        <v>2370</v>
      </c>
      <c r="G2113" s="42"/>
      <c r="H2113" s="42"/>
      <c r="I2113" s="157"/>
      <c r="J2113" s="42"/>
      <c r="K2113" s="42"/>
      <c r="L2113" s="46"/>
      <c r="M2113" s="263"/>
      <c r="N2113" s="264"/>
      <c r="O2113" s="93"/>
      <c r="P2113" s="93"/>
      <c r="Q2113" s="93"/>
      <c r="R2113" s="93"/>
      <c r="S2113" s="93"/>
      <c r="T2113" s="94"/>
      <c r="U2113" s="40"/>
      <c r="V2113" s="40"/>
      <c r="W2113" s="40"/>
      <c r="X2113" s="40"/>
      <c r="Y2113" s="40"/>
      <c r="Z2113" s="40"/>
      <c r="AA2113" s="40"/>
      <c r="AB2113" s="40"/>
      <c r="AC2113" s="40"/>
      <c r="AD2113" s="40"/>
      <c r="AE2113" s="40"/>
      <c r="AT2113" s="18" t="s">
        <v>404</v>
      </c>
      <c r="AU2113" s="18" t="s">
        <v>93</v>
      </c>
    </row>
    <row r="2114" s="2" customFormat="1" ht="16.5" customHeight="1">
      <c r="A2114" s="40"/>
      <c r="B2114" s="41"/>
      <c r="C2114" s="247" t="s">
        <v>3305</v>
      </c>
      <c r="D2114" s="247" t="s">
        <v>400</v>
      </c>
      <c r="E2114" s="248" t="s">
        <v>3306</v>
      </c>
      <c r="F2114" s="249" t="s">
        <v>3307</v>
      </c>
      <c r="G2114" s="250" t="s">
        <v>1828</v>
      </c>
      <c r="H2114" s="251">
        <v>1</v>
      </c>
      <c r="I2114" s="252"/>
      <c r="J2114" s="253">
        <f>ROUND(I2114*H2114,2)</f>
        <v>0</v>
      </c>
      <c r="K2114" s="254"/>
      <c r="L2114" s="46"/>
      <c r="M2114" s="255" t="s">
        <v>1</v>
      </c>
      <c r="N2114" s="256" t="s">
        <v>48</v>
      </c>
      <c r="O2114" s="93"/>
      <c r="P2114" s="257">
        <f>O2114*H2114</f>
        <v>0</v>
      </c>
      <c r="Q2114" s="257">
        <v>0</v>
      </c>
      <c r="R2114" s="257">
        <f>Q2114*H2114</f>
        <v>0</v>
      </c>
      <c r="S2114" s="257">
        <v>0</v>
      </c>
      <c r="T2114" s="258">
        <f>S2114*H2114</f>
        <v>0</v>
      </c>
      <c r="U2114" s="40"/>
      <c r="V2114" s="40"/>
      <c r="W2114" s="40"/>
      <c r="X2114" s="40"/>
      <c r="Y2114" s="40"/>
      <c r="Z2114" s="40"/>
      <c r="AA2114" s="40"/>
      <c r="AB2114" s="40"/>
      <c r="AC2114" s="40"/>
      <c r="AD2114" s="40"/>
      <c r="AE2114" s="40"/>
      <c r="AR2114" s="259" t="s">
        <v>162</v>
      </c>
      <c r="AT2114" s="259" t="s">
        <v>400</v>
      </c>
      <c r="AU2114" s="259" t="s">
        <v>93</v>
      </c>
      <c r="AY2114" s="18" t="s">
        <v>397</v>
      </c>
      <c r="BE2114" s="260">
        <f>IF(N2114="základní",J2114,0)</f>
        <v>0</v>
      </c>
      <c r="BF2114" s="260">
        <f>IF(N2114="snížená",J2114,0)</f>
        <v>0</v>
      </c>
      <c r="BG2114" s="260">
        <f>IF(N2114="zákl. přenesená",J2114,0)</f>
        <v>0</v>
      </c>
      <c r="BH2114" s="260">
        <f>IF(N2114="sníž. přenesená",J2114,0)</f>
        <v>0</v>
      </c>
      <c r="BI2114" s="260">
        <f>IF(N2114="nulová",J2114,0)</f>
        <v>0</v>
      </c>
      <c r="BJ2114" s="18" t="s">
        <v>91</v>
      </c>
      <c r="BK2114" s="260">
        <f>ROUND(I2114*H2114,2)</f>
        <v>0</v>
      </c>
      <c r="BL2114" s="18" t="s">
        <v>162</v>
      </c>
      <c r="BM2114" s="259" t="s">
        <v>3308</v>
      </c>
    </row>
    <row r="2115" s="2" customFormat="1">
      <c r="A2115" s="40"/>
      <c r="B2115" s="41"/>
      <c r="C2115" s="42"/>
      <c r="D2115" s="261" t="s">
        <v>404</v>
      </c>
      <c r="E2115" s="42"/>
      <c r="F2115" s="262" t="s">
        <v>2370</v>
      </c>
      <c r="G2115" s="42"/>
      <c r="H2115" s="42"/>
      <c r="I2115" s="157"/>
      <c r="J2115" s="42"/>
      <c r="K2115" s="42"/>
      <c r="L2115" s="46"/>
      <c r="M2115" s="263"/>
      <c r="N2115" s="264"/>
      <c r="O2115" s="93"/>
      <c r="P2115" s="93"/>
      <c r="Q2115" s="93"/>
      <c r="R2115" s="93"/>
      <c r="S2115" s="93"/>
      <c r="T2115" s="94"/>
      <c r="U2115" s="40"/>
      <c r="V2115" s="40"/>
      <c r="W2115" s="40"/>
      <c r="X2115" s="40"/>
      <c r="Y2115" s="40"/>
      <c r="Z2115" s="40"/>
      <c r="AA2115" s="40"/>
      <c r="AB2115" s="40"/>
      <c r="AC2115" s="40"/>
      <c r="AD2115" s="40"/>
      <c r="AE2115" s="40"/>
      <c r="AT2115" s="18" t="s">
        <v>404</v>
      </c>
      <c r="AU2115" s="18" t="s">
        <v>93</v>
      </c>
    </row>
    <row r="2116" s="2" customFormat="1" ht="16.5" customHeight="1">
      <c r="A2116" s="40"/>
      <c r="B2116" s="41"/>
      <c r="C2116" s="247" t="s">
        <v>2191</v>
      </c>
      <c r="D2116" s="247" t="s">
        <v>400</v>
      </c>
      <c r="E2116" s="248" t="s">
        <v>3309</v>
      </c>
      <c r="F2116" s="249" t="s">
        <v>3310</v>
      </c>
      <c r="G2116" s="250" t="s">
        <v>1828</v>
      </c>
      <c r="H2116" s="251">
        <v>1</v>
      </c>
      <c r="I2116" s="252"/>
      <c r="J2116" s="253">
        <f>ROUND(I2116*H2116,2)</f>
        <v>0</v>
      </c>
      <c r="K2116" s="254"/>
      <c r="L2116" s="46"/>
      <c r="M2116" s="255" t="s">
        <v>1</v>
      </c>
      <c r="N2116" s="256" t="s">
        <v>48</v>
      </c>
      <c r="O2116" s="93"/>
      <c r="P2116" s="257">
        <f>O2116*H2116</f>
        <v>0</v>
      </c>
      <c r="Q2116" s="257">
        <v>0</v>
      </c>
      <c r="R2116" s="257">
        <f>Q2116*H2116</f>
        <v>0</v>
      </c>
      <c r="S2116" s="257">
        <v>0</v>
      </c>
      <c r="T2116" s="258">
        <f>S2116*H2116</f>
        <v>0</v>
      </c>
      <c r="U2116" s="40"/>
      <c r="V2116" s="40"/>
      <c r="W2116" s="40"/>
      <c r="X2116" s="40"/>
      <c r="Y2116" s="40"/>
      <c r="Z2116" s="40"/>
      <c r="AA2116" s="40"/>
      <c r="AB2116" s="40"/>
      <c r="AC2116" s="40"/>
      <c r="AD2116" s="40"/>
      <c r="AE2116" s="40"/>
      <c r="AR2116" s="259" t="s">
        <v>162</v>
      </c>
      <c r="AT2116" s="259" t="s">
        <v>400</v>
      </c>
      <c r="AU2116" s="259" t="s">
        <v>93</v>
      </c>
      <c r="AY2116" s="18" t="s">
        <v>397</v>
      </c>
      <c r="BE2116" s="260">
        <f>IF(N2116="základní",J2116,0)</f>
        <v>0</v>
      </c>
      <c r="BF2116" s="260">
        <f>IF(N2116="snížená",J2116,0)</f>
        <v>0</v>
      </c>
      <c r="BG2116" s="260">
        <f>IF(N2116="zákl. přenesená",J2116,0)</f>
        <v>0</v>
      </c>
      <c r="BH2116" s="260">
        <f>IF(N2116="sníž. přenesená",J2116,0)</f>
        <v>0</v>
      </c>
      <c r="BI2116" s="260">
        <f>IF(N2116="nulová",J2116,0)</f>
        <v>0</v>
      </c>
      <c r="BJ2116" s="18" t="s">
        <v>91</v>
      </c>
      <c r="BK2116" s="260">
        <f>ROUND(I2116*H2116,2)</f>
        <v>0</v>
      </c>
      <c r="BL2116" s="18" t="s">
        <v>162</v>
      </c>
      <c r="BM2116" s="259" t="s">
        <v>3311</v>
      </c>
    </row>
    <row r="2117" s="2" customFormat="1">
      <c r="A2117" s="40"/>
      <c r="B2117" s="41"/>
      <c r="C2117" s="42"/>
      <c r="D2117" s="261" t="s">
        <v>404</v>
      </c>
      <c r="E2117" s="42"/>
      <c r="F2117" s="262" t="s">
        <v>2370</v>
      </c>
      <c r="G2117" s="42"/>
      <c r="H2117" s="42"/>
      <c r="I2117" s="157"/>
      <c r="J2117" s="42"/>
      <c r="K2117" s="42"/>
      <c r="L2117" s="46"/>
      <c r="M2117" s="263"/>
      <c r="N2117" s="264"/>
      <c r="O2117" s="93"/>
      <c r="P2117" s="93"/>
      <c r="Q2117" s="93"/>
      <c r="R2117" s="93"/>
      <c r="S2117" s="93"/>
      <c r="T2117" s="94"/>
      <c r="U2117" s="40"/>
      <c r="V2117" s="40"/>
      <c r="W2117" s="40"/>
      <c r="X2117" s="40"/>
      <c r="Y2117" s="40"/>
      <c r="Z2117" s="40"/>
      <c r="AA2117" s="40"/>
      <c r="AB2117" s="40"/>
      <c r="AC2117" s="40"/>
      <c r="AD2117" s="40"/>
      <c r="AE2117" s="40"/>
      <c r="AT2117" s="18" t="s">
        <v>404</v>
      </c>
      <c r="AU2117" s="18" t="s">
        <v>93</v>
      </c>
    </row>
    <row r="2118" s="2" customFormat="1" ht="16.5" customHeight="1">
      <c r="A2118" s="40"/>
      <c r="B2118" s="41"/>
      <c r="C2118" s="247" t="s">
        <v>3312</v>
      </c>
      <c r="D2118" s="247" t="s">
        <v>400</v>
      </c>
      <c r="E2118" s="248" t="s">
        <v>3313</v>
      </c>
      <c r="F2118" s="249" t="s">
        <v>3314</v>
      </c>
      <c r="G2118" s="250" t="s">
        <v>1828</v>
      </c>
      <c r="H2118" s="251">
        <v>1</v>
      </c>
      <c r="I2118" s="252"/>
      <c r="J2118" s="253">
        <f>ROUND(I2118*H2118,2)</f>
        <v>0</v>
      </c>
      <c r="K2118" s="254"/>
      <c r="L2118" s="46"/>
      <c r="M2118" s="255" t="s">
        <v>1</v>
      </c>
      <c r="N2118" s="256" t="s">
        <v>48</v>
      </c>
      <c r="O2118" s="93"/>
      <c r="P2118" s="257">
        <f>O2118*H2118</f>
        <v>0</v>
      </c>
      <c r="Q2118" s="257">
        <v>0</v>
      </c>
      <c r="R2118" s="257">
        <f>Q2118*H2118</f>
        <v>0</v>
      </c>
      <c r="S2118" s="257">
        <v>0</v>
      </c>
      <c r="T2118" s="258">
        <f>S2118*H2118</f>
        <v>0</v>
      </c>
      <c r="U2118" s="40"/>
      <c r="V2118" s="40"/>
      <c r="W2118" s="40"/>
      <c r="X2118" s="40"/>
      <c r="Y2118" s="40"/>
      <c r="Z2118" s="40"/>
      <c r="AA2118" s="40"/>
      <c r="AB2118" s="40"/>
      <c r="AC2118" s="40"/>
      <c r="AD2118" s="40"/>
      <c r="AE2118" s="40"/>
      <c r="AR2118" s="259" t="s">
        <v>162</v>
      </c>
      <c r="AT2118" s="259" t="s">
        <v>400</v>
      </c>
      <c r="AU2118" s="259" t="s">
        <v>93</v>
      </c>
      <c r="AY2118" s="18" t="s">
        <v>397</v>
      </c>
      <c r="BE2118" s="260">
        <f>IF(N2118="základní",J2118,0)</f>
        <v>0</v>
      </c>
      <c r="BF2118" s="260">
        <f>IF(N2118="snížená",J2118,0)</f>
        <v>0</v>
      </c>
      <c r="BG2118" s="260">
        <f>IF(N2118="zákl. přenesená",J2118,0)</f>
        <v>0</v>
      </c>
      <c r="BH2118" s="260">
        <f>IF(N2118="sníž. přenesená",J2118,0)</f>
        <v>0</v>
      </c>
      <c r="BI2118" s="260">
        <f>IF(N2118="nulová",J2118,0)</f>
        <v>0</v>
      </c>
      <c r="BJ2118" s="18" t="s">
        <v>91</v>
      </c>
      <c r="BK2118" s="260">
        <f>ROUND(I2118*H2118,2)</f>
        <v>0</v>
      </c>
      <c r="BL2118" s="18" t="s">
        <v>162</v>
      </c>
      <c r="BM2118" s="259" t="s">
        <v>3315</v>
      </c>
    </row>
    <row r="2119" s="2" customFormat="1">
      <c r="A2119" s="40"/>
      <c r="B2119" s="41"/>
      <c r="C2119" s="42"/>
      <c r="D2119" s="261" t="s">
        <v>404</v>
      </c>
      <c r="E2119" s="42"/>
      <c r="F2119" s="262" t="s">
        <v>2370</v>
      </c>
      <c r="G2119" s="42"/>
      <c r="H2119" s="42"/>
      <c r="I2119" s="157"/>
      <c r="J2119" s="42"/>
      <c r="K2119" s="42"/>
      <c r="L2119" s="46"/>
      <c r="M2119" s="263"/>
      <c r="N2119" s="264"/>
      <c r="O2119" s="93"/>
      <c r="P2119" s="93"/>
      <c r="Q2119" s="93"/>
      <c r="R2119" s="93"/>
      <c r="S2119" s="93"/>
      <c r="T2119" s="94"/>
      <c r="U2119" s="40"/>
      <c r="V2119" s="40"/>
      <c r="W2119" s="40"/>
      <c r="X2119" s="40"/>
      <c r="Y2119" s="40"/>
      <c r="Z2119" s="40"/>
      <c r="AA2119" s="40"/>
      <c r="AB2119" s="40"/>
      <c r="AC2119" s="40"/>
      <c r="AD2119" s="40"/>
      <c r="AE2119" s="40"/>
      <c r="AT2119" s="18" t="s">
        <v>404</v>
      </c>
      <c r="AU2119" s="18" t="s">
        <v>93</v>
      </c>
    </row>
    <row r="2120" s="2" customFormat="1" ht="16.5" customHeight="1">
      <c r="A2120" s="40"/>
      <c r="B2120" s="41"/>
      <c r="C2120" s="247" t="s">
        <v>2194</v>
      </c>
      <c r="D2120" s="247" t="s">
        <v>400</v>
      </c>
      <c r="E2120" s="248" t="s">
        <v>3316</v>
      </c>
      <c r="F2120" s="249" t="s">
        <v>3317</v>
      </c>
      <c r="G2120" s="250" t="s">
        <v>1828</v>
      </c>
      <c r="H2120" s="251">
        <v>1</v>
      </c>
      <c r="I2120" s="252"/>
      <c r="J2120" s="253">
        <f>ROUND(I2120*H2120,2)</f>
        <v>0</v>
      </c>
      <c r="K2120" s="254"/>
      <c r="L2120" s="46"/>
      <c r="M2120" s="255" t="s">
        <v>1</v>
      </c>
      <c r="N2120" s="256" t="s">
        <v>48</v>
      </c>
      <c r="O2120" s="93"/>
      <c r="P2120" s="257">
        <f>O2120*H2120</f>
        <v>0</v>
      </c>
      <c r="Q2120" s="257">
        <v>0</v>
      </c>
      <c r="R2120" s="257">
        <f>Q2120*H2120</f>
        <v>0</v>
      </c>
      <c r="S2120" s="257">
        <v>0</v>
      </c>
      <c r="T2120" s="258">
        <f>S2120*H2120</f>
        <v>0</v>
      </c>
      <c r="U2120" s="40"/>
      <c r="V2120" s="40"/>
      <c r="W2120" s="40"/>
      <c r="X2120" s="40"/>
      <c r="Y2120" s="40"/>
      <c r="Z2120" s="40"/>
      <c r="AA2120" s="40"/>
      <c r="AB2120" s="40"/>
      <c r="AC2120" s="40"/>
      <c r="AD2120" s="40"/>
      <c r="AE2120" s="40"/>
      <c r="AR2120" s="259" t="s">
        <v>162</v>
      </c>
      <c r="AT2120" s="259" t="s">
        <v>400</v>
      </c>
      <c r="AU2120" s="259" t="s">
        <v>93</v>
      </c>
      <c r="AY2120" s="18" t="s">
        <v>397</v>
      </c>
      <c r="BE2120" s="260">
        <f>IF(N2120="základní",J2120,0)</f>
        <v>0</v>
      </c>
      <c r="BF2120" s="260">
        <f>IF(N2120="snížená",J2120,0)</f>
        <v>0</v>
      </c>
      <c r="BG2120" s="260">
        <f>IF(N2120="zákl. přenesená",J2120,0)</f>
        <v>0</v>
      </c>
      <c r="BH2120" s="260">
        <f>IF(N2120="sníž. přenesená",J2120,0)</f>
        <v>0</v>
      </c>
      <c r="BI2120" s="260">
        <f>IF(N2120="nulová",J2120,0)</f>
        <v>0</v>
      </c>
      <c r="BJ2120" s="18" t="s">
        <v>91</v>
      </c>
      <c r="BK2120" s="260">
        <f>ROUND(I2120*H2120,2)</f>
        <v>0</v>
      </c>
      <c r="BL2120" s="18" t="s">
        <v>162</v>
      </c>
      <c r="BM2120" s="259" t="s">
        <v>3318</v>
      </c>
    </row>
    <row r="2121" s="2" customFormat="1">
      <c r="A2121" s="40"/>
      <c r="B2121" s="41"/>
      <c r="C2121" s="42"/>
      <c r="D2121" s="261" t="s">
        <v>404</v>
      </c>
      <c r="E2121" s="42"/>
      <c r="F2121" s="262" t="s">
        <v>2370</v>
      </c>
      <c r="G2121" s="42"/>
      <c r="H2121" s="42"/>
      <c r="I2121" s="157"/>
      <c r="J2121" s="42"/>
      <c r="K2121" s="42"/>
      <c r="L2121" s="46"/>
      <c r="M2121" s="263"/>
      <c r="N2121" s="264"/>
      <c r="O2121" s="93"/>
      <c r="P2121" s="93"/>
      <c r="Q2121" s="93"/>
      <c r="R2121" s="93"/>
      <c r="S2121" s="93"/>
      <c r="T2121" s="94"/>
      <c r="U2121" s="40"/>
      <c r="V2121" s="40"/>
      <c r="W2121" s="40"/>
      <c r="X2121" s="40"/>
      <c r="Y2121" s="40"/>
      <c r="Z2121" s="40"/>
      <c r="AA2121" s="40"/>
      <c r="AB2121" s="40"/>
      <c r="AC2121" s="40"/>
      <c r="AD2121" s="40"/>
      <c r="AE2121" s="40"/>
      <c r="AT2121" s="18" t="s">
        <v>404</v>
      </c>
      <c r="AU2121" s="18" t="s">
        <v>93</v>
      </c>
    </row>
    <row r="2122" s="2" customFormat="1" ht="16.5" customHeight="1">
      <c r="A2122" s="40"/>
      <c r="B2122" s="41"/>
      <c r="C2122" s="247" t="s">
        <v>3319</v>
      </c>
      <c r="D2122" s="247" t="s">
        <v>400</v>
      </c>
      <c r="E2122" s="248" t="s">
        <v>3320</v>
      </c>
      <c r="F2122" s="249" t="s">
        <v>3321</v>
      </c>
      <c r="G2122" s="250" t="s">
        <v>1828</v>
      </c>
      <c r="H2122" s="251">
        <v>1</v>
      </c>
      <c r="I2122" s="252"/>
      <c r="J2122" s="253">
        <f>ROUND(I2122*H2122,2)</f>
        <v>0</v>
      </c>
      <c r="K2122" s="254"/>
      <c r="L2122" s="46"/>
      <c r="M2122" s="255" t="s">
        <v>1</v>
      </c>
      <c r="N2122" s="256" t="s">
        <v>48</v>
      </c>
      <c r="O2122" s="93"/>
      <c r="P2122" s="257">
        <f>O2122*H2122</f>
        <v>0</v>
      </c>
      <c r="Q2122" s="257">
        <v>0</v>
      </c>
      <c r="R2122" s="257">
        <f>Q2122*H2122</f>
        <v>0</v>
      </c>
      <c r="S2122" s="257">
        <v>0</v>
      </c>
      <c r="T2122" s="258">
        <f>S2122*H2122</f>
        <v>0</v>
      </c>
      <c r="U2122" s="40"/>
      <c r="V2122" s="40"/>
      <c r="W2122" s="40"/>
      <c r="X2122" s="40"/>
      <c r="Y2122" s="40"/>
      <c r="Z2122" s="40"/>
      <c r="AA2122" s="40"/>
      <c r="AB2122" s="40"/>
      <c r="AC2122" s="40"/>
      <c r="AD2122" s="40"/>
      <c r="AE2122" s="40"/>
      <c r="AR2122" s="259" t="s">
        <v>162</v>
      </c>
      <c r="AT2122" s="259" t="s">
        <v>400</v>
      </c>
      <c r="AU2122" s="259" t="s">
        <v>93</v>
      </c>
      <c r="AY2122" s="18" t="s">
        <v>397</v>
      </c>
      <c r="BE2122" s="260">
        <f>IF(N2122="základní",J2122,0)</f>
        <v>0</v>
      </c>
      <c r="BF2122" s="260">
        <f>IF(N2122="snížená",J2122,0)</f>
        <v>0</v>
      </c>
      <c r="BG2122" s="260">
        <f>IF(N2122="zákl. přenesená",J2122,0)</f>
        <v>0</v>
      </c>
      <c r="BH2122" s="260">
        <f>IF(N2122="sníž. přenesená",J2122,0)</f>
        <v>0</v>
      </c>
      <c r="BI2122" s="260">
        <f>IF(N2122="nulová",J2122,0)</f>
        <v>0</v>
      </c>
      <c r="BJ2122" s="18" t="s">
        <v>91</v>
      </c>
      <c r="BK2122" s="260">
        <f>ROUND(I2122*H2122,2)</f>
        <v>0</v>
      </c>
      <c r="BL2122" s="18" t="s">
        <v>162</v>
      </c>
      <c r="BM2122" s="259" t="s">
        <v>3322</v>
      </c>
    </row>
    <row r="2123" s="2" customFormat="1">
      <c r="A2123" s="40"/>
      <c r="B2123" s="41"/>
      <c r="C2123" s="42"/>
      <c r="D2123" s="261" t="s">
        <v>404</v>
      </c>
      <c r="E2123" s="42"/>
      <c r="F2123" s="262" t="s">
        <v>2370</v>
      </c>
      <c r="G2123" s="42"/>
      <c r="H2123" s="42"/>
      <c r="I2123" s="157"/>
      <c r="J2123" s="42"/>
      <c r="K2123" s="42"/>
      <c r="L2123" s="46"/>
      <c r="M2123" s="263"/>
      <c r="N2123" s="264"/>
      <c r="O2123" s="93"/>
      <c r="P2123" s="93"/>
      <c r="Q2123" s="93"/>
      <c r="R2123" s="93"/>
      <c r="S2123" s="93"/>
      <c r="T2123" s="94"/>
      <c r="U2123" s="40"/>
      <c r="V2123" s="40"/>
      <c r="W2123" s="40"/>
      <c r="X2123" s="40"/>
      <c r="Y2123" s="40"/>
      <c r="Z2123" s="40"/>
      <c r="AA2123" s="40"/>
      <c r="AB2123" s="40"/>
      <c r="AC2123" s="40"/>
      <c r="AD2123" s="40"/>
      <c r="AE2123" s="40"/>
      <c r="AT2123" s="18" t="s">
        <v>404</v>
      </c>
      <c r="AU2123" s="18" t="s">
        <v>93</v>
      </c>
    </row>
    <row r="2124" s="2" customFormat="1" ht="16.5" customHeight="1">
      <c r="A2124" s="40"/>
      <c r="B2124" s="41"/>
      <c r="C2124" s="247" t="s">
        <v>2198</v>
      </c>
      <c r="D2124" s="247" t="s">
        <v>400</v>
      </c>
      <c r="E2124" s="248" t="s">
        <v>3323</v>
      </c>
      <c r="F2124" s="249" t="s">
        <v>3324</v>
      </c>
      <c r="G2124" s="250" t="s">
        <v>1828</v>
      </c>
      <c r="H2124" s="251">
        <v>1</v>
      </c>
      <c r="I2124" s="252"/>
      <c r="J2124" s="253">
        <f>ROUND(I2124*H2124,2)</f>
        <v>0</v>
      </c>
      <c r="K2124" s="254"/>
      <c r="L2124" s="46"/>
      <c r="M2124" s="255" t="s">
        <v>1</v>
      </c>
      <c r="N2124" s="256" t="s">
        <v>48</v>
      </c>
      <c r="O2124" s="93"/>
      <c r="P2124" s="257">
        <f>O2124*H2124</f>
        <v>0</v>
      </c>
      <c r="Q2124" s="257">
        <v>0</v>
      </c>
      <c r="R2124" s="257">
        <f>Q2124*H2124</f>
        <v>0</v>
      </c>
      <c r="S2124" s="257">
        <v>0</v>
      </c>
      <c r="T2124" s="258">
        <f>S2124*H2124</f>
        <v>0</v>
      </c>
      <c r="U2124" s="40"/>
      <c r="V2124" s="40"/>
      <c r="W2124" s="40"/>
      <c r="X2124" s="40"/>
      <c r="Y2124" s="40"/>
      <c r="Z2124" s="40"/>
      <c r="AA2124" s="40"/>
      <c r="AB2124" s="40"/>
      <c r="AC2124" s="40"/>
      <c r="AD2124" s="40"/>
      <c r="AE2124" s="40"/>
      <c r="AR2124" s="259" t="s">
        <v>162</v>
      </c>
      <c r="AT2124" s="259" t="s">
        <v>400</v>
      </c>
      <c r="AU2124" s="259" t="s">
        <v>93</v>
      </c>
      <c r="AY2124" s="18" t="s">
        <v>397</v>
      </c>
      <c r="BE2124" s="260">
        <f>IF(N2124="základní",J2124,0)</f>
        <v>0</v>
      </c>
      <c r="BF2124" s="260">
        <f>IF(N2124="snížená",J2124,0)</f>
        <v>0</v>
      </c>
      <c r="BG2124" s="260">
        <f>IF(N2124="zákl. přenesená",J2124,0)</f>
        <v>0</v>
      </c>
      <c r="BH2124" s="260">
        <f>IF(N2124="sníž. přenesená",J2124,0)</f>
        <v>0</v>
      </c>
      <c r="BI2124" s="260">
        <f>IF(N2124="nulová",J2124,0)</f>
        <v>0</v>
      </c>
      <c r="BJ2124" s="18" t="s">
        <v>91</v>
      </c>
      <c r="BK2124" s="260">
        <f>ROUND(I2124*H2124,2)</f>
        <v>0</v>
      </c>
      <c r="BL2124" s="18" t="s">
        <v>162</v>
      </c>
      <c r="BM2124" s="259" t="s">
        <v>3325</v>
      </c>
    </row>
    <row r="2125" s="2" customFormat="1">
      <c r="A2125" s="40"/>
      <c r="B2125" s="41"/>
      <c r="C2125" s="42"/>
      <c r="D2125" s="261" t="s">
        <v>404</v>
      </c>
      <c r="E2125" s="42"/>
      <c r="F2125" s="262" t="s">
        <v>2370</v>
      </c>
      <c r="G2125" s="42"/>
      <c r="H2125" s="42"/>
      <c r="I2125" s="157"/>
      <c r="J2125" s="42"/>
      <c r="K2125" s="42"/>
      <c r="L2125" s="46"/>
      <c r="M2125" s="263"/>
      <c r="N2125" s="264"/>
      <c r="O2125" s="93"/>
      <c r="P2125" s="93"/>
      <c r="Q2125" s="93"/>
      <c r="R2125" s="93"/>
      <c r="S2125" s="93"/>
      <c r="T2125" s="94"/>
      <c r="U2125" s="40"/>
      <c r="V2125" s="40"/>
      <c r="W2125" s="40"/>
      <c r="X2125" s="40"/>
      <c r="Y2125" s="40"/>
      <c r="Z2125" s="40"/>
      <c r="AA2125" s="40"/>
      <c r="AB2125" s="40"/>
      <c r="AC2125" s="40"/>
      <c r="AD2125" s="40"/>
      <c r="AE2125" s="40"/>
      <c r="AT2125" s="18" t="s">
        <v>404</v>
      </c>
      <c r="AU2125" s="18" t="s">
        <v>93</v>
      </c>
    </row>
    <row r="2126" s="2" customFormat="1" ht="16.5" customHeight="1">
      <c r="A2126" s="40"/>
      <c r="B2126" s="41"/>
      <c r="C2126" s="247" t="s">
        <v>3326</v>
      </c>
      <c r="D2126" s="247" t="s">
        <v>400</v>
      </c>
      <c r="E2126" s="248" t="s">
        <v>3327</v>
      </c>
      <c r="F2126" s="249" t="s">
        <v>3328</v>
      </c>
      <c r="G2126" s="250" t="s">
        <v>1828</v>
      </c>
      <c r="H2126" s="251">
        <v>1</v>
      </c>
      <c r="I2126" s="252"/>
      <c r="J2126" s="253">
        <f>ROUND(I2126*H2126,2)</f>
        <v>0</v>
      </c>
      <c r="K2126" s="254"/>
      <c r="L2126" s="46"/>
      <c r="M2126" s="255" t="s">
        <v>1</v>
      </c>
      <c r="N2126" s="256" t="s">
        <v>48</v>
      </c>
      <c r="O2126" s="93"/>
      <c r="P2126" s="257">
        <f>O2126*H2126</f>
        <v>0</v>
      </c>
      <c r="Q2126" s="257">
        <v>0</v>
      </c>
      <c r="R2126" s="257">
        <f>Q2126*H2126</f>
        <v>0</v>
      </c>
      <c r="S2126" s="257">
        <v>0</v>
      </c>
      <c r="T2126" s="258">
        <f>S2126*H2126</f>
        <v>0</v>
      </c>
      <c r="U2126" s="40"/>
      <c r="V2126" s="40"/>
      <c r="W2126" s="40"/>
      <c r="X2126" s="40"/>
      <c r="Y2126" s="40"/>
      <c r="Z2126" s="40"/>
      <c r="AA2126" s="40"/>
      <c r="AB2126" s="40"/>
      <c r="AC2126" s="40"/>
      <c r="AD2126" s="40"/>
      <c r="AE2126" s="40"/>
      <c r="AR2126" s="259" t="s">
        <v>162</v>
      </c>
      <c r="AT2126" s="259" t="s">
        <v>400</v>
      </c>
      <c r="AU2126" s="259" t="s">
        <v>93</v>
      </c>
      <c r="AY2126" s="18" t="s">
        <v>397</v>
      </c>
      <c r="BE2126" s="260">
        <f>IF(N2126="základní",J2126,0)</f>
        <v>0</v>
      </c>
      <c r="BF2126" s="260">
        <f>IF(N2126="snížená",J2126,0)</f>
        <v>0</v>
      </c>
      <c r="BG2126" s="260">
        <f>IF(N2126="zákl. přenesená",J2126,0)</f>
        <v>0</v>
      </c>
      <c r="BH2126" s="260">
        <f>IF(N2126="sníž. přenesená",J2126,0)</f>
        <v>0</v>
      </c>
      <c r="BI2126" s="260">
        <f>IF(N2126="nulová",J2126,0)</f>
        <v>0</v>
      </c>
      <c r="BJ2126" s="18" t="s">
        <v>91</v>
      </c>
      <c r="BK2126" s="260">
        <f>ROUND(I2126*H2126,2)</f>
        <v>0</v>
      </c>
      <c r="BL2126" s="18" t="s">
        <v>162</v>
      </c>
      <c r="BM2126" s="259" t="s">
        <v>3329</v>
      </c>
    </row>
    <row r="2127" s="2" customFormat="1">
      <c r="A2127" s="40"/>
      <c r="B2127" s="41"/>
      <c r="C2127" s="42"/>
      <c r="D2127" s="261" t="s">
        <v>404</v>
      </c>
      <c r="E2127" s="42"/>
      <c r="F2127" s="262" t="s">
        <v>2370</v>
      </c>
      <c r="G2127" s="42"/>
      <c r="H2127" s="42"/>
      <c r="I2127" s="157"/>
      <c r="J2127" s="42"/>
      <c r="K2127" s="42"/>
      <c r="L2127" s="46"/>
      <c r="M2127" s="263"/>
      <c r="N2127" s="264"/>
      <c r="O2127" s="93"/>
      <c r="P2127" s="93"/>
      <c r="Q2127" s="93"/>
      <c r="R2127" s="93"/>
      <c r="S2127" s="93"/>
      <c r="T2127" s="94"/>
      <c r="U2127" s="40"/>
      <c r="V2127" s="40"/>
      <c r="W2127" s="40"/>
      <c r="X2127" s="40"/>
      <c r="Y2127" s="40"/>
      <c r="Z2127" s="40"/>
      <c r="AA2127" s="40"/>
      <c r="AB2127" s="40"/>
      <c r="AC2127" s="40"/>
      <c r="AD2127" s="40"/>
      <c r="AE2127" s="40"/>
      <c r="AT2127" s="18" t="s">
        <v>404</v>
      </c>
      <c r="AU2127" s="18" t="s">
        <v>93</v>
      </c>
    </row>
    <row r="2128" s="2" customFormat="1" ht="16.5" customHeight="1">
      <c r="A2128" s="40"/>
      <c r="B2128" s="41"/>
      <c r="C2128" s="247" t="s">
        <v>2201</v>
      </c>
      <c r="D2128" s="247" t="s">
        <v>400</v>
      </c>
      <c r="E2128" s="248" t="s">
        <v>3330</v>
      </c>
      <c r="F2128" s="249" t="s">
        <v>3331</v>
      </c>
      <c r="G2128" s="250" t="s">
        <v>1828</v>
      </c>
      <c r="H2128" s="251">
        <v>1</v>
      </c>
      <c r="I2128" s="252"/>
      <c r="J2128" s="253">
        <f>ROUND(I2128*H2128,2)</f>
        <v>0</v>
      </c>
      <c r="K2128" s="254"/>
      <c r="L2128" s="46"/>
      <c r="M2128" s="255" t="s">
        <v>1</v>
      </c>
      <c r="N2128" s="256" t="s">
        <v>48</v>
      </c>
      <c r="O2128" s="93"/>
      <c r="P2128" s="257">
        <f>O2128*H2128</f>
        <v>0</v>
      </c>
      <c r="Q2128" s="257">
        <v>0</v>
      </c>
      <c r="R2128" s="257">
        <f>Q2128*H2128</f>
        <v>0</v>
      </c>
      <c r="S2128" s="257">
        <v>0</v>
      </c>
      <c r="T2128" s="258">
        <f>S2128*H2128</f>
        <v>0</v>
      </c>
      <c r="U2128" s="40"/>
      <c r="V2128" s="40"/>
      <c r="W2128" s="40"/>
      <c r="X2128" s="40"/>
      <c r="Y2128" s="40"/>
      <c r="Z2128" s="40"/>
      <c r="AA2128" s="40"/>
      <c r="AB2128" s="40"/>
      <c r="AC2128" s="40"/>
      <c r="AD2128" s="40"/>
      <c r="AE2128" s="40"/>
      <c r="AR2128" s="259" t="s">
        <v>162</v>
      </c>
      <c r="AT2128" s="259" t="s">
        <v>400</v>
      </c>
      <c r="AU2128" s="259" t="s">
        <v>93</v>
      </c>
      <c r="AY2128" s="18" t="s">
        <v>397</v>
      </c>
      <c r="BE2128" s="260">
        <f>IF(N2128="základní",J2128,0)</f>
        <v>0</v>
      </c>
      <c r="BF2128" s="260">
        <f>IF(N2128="snížená",J2128,0)</f>
        <v>0</v>
      </c>
      <c r="BG2128" s="260">
        <f>IF(N2128="zákl. přenesená",J2128,0)</f>
        <v>0</v>
      </c>
      <c r="BH2128" s="260">
        <f>IF(N2128="sníž. přenesená",J2128,0)</f>
        <v>0</v>
      </c>
      <c r="BI2128" s="260">
        <f>IF(N2128="nulová",J2128,0)</f>
        <v>0</v>
      </c>
      <c r="BJ2128" s="18" t="s">
        <v>91</v>
      </c>
      <c r="BK2128" s="260">
        <f>ROUND(I2128*H2128,2)</f>
        <v>0</v>
      </c>
      <c r="BL2128" s="18" t="s">
        <v>162</v>
      </c>
      <c r="BM2128" s="259" t="s">
        <v>3332</v>
      </c>
    </row>
    <row r="2129" s="2" customFormat="1">
      <c r="A2129" s="40"/>
      <c r="B2129" s="41"/>
      <c r="C2129" s="42"/>
      <c r="D2129" s="261" t="s">
        <v>404</v>
      </c>
      <c r="E2129" s="42"/>
      <c r="F2129" s="262" t="s">
        <v>2370</v>
      </c>
      <c r="G2129" s="42"/>
      <c r="H2129" s="42"/>
      <c r="I2129" s="157"/>
      <c r="J2129" s="42"/>
      <c r="K2129" s="42"/>
      <c r="L2129" s="46"/>
      <c r="M2129" s="263"/>
      <c r="N2129" s="264"/>
      <c r="O2129" s="93"/>
      <c r="P2129" s="93"/>
      <c r="Q2129" s="93"/>
      <c r="R2129" s="93"/>
      <c r="S2129" s="93"/>
      <c r="T2129" s="94"/>
      <c r="U2129" s="40"/>
      <c r="V2129" s="40"/>
      <c r="W2129" s="40"/>
      <c r="X2129" s="40"/>
      <c r="Y2129" s="40"/>
      <c r="Z2129" s="40"/>
      <c r="AA2129" s="40"/>
      <c r="AB2129" s="40"/>
      <c r="AC2129" s="40"/>
      <c r="AD2129" s="40"/>
      <c r="AE2129" s="40"/>
      <c r="AT2129" s="18" t="s">
        <v>404</v>
      </c>
      <c r="AU2129" s="18" t="s">
        <v>93</v>
      </c>
    </row>
    <row r="2130" s="2" customFormat="1" ht="16.5" customHeight="1">
      <c r="A2130" s="40"/>
      <c r="B2130" s="41"/>
      <c r="C2130" s="247" t="s">
        <v>3333</v>
      </c>
      <c r="D2130" s="247" t="s">
        <v>400</v>
      </c>
      <c r="E2130" s="248" t="s">
        <v>3334</v>
      </c>
      <c r="F2130" s="249" t="s">
        <v>3335</v>
      </c>
      <c r="G2130" s="250" t="s">
        <v>1828</v>
      </c>
      <c r="H2130" s="251">
        <v>1</v>
      </c>
      <c r="I2130" s="252"/>
      <c r="J2130" s="253">
        <f>ROUND(I2130*H2130,2)</f>
        <v>0</v>
      </c>
      <c r="K2130" s="254"/>
      <c r="L2130" s="46"/>
      <c r="M2130" s="255" t="s">
        <v>1</v>
      </c>
      <c r="N2130" s="256" t="s">
        <v>48</v>
      </c>
      <c r="O2130" s="93"/>
      <c r="P2130" s="257">
        <f>O2130*H2130</f>
        <v>0</v>
      </c>
      <c r="Q2130" s="257">
        <v>0</v>
      </c>
      <c r="R2130" s="257">
        <f>Q2130*H2130</f>
        <v>0</v>
      </c>
      <c r="S2130" s="257">
        <v>0</v>
      </c>
      <c r="T2130" s="258">
        <f>S2130*H2130</f>
        <v>0</v>
      </c>
      <c r="U2130" s="40"/>
      <c r="V2130" s="40"/>
      <c r="W2130" s="40"/>
      <c r="X2130" s="40"/>
      <c r="Y2130" s="40"/>
      <c r="Z2130" s="40"/>
      <c r="AA2130" s="40"/>
      <c r="AB2130" s="40"/>
      <c r="AC2130" s="40"/>
      <c r="AD2130" s="40"/>
      <c r="AE2130" s="40"/>
      <c r="AR2130" s="259" t="s">
        <v>162</v>
      </c>
      <c r="AT2130" s="259" t="s">
        <v>400</v>
      </c>
      <c r="AU2130" s="259" t="s">
        <v>93</v>
      </c>
      <c r="AY2130" s="18" t="s">
        <v>397</v>
      </c>
      <c r="BE2130" s="260">
        <f>IF(N2130="základní",J2130,0)</f>
        <v>0</v>
      </c>
      <c r="BF2130" s="260">
        <f>IF(N2130="snížená",J2130,0)</f>
        <v>0</v>
      </c>
      <c r="BG2130" s="260">
        <f>IF(N2130="zákl. přenesená",J2130,0)</f>
        <v>0</v>
      </c>
      <c r="BH2130" s="260">
        <f>IF(N2130="sníž. přenesená",J2130,0)</f>
        <v>0</v>
      </c>
      <c r="BI2130" s="260">
        <f>IF(N2130="nulová",J2130,0)</f>
        <v>0</v>
      </c>
      <c r="BJ2130" s="18" t="s">
        <v>91</v>
      </c>
      <c r="BK2130" s="260">
        <f>ROUND(I2130*H2130,2)</f>
        <v>0</v>
      </c>
      <c r="BL2130" s="18" t="s">
        <v>162</v>
      </c>
      <c r="BM2130" s="259" t="s">
        <v>3336</v>
      </c>
    </row>
    <row r="2131" s="2" customFormat="1">
      <c r="A2131" s="40"/>
      <c r="B2131" s="41"/>
      <c r="C2131" s="42"/>
      <c r="D2131" s="261" t="s">
        <v>404</v>
      </c>
      <c r="E2131" s="42"/>
      <c r="F2131" s="262" t="s">
        <v>2370</v>
      </c>
      <c r="G2131" s="42"/>
      <c r="H2131" s="42"/>
      <c r="I2131" s="157"/>
      <c r="J2131" s="42"/>
      <c r="K2131" s="42"/>
      <c r="L2131" s="46"/>
      <c r="M2131" s="263"/>
      <c r="N2131" s="264"/>
      <c r="O2131" s="93"/>
      <c r="P2131" s="93"/>
      <c r="Q2131" s="93"/>
      <c r="R2131" s="93"/>
      <c r="S2131" s="93"/>
      <c r="T2131" s="94"/>
      <c r="U2131" s="40"/>
      <c r="V2131" s="40"/>
      <c r="W2131" s="40"/>
      <c r="X2131" s="40"/>
      <c r="Y2131" s="40"/>
      <c r="Z2131" s="40"/>
      <c r="AA2131" s="40"/>
      <c r="AB2131" s="40"/>
      <c r="AC2131" s="40"/>
      <c r="AD2131" s="40"/>
      <c r="AE2131" s="40"/>
      <c r="AT2131" s="18" t="s">
        <v>404</v>
      </c>
      <c r="AU2131" s="18" t="s">
        <v>93</v>
      </c>
    </row>
    <row r="2132" s="2" customFormat="1" ht="16.5" customHeight="1">
      <c r="A2132" s="40"/>
      <c r="B2132" s="41"/>
      <c r="C2132" s="247" t="s">
        <v>2205</v>
      </c>
      <c r="D2132" s="247" t="s">
        <v>400</v>
      </c>
      <c r="E2132" s="248" t="s">
        <v>3337</v>
      </c>
      <c r="F2132" s="249" t="s">
        <v>3338</v>
      </c>
      <c r="G2132" s="250" t="s">
        <v>1828</v>
      </c>
      <c r="H2132" s="251">
        <v>1</v>
      </c>
      <c r="I2132" s="252"/>
      <c r="J2132" s="253">
        <f>ROUND(I2132*H2132,2)</f>
        <v>0</v>
      </c>
      <c r="K2132" s="254"/>
      <c r="L2132" s="46"/>
      <c r="M2132" s="255" t="s">
        <v>1</v>
      </c>
      <c r="N2132" s="256" t="s">
        <v>48</v>
      </c>
      <c r="O2132" s="93"/>
      <c r="P2132" s="257">
        <f>O2132*H2132</f>
        <v>0</v>
      </c>
      <c r="Q2132" s="257">
        <v>0</v>
      </c>
      <c r="R2132" s="257">
        <f>Q2132*H2132</f>
        <v>0</v>
      </c>
      <c r="S2132" s="257">
        <v>0</v>
      </c>
      <c r="T2132" s="258">
        <f>S2132*H2132</f>
        <v>0</v>
      </c>
      <c r="U2132" s="40"/>
      <c r="V2132" s="40"/>
      <c r="W2132" s="40"/>
      <c r="X2132" s="40"/>
      <c r="Y2132" s="40"/>
      <c r="Z2132" s="40"/>
      <c r="AA2132" s="40"/>
      <c r="AB2132" s="40"/>
      <c r="AC2132" s="40"/>
      <c r="AD2132" s="40"/>
      <c r="AE2132" s="40"/>
      <c r="AR2132" s="259" t="s">
        <v>162</v>
      </c>
      <c r="AT2132" s="259" t="s">
        <v>400</v>
      </c>
      <c r="AU2132" s="259" t="s">
        <v>93</v>
      </c>
      <c r="AY2132" s="18" t="s">
        <v>397</v>
      </c>
      <c r="BE2132" s="260">
        <f>IF(N2132="základní",J2132,0)</f>
        <v>0</v>
      </c>
      <c r="BF2132" s="260">
        <f>IF(N2132="snížená",J2132,0)</f>
        <v>0</v>
      </c>
      <c r="BG2132" s="260">
        <f>IF(N2132="zákl. přenesená",J2132,0)</f>
        <v>0</v>
      </c>
      <c r="BH2132" s="260">
        <f>IF(N2132="sníž. přenesená",J2132,0)</f>
        <v>0</v>
      </c>
      <c r="BI2132" s="260">
        <f>IF(N2132="nulová",J2132,0)</f>
        <v>0</v>
      </c>
      <c r="BJ2132" s="18" t="s">
        <v>91</v>
      </c>
      <c r="BK2132" s="260">
        <f>ROUND(I2132*H2132,2)</f>
        <v>0</v>
      </c>
      <c r="BL2132" s="18" t="s">
        <v>162</v>
      </c>
      <c r="BM2132" s="259" t="s">
        <v>3339</v>
      </c>
    </row>
    <row r="2133" s="2" customFormat="1">
      <c r="A2133" s="40"/>
      <c r="B2133" s="41"/>
      <c r="C2133" s="42"/>
      <c r="D2133" s="261" t="s">
        <v>404</v>
      </c>
      <c r="E2133" s="42"/>
      <c r="F2133" s="262" t="s">
        <v>2370</v>
      </c>
      <c r="G2133" s="42"/>
      <c r="H2133" s="42"/>
      <c r="I2133" s="157"/>
      <c r="J2133" s="42"/>
      <c r="K2133" s="42"/>
      <c r="L2133" s="46"/>
      <c r="M2133" s="263"/>
      <c r="N2133" s="264"/>
      <c r="O2133" s="93"/>
      <c r="P2133" s="93"/>
      <c r="Q2133" s="93"/>
      <c r="R2133" s="93"/>
      <c r="S2133" s="93"/>
      <c r="T2133" s="94"/>
      <c r="U2133" s="40"/>
      <c r="V2133" s="40"/>
      <c r="W2133" s="40"/>
      <c r="X2133" s="40"/>
      <c r="Y2133" s="40"/>
      <c r="Z2133" s="40"/>
      <c r="AA2133" s="40"/>
      <c r="AB2133" s="40"/>
      <c r="AC2133" s="40"/>
      <c r="AD2133" s="40"/>
      <c r="AE2133" s="40"/>
      <c r="AT2133" s="18" t="s">
        <v>404</v>
      </c>
      <c r="AU2133" s="18" t="s">
        <v>93</v>
      </c>
    </row>
    <row r="2134" s="2" customFormat="1" ht="16.5" customHeight="1">
      <c r="A2134" s="40"/>
      <c r="B2134" s="41"/>
      <c r="C2134" s="247" t="s">
        <v>3340</v>
      </c>
      <c r="D2134" s="247" t="s">
        <v>400</v>
      </c>
      <c r="E2134" s="248" t="s">
        <v>3341</v>
      </c>
      <c r="F2134" s="249" t="s">
        <v>3342</v>
      </c>
      <c r="G2134" s="250" t="s">
        <v>1828</v>
      </c>
      <c r="H2134" s="251">
        <v>1</v>
      </c>
      <c r="I2134" s="252"/>
      <c r="J2134" s="253">
        <f>ROUND(I2134*H2134,2)</f>
        <v>0</v>
      </c>
      <c r="K2134" s="254"/>
      <c r="L2134" s="46"/>
      <c r="M2134" s="255" t="s">
        <v>1</v>
      </c>
      <c r="N2134" s="256" t="s">
        <v>48</v>
      </c>
      <c r="O2134" s="93"/>
      <c r="P2134" s="257">
        <f>O2134*H2134</f>
        <v>0</v>
      </c>
      <c r="Q2134" s="257">
        <v>0</v>
      </c>
      <c r="R2134" s="257">
        <f>Q2134*H2134</f>
        <v>0</v>
      </c>
      <c r="S2134" s="257">
        <v>0</v>
      </c>
      <c r="T2134" s="258">
        <f>S2134*H2134</f>
        <v>0</v>
      </c>
      <c r="U2134" s="40"/>
      <c r="V2134" s="40"/>
      <c r="W2134" s="40"/>
      <c r="X2134" s="40"/>
      <c r="Y2134" s="40"/>
      <c r="Z2134" s="40"/>
      <c r="AA2134" s="40"/>
      <c r="AB2134" s="40"/>
      <c r="AC2134" s="40"/>
      <c r="AD2134" s="40"/>
      <c r="AE2134" s="40"/>
      <c r="AR2134" s="259" t="s">
        <v>162</v>
      </c>
      <c r="AT2134" s="259" t="s">
        <v>400</v>
      </c>
      <c r="AU2134" s="259" t="s">
        <v>93</v>
      </c>
      <c r="AY2134" s="18" t="s">
        <v>397</v>
      </c>
      <c r="BE2134" s="260">
        <f>IF(N2134="základní",J2134,0)</f>
        <v>0</v>
      </c>
      <c r="BF2134" s="260">
        <f>IF(N2134="snížená",J2134,0)</f>
        <v>0</v>
      </c>
      <c r="BG2134" s="260">
        <f>IF(N2134="zákl. přenesená",J2134,0)</f>
        <v>0</v>
      </c>
      <c r="BH2134" s="260">
        <f>IF(N2134="sníž. přenesená",J2134,0)</f>
        <v>0</v>
      </c>
      <c r="BI2134" s="260">
        <f>IF(N2134="nulová",J2134,0)</f>
        <v>0</v>
      </c>
      <c r="BJ2134" s="18" t="s">
        <v>91</v>
      </c>
      <c r="BK2134" s="260">
        <f>ROUND(I2134*H2134,2)</f>
        <v>0</v>
      </c>
      <c r="BL2134" s="18" t="s">
        <v>162</v>
      </c>
      <c r="BM2134" s="259" t="s">
        <v>3343</v>
      </c>
    </row>
    <row r="2135" s="2" customFormat="1">
      <c r="A2135" s="40"/>
      <c r="B2135" s="41"/>
      <c r="C2135" s="42"/>
      <c r="D2135" s="261" t="s">
        <v>404</v>
      </c>
      <c r="E2135" s="42"/>
      <c r="F2135" s="262" t="s">
        <v>2370</v>
      </c>
      <c r="G2135" s="42"/>
      <c r="H2135" s="42"/>
      <c r="I2135" s="157"/>
      <c r="J2135" s="42"/>
      <c r="K2135" s="42"/>
      <c r="L2135" s="46"/>
      <c r="M2135" s="263"/>
      <c r="N2135" s="264"/>
      <c r="O2135" s="93"/>
      <c r="P2135" s="93"/>
      <c r="Q2135" s="93"/>
      <c r="R2135" s="93"/>
      <c r="S2135" s="93"/>
      <c r="T2135" s="94"/>
      <c r="U2135" s="40"/>
      <c r="V2135" s="40"/>
      <c r="W2135" s="40"/>
      <c r="X2135" s="40"/>
      <c r="Y2135" s="40"/>
      <c r="Z2135" s="40"/>
      <c r="AA2135" s="40"/>
      <c r="AB2135" s="40"/>
      <c r="AC2135" s="40"/>
      <c r="AD2135" s="40"/>
      <c r="AE2135" s="40"/>
      <c r="AT2135" s="18" t="s">
        <v>404</v>
      </c>
      <c r="AU2135" s="18" t="s">
        <v>93</v>
      </c>
    </row>
    <row r="2136" s="2" customFormat="1" ht="16.5" customHeight="1">
      <c r="A2136" s="40"/>
      <c r="B2136" s="41"/>
      <c r="C2136" s="247" t="s">
        <v>2208</v>
      </c>
      <c r="D2136" s="247" t="s">
        <v>400</v>
      </c>
      <c r="E2136" s="248" t="s">
        <v>3344</v>
      </c>
      <c r="F2136" s="249" t="s">
        <v>3345</v>
      </c>
      <c r="G2136" s="250" t="s">
        <v>1828</v>
      </c>
      <c r="H2136" s="251">
        <v>1</v>
      </c>
      <c r="I2136" s="252"/>
      <c r="J2136" s="253">
        <f>ROUND(I2136*H2136,2)</f>
        <v>0</v>
      </c>
      <c r="K2136" s="254"/>
      <c r="L2136" s="46"/>
      <c r="M2136" s="255" t="s">
        <v>1</v>
      </c>
      <c r="N2136" s="256" t="s">
        <v>48</v>
      </c>
      <c r="O2136" s="93"/>
      <c r="P2136" s="257">
        <f>O2136*H2136</f>
        <v>0</v>
      </c>
      <c r="Q2136" s="257">
        <v>0</v>
      </c>
      <c r="R2136" s="257">
        <f>Q2136*H2136</f>
        <v>0</v>
      </c>
      <c r="S2136" s="257">
        <v>0</v>
      </c>
      <c r="T2136" s="258">
        <f>S2136*H2136</f>
        <v>0</v>
      </c>
      <c r="U2136" s="40"/>
      <c r="V2136" s="40"/>
      <c r="W2136" s="40"/>
      <c r="X2136" s="40"/>
      <c r="Y2136" s="40"/>
      <c r="Z2136" s="40"/>
      <c r="AA2136" s="40"/>
      <c r="AB2136" s="40"/>
      <c r="AC2136" s="40"/>
      <c r="AD2136" s="40"/>
      <c r="AE2136" s="40"/>
      <c r="AR2136" s="259" t="s">
        <v>162</v>
      </c>
      <c r="AT2136" s="259" t="s">
        <v>400</v>
      </c>
      <c r="AU2136" s="259" t="s">
        <v>93</v>
      </c>
      <c r="AY2136" s="18" t="s">
        <v>397</v>
      </c>
      <c r="BE2136" s="260">
        <f>IF(N2136="základní",J2136,0)</f>
        <v>0</v>
      </c>
      <c r="BF2136" s="260">
        <f>IF(N2136="snížená",J2136,0)</f>
        <v>0</v>
      </c>
      <c r="BG2136" s="260">
        <f>IF(N2136="zákl. přenesená",J2136,0)</f>
        <v>0</v>
      </c>
      <c r="BH2136" s="260">
        <f>IF(N2136="sníž. přenesená",J2136,0)</f>
        <v>0</v>
      </c>
      <c r="BI2136" s="260">
        <f>IF(N2136="nulová",J2136,0)</f>
        <v>0</v>
      </c>
      <c r="BJ2136" s="18" t="s">
        <v>91</v>
      </c>
      <c r="BK2136" s="260">
        <f>ROUND(I2136*H2136,2)</f>
        <v>0</v>
      </c>
      <c r="BL2136" s="18" t="s">
        <v>162</v>
      </c>
      <c r="BM2136" s="259" t="s">
        <v>3346</v>
      </c>
    </row>
    <row r="2137" s="2" customFormat="1">
      <c r="A2137" s="40"/>
      <c r="B2137" s="41"/>
      <c r="C2137" s="42"/>
      <c r="D2137" s="261" t="s">
        <v>404</v>
      </c>
      <c r="E2137" s="42"/>
      <c r="F2137" s="262" t="s">
        <v>2370</v>
      </c>
      <c r="G2137" s="42"/>
      <c r="H2137" s="42"/>
      <c r="I2137" s="157"/>
      <c r="J2137" s="42"/>
      <c r="K2137" s="42"/>
      <c r="L2137" s="46"/>
      <c r="M2137" s="263"/>
      <c r="N2137" s="264"/>
      <c r="O2137" s="93"/>
      <c r="P2137" s="93"/>
      <c r="Q2137" s="93"/>
      <c r="R2137" s="93"/>
      <c r="S2137" s="93"/>
      <c r="T2137" s="94"/>
      <c r="U2137" s="40"/>
      <c r="V2137" s="40"/>
      <c r="W2137" s="40"/>
      <c r="X2137" s="40"/>
      <c r="Y2137" s="40"/>
      <c r="Z2137" s="40"/>
      <c r="AA2137" s="40"/>
      <c r="AB2137" s="40"/>
      <c r="AC2137" s="40"/>
      <c r="AD2137" s="40"/>
      <c r="AE2137" s="40"/>
      <c r="AT2137" s="18" t="s">
        <v>404</v>
      </c>
      <c r="AU2137" s="18" t="s">
        <v>93</v>
      </c>
    </row>
    <row r="2138" s="2" customFormat="1" ht="16.5" customHeight="1">
      <c r="A2138" s="40"/>
      <c r="B2138" s="41"/>
      <c r="C2138" s="247" t="s">
        <v>3347</v>
      </c>
      <c r="D2138" s="247" t="s">
        <v>400</v>
      </c>
      <c r="E2138" s="248" t="s">
        <v>3348</v>
      </c>
      <c r="F2138" s="249" t="s">
        <v>3349</v>
      </c>
      <c r="G2138" s="250" t="s">
        <v>1828</v>
      </c>
      <c r="H2138" s="251">
        <v>1</v>
      </c>
      <c r="I2138" s="252"/>
      <c r="J2138" s="253">
        <f>ROUND(I2138*H2138,2)</f>
        <v>0</v>
      </c>
      <c r="K2138" s="254"/>
      <c r="L2138" s="46"/>
      <c r="M2138" s="255" t="s">
        <v>1</v>
      </c>
      <c r="N2138" s="256" t="s">
        <v>48</v>
      </c>
      <c r="O2138" s="93"/>
      <c r="P2138" s="257">
        <f>O2138*H2138</f>
        <v>0</v>
      </c>
      <c r="Q2138" s="257">
        <v>0</v>
      </c>
      <c r="R2138" s="257">
        <f>Q2138*H2138</f>
        <v>0</v>
      </c>
      <c r="S2138" s="257">
        <v>0</v>
      </c>
      <c r="T2138" s="258">
        <f>S2138*H2138</f>
        <v>0</v>
      </c>
      <c r="U2138" s="40"/>
      <c r="V2138" s="40"/>
      <c r="W2138" s="40"/>
      <c r="X2138" s="40"/>
      <c r="Y2138" s="40"/>
      <c r="Z2138" s="40"/>
      <c r="AA2138" s="40"/>
      <c r="AB2138" s="40"/>
      <c r="AC2138" s="40"/>
      <c r="AD2138" s="40"/>
      <c r="AE2138" s="40"/>
      <c r="AR2138" s="259" t="s">
        <v>162</v>
      </c>
      <c r="AT2138" s="259" t="s">
        <v>400</v>
      </c>
      <c r="AU2138" s="259" t="s">
        <v>93</v>
      </c>
      <c r="AY2138" s="18" t="s">
        <v>397</v>
      </c>
      <c r="BE2138" s="260">
        <f>IF(N2138="základní",J2138,0)</f>
        <v>0</v>
      </c>
      <c r="BF2138" s="260">
        <f>IF(N2138="snížená",J2138,0)</f>
        <v>0</v>
      </c>
      <c r="BG2138" s="260">
        <f>IF(N2138="zákl. přenesená",J2138,0)</f>
        <v>0</v>
      </c>
      <c r="BH2138" s="260">
        <f>IF(N2138="sníž. přenesená",J2138,0)</f>
        <v>0</v>
      </c>
      <c r="BI2138" s="260">
        <f>IF(N2138="nulová",J2138,0)</f>
        <v>0</v>
      </c>
      <c r="BJ2138" s="18" t="s">
        <v>91</v>
      </c>
      <c r="BK2138" s="260">
        <f>ROUND(I2138*H2138,2)</f>
        <v>0</v>
      </c>
      <c r="BL2138" s="18" t="s">
        <v>162</v>
      </c>
      <c r="BM2138" s="259" t="s">
        <v>3350</v>
      </c>
    </row>
    <row r="2139" s="2" customFormat="1">
      <c r="A2139" s="40"/>
      <c r="B2139" s="41"/>
      <c r="C2139" s="42"/>
      <c r="D2139" s="261" t="s">
        <v>404</v>
      </c>
      <c r="E2139" s="42"/>
      <c r="F2139" s="262" t="s">
        <v>2370</v>
      </c>
      <c r="G2139" s="42"/>
      <c r="H2139" s="42"/>
      <c r="I2139" s="157"/>
      <c r="J2139" s="42"/>
      <c r="K2139" s="42"/>
      <c r="L2139" s="46"/>
      <c r="M2139" s="263"/>
      <c r="N2139" s="264"/>
      <c r="O2139" s="93"/>
      <c r="P2139" s="93"/>
      <c r="Q2139" s="93"/>
      <c r="R2139" s="93"/>
      <c r="S2139" s="93"/>
      <c r="T2139" s="94"/>
      <c r="U2139" s="40"/>
      <c r="V2139" s="40"/>
      <c r="W2139" s="40"/>
      <c r="X2139" s="40"/>
      <c r="Y2139" s="40"/>
      <c r="Z2139" s="40"/>
      <c r="AA2139" s="40"/>
      <c r="AB2139" s="40"/>
      <c r="AC2139" s="40"/>
      <c r="AD2139" s="40"/>
      <c r="AE2139" s="40"/>
      <c r="AT2139" s="18" t="s">
        <v>404</v>
      </c>
      <c r="AU2139" s="18" t="s">
        <v>93</v>
      </c>
    </row>
    <row r="2140" s="2" customFormat="1" ht="16.5" customHeight="1">
      <c r="A2140" s="40"/>
      <c r="B2140" s="41"/>
      <c r="C2140" s="247" t="s">
        <v>2212</v>
      </c>
      <c r="D2140" s="247" t="s">
        <v>400</v>
      </c>
      <c r="E2140" s="248" t="s">
        <v>3351</v>
      </c>
      <c r="F2140" s="249" t="s">
        <v>3352</v>
      </c>
      <c r="G2140" s="250" t="s">
        <v>1828</v>
      </c>
      <c r="H2140" s="251">
        <v>1</v>
      </c>
      <c r="I2140" s="252"/>
      <c r="J2140" s="253">
        <f>ROUND(I2140*H2140,2)</f>
        <v>0</v>
      </c>
      <c r="K2140" s="254"/>
      <c r="L2140" s="46"/>
      <c r="M2140" s="255" t="s">
        <v>1</v>
      </c>
      <c r="N2140" s="256" t="s">
        <v>48</v>
      </c>
      <c r="O2140" s="93"/>
      <c r="P2140" s="257">
        <f>O2140*H2140</f>
        <v>0</v>
      </c>
      <c r="Q2140" s="257">
        <v>0</v>
      </c>
      <c r="R2140" s="257">
        <f>Q2140*H2140</f>
        <v>0</v>
      </c>
      <c r="S2140" s="257">
        <v>0</v>
      </c>
      <c r="T2140" s="258">
        <f>S2140*H2140</f>
        <v>0</v>
      </c>
      <c r="U2140" s="40"/>
      <c r="V2140" s="40"/>
      <c r="W2140" s="40"/>
      <c r="X2140" s="40"/>
      <c r="Y2140" s="40"/>
      <c r="Z2140" s="40"/>
      <c r="AA2140" s="40"/>
      <c r="AB2140" s="40"/>
      <c r="AC2140" s="40"/>
      <c r="AD2140" s="40"/>
      <c r="AE2140" s="40"/>
      <c r="AR2140" s="259" t="s">
        <v>162</v>
      </c>
      <c r="AT2140" s="259" t="s">
        <v>400</v>
      </c>
      <c r="AU2140" s="259" t="s">
        <v>93</v>
      </c>
      <c r="AY2140" s="18" t="s">
        <v>397</v>
      </c>
      <c r="BE2140" s="260">
        <f>IF(N2140="základní",J2140,0)</f>
        <v>0</v>
      </c>
      <c r="BF2140" s="260">
        <f>IF(N2140="snížená",J2140,0)</f>
        <v>0</v>
      </c>
      <c r="BG2140" s="260">
        <f>IF(N2140="zákl. přenesená",J2140,0)</f>
        <v>0</v>
      </c>
      <c r="BH2140" s="260">
        <f>IF(N2140="sníž. přenesená",J2140,0)</f>
        <v>0</v>
      </c>
      <c r="BI2140" s="260">
        <f>IF(N2140="nulová",J2140,0)</f>
        <v>0</v>
      </c>
      <c r="BJ2140" s="18" t="s">
        <v>91</v>
      </c>
      <c r="BK2140" s="260">
        <f>ROUND(I2140*H2140,2)</f>
        <v>0</v>
      </c>
      <c r="BL2140" s="18" t="s">
        <v>162</v>
      </c>
      <c r="BM2140" s="259" t="s">
        <v>3353</v>
      </c>
    </row>
    <row r="2141" s="2" customFormat="1">
      <c r="A2141" s="40"/>
      <c r="B2141" s="41"/>
      <c r="C2141" s="42"/>
      <c r="D2141" s="261" t="s">
        <v>404</v>
      </c>
      <c r="E2141" s="42"/>
      <c r="F2141" s="262" t="s">
        <v>2370</v>
      </c>
      <c r="G2141" s="42"/>
      <c r="H2141" s="42"/>
      <c r="I2141" s="157"/>
      <c r="J2141" s="42"/>
      <c r="K2141" s="42"/>
      <c r="L2141" s="46"/>
      <c r="M2141" s="263"/>
      <c r="N2141" s="264"/>
      <c r="O2141" s="93"/>
      <c r="P2141" s="93"/>
      <c r="Q2141" s="93"/>
      <c r="R2141" s="93"/>
      <c r="S2141" s="93"/>
      <c r="T2141" s="94"/>
      <c r="U2141" s="40"/>
      <c r="V2141" s="40"/>
      <c r="W2141" s="40"/>
      <c r="X2141" s="40"/>
      <c r="Y2141" s="40"/>
      <c r="Z2141" s="40"/>
      <c r="AA2141" s="40"/>
      <c r="AB2141" s="40"/>
      <c r="AC2141" s="40"/>
      <c r="AD2141" s="40"/>
      <c r="AE2141" s="40"/>
      <c r="AT2141" s="18" t="s">
        <v>404</v>
      </c>
      <c r="AU2141" s="18" t="s">
        <v>93</v>
      </c>
    </row>
    <row r="2142" s="2" customFormat="1" ht="16.5" customHeight="1">
      <c r="A2142" s="40"/>
      <c r="B2142" s="41"/>
      <c r="C2142" s="247" t="s">
        <v>3354</v>
      </c>
      <c r="D2142" s="247" t="s">
        <v>400</v>
      </c>
      <c r="E2142" s="248" t="s">
        <v>3355</v>
      </c>
      <c r="F2142" s="249" t="s">
        <v>3356</v>
      </c>
      <c r="G2142" s="250" t="s">
        <v>1828</v>
      </c>
      <c r="H2142" s="251">
        <v>1</v>
      </c>
      <c r="I2142" s="252"/>
      <c r="J2142" s="253">
        <f>ROUND(I2142*H2142,2)</f>
        <v>0</v>
      </c>
      <c r="K2142" s="254"/>
      <c r="L2142" s="46"/>
      <c r="M2142" s="255" t="s">
        <v>1</v>
      </c>
      <c r="N2142" s="256" t="s">
        <v>48</v>
      </c>
      <c r="O2142" s="93"/>
      <c r="P2142" s="257">
        <f>O2142*H2142</f>
        <v>0</v>
      </c>
      <c r="Q2142" s="257">
        <v>0</v>
      </c>
      <c r="R2142" s="257">
        <f>Q2142*H2142</f>
        <v>0</v>
      </c>
      <c r="S2142" s="257">
        <v>0</v>
      </c>
      <c r="T2142" s="258">
        <f>S2142*H2142</f>
        <v>0</v>
      </c>
      <c r="U2142" s="40"/>
      <c r="V2142" s="40"/>
      <c r="W2142" s="40"/>
      <c r="X2142" s="40"/>
      <c r="Y2142" s="40"/>
      <c r="Z2142" s="40"/>
      <c r="AA2142" s="40"/>
      <c r="AB2142" s="40"/>
      <c r="AC2142" s="40"/>
      <c r="AD2142" s="40"/>
      <c r="AE2142" s="40"/>
      <c r="AR2142" s="259" t="s">
        <v>162</v>
      </c>
      <c r="AT2142" s="259" t="s">
        <v>400</v>
      </c>
      <c r="AU2142" s="259" t="s">
        <v>93</v>
      </c>
      <c r="AY2142" s="18" t="s">
        <v>397</v>
      </c>
      <c r="BE2142" s="260">
        <f>IF(N2142="základní",J2142,0)</f>
        <v>0</v>
      </c>
      <c r="BF2142" s="260">
        <f>IF(N2142="snížená",J2142,0)</f>
        <v>0</v>
      </c>
      <c r="BG2142" s="260">
        <f>IF(N2142="zákl. přenesená",J2142,0)</f>
        <v>0</v>
      </c>
      <c r="BH2142" s="260">
        <f>IF(N2142="sníž. přenesená",J2142,0)</f>
        <v>0</v>
      </c>
      <c r="BI2142" s="260">
        <f>IF(N2142="nulová",J2142,0)</f>
        <v>0</v>
      </c>
      <c r="BJ2142" s="18" t="s">
        <v>91</v>
      </c>
      <c r="BK2142" s="260">
        <f>ROUND(I2142*H2142,2)</f>
        <v>0</v>
      </c>
      <c r="BL2142" s="18" t="s">
        <v>162</v>
      </c>
      <c r="BM2142" s="259" t="s">
        <v>3357</v>
      </c>
    </row>
    <row r="2143" s="2" customFormat="1">
      <c r="A2143" s="40"/>
      <c r="B2143" s="41"/>
      <c r="C2143" s="42"/>
      <c r="D2143" s="261" t="s">
        <v>404</v>
      </c>
      <c r="E2143" s="42"/>
      <c r="F2143" s="262" t="s">
        <v>2370</v>
      </c>
      <c r="G2143" s="42"/>
      <c r="H2143" s="42"/>
      <c r="I2143" s="157"/>
      <c r="J2143" s="42"/>
      <c r="K2143" s="42"/>
      <c r="L2143" s="46"/>
      <c r="M2143" s="263"/>
      <c r="N2143" s="264"/>
      <c r="O2143" s="93"/>
      <c r="P2143" s="93"/>
      <c r="Q2143" s="93"/>
      <c r="R2143" s="93"/>
      <c r="S2143" s="93"/>
      <c r="T2143" s="94"/>
      <c r="U2143" s="40"/>
      <c r="V2143" s="40"/>
      <c r="W2143" s="40"/>
      <c r="X2143" s="40"/>
      <c r="Y2143" s="40"/>
      <c r="Z2143" s="40"/>
      <c r="AA2143" s="40"/>
      <c r="AB2143" s="40"/>
      <c r="AC2143" s="40"/>
      <c r="AD2143" s="40"/>
      <c r="AE2143" s="40"/>
      <c r="AT2143" s="18" t="s">
        <v>404</v>
      </c>
      <c r="AU2143" s="18" t="s">
        <v>93</v>
      </c>
    </row>
    <row r="2144" s="2" customFormat="1" ht="16.5" customHeight="1">
      <c r="A2144" s="40"/>
      <c r="B2144" s="41"/>
      <c r="C2144" s="247" t="s">
        <v>2215</v>
      </c>
      <c r="D2144" s="247" t="s">
        <v>400</v>
      </c>
      <c r="E2144" s="248" t="s">
        <v>3358</v>
      </c>
      <c r="F2144" s="249" t="s">
        <v>3359</v>
      </c>
      <c r="G2144" s="250" t="s">
        <v>1828</v>
      </c>
      <c r="H2144" s="251">
        <v>1</v>
      </c>
      <c r="I2144" s="252"/>
      <c r="J2144" s="253">
        <f>ROUND(I2144*H2144,2)</f>
        <v>0</v>
      </c>
      <c r="K2144" s="254"/>
      <c r="L2144" s="46"/>
      <c r="M2144" s="255" t="s">
        <v>1</v>
      </c>
      <c r="N2144" s="256" t="s">
        <v>48</v>
      </c>
      <c r="O2144" s="93"/>
      <c r="P2144" s="257">
        <f>O2144*H2144</f>
        <v>0</v>
      </c>
      <c r="Q2144" s="257">
        <v>0</v>
      </c>
      <c r="R2144" s="257">
        <f>Q2144*H2144</f>
        <v>0</v>
      </c>
      <c r="S2144" s="257">
        <v>0</v>
      </c>
      <c r="T2144" s="258">
        <f>S2144*H2144</f>
        <v>0</v>
      </c>
      <c r="U2144" s="40"/>
      <c r="V2144" s="40"/>
      <c r="W2144" s="40"/>
      <c r="X2144" s="40"/>
      <c r="Y2144" s="40"/>
      <c r="Z2144" s="40"/>
      <c r="AA2144" s="40"/>
      <c r="AB2144" s="40"/>
      <c r="AC2144" s="40"/>
      <c r="AD2144" s="40"/>
      <c r="AE2144" s="40"/>
      <c r="AR2144" s="259" t="s">
        <v>162</v>
      </c>
      <c r="AT2144" s="259" t="s">
        <v>400</v>
      </c>
      <c r="AU2144" s="259" t="s">
        <v>93</v>
      </c>
      <c r="AY2144" s="18" t="s">
        <v>397</v>
      </c>
      <c r="BE2144" s="260">
        <f>IF(N2144="základní",J2144,0)</f>
        <v>0</v>
      </c>
      <c r="BF2144" s="260">
        <f>IF(N2144="snížená",J2144,0)</f>
        <v>0</v>
      </c>
      <c r="BG2144" s="260">
        <f>IF(N2144="zákl. přenesená",J2144,0)</f>
        <v>0</v>
      </c>
      <c r="BH2144" s="260">
        <f>IF(N2144="sníž. přenesená",J2144,0)</f>
        <v>0</v>
      </c>
      <c r="BI2144" s="260">
        <f>IF(N2144="nulová",J2144,0)</f>
        <v>0</v>
      </c>
      <c r="BJ2144" s="18" t="s">
        <v>91</v>
      </c>
      <c r="BK2144" s="260">
        <f>ROUND(I2144*H2144,2)</f>
        <v>0</v>
      </c>
      <c r="BL2144" s="18" t="s">
        <v>162</v>
      </c>
      <c r="BM2144" s="259" t="s">
        <v>3360</v>
      </c>
    </row>
    <row r="2145" s="2" customFormat="1">
      <c r="A2145" s="40"/>
      <c r="B2145" s="41"/>
      <c r="C2145" s="42"/>
      <c r="D2145" s="261" t="s">
        <v>404</v>
      </c>
      <c r="E2145" s="42"/>
      <c r="F2145" s="262" t="s">
        <v>2370</v>
      </c>
      <c r="G2145" s="42"/>
      <c r="H2145" s="42"/>
      <c r="I2145" s="157"/>
      <c r="J2145" s="42"/>
      <c r="K2145" s="42"/>
      <c r="L2145" s="46"/>
      <c r="M2145" s="263"/>
      <c r="N2145" s="264"/>
      <c r="O2145" s="93"/>
      <c r="P2145" s="93"/>
      <c r="Q2145" s="93"/>
      <c r="R2145" s="93"/>
      <c r="S2145" s="93"/>
      <c r="T2145" s="94"/>
      <c r="U2145" s="40"/>
      <c r="V2145" s="40"/>
      <c r="W2145" s="40"/>
      <c r="X2145" s="40"/>
      <c r="Y2145" s="40"/>
      <c r="Z2145" s="40"/>
      <c r="AA2145" s="40"/>
      <c r="AB2145" s="40"/>
      <c r="AC2145" s="40"/>
      <c r="AD2145" s="40"/>
      <c r="AE2145" s="40"/>
      <c r="AT2145" s="18" t="s">
        <v>404</v>
      </c>
      <c r="AU2145" s="18" t="s">
        <v>93</v>
      </c>
    </row>
    <row r="2146" s="2" customFormat="1" ht="16.5" customHeight="1">
      <c r="A2146" s="40"/>
      <c r="B2146" s="41"/>
      <c r="C2146" s="247" t="s">
        <v>3361</v>
      </c>
      <c r="D2146" s="247" t="s">
        <v>400</v>
      </c>
      <c r="E2146" s="248" t="s">
        <v>3362</v>
      </c>
      <c r="F2146" s="249" t="s">
        <v>3363</v>
      </c>
      <c r="G2146" s="250" t="s">
        <v>1828</v>
      </c>
      <c r="H2146" s="251">
        <v>1</v>
      </c>
      <c r="I2146" s="252"/>
      <c r="J2146" s="253">
        <f>ROUND(I2146*H2146,2)</f>
        <v>0</v>
      </c>
      <c r="K2146" s="254"/>
      <c r="L2146" s="46"/>
      <c r="M2146" s="255" t="s">
        <v>1</v>
      </c>
      <c r="N2146" s="256" t="s">
        <v>48</v>
      </c>
      <c r="O2146" s="93"/>
      <c r="P2146" s="257">
        <f>O2146*H2146</f>
        <v>0</v>
      </c>
      <c r="Q2146" s="257">
        <v>0</v>
      </c>
      <c r="R2146" s="257">
        <f>Q2146*H2146</f>
        <v>0</v>
      </c>
      <c r="S2146" s="257">
        <v>0</v>
      </c>
      <c r="T2146" s="258">
        <f>S2146*H2146</f>
        <v>0</v>
      </c>
      <c r="U2146" s="40"/>
      <c r="V2146" s="40"/>
      <c r="W2146" s="40"/>
      <c r="X2146" s="40"/>
      <c r="Y2146" s="40"/>
      <c r="Z2146" s="40"/>
      <c r="AA2146" s="40"/>
      <c r="AB2146" s="40"/>
      <c r="AC2146" s="40"/>
      <c r="AD2146" s="40"/>
      <c r="AE2146" s="40"/>
      <c r="AR2146" s="259" t="s">
        <v>162</v>
      </c>
      <c r="AT2146" s="259" t="s">
        <v>400</v>
      </c>
      <c r="AU2146" s="259" t="s">
        <v>93</v>
      </c>
      <c r="AY2146" s="18" t="s">
        <v>397</v>
      </c>
      <c r="BE2146" s="260">
        <f>IF(N2146="základní",J2146,0)</f>
        <v>0</v>
      </c>
      <c r="BF2146" s="260">
        <f>IF(N2146="snížená",J2146,0)</f>
        <v>0</v>
      </c>
      <c r="BG2146" s="260">
        <f>IF(N2146="zákl. přenesená",J2146,0)</f>
        <v>0</v>
      </c>
      <c r="BH2146" s="260">
        <f>IF(N2146="sníž. přenesená",J2146,0)</f>
        <v>0</v>
      </c>
      <c r="BI2146" s="260">
        <f>IF(N2146="nulová",J2146,0)</f>
        <v>0</v>
      </c>
      <c r="BJ2146" s="18" t="s">
        <v>91</v>
      </c>
      <c r="BK2146" s="260">
        <f>ROUND(I2146*H2146,2)</f>
        <v>0</v>
      </c>
      <c r="BL2146" s="18" t="s">
        <v>162</v>
      </c>
      <c r="BM2146" s="259" t="s">
        <v>3364</v>
      </c>
    </row>
    <row r="2147" s="2" customFormat="1">
      <c r="A2147" s="40"/>
      <c r="B2147" s="41"/>
      <c r="C2147" s="42"/>
      <c r="D2147" s="261" t="s">
        <v>404</v>
      </c>
      <c r="E2147" s="42"/>
      <c r="F2147" s="262" t="s">
        <v>2370</v>
      </c>
      <c r="G2147" s="42"/>
      <c r="H2147" s="42"/>
      <c r="I2147" s="157"/>
      <c r="J2147" s="42"/>
      <c r="K2147" s="42"/>
      <c r="L2147" s="46"/>
      <c r="M2147" s="263"/>
      <c r="N2147" s="264"/>
      <c r="O2147" s="93"/>
      <c r="P2147" s="93"/>
      <c r="Q2147" s="93"/>
      <c r="R2147" s="93"/>
      <c r="S2147" s="93"/>
      <c r="T2147" s="94"/>
      <c r="U2147" s="40"/>
      <c r="V2147" s="40"/>
      <c r="W2147" s="40"/>
      <c r="X2147" s="40"/>
      <c r="Y2147" s="40"/>
      <c r="Z2147" s="40"/>
      <c r="AA2147" s="40"/>
      <c r="AB2147" s="40"/>
      <c r="AC2147" s="40"/>
      <c r="AD2147" s="40"/>
      <c r="AE2147" s="40"/>
      <c r="AT2147" s="18" t="s">
        <v>404</v>
      </c>
      <c r="AU2147" s="18" t="s">
        <v>93</v>
      </c>
    </row>
    <row r="2148" s="2" customFormat="1" ht="16.5" customHeight="1">
      <c r="A2148" s="40"/>
      <c r="B2148" s="41"/>
      <c r="C2148" s="247" t="s">
        <v>2219</v>
      </c>
      <c r="D2148" s="247" t="s">
        <v>400</v>
      </c>
      <c r="E2148" s="248" t="s">
        <v>3365</v>
      </c>
      <c r="F2148" s="249" t="s">
        <v>3366</v>
      </c>
      <c r="G2148" s="250" t="s">
        <v>1828</v>
      </c>
      <c r="H2148" s="251">
        <v>1</v>
      </c>
      <c r="I2148" s="252"/>
      <c r="J2148" s="253">
        <f>ROUND(I2148*H2148,2)</f>
        <v>0</v>
      </c>
      <c r="K2148" s="254"/>
      <c r="L2148" s="46"/>
      <c r="M2148" s="255" t="s">
        <v>1</v>
      </c>
      <c r="N2148" s="256" t="s">
        <v>48</v>
      </c>
      <c r="O2148" s="93"/>
      <c r="P2148" s="257">
        <f>O2148*H2148</f>
        <v>0</v>
      </c>
      <c r="Q2148" s="257">
        <v>0</v>
      </c>
      <c r="R2148" s="257">
        <f>Q2148*H2148</f>
        <v>0</v>
      </c>
      <c r="S2148" s="257">
        <v>0</v>
      </c>
      <c r="T2148" s="258">
        <f>S2148*H2148</f>
        <v>0</v>
      </c>
      <c r="U2148" s="40"/>
      <c r="V2148" s="40"/>
      <c r="W2148" s="40"/>
      <c r="X2148" s="40"/>
      <c r="Y2148" s="40"/>
      <c r="Z2148" s="40"/>
      <c r="AA2148" s="40"/>
      <c r="AB2148" s="40"/>
      <c r="AC2148" s="40"/>
      <c r="AD2148" s="40"/>
      <c r="AE2148" s="40"/>
      <c r="AR2148" s="259" t="s">
        <v>162</v>
      </c>
      <c r="AT2148" s="259" t="s">
        <v>400</v>
      </c>
      <c r="AU2148" s="259" t="s">
        <v>93</v>
      </c>
      <c r="AY2148" s="18" t="s">
        <v>397</v>
      </c>
      <c r="BE2148" s="260">
        <f>IF(N2148="základní",J2148,0)</f>
        <v>0</v>
      </c>
      <c r="BF2148" s="260">
        <f>IF(N2148="snížená",J2148,0)</f>
        <v>0</v>
      </c>
      <c r="BG2148" s="260">
        <f>IF(N2148="zákl. přenesená",J2148,0)</f>
        <v>0</v>
      </c>
      <c r="BH2148" s="260">
        <f>IF(N2148="sníž. přenesená",J2148,0)</f>
        <v>0</v>
      </c>
      <c r="BI2148" s="260">
        <f>IF(N2148="nulová",J2148,0)</f>
        <v>0</v>
      </c>
      <c r="BJ2148" s="18" t="s">
        <v>91</v>
      </c>
      <c r="BK2148" s="260">
        <f>ROUND(I2148*H2148,2)</f>
        <v>0</v>
      </c>
      <c r="BL2148" s="18" t="s">
        <v>162</v>
      </c>
      <c r="BM2148" s="259" t="s">
        <v>3367</v>
      </c>
    </row>
    <row r="2149" s="2" customFormat="1">
      <c r="A2149" s="40"/>
      <c r="B2149" s="41"/>
      <c r="C2149" s="42"/>
      <c r="D2149" s="261" t="s">
        <v>404</v>
      </c>
      <c r="E2149" s="42"/>
      <c r="F2149" s="262" t="s">
        <v>2370</v>
      </c>
      <c r="G2149" s="42"/>
      <c r="H2149" s="42"/>
      <c r="I2149" s="157"/>
      <c r="J2149" s="42"/>
      <c r="K2149" s="42"/>
      <c r="L2149" s="46"/>
      <c r="M2149" s="263"/>
      <c r="N2149" s="264"/>
      <c r="O2149" s="93"/>
      <c r="P2149" s="93"/>
      <c r="Q2149" s="93"/>
      <c r="R2149" s="93"/>
      <c r="S2149" s="93"/>
      <c r="T2149" s="94"/>
      <c r="U2149" s="40"/>
      <c r="V2149" s="40"/>
      <c r="W2149" s="40"/>
      <c r="X2149" s="40"/>
      <c r="Y2149" s="40"/>
      <c r="Z2149" s="40"/>
      <c r="AA2149" s="40"/>
      <c r="AB2149" s="40"/>
      <c r="AC2149" s="40"/>
      <c r="AD2149" s="40"/>
      <c r="AE2149" s="40"/>
      <c r="AT2149" s="18" t="s">
        <v>404</v>
      </c>
      <c r="AU2149" s="18" t="s">
        <v>93</v>
      </c>
    </row>
    <row r="2150" s="2" customFormat="1" ht="16.5" customHeight="1">
      <c r="A2150" s="40"/>
      <c r="B2150" s="41"/>
      <c r="C2150" s="247" t="s">
        <v>3368</v>
      </c>
      <c r="D2150" s="247" t="s">
        <v>400</v>
      </c>
      <c r="E2150" s="248" t="s">
        <v>3369</v>
      </c>
      <c r="F2150" s="249" t="s">
        <v>3370</v>
      </c>
      <c r="G2150" s="250" t="s">
        <v>1828</v>
      </c>
      <c r="H2150" s="251">
        <v>1</v>
      </c>
      <c r="I2150" s="252"/>
      <c r="J2150" s="253">
        <f>ROUND(I2150*H2150,2)</f>
        <v>0</v>
      </c>
      <c r="K2150" s="254"/>
      <c r="L2150" s="46"/>
      <c r="M2150" s="255" t="s">
        <v>1</v>
      </c>
      <c r="N2150" s="256" t="s">
        <v>48</v>
      </c>
      <c r="O2150" s="93"/>
      <c r="P2150" s="257">
        <f>O2150*H2150</f>
        <v>0</v>
      </c>
      <c r="Q2150" s="257">
        <v>0</v>
      </c>
      <c r="R2150" s="257">
        <f>Q2150*H2150</f>
        <v>0</v>
      </c>
      <c r="S2150" s="257">
        <v>0</v>
      </c>
      <c r="T2150" s="258">
        <f>S2150*H2150</f>
        <v>0</v>
      </c>
      <c r="U2150" s="40"/>
      <c r="V2150" s="40"/>
      <c r="W2150" s="40"/>
      <c r="X2150" s="40"/>
      <c r="Y2150" s="40"/>
      <c r="Z2150" s="40"/>
      <c r="AA2150" s="40"/>
      <c r="AB2150" s="40"/>
      <c r="AC2150" s="40"/>
      <c r="AD2150" s="40"/>
      <c r="AE2150" s="40"/>
      <c r="AR2150" s="259" t="s">
        <v>162</v>
      </c>
      <c r="AT2150" s="259" t="s">
        <v>400</v>
      </c>
      <c r="AU2150" s="259" t="s">
        <v>93</v>
      </c>
      <c r="AY2150" s="18" t="s">
        <v>397</v>
      </c>
      <c r="BE2150" s="260">
        <f>IF(N2150="základní",J2150,0)</f>
        <v>0</v>
      </c>
      <c r="BF2150" s="260">
        <f>IF(N2150="snížená",J2150,0)</f>
        <v>0</v>
      </c>
      <c r="BG2150" s="260">
        <f>IF(N2150="zákl. přenesená",J2150,0)</f>
        <v>0</v>
      </c>
      <c r="BH2150" s="260">
        <f>IF(N2150="sníž. přenesená",J2150,0)</f>
        <v>0</v>
      </c>
      <c r="BI2150" s="260">
        <f>IF(N2150="nulová",J2150,0)</f>
        <v>0</v>
      </c>
      <c r="BJ2150" s="18" t="s">
        <v>91</v>
      </c>
      <c r="BK2150" s="260">
        <f>ROUND(I2150*H2150,2)</f>
        <v>0</v>
      </c>
      <c r="BL2150" s="18" t="s">
        <v>162</v>
      </c>
      <c r="BM2150" s="259" t="s">
        <v>3371</v>
      </c>
    </row>
    <row r="2151" s="2" customFormat="1">
      <c r="A2151" s="40"/>
      <c r="B2151" s="41"/>
      <c r="C2151" s="42"/>
      <c r="D2151" s="261" t="s">
        <v>404</v>
      </c>
      <c r="E2151" s="42"/>
      <c r="F2151" s="262" t="s">
        <v>2370</v>
      </c>
      <c r="G2151" s="42"/>
      <c r="H2151" s="42"/>
      <c r="I2151" s="157"/>
      <c r="J2151" s="42"/>
      <c r="K2151" s="42"/>
      <c r="L2151" s="46"/>
      <c r="M2151" s="263"/>
      <c r="N2151" s="264"/>
      <c r="O2151" s="93"/>
      <c r="P2151" s="93"/>
      <c r="Q2151" s="93"/>
      <c r="R2151" s="93"/>
      <c r="S2151" s="93"/>
      <c r="T2151" s="94"/>
      <c r="U2151" s="40"/>
      <c r="V2151" s="40"/>
      <c r="W2151" s="40"/>
      <c r="X2151" s="40"/>
      <c r="Y2151" s="40"/>
      <c r="Z2151" s="40"/>
      <c r="AA2151" s="40"/>
      <c r="AB2151" s="40"/>
      <c r="AC2151" s="40"/>
      <c r="AD2151" s="40"/>
      <c r="AE2151" s="40"/>
      <c r="AT2151" s="18" t="s">
        <v>404</v>
      </c>
      <c r="AU2151" s="18" t="s">
        <v>93</v>
      </c>
    </row>
    <row r="2152" s="2" customFormat="1" ht="16.5" customHeight="1">
      <c r="A2152" s="40"/>
      <c r="B2152" s="41"/>
      <c r="C2152" s="247" t="s">
        <v>2222</v>
      </c>
      <c r="D2152" s="247" t="s">
        <v>400</v>
      </c>
      <c r="E2152" s="248" t="s">
        <v>3372</v>
      </c>
      <c r="F2152" s="249" t="s">
        <v>3373</v>
      </c>
      <c r="G2152" s="250" t="s">
        <v>1828</v>
      </c>
      <c r="H2152" s="251">
        <v>1</v>
      </c>
      <c r="I2152" s="252"/>
      <c r="J2152" s="253">
        <f>ROUND(I2152*H2152,2)</f>
        <v>0</v>
      </c>
      <c r="K2152" s="254"/>
      <c r="L2152" s="46"/>
      <c r="M2152" s="255" t="s">
        <v>1</v>
      </c>
      <c r="N2152" s="256" t="s">
        <v>48</v>
      </c>
      <c r="O2152" s="93"/>
      <c r="P2152" s="257">
        <f>O2152*H2152</f>
        <v>0</v>
      </c>
      <c r="Q2152" s="257">
        <v>0</v>
      </c>
      <c r="R2152" s="257">
        <f>Q2152*H2152</f>
        <v>0</v>
      </c>
      <c r="S2152" s="257">
        <v>0</v>
      </c>
      <c r="T2152" s="258">
        <f>S2152*H2152</f>
        <v>0</v>
      </c>
      <c r="U2152" s="40"/>
      <c r="V2152" s="40"/>
      <c r="W2152" s="40"/>
      <c r="X2152" s="40"/>
      <c r="Y2152" s="40"/>
      <c r="Z2152" s="40"/>
      <c r="AA2152" s="40"/>
      <c r="AB2152" s="40"/>
      <c r="AC2152" s="40"/>
      <c r="AD2152" s="40"/>
      <c r="AE2152" s="40"/>
      <c r="AR2152" s="259" t="s">
        <v>162</v>
      </c>
      <c r="AT2152" s="259" t="s">
        <v>400</v>
      </c>
      <c r="AU2152" s="259" t="s">
        <v>93</v>
      </c>
      <c r="AY2152" s="18" t="s">
        <v>397</v>
      </c>
      <c r="BE2152" s="260">
        <f>IF(N2152="základní",J2152,0)</f>
        <v>0</v>
      </c>
      <c r="BF2152" s="260">
        <f>IF(N2152="snížená",J2152,0)</f>
        <v>0</v>
      </c>
      <c r="BG2152" s="260">
        <f>IF(N2152="zákl. přenesená",J2152,0)</f>
        <v>0</v>
      </c>
      <c r="BH2152" s="260">
        <f>IF(N2152="sníž. přenesená",J2152,0)</f>
        <v>0</v>
      </c>
      <c r="BI2152" s="260">
        <f>IF(N2152="nulová",J2152,0)</f>
        <v>0</v>
      </c>
      <c r="BJ2152" s="18" t="s">
        <v>91</v>
      </c>
      <c r="BK2152" s="260">
        <f>ROUND(I2152*H2152,2)</f>
        <v>0</v>
      </c>
      <c r="BL2152" s="18" t="s">
        <v>162</v>
      </c>
      <c r="BM2152" s="259" t="s">
        <v>3374</v>
      </c>
    </row>
    <row r="2153" s="2" customFormat="1">
      <c r="A2153" s="40"/>
      <c r="B2153" s="41"/>
      <c r="C2153" s="42"/>
      <c r="D2153" s="261" t="s">
        <v>404</v>
      </c>
      <c r="E2153" s="42"/>
      <c r="F2153" s="262" t="s">
        <v>2370</v>
      </c>
      <c r="G2153" s="42"/>
      <c r="H2153" s="42"/>
      <c r="I2153" s="157"/>
      <c r="J2153" s="42"/>
      <c r="K2153" s="42"/>
      <c r="L2153" s="46"/>
      <c r="M2153" s="263"/>
      <c r="N2153" s="264"/>
      <c r="O2153" s="93"/>
      <c r="P2153" s="93"/>
      <c r="Q2153" s="93"/>
      <c r="R2153" s="93"/>
      <c r="S2153" s="93"/>
      <c r="T2153" s="94"/>
      <c r="U2153" s="40"/>
      <c r="V2153" s="40"/>
      <c r="W2153" s="40"/>
      <c r="X2153" s="40"/>
      <c r="Y2153" s="40"/>
      <c r="Z2153" s="40"/>
      <c r="AA2153" s="40"/>
      <c r="AB2153" s="40"/>
      <c r="AC2153" s="40"/>
      <c r="AD2153" s="40"/>
      <c r="AE2153" s="40"/>
      <c r="AT2153" s="18" t="s">
        <v>404</v>
      </c>
      <c r="AU2153" s="18" t="s">
        <v>93</v>
      </c>
    </row>
    <row r="2154" s="2" customFormat="1" ht="16.5" customHeight="1">
      <c r="A2154" s="40"/>
      <c r="B2154" s="41"/>
      <c r="C2154" s="247" t="s">
        <v>3375</v>
      </c>
      <c r="D2154" s="247" t="s">
        <v>400</v>
      </c>
      <c r="E2154" s="248" t="s">
        <v>3376</v>
      </c>
      <c r="F2154" s="249" t="s">
        <v>3377</v>
      </c>
      <c r="G2154" s="250" t="s">
        <v>1828</v>
      </c>
      <c r="H2154" s="251">
        <v>1</v>
      </c>
      <c r="I2154" s="252"/>
      <c r="J2154" s="253">
        <f>ROUND(I2154*H2154,2)</f>
        <v>0</v>
      </c>
      <c r="K2154" s="254"/>
      <c r="L2154" s="46"/>
      <c r="M2154" s="255" t="s">
        <v>1</v>
      </c>
      <c r="N2154" s="256" t="s">
        <v>48</v>
      </c>
      <c r="O2154" s="93"/>
      <c r="P2154" s="257">
        <f>O2154*H2154</f>
        <v>0</v>
      </c>
      <c r="Q2154" s="257">
        <v>0</v>
      </c>
      <c r="R2154" s="257">
        <f>Q2154*H2154</f>
        <v>0</v>
      </c>
      <c r="S2154" s="257">
        <v>0</v>
      </c>
      <c r="T2154" s="258">
        <f>S2154*H2154</f>
        <v>0</v>
      </c>
      <c r="U2154" s="40"/>
      <c r="V2154" s="40"/>
      <c r="W2154" s="40"/>
      <c r="X2154" s="40"/>
      <c r="Y2154" s="40"/>
      <c r="Z2154" s="40"/>
      <c r="AA2154" s="40"/>
      <c r="AB2154" s="40"/>
      <c r="AC2154" s="40"/>
      <c r="AD2154" s="40"/>
      <c r="AE2154" s="40"/>
      <c r="AR2154" s="259" t="s">
        <v>162</v>
      </c>
      <c r="AT2154" s="259" t="s">
        <v>400</v>
      </c>
      <c r="AU2154" s="259" t="s">
        <v>93</v>
      </c>
      <c r="AY2154" s="18" t="s">
        <v>397</v>
      </c>
      <c r="BE2154" s="260">
        <f>IF(N2154="základní",J2154,0)</f>
        <v>0</v>
      </c>
      <c r="BF2154" s="260">
        <f>IF(N2154="snížená",J2154,0)</f>
        <v>0</v>
      </c>
      <c r="BG2154" s="260">
        <f>IF(N2154="zákl. přenesená",J2154,0)</f>
        <v>0</v>
      </c>
      <c r="BH2154" s="260">
        <f>IF(N2154="sníž. přenesená",J2154,0)</f>
        <v>0</v>
      </c>
      <c r="BI2154" s="260">
        <f>IF(N2154="nulová",J2154,0)</f>
        <v>0</v>
      </c>
      <c r="BJ2154" s="18" t="s">
        <v>91</v>
      </c>
      <c r="BK2154" s="260">
        <f>ROUND(I2154*H2154,2)</f>
        <v>0</v>
      </c>
      <c r="BL2154" s="18" t="s">
        <v>162</v>
      </c>
      <c r="BM2154" s="259" t="s">
        <v>3378</v>
      </c>
    </row>
    <row r="2155" s="2" customFormat="1">
      <c r="A2155" s="40"/>
      <c r="B2155" s="41"/>
      <c r="C2155" s="42"/>
      <c r="D2155" s="261" t="s">
        <v>404</v>
      </c>
      <c r="E2155" s="42"/>
      <c r="F2155" s="262" t="s">
        <v>2370</v>
      </c>
      <c r="G2155" s="42"/>
      <c r="H2155" s="42"/>
      <c r="I2155" s="157"/>
      <c r="J2155" s="42"/>
      <c r="K2155" s="42"/>
      <c r="L2155" s="46"/>
      <c r="M2155" s="263"/>
      <c r="N2155" s="264"/>
      <c r="O2155" s="93"/>
      <c r="P2155" s="93"/>
      <c r="Q2155" s="93"/>
      <c r="R2155" s="93"/>
      <c r="S2155" s="93"/>
      <c r="T2155" s="94"/>
      <c r="U2155" s="40"/>
      <c r="V2155" s="40"/>
      <c r="W2155" s="40"/>
      <c r="X2155" s="40"/>
      <c r="Y2155" s="40"/>
      <c r="Z2155" s="40"/>
      <c r="AA2155" s="40"/>
      <c r="AB2155" s="40"/>
      <c r="AC2155" s="40"/>
      <c r="AD2155" s="40"/>
      <c r="AE2155" s="40"/>
      <c r="AT2155" s="18" t="s">
        <v>404</v>
      </c>
      <c r="AU2155" s="18" t="s">
        <v>93</v>
      </c>
    </row>
    <row r="2156" s="2" customFormat="1" ht="16.5" customHeight="1">
      <c r="A2156" s="40"/>
      <c r="B2156" s="41"/>
      <c r="C2156" s="247" t="s">
        <v>2226</v>
      </c>
      <c r="D2156" s="247" t="s">
        <v>400</v>
      </c>
      <c r="E2156" s="248" t="s">
        <v>3379</v>
      </c>
      <c r="F2156" s="249" t="s">
        <v>3380</v>
      </c>
      <c r="G2156" s="250" t="s">
        <v>1828</v>
      </c>
      <c r="H2156" s="251">
        <v>1</v>
      </c>
      <c r="I2156" s="252"/>
      <c r="J2156" s="253">
        <f>ROUND(I2156*H2156,2)</f>
        <v>0</v>
      </c>
      <c r="K2156" s="254"/>
      <c r="L2156" s="46"/>
      <c r="M2156" s="255" t="s">
        <v>1</v>
      </c>
      <c r="N2156" s="256" t="s">
        <v>48</v>
      </c>
      <c r="O2156" s="93"/>
      <c r="P2156" s="257">
        <f>O2156*H2156</f>
        <v>0</v>
      </c>
      <c r="Q2156" s="257">
        <v>0</v>
      </c>
      <c r="R2156" s="257">
        <f>Q2156*H2156</f>
        <v>0</v>
      </c>
      <c r="S2156" s="257">
        <v>0</v>
      </c>
      <c r="T2156" s="258">
        <f>S2156*H2156</f>
        <v>0</v>
      </c>
      <c r="U2156" s="40"/>
      <c r="V2156" s="40"/>
      <c r="W2156" s="40"/>
      <c r="X2156" s="40"/>
      <c r="Y2156" s="40"/>
      <c r="Z2156" s="40"/>
      <c r="AA2156" s="40"/>
      <c r="AB2156" s="40"/>
      <c r="AC2156" s="40"/>
      <c r="AD2156" s="40"/>
      <c r="AE2156" s="40"/>
      <c r="AR2156" s="259" t="s">
        <v>162</v>
      </c>
      <c r="AT2156" s="259" t="s">
        <v>400</v>
      </c>
      <c r="AU2156" s="259" t="s">
        <v>93</v>
      </c>
      <c r="AY2156" s="18" t="s">
        <v>397</v>
      </c>
      <c r="BE2156" s="260">
        <f>IF(N2156="základní",J2156,0)</f>
        <v>0</v>
      </c>
      <c r="BF2156" s="260">
        <f>IF(N2156="snížená",J2156,0)</f>
        <v>0</v>
      </c>
      <c r="BG2156" s="260">
        <f>IF(N2156="zákl. přenesená",J2156,0)</f>
        <v>0</v>
      </c>
      <c r="BH2156" s="260">
        <f>IF(N2156="sníž. přenesená",J2156,0)</f>
        <v>0</v>
      </c>
      <c r="BI2156" s="260">
        <f>IF(N2156="nulová",J2156,0)</f>
        <v>0</v>
      </c>
      <c r="BJ2156" s="18" t="s">
        <v>91</v>
      </c>
      <c r="BK2156" s="260">
        <f>ROUND(I2156*H2156,2)</f>
        <v>0</v>
      </c>
      <c r="BL2156" s="18" t="s">
        <v>162</v>
      </c>
      <c r="BM2156" s="259" t="s">
        <v>3381</v>
      </c>
    </row>
    <row r="2157" s="2" customFormat="1">
      <c r="A2157" s="40"/>
      <c r="B2157" s="41"/>
      <c r="C2157" s="42"/>
      <c r="D2157" s="261" t="s">
        <v>404</v>
      </c>
      <c r="E2157" s="42"/>
      <c r="F2157" s="262" t="s">
        <v>2370</v>
      </c>
      <c r="G2157" s="42"/>
      <c r="H2157" s="42"/>
      <c r="I2157" s="157"/>
      <c r="J2157" s="42"/>
      <c r="K2157" s="42"/>
      <c r="L2157" s="46"/>
      <c r="M2157" s="263"/>
      <c r="N2157" s="264"/>
      <c r="O2157" s="93"/>
      <c r="P2157" s="93"/>
      <c r="Q2157" s="93"/>
      <c r="R2157" s="93"/>
      <c r="S2157" s="93"/>
      <c r="T2157" s="94"/>
      <c r="U2157" s="40"/>
      <c r="V2157" s="40"/>
      <c r="W2157" s="40"/>
      <c r="X2157" s="40"/>
      <c r="Y2157" s="40"/>
      <c r="Z2157" s="40"/>
      <c r="AA2157" s="40"/>
      <c r="AB2157" s="40"/>
      <c r="AC2157" s="40"/>
      <c r="AD2157" s="40"/>
      <c r="AE2157" s="40"/>
      <c r="AT2157" s="18" t="s">
        <v>404</v>
      </c>
      <c r="AU2157" s="18" t="s">
        <v>93</v>
      </c>
    </row>
    <row r="2158" s="2" customFormat="1" ht="16.5" customHeight="1">
      <c r="A2158" s="40"/>
      <c r="B2158" s="41"/>
      <c r="C2158" s="247" t="s">
        <v>3382</v>
      </c>
      <c r="D2158" s="247" t="s">
        <v>400</v>
      </c>
      <c r="E2158" s="248" t="s">
        <v>3383</v>
      </c>
      <c r="F2158" s="249" t="s">
        <v>3384</v>
      </c>
      <c r="G2158" s="250" t="s">
        <v>1828</v>
      </c>
      <c r="H2158" s="251">
        <v>1</v>
      </c>
      <c r="I2158" s="252"/>
      <c r="J2158" s="253">
        <f>ROUND(I2158*H2158,2)</f>
        <v>0</v>
      </c>
      <c r="K2158" s="254"/>
      <c r="L2158" s="46"/>
      <c r="M2158" s="255" t="s">
        <v>1</v>
      </c>
      <c r="N2158" s="256" t="s">
        <v>48</v>
      </c>
      <c r="O2158" s="93"/>
      <c r="P2158" s="257">
        <f>O2158*H2158</f>
        <v>0</v>
      </c>
      <c r="Q2158" s="257">
        <v>0</v>
      </c>
      <c r="R2158" s="257">
        <f>Q2158*H2158</f>
        <v>0</v>
      </c>
      <c r="S2158" s="257">
        <v>0</v>
      </c>
      <c r="T2158" s="258">
        <f>S2158*H2158</f>
        <v>0</v>
      </c>
      <c r="U2158" s="40"/>
      <c r="V2158" s="40"/>
      <c r="W2158" s="40"/>
      <c r="X2158" s="40"/>
      <c r="Y2158" s="40"/>
      <c r="Z2158" s="40"/>
      <c r="AA2158" s="40"/>
      <c r="AB2158" s="40"/>
      <c r="AC2158" s="40"/>
      <c r="AD2158" s="40"/>
      <c r="AE2158" s="40"/>
      <c r="AR2158" s="259" t="s">
        <v>162</v>
      </c>
      <c r="AT2158" s="259" t="s">
        <v>400</v>
      </c>
      <c r="AU2158" s="259" t="s">
        <v>93</v>
      </c>
      <c r="AY2158" s="18" t="s">
        <v>397</v>
      </c>
      <c r="BE2158" s="260">
        <f>IF(N2158="základní",J2158,0)</f>
        <v>0</v>
      </c>
      <c r="BF2158" s="260">
        <f>IF(N2158="snížená",J2158,0)</f>
        <v>0</v>
      </c>
      <c r="BG2158" s="260">
        <f>IF(N2158="zákl. přenesená",J2158,0)</f>
        <v>0</v>
      </c>
      <c r="BH2158" s="260">
        <f>IF(N2158="sníž. přenesená",J2158,0)</f>
        <v>0</v>
      </c>
      <c r="BI2158" s="260">
        <f>IF(N2158="nulová",J2158,0)</f>
        <v>0</v>
      </c>
      <c r="BJ2158" s="18" t="s">
        <v>91</v>
      </c>
      <c r="BK2158" s="260">
        <f>ROUND(I2158*H2158,2)</f>
        <v>0</v>
      </c>
      <c r="BL2158" s="18" t="s">
        <v>162</v>
      </c>
      <c r="BM2158" s="259" t="s">
        <v>3385</v>
      </c>
    </row>
    <row r="2159" s="2" customFormat="1">
      <c r="A2159" s="40"/>
      <c r="B2159" s="41"/>
      <c r="C2159" s="42"/>
      <c r="D2159" s="261" t="s">
        <v>404</v>
      </c>
      <c r="E2159" s="42"/>
      <c r="F2159" s="262" t="s">
        <v>2370</v>
      </c>
      <c r="G2159" s="42"/>
      <c r="H2159" s="42"/>
      <c r="I2159" s="157"/>
      <c r="J2159" s="42"/>
      <c r="K2159" s="42"/>
      <c r="L2159" s="46"/>
      <c r="M2159" s="263"/>
      <c r="N2159" s="264"/>
      <c r="O2159" s="93"/>
      <c r="P2159" s="93"/>
      <c r="Q2159" s="93"/>
      <c r="R2159" s="93"/>
      <c r="S2159" s="93"/>
      <c r="T2159" s="94"/>
      <c r="U2159" s="40"/>
      <c r="V2159" s="40"/>
      <c r="W2159" s="40"/>
      <c r="X2159" s="40"/>
      <c r="Y2159" s="40"/>
      <c r="Z2159" s="40"/>
      <c r="AA2159" s="40"/>
      <c r="AB2159" s="40"/>
      <c r="AC2159" s="40"/>
      <c r="AD2159" s="40"/>
      <c r="AE2159" s="40"/>
      <c r="AT2159" s="18" t="s">
        <v>404</v>
      </c>
      <c r="AU2159" s="18" t="s">
        <v>93</v>
      </c>
    </row>
    <row r="2160" s="2" customFormat="1" ht="16.5" customHeight="1">
      <c r="A2160" s="40"/>
      <c r="B2160" s="41"/>
      <c r="C2160" s="247" t="s">
        <v>2229</v>
      </c>
      <c r="D2160" s="247" t="s">
        <v>400</v>
      </c>
      <c r="E2160" s="248" t="s">
        <v>3386</v>
      </c>
      <c r="F2160" s="249" t="s">
        <v>3387</v>
      </c>
      <c r="G2160" s="250" t="s">
        <v>1828</v>
      </c>
      <c r="H2160" s="251">
        <v>1</v>
      </c>
      <c r="I2160" s="252"/>
      <c r="J2160" s="253">
        <f>ROUND(I2160*H2160,2)</f>
        <v>0</v>
      </c>
      <c r="K2160" s="254"/>
      <c r="L2160" s="46"/>
      <c r="M2160" s="255" t="s">
        <v>1</v>
      </c>
      <c r="N2160" s="256" t="s">
        <v>48</v>
      </c>
      <c r="O2160" s="93"/>
      <c r="P2160" s="257">
        <f>O2160*H2160</f>
        <v>0</v>
      </c>
      <c r="Q2160" s="257">
        <v>0</v>
      </c>
      <c r="R2160" s="257">
        <f>Q2160*H2160</f>
        <v>0</v>
      </c>
      <c r="S2160" s="257">
        <v>0</v>
      </c>
      <c r="T2160" s="258">
        <f>S2160*H2160</f>
        <v>0</v>
      </c>
      <c r="U2160" s="40"/>
      <c r="V2160" s="40"/>
      <c r="W2160" s="40"/>
      <c r="X2160" s="40"/>
      <c r="Y2160" s="40"/>
      <c r="Z2160" s="40"/>
      <c r="AA2160" s="40"/>
      <c r="AB2160" s="40"/>
      <c r="AC2160" s="40"/>
      <c r="AD2160" s="40"/>
      <c r="AE2160" s="40"/>
      <c r="AR2160" s="259" t="s">
        <v>162</v>
      </c>
      <c r="AT2160" s="259" t="s">
        <v>400</v>
      </c>
      <c r="AU2160" s="259" t="s">
        <v>93</v>
      </c>
      <c r="AY2160" s="18" t="s">
        <v>397</v>
      </c>
      <c r="BE2160" s="260">
        <f>IF(N2160="základní",J2160,0)</f>
        <v>0</v>
      </c>
      <c r="BF2160" s="260">
        <f>IF(N2160="snížená",J2160,0)</f>
        <v>0</v>
      </c>
      <c r="BG2160" s="260">
        <f>IF(N2160="zákl. přenesená",J2160,0)</f>
        <v>0</v>
      </c>
      <c r="BH2160" s="260">
        <f>IF(N2160="sníž. přenesená",J2160,0)</f>
        <v>0</v>
      </c>
      <c r="BI2160" s="260">
        <f>IF(N2160="nulová",J2160,0)</f>
        <v>0</v>
      </c>
      <c r="BJ2160" s="18" t="s">
        <v>91</v>
      </c>
      <c r="BK2160" s="260">
        <f>ROUND(I2160*H2160,2)</f>
        <v>0</v>
      </c>
      <c r="BL2160" s="18" t="s">
        <v>162</v>
      </c>
      <c r="BM2160" s="259" t="s">
        <v>3388</v>
      </c>
    </row>
    <row r="2161" s="2" customFormat="1">
      <c r="A2161" s="40"/>
      <c r="B2161" s="41"/>
      <c r="C2161" s="42"/>
      <c r="D2161" s="261" t="s">
        <v>404</v>
      </c>
      <c r="E2161" s="42"/>
      <c r="F2161" s="262" t="s">
        <v>2370</v>
      </c>
      <c r="G2161" s="42"/>
      <c r="H2161" s="42"/>
      <c r="I2161" s="157"/>
      <c r="J2161" s="42"/>
      <c r="K2161" s="42"/>
      <c r="L2161" s="46"/>
      <c r="M2161" s="263"/>
      <c r="N2161" s="264"/>
      <c r="O2161" s="93"/>
      <c r="P2161" s="93"/>
      <c r="Q2161" s="93"/>
      <c r="R2161" s="93"/>
      <c r="S2161" s="93"/>
      <c r="T2161" s="94"/>
      <c r="U2161" s="40"/>
      <c r="V2161" s="40"/>
      <c r="W2161" s="40"/>
      <c r="X2161" s="40"/>
      <c r="Y2161" s="40"/>
      <c r="Z2161" s="40"/>
      <c r="AA2161" s="40"/>
      <c r="AB2161" s="40"/>
      <c r="AC2161" s="40"/>
      <c r="AD2161" s="40"/>
      <c r="AE2161" s="40"/>
      <c r="AT2161" s="18" t="s">
        <v>404</v>
      </c>
      <c r="AU2161" s="18" t="s">
        <v>93</v>
      </c>
    </row>
    <row r="2162" s="2" customFormat="1" ht="16.5" customHeight="1">
      <c r="A2162" s="40"/>
      <c r="B2162" s="41"/>
      <c r="C2162" s="247" t="s">
        <v>3389</v>
      </c>
      <c r="D2162" s="247" t="s">
        <v>400</v>
      </c>
      <c r="E2162" s="248" t="s">
        <v>3390</v>
      </c>
      <c r="F2162" s="249" t="s">
        <v>3391</v>
      </c>
      <c r="G2162" s="250" t="s">
        <v>1828</v>
      </c>
      <c r="H2162" s="251">
        <v>1</v>
      </c>
      <c r="I2162" s="252"/>
      <c r="J2162" s="253">
        <f>ROUND(I2162*H2162,2)</f>
        <v>0</v>
      </c>
      <c r="K2162" s="254"/>
      <c r="L2162" s="46"/>
      <c r="M2162" s="255" t="s">
        <v>1</v>
      </c>
      <c r="N2162" s="256" t="s">
        <v>48</v>
      </c>
      <c r="O2162" s="93"/>
      <c r="P2162" s="257">
        <f>O2162*H2162</f>
        <v>0</v>
      </c>
      <c r="Q2162" s="257">
        <v>0</v>
      </c>
      <c r="R2162" s="257">
        <f>Q2162*H2162</f>
        <v>0</v>
      </c>
      <c r="S2162" s="257">
        <v>0</v>
      </c>
      <c r="T2162" s="258">
        <f>S2162*H2162</f>
        <v>0</v>
      </c>
      <c r="U2162" s="40"/>
      <c r="V2162" s="40"/>
      <c r="W2162" s="40"/>
      <c r="X2162" s="40"/>
      <c r="Y2162" s="40"/>
      <c r="Z2162" s="40"/>
      <c r="AA2162" s="40"/>
      <c r="AB2162" s="40"/>
      <c r="AC2162" s="40"/>
      <c r="AD2162" s="40"/>
      <c r="AE2162" s="40"/>
      <c r="AR2162" s="259" t="s">
        <v>162</v>
      </c>
      <c r="AT2162" s="259" t="s">
        <v>400</v>
      </c>
      <c r="AU2162" s="259" t="s">
        <v>93</v>
      </c>
      <c r="AY2162" s="18" t="s">
        <v>397</v>
      </c>
      <c r="BE2162" s="260">
        <f>IF(N2162="základní",J2162,0)</f>
        <v>0</v>
      </c>
      <c r="BF2162" s="260">
        <f>IF(N2162="snížená",J2162,0)</f>
        <v>0</v>
      </c>
      <c r="BG2162" s="260">
        <f>IF(N2162="zákl. přenesená",J2162,0)</f>
        <v>0</v>
      </c>
      <c r="BH2162" s="260">
        <f>IF(N2162="sníž. přenesená",J2162,0)</f>
        <v>0</v>
      </c>
      <c r="BI2162" s="260">
        <f>IF(N2162="nulová",J2162,0)</f>
        <v>0</v>
      </c>
      <c r="BJ2162" s="18" t="s">
        <v>91</v>
      </c>
      <c r="BK2162" s="260">
        <f>ROUND(I2162*H2162,2)</f>
        <v>0</v>
      </c>
      <c r="BL2162" s="18" t="s">
        <v>162</v>
      </c>
      <c r="BM2162" s="259" t="s">
        <v>3392</v>
      </c>
    </row>
    <row r="2163" s="2" customFormat="1">
      <c r="A2163" s="40"/>
      <c r="B2163" s="41"/>
      <c r="C2163" s="42"/>
      <c r="D2163" s="261" t="s">
        <v>404</v>
      </c>
      <c r="E2163" s="42"/>
      <c r="F2163" s="262" t="s">
        <v>2370</v>
      </c>
      <c r="G2163" s="42"/>
      <c r="H2163" s="42"/>
      <c r="I2163" s="157"/>
      <c r="J2163" s="42"/>
      <c r="K2163" s="42"/>
      <c r="L2163" s="46"/>
      <c r="M2163" s="263"/>
      <c r="N2163" s="264"/>
      <c r="O2163" s="93"/>
      <c r="P2163" s="93"/>
      <c r="Q2163" s="93"/>
      <c r="R2163" s="93"/>
      <c r="S2163" s="93"/>
      <c r="T2163" s="94"/>
      <c r="U2163" s="40"/>
      <c r="V2163" s="40"/>
      <c r="W2163" s="40"/>
      <c r="X2163" s="40"/>
      <c r="Y2163" s="40"/>
      <c r="Z2163" s="40"/>
      <c r="AA2163" s="40"/>
      <c r="AB2163" s="40"/>
      <c r="AC2163" s="40"/>
      <c r="AD2163" s="40"/>
      <c r="AE2163" s="40"/>
      <c r="AT2163" s="18" t="s">
        <v>404</v>
      </c>
      <c r="AU2163" s="18" t="s">
        <v>93</v>
      </c>
    </row>
    <row r="2164" s="2" customFormat="1" ht="16.5" customHeight="1">
      <c r="A2164" s="40"/>
      <c r="B2164" s="41"/>
      <c r="C2164" s="247" t="s">
        <v>2233</v>
      </c>
      <c r="D2164" s="247" t="s">
        <v>400</v>
      </c>
      <c r="E2164" s="248" t="s">
        <v>3393</v>
      </c>
      <c r="F2164" s="249" t="s">
        <v>3394</v>
      </c>
      <c r="G2164" s="250" t="s">
        <v>1828</v>
      </c>
      <c r="H2164" s="251">
        <v>1</v>
      </c>
      <c r="I2164" s="252"/>
      <c r="J2164" s="253">
        <f>ROUND(I2164*H2164,2)</f>
        <v>0</v>
      </c>
      <c r="K2164" s="254"/>
      <c r="L2164" s="46"/>
      <c r="M2164" s="255" t="s">
        <v>1</v>
      </c>
      <c r="N2164" s="256" t="s">
        <v>48</v>
      </c>
      <c r="O2164" s="93"/>
      <c r="P2164" s="257">
        <f>O2164*H2164</f>
        <v>0</v>
      </c>
      <c r="Q2164" s="257">
        <v>0</v>
      </c>
      <c r="R2164" s="257">
        <f>Q2164*H2164</f>
        <v>0</v>
      </c>
      <c r="S2164" s="257">
        <v>0</v>
      </c>
      <c r="T2164" s="258">
        <f>S2164*H2164</f>
        <v>0</v>
      </c>
      <c r="U2164" s="40"/>
      <c r="V2164" s="40"/>
      <c r="W2164" s="40"/>
      <c r="X2164" s="40"/>
      <c r="Y2164" s="40"/>
      <c r="Z2164" s="40"/>
      <c r="AA2164" s="40"/>
      <c r="AB2164" s="40"/>
      <c r="AC2164" s="40"/>
      <c r="AD2164" s="40"/>
      <c r="AE2164" s="40"/>
      <c r="AR2164" s="259" t="s">
        <v>162</v>
      </c>
      <c r="AT2164" s="259" t="s">
        <v>400</v>
      </c>
      <c r="AU2164" s="259" t="s">
        <v>93</v>
      </c>
      <c r="AY2164" s="18" t="s">
        <v>397</v>
      </c>
      <c r="BE2164" s="260">
        <f>IF(N2164="základní",J2164,0)</f>
        <v>0</v>
      </c>
      <c r="BF2164" s="260">
        <f>IF(N2164="snížená",J2164,0)</f>
        <v>0</v>
      </c>
      <c r="BG2164" s="260">
        <f>IF(N2164="zákl. přenesená",J2164,0)</f>
        <v>0</v>
      </c>
      <c r="BH2164" s="260">
        <f>IF(N2164="sníž. přenesená",J2164,0)</f>
        <v>0</v>
      </c>
      <c r="BI2164" s="260">
        <f>IF(N2164="nulová",J2164,0)</f>
        <v>0</v>
      </c>
      <c r="BJ2164" s="18" t="s">
        <v>91</v>
      </c>
      <c r="BK2164" s="260">
        <f>ROUND(I2164*H2164,2)</f>
        <v>0</v>
      </c>
      <c r="BL2164" s="18" t="s">
        <v>162</v>
      </c>
      <c r="BM2164" s="259" t="s">
        <v>3395</v>
      </c>
    </row>
    <row r="2165" s="2" customFormat="1">
      <c r="A2165" s="40"/>
      <c r="B2165" s="41"/>
      <c r="C2165" s="42"/>
      <c r="D2165" s="261" t="s">
        <v>404</v>
      </c>
      <c r="E2165" s="42"/>
      <c r="F2165" s="262" t="s">
        <v>2370</v>
      </c>
      <c r="G2165" s="42"/>
      <c r="H2165" s="42"/>
      <c r="I2165" s="157"/>
      <c r="J2165" s="42"/>
      <c r="K2165" s="42"/>
      <c r="L2165" s="46"/>
      <c r="M2165" s="263"/>
      <c r="N2165" s="264"/>
      <c r="O2165" s="93"/>
      <c r="P2165" s="93"/>
      <c r="Q2165" s="93"/>
      <c r="R2165" s="93"/>
      <c r="S2165" s="93"/>
      <c r="T2165" s="94"/>
      <c r="U2165" s="40"/>
      <c r="V2165" s="40"/>
      <c r="W2165" s="40"/>
      <c r="X2165" s="40"/>
      <c r="Y2165" s="40"/>
      <c r="Z2165" s="40"/>
      <c r="AA2165" s="40"/>
      <c r="AB2165" s="40"/>
      <c r="AC2165" s="40"/>
      <c r="AD2165" s="40"/>
      <c r="AE2165" s="40"/>
      <c r="AT2165" s="18" t="s">
        <v>404</v>
      </c>
      <c r="AU2165" s="18" t="s">
        <v>93</v>
      </c>
    </row>
    <row r="2166" s="2" customFormat="1" ht="16.5" customHeight="1">
      <c r="A2166" s="40"/>
      <c r="B2166" s="41"/>
      <c r="C2166" s="247" t="s">
        <v>3396</v>
      </c>
      <c r="D2166" s="247" t="s">
        <v>400</v>
      </c>
      <c r="E2166" s="248" t="s">
        <v>3397</v>
      </c>
      <c r="F2166" s="249" t="s">
        <v>3398</v>
      </c>
      <c r="G2166" s="250" t="s">
        <v>1828</v>
      </c>
      <c r="H2166" s="251">
        <v>1</v>
      </c>
      <c r="I2166" s="252"/>
      <c r="J2166" s="253">
        <f>ROUND(I2166*H2166,2)</f>
        <v>0</v>
      </c>
      <c r="K2166" s="254"/>
      <c r="L2166" s="46"/>
      <c r="M2166" s="255" t="s">
        <v>1</v>
      </c>
      <c r="N2166" s="256" t="s">
        <v>48</v>
      </c>
      <c r="O2166" s="93"/>
      <c r="P2166" s="257">
        <f>O2166*H2166</f>
        <v>0</v>
      </c>
      <c r="Q2166" s="257">
        <v>0</v>
      </c>
      <c r="R2166" s="257">
        <f>Q2166*H2166</f>
        <v>0</v>
      </c>
      <c r="S2166" s="257">
        <v>0</v>
      </c>
      <c r="T2166" s="258">
        <f>S2166*H2166</f>
        <v>0</v>
      </c>
      <c r="U2166" s="40"/>
      <c r="V2166" s="40"/>
      <c r="W2166" s="40"/>
      <c r="X2166" s="40"/>
      <c r="Y2166" s="40"/>
      <c r="Z2166" s="40"/>
      <c r="AA2166" s="40"/>
      <c r="AB2166" s="40"/>
      <c r="AC2166" s="40"/>
      <c r="AD2166" s="40"/>
      <c r="AE2166" s="40"/>
      <c r="AR2166" s="259" t="s">
        <v>162</v>
      </c>
      <c r="AT2166" s="259" t="s">
        <v>400</v>
      </c>
      <c r="AU2166" s="259" t="s">
        <v>93</v>
      </c>
      <c r="AY2166" s="18" t="s">
        <v>397</v>
      </c>
      <c r="BE2166" s="260">
        <f>IF(N2166="základní",J2166,0)</f>
        <v>0</v>
      </c>
      <c r="BF2166" s="260">
        <f>IF(N2166="snížená",J2166,0)</f>
        <v>0</v>
      </c>
      <c r="BG2166" s="260">
        <f>IF(N2166="zákl. přenesená",J2166,0)</f>
        <v>0</v>
      </c>
      <c r="BH2166" s="260">
        <f>IF(N2166="sníž. přenesená",J2166,0)</f>
        <v>0</v>
      </c>
      <c r="BI2166" s="260">
        <f>IF(N2166="nulová",J2166,0)</f>
        <v>0</v>
      </c>
      <c r="BJ2166" s="18" t="s">
        <v>91</v>
      </c>
      <c r="BK2166" s="260">
        <f>ROUND(I2166*H2166,2)</f>
        <v>0</v>
      </c>
      <c r="BL2166" s="18" t="s">
        <v>162</v>
      </c>
      <c r="BM2166" s="259" t="s">
        <v>3399</v>
      </c>
    </row>
    <row r="2167" s="2" customFormat="1">
      <c r="A2167" s="40"/>
      <c r="B2167" s="41"/>
      <c r="C2167" s="42"/>
      <c r="D2167" s="261" t="s">
        <v>404</v>
      </c>
      <c r="E2167" s="42"/>
      <c r="F2167" s="262" t="s">
        <v>2370</v>
      </c>
      <c r="G2167" s="42"/>
      <c r="H2167" s="42"/>
      <c r="I2167" s="157"/>
      <c r="J2167" s="42"/>
      <c r="K2167" s="42"/>
      <c r="L2167" s="46"/>
      <c r="M2167" s="263"/>
      <c r="N2167" s="264"/>
      <c r="O2167" s="93"/>
      <c r="P2167" s="93"/>
      <c r="Q2167" s="93"/>
      <c r="R2167" s="93"/>
      <c r="S2167" s="93"/>
      <c r="T2167" s="94"/>
      <c r="U2167" s="40"/>
      <c r="V2167" s="40"/>
      <c r="W2167" s="40"/>
      <c r="X2167" s="40"/>
      <c r="Y2167" s="40"/>
      <c r="Z2167" s="40"/>
      <c r="AA2167" s="40"/>
      <c r="AB2167" s="40"/>
      <c r="AC2167" s="40"/>
      <c r="AD2167" s="40"/>
      <c r="AE2167" s="40"/>
      <c r="AT2167" s="18" t="s">
        <v>404</v>
      </c>
      <c r="AU2167" s="18" t="s">
        <v>93</v>
      </c>
    </row>
    <row r="2168" s="2" customFormat="1" ht="16.5" customHeight="1">
      <c r="A2168" s="40"/>
      <c r="B2168" s="41"/>
      <c r="C2168" s="247" t="s">
        <v>2236</v>
      </c>
      <c r="D2168" s="247" t="s">
        <v>400</v>
      </c>
      <c r="E2168" s="248" t="s">
        <v>3400</v>
      </c>
      <c r="F2168" s="249" t="s">
        <v>3401</v>
      </c>
      <c r="G2168" s="250" t="s">
        <v>1828</v>
      </c>
      <c r="H2168" s="251">
        <v>1</v>
      </c>
      <c r="I2168" s="252"/>
      <c r="J2168" s="253">
        <f>ROUND(I2168*H2168,2)</f>
        <v>0</v>
      </c>
      <c r="K2168" s="254"/>
      <c r="L2168" s="46"/>
      <c r="M2168" s="255" t="s">
        <v>1</v>
      </c>
      <c r="N2168" s="256" t="s">
        <v>48</v>
      </c>
      <c r="O2168" s="93"/>
      <c r="P2168" s="257">
        <f>O2168*H2168</f>
        <v>0</v>
      </c>
      <c r="Q2168" s="257">
        <v>0</v>
      </c>
      <c r="R2168" s="257">
        <f>Q2168*H2168</f>
        <v>0</v>
      </c>
      <c r="S2168" s="257">
        <v>0</v>
      </c>
      <c r="T2168" s="258">
        <f>S2168*H2168</f>
        <v>0</v>
      </c>
      <c r="U2168" s="40"/>
      <c r="V2168" s="40"/>
      <c r="W2168" s="40"/>
      <c r="X2168" s="40"/>
      <c r="Y2168" s="40"/>
      <c r="Z2168" s="40"/>
      <c r="AA2168" s="40"/>
      <c r="AB2168" s="40"/>
      <c r="AC2168" s="40"/>
      <c r="AD2168" s="40"/>
      <c r="AE2168" s="40"/>
      <c r="AR2168" s="259" t="s">
        <v>162</v>
      </c>
      <c r="AT2168" s="259" t="s">
        <v>400</v>
      </c>
      <c r="AU2168" s="259" t="s">
        <v>93</v>
      </c>
      <c r="AY2168" s="18" t="s">
        <v>397</v>
      </c>
      <c r="BE2168" s="260">
        <f>IF(N2168="základní",J2168,0)</f>
        <v>0</v>
      </c>
      <c r="BF2168" s="260">
        <f>IF(N2168="snížená",J2168,0)</f>
        <v>0</v>
      </c>
      <c r="BG2168" s="260">
        <f>IF(N2168="zákl. přenesená",J2168,0)</f>
        <v>0</v>
      </c>
      <c r="BH2168" s="260">
        <f>IF(N2168="sníž. přenesená",J2168,0)</f>
        <v>0</v>
      </c>
      <c r="BI2168" s="260">
        <f>IF(N2168="nulová",J2168,0)</f>
        <v>0</v>
      </c>
      <c r="BJ2168" s="18" t="s">
        <v>91</v>
      </c>
      <c r="BK2168" s="260">
        <f>ROUND(I2168*H2168,2)</f>
        <v>0</v>
      </c>
      <c r="BL2168" s="18" t="s">
        <v>162</v>
      </c>
      <c r="BM2168" s="259" t="s">
        <v>3402</v>
      </c>
    </row>
    <row r="2169" s="2" customFormat="1">
      <c r="A2169" s="40"/>
      <c r="B2169" s="41"/>
      <c r="C2169" s="42"/>
      <c r="D2169" s="261" t="s">
        <v>404</v>
      </c>
      <c r="E2169" s="42"/>
      <c r="F2169" s="262" t="s">
        <v>2370</v>
      </c>
      <c r="G2169" s="42"/>
      <c r="H2169" s="42"/>
      <c r="I2169" s="157"/>
      <c r="J2169" s="42"/>
      <c r="K2169" s="42"/>
      <c r="L2169" s="46"/>
      <c r="M2169" s="263"/>
      <c r="N2169" s="264"/>
      <c r="O2169" s="93"/>
      <c r="P2169" s="93"/>
      <c r="Q2169" s="93"/>
      <c r="R2169" s="93"/>
      <c r="S2169" s="93"/>
      <c r="T2169" s="94"/>
      <c r="U2169" s="40"/>
      <c r="V2169" s="40"/>
      <c r="W2169" s="40"/>
      <c r="X2169" s="40"/>
      <c r="Y2169" s="40"/>
      <c r="Z2169" s="40"/>
      <c r="AA2169" s="40"/>
      <c r="AB2169" s="40"/>
      <c r="AC2169" s="40"/>
      <c r="AD2169" s="40"/>
      <c r="AE2169" s="40"/>
      <c r="AT2169" s="18" t="s">
        <v>404</v>
      </c>
      <c r="AU2169" s="18" t="s">
        <v>93</v>
      </c>
    </row>
    <row r="2170" s="2" customFormat="1" ht="16.5" customHeight="1">
      <c r="A2170" s="40"/>
      <c r="B2170" s="41"/>
      <c r="C2170" s="247" t="s">
        <v>3403</v>
      </c>
      <c r="D2170" s="247" t="s">
        <v>400</v>
      </c>
      <c r="E2170" s="248" t="s">
        <v>3404</v>
      </c>
      <c r="F2170" s="249" t="s">
        <v>3405</v>
      </c>
      <c r="G2170" s="250" t="s">
        <v>1828</v>
      </c>
      <c r="H2170" s="251">
        <v>1</v>
      </c>
      <c r="I2170" s="252"/>
      <c r="J2170" s="253">
        <f>ROUND(I2170*H2170,2)</f>
        <v>0</v>
      </c>
      <c r="K2170" s="254"/>
      <c r="L2170" s="46"/>
      <c r="M2170" s="255" t="s">
        <v>1</v>
      </c>
      <c r="N2170" s="256" t="s">
        <v>48</v>
      </c>
      <c r="O2170" s="93"/>
      <c r="P2170" s="257">
        <f>O2170*H2170</f>
        <v>0</v>
      </c>
      <c r="Q2170" s="257">
        <v>0</v>
      </c>
      <c r="R2170" s="257">
        <f>Q2170*H2170</f>
        <v>0</v>
      </c>
      <c r="S2170" s="257">
        <v>0</v>
      </c>
      <c r="T2170" s="258">
        <f>S2170*H2170</f>
        <v>0</v>
      </c>
      <c r="U2170" s="40"/>
      <c r="V2170" s="40"/>
      <c r="W2170" s="40"/>
      <c r="X2170" s="40"/>
      <c r="Y2170" s="40"/>
      <c r="Z2170" s="40"/>
      <c r="AA2170" s="40"/>
      <c r="AB2170" s="40"/>
      <c r="AC2170" s="40"/>
      <c r="AD2170" s="40"/>
      <c r="AE2170" s="40"/>
      <c r="AR2170" s="259" t="s">
        <v>162</v>
      </c>
      <c r="AT2170" s="259" t="s">
        <v>400</v>
      </c>
      <c r="AU2170" s="259" t="s">
        <v>93</v>
      </c>
      <c r="AY2170" s="18" t="s">
        <v>397</v>
      </c>
      <c r="BE2170" s="260">
        <f>IF(N2170="základní",J2170,0)</f>
        <v>0</v>
      </c>
      <c r="BF2170" s="260">
        <f>IF(N2170="snížená",J2170,0)</f>
        <v>0</v>
      </c>
      <c r="BG2170" s="260">
        <f>IF(N2170="zákl. přenesená",J2170,0)</f>
        <v>0</v>
      </c>
      <c r="BH2170" s="260">
        <f>IF(N2170="sníž. přenesená",J2170,0)</f>
        <v>0</v>
      </c>
      <c r="BI2170" s="260">
        <f>IF(N2170="nulová",J2170,0)</f>
        <v>0</v>
      </c>
      <c r="BJ2170" s="18" t="s">
        <v>91</v>
      </c>
      <c r="BK2170" s="260">
        <f>ROUND(I2170*H2170,2)</f>
        <v>0</v>
      </c>
      <c r="BL2170" s="18" t="s">
        <v>162</v>
      </c>
      <c r="BM2170" s="259" t="s">
        <v>3406</v>
      </c>
    </row>
    <row r="2171" s="2" customFormat="1">
      <c r="A2171" s="40"/>
      <c r="B2171" s="41"/>
      <c r="C2171" s="42"/>
      <c r="D2171" s="261" t="s">
        <v>404</v>
      </c>
      <c r="E2171" s="42"/>
      <c r="F2171" s="262" t="s">
        <v>2370</v>
      </c>
      <c r="G2171" s="42"/>
      <c r="H2171" s="42"/>
      <c r="I2171" s="157"/>
      <c r="J2171" s="42"/>
      <c r="K2171" s="42"/>
      <c r="L2171" s="46"/>
      <c r="M2171" s="263"/>
      <c r="N2171" s="264"/>
      <c r="O2171" s="93"/>
      <c r="P2171" s="93"/>
      <c r="Q2171" s="93"/>
      <c r="R2171" s="93"/>
      <c r="S2171" s="93"/>
      <c r="T2171" s="94"/>
      <c r="U2171" s="40"/>
      <c r="V2171" s="40"/>
      <c r="W2171" s="40"/>
      <c r="X2171" s="40"/>
      <c r="Y2171" s="40"/>
      <c r="Z2171" s="40"/>
      <c r="AA2171" s="40"/>
      <c r="AB2171" s="40"/>
      <c r="AC2171" s="40"/>
      <c r="AD2171" s="40"/>
      <c r="AE2171" s="40"/>
      <c r="AT2171" s="18" t="s">
        <v>404</v>
      </c>
      <c r="AU2171" s="18" t="s">
        <v>93</v>
      </c>
    </row>
    <row r="2172" s="2" customFormat="1" ht="16.5" customHeight="1">
      <c r="A2172" s="40"/>
      <c r="B2172" s="41"/>
      <c r="C2172" s="247" t="s">
        <v>2240</v>
      </c>
      <c r="D2172" s="247" t="s">
        <v>400</v>
      </c>
      <c r="E2172" s="248" t="s">
        <v>3407</v>
      </c>
      <c r="F2172" s="249" t="s">
        <v>3408</v>
      </c>
      <c r="G2172" s="250" t="s">
        <v>1828</v>
      </c>
      <c r="H2172" s="251">
        <v>1</v>
      </c>
      <c r="I2172" s="252"/>
      <c r="J2172" s="253">
        <f>ROUND(I2172*H2172,2)</f>
        <v>0</v>
      </c>
      <c r="K2172" s="254"/>
      <c r="L2172" s="46"/>
      <c r="M2172" s="255" t="s">
        <v>1</v>
      </c>
      <c r="N2172" s="256" t="s">
        <v>48</v>
      </c>
      <c r="O2172" s="93"/>
      <c r="P2172" s="257">
        <f>O2172*H2172</f>
        <v>0</v>
      </c>
      <c r="Q2172" s="257">
        <v>0</v>
      </c>
      <c r="R2172" s="257">
        <f>Q2172*H2172</f>
        <v>0</v>
      </c>
      <c r="S2172" s="257">
        <v>0</v>
      </c>
      <c r="T2172" s="258">
        <f>S2172*H2172</f>
        <v>0</v>
      </c>
      <c r="U2172" s="40"/>
      <c r="V2172" s="40"/>
      <c r="W2172" s="40"/>
      <c r="X2172" s="40"/>
      <c r="Y2172" s="40"/>
      <c r="Z2172" s="40"/>
      <c r="AA2172" s="40"/>
      <c r="AB2172" s="40"/>
      <c r="AC2172" s="40"/>
      <c r="AD2172" s="40"/>
      <c r="AE2172" s="40"/>
      <c r="AR2172" s="259" t="s">
        <v>162</v>
      </c>
      <c r="AT2172" s="259" t="s">
        <v>400</v>
      </c>
      <c r="AU2172" s="259" t="s">
        <v>93</v>
      </c>
      <c r="AY2172" s="18" t="s">
        <v>397</v>
      </c>
      <c r="BE2172" s="260">
        <f>IF(N2172="základní",J2172,0)</f>
        <v>0</v>
      </c>
      <c r="BF2172" s="260">
        <f>IF(N2172="snížená",J2172,0)</f>
        <v>0</v>
      </c>
      <c r="BG2172" s="260">
        <f>IF(N2172="zákl. přenesená",J2172,0)</f>
        <v>0</v>
      </c>
      <c r="BH2172" s="260">
        <f>IF(N2172="sníž. přenesená",J2172,0)</f>
        <v>0</v>
      </c>
      <c r="BI2172" s="260">
        <f>IF(N2172="nulová",J2172,0)</f>
        <v>0</v>
      </c>
      <c r="BJ2172" s="18" t="s">
        <v>91</v>
      </c>
      <c r="BK2172" s="260">
        <f>ROUND(I2172*H2172,2)</f>
        <v>0</v>
      </c>
      <c r="BL2172" s="18" t="s">
        <v>162</v>
      </c>
      <c r="BM2172" s="259" t="s">
        <v>3409</v>
      </c>
    </row>
    <row r="2173" s="2" customFormat="1">
      <c r="A2173" s="40"/>
      <c r="B2173" s="41"/>
      <c r="C2173" s="42"/>
      <c r="D2173" s="261" t="s">
        <v>404</v>
      </c>
      <c r="E2173" s="42"/>
      <c r="F2173" s="262" t="s">
        <v>2370</v>
      </c>
      <c r="G2173" s="42"/>
      <c r="H2173" s="42"/>
      <c r="I2173" s="157"/>
      <c r="J2173" s="42"/>
      <c r="K2173" s="42"/>
      <c r="L2173" s="46"/>
      <c r="M2173" s="263"/>
      <c r="N2173" s="264"/>
      <c r="O2173" s="93"/>
      <c r="P2173" s="93"/>
      <c r="Q2173" s="93"/>
      <c r="R2173" s="93"/>
      <c r="S2173" s="93"/>
      <c r="T2173" s="94"/>
      <c r="U2173" s="40"/>
      <c r="V2173" s="40"/>
      <c r="W2173" s="40"/>
      <c r="X2173" s="40"/>
      <c r="Y2173" s="40"/>
      <c r="Z2173" s="40"/>
      <c r="AA2173" s="40"/>
      <c r="AB2173" s="40"/>
      <c r="AC2173" s="40"/>
      <c r="AD2173" s="40"/>
      <c r="AE2173" s="40"/>
      <c r="AT2173" s="18" t="s">
        <v>404</v>
      </c>
      <c r="AU2173" s="18" t="s">
        <v>93</v>
      </c>
    </row>
    <row r="2174" s="2" customFormat="1" ht="16.5" customHeight="1">
      <c r="A2174" s="40"/>
      <c r="B2174" s="41"/>
      <c r="C2174" s="247" t="s">
        <v>3410</v>
      </c>
      <c r="D2174" s="247" t="s">
        <v>400</v>
      </c>
      <c r="E2174" s="248" t="s">
        <v>3411</v>
      </c>
      <c r="F2174" s="249" t="s">
        <v>3412</v>
      </c>
      <c r="G2174" s="250" t="s">
        <v>1828</v>
      </c>
      <c r="H2174" s="251">
        <v>1</v>
      </c>
      <c r="I2174" s="252"/>
      <c r="J2174" s="253">
        <f>ROUND(I2174*H2174,2)</f>
        <v>0</v>
      </c>
      <c r="K2174" s="254"/>
      <c r="L2174" s="46"/>
      <c r="M2174" s="255" t="s">
        <v>1</v>
      </c>
      <c r="N2174" s="256" t="s">
        <v>48</v>
      </c>
      <c r="O2174" s="93"/>
      <c r="P2174" s="257">
        <f>O2174*H2174</f>
        <v>0</v>
      </c>
      <c r="Q2174" s="257">
        <v>0</v>
      </c>
      <c r="R2174" s="257">
        <f>Q2174*H2174</f>
        <v>0</v>
      </c>
      <c r="S2174" s="257">
        <v>0</v>
      </c>
      <c r="T2174" s="258">
        <f>S2174*H2174</f>
        <v>0</v>
      </c>
      <c r="U2174" s="40"/>
      <c r="V2174" s="40"/>
      <c r="W2174" s="40"/>
      <c r="X2174" s="40"/>
      <c r="Y2174" s="40"/>
      <c r="Z2174" s="40"/>
      <c r="AA2174" s="40"/>
      <c r="AB2174" s="40"/>
      <c r="AC2174" s="40"/>
      <c r="AD2174" s="40"/>
      <c r="AE2174" s="40"/>
      <c r="AR2174" s="259" t="s">
        <v>162</v>
      </c>
      <c r="AT2174" s="259" t="s">
        <v>400</v>
      </c>
      <c r="AU2174" s="259" t="s">
        <v>93</v>
      </c>
      <c r="AY2174" s="18" t="s">
        <v>397</v>
      </c>
      <c r="BE2174" s="260">
        <f>IF(N2174="základní",J2174,0)</f>
        <v>0</v>
      </c>
      <c r="BF2174" s="260">
        <f>IF(N2174="snížená",J2174,0)</f>
        <v>0</v>
      </c>
      <c r="BG2174" s="260">
        <f>IF(N2174="zákl. přenesená",J2174,0)</f>
        <v>0</v>
      </c>
      <c r="BH2174" s="260">
        <f>IF(N2174="sníž. přenesená",J2174,0)</f>
        <v>0</v>
      </c>
      <c r="BI2174" s="260">
        <f>IF(N2174="nulová",J2174,0)</f>
        <v>0</v>
      </c>
      <c r="BJ2174" s="18" t="s">
        <v>91</v>
      </c>
      <c r="BK2174" s="260">
        <f>ROUND(I2174*H2174,2)</f>
        <v>0</v>
      </c>
      <c r="BL2174" s="18" t="s">
        <v>162</v>
      </c>
      <c r="BM2174" s="259" t="s">
        <v>3413</v>
      </c>
    </row>
    <row r="2175" s="2" customFormat="1">
      <c r="A2175" s="40"/>
      <c r="B2175" s="41"/>
      <c r="C2175" s="42"/>
      <c r="D2175" s="261" t="s">
        <v>404</v>
      </c>
      <c r="E2175" s="42"/>
      <c r="F2175" s="262" t="s">
        <v>2370</v>
      </c>
      <c r="G2175" s="42"/>
      <c r="H2175" s="42"/>
      <c r="I2175" s="157"/>
      <c r="J2175" s="42"/>
      <c r="K2175" s="42"/>
      <c r="L2175" s="46"/>
      <c r="M2175" s="263"/>
      <c r="N2175" s="264"/>
      <c r="O2175" s="93"/>
      <c r="P2175" s="93"/>
      <c r="Q2175" s="93"/>
      <c r="R2175" s="93"/>
      <c r="S2175" s="93"/>
      <c r="T2175" s="94"/>
      <c r="U2175" s="40"/>
      <c r="V2175" s="40"/>
      <c r="W2175" s="40"/>
      <c r="X2175" s="40"/>
      <c r="Y2175" s="40"/>
      <c r="Z2175" s="40"/>
      <c r="AA2175" s="40"/>
      <c r="AB2175" s="40"/>
      <c r="AC2175" s="40"/>
      <c r="AD2175" s="40"/>
      <c r="AE2175" s="40"/>
      <c r="AT2175" s="18" t="s">
        <v>404</v>
      </c>
      <c r="AU2175" s="18" t="s">
        <v>93</v>
      </c>
    </row>
    <row r="2176" s="2" customFormat="1" ht="16.5" customHeight="1">
      <c r="A2176" s="40"/>
      <c r="B2176" s="41"/>
      <c r="C2176" s="247" t="s">
        <v>2243</v>
      </c>
      <c r="D2176" s="247" t="s">
        <v>400</v>
      </c>
      <c r="E2176" s="248" t="s">
        <v>3414</v>
      </c>
      <c r="F2176" s="249" t="s">
        <v>3415</v>
      </c>
      <c r="G2176" s="250" t="s">
        <v>1828</v>
      </c>
      <c r="H2176" s="251">
        <v>1</v>
      </c>
      <c r="I2176" s="252"/>
      <c r="J2176" s="253">
        <f>ROUND(I2176*H2176,2)</f>
        <v>0</v>
      </c>
      <c r="K2176" s="254"/>
      <c r="L2176" s="46"/>
      <c r="M2176" s="255" t="s">
        <v>1</v>
      </c>
      <c r="N2176" s="256" t="s">
        <v>48</v>
      </c>
      <c r="O2176" s="93"/>
      <c r="P2176" s="257">
        <f>O2176*H2176</f>
        <v>0</v>
      </c>
      <c r="Q2176" s="257">
        <v>0</v>
      </c>
      <c r="R2176" s="257">
        <f>Q2176*H2176</f>
        <v>0</v>
      </c>
      <c r="S2176" s="257">
        <v>0</v>
      </c>
      <c r="T2176" s="258">
        <f>S2176*H2176</f>
        <v>0</v>
      </c>
      <c r="U2176" s="40"/>
      <c r="V2176" s="40"/>
      <c r="W2176" s="40"/>
      <c r="X2176" s="40"/>
      <c r="Y2176" s="40"/>
      <c r="Z2176" s="40"/>
      <c r="AA2176" s="40"/>
      <c r="AB2176" s="40"/>
      <c r="AC2176" s="40"/>
      <c r="AD2176" s="40"/>
      <c r="AE2176" s="40"/>
      <c r="AR2176" s="259" t="s">
        <v>162</v>
      </c>
      <c r="AT2176" s="259" t="s">
        <v>400</v>
      </c>
      <c r="AU2176" s="259" t="s">
        <v>93</v>
      </c>
      <c r="AY2176" s="18" t="s">
        <v>397</v>
      </c>
      <c r="BE2176" s="260">
        <f>IF(N2176="základní",J2176,0)</f>
        <v>0</v>
      </c>
      <c r="BF2176" s="260">
        <f>IF(N2176="snížená",J2176,0)</f>
        <v>0</v>
      </c>
      <c r="BG2176" s="260">
        <f>IF(N2176="zákl. přenesená",J2176,0)</f>
        <v>0</v>
      </c>
      <c r="BH2176" s="260">
        <f>IF(N2176="sníž. přenesená",J2176,0)</f>
        <v>0</v>
      </c>
      <c r="BI2176" s="260">
        <f>IF(N2176="nulová",J2176,0)</f>
        <v>0</v>
      </c>
      <c r="BJ2176" s="18" t="s">
        <v>91</v>
      </c>
      <c r="BK2176" s="260">
        <f>ROUND(I2176*H2176,2)</f>
        <v>0</v>
      </c>
      <c r="BL2176" s="18" t="s">
        <v>162</v>
      </c>
      <c r="BM2176" s="259" t="s">
        <v>3416</v>
      </c>
    </row>
    <row r="2177" s="2" customFormat="1">
      <c r="A2177" s="40"/>
      <c r="B2177" s="41"/>
      <c r="C2177" s="42"/>
      <c r="D2177" s="261" t="s">
        <v>404</v>
      </c>
      <c r="E2177" s="42"/>
      <c r="F2177" s="262" t="s">
        <v>2370</v>
      </c>
      <c r="G2177" s="42"/>
      <c r="H2177" s="42"/>
      <c r="I2177" s="157"/>
      <c r="J2177" s="42"/>
      <c r="K2177" s="42"/>
      <c r="L2177" s="46"/>
      <c r="M2177" s="263"/>
      <c r="N2177" s="264"/>
      <c r="O2177" s="93"/>
      <c r="P2177" s="93"/>
      <c r="Q2177" s="93"/>
      <c r="R2177" s="93"/>
      <c r="S2177" s="93"/>
      <c r="T2177" s="94"/>
      <c r="U2177" s="40"/>
      <c r="V2177" s="40"/>
      <c r="W2177" s="40"/>
      <c r="X2177" s="40"/>
      <c r="Y2177" s="40"/>
      <c r="Z2177" s="40"/>
      <c r="AA2177" s="40"/>
      <c r="AB2177" s="40"/>
      <c r="AC2177" s="40"/>
      <c r="AD2177" s="40"/>
      <c r="AE2177" s="40"/>
      <c r="AT2177" s="18" t="s">
        <v>404</v>
      </c>
      <c r="AU2177" s="18" t="s">
        <v>93</v>
      </c>
    </row>
    <row r="2178" s="2" customFormat="1" ht="16.5" customHeight="1">
      <c r="A2178" s="40"/>
      <c r="B2178" s="41"/>
      <c r="C2178" s="247" t="s">
        <v>3417</v>
      </c>
      <c r="D2178" s="247" t="s">
        <v>400</v>
      </c>
      <c r="E2178" s="248" t="s">
        <v>3418</v>
      </c>
      <c r="F2178" s="249" t="s">
        <v>3419</v>
      </c>
      <c r="G2178" s="250" t="s">
        <v>1828</v>
      </c>
      <c r="H2178" s="251">
        <v>1</v>
      </c>
      <c r="I2178" s="252"/>
      <c r="J2178" s="253">
        <f>ROUND(I2178*H2178,2)</f>
        <v>0</v>
      </c>
      <c r="K2178" s="254"/>
      <c r="L2178" s="46"/>
      <c r="M2178" s="255" t="s">
        <v>1</v>
      </c>
      <c r="N2178" s="256" t="s">
        <v>48</v>
      </c>
      <c r="O2178" s="93"/>
      <c r="P2178" s="257">
        <f>O2178*H2178</f>
        <v>0</v>
      </c>
      <c r="Q2178" s="257">
        <v>0</v>
      </c>
      <c r="R2178" s="257">
        <f>Q2178*H2178</f>
        <v>0</v>
      </c>
      <c r="S2178" s="257">
        <v>0</v>
      </c>
      <c r="T2178" s="258">
        <f>S2178*H2178</f>
        <v>0</v>
      </c>
      <c r="U2178" s="40"/>
      <c r="V2178" s="40"/>
      <c r="W2178" s="40"/>
      <c r="X2178" s="40"/>
      <c r="Y2178" s="40"/>
      <c r="Z2178" s="40"/>
      <c r="AA2178" s="40"/>
      <c r="AB2178" s="40"/>
      <c r="AC2178" s="40"/>
      <c r="AD2178" s="40"/>
      <c r="AE2178" s="40"/>
      <c r="AR2178" s="259" t="s">
        <v>162</v>
      </c>
      <c r="AT2178" s="259" t="s">
        <v>400</v>
      </c>
      <c r="AU2178" s="259" t="s">
        <v>93</v>
      </c>
      <c r="AY2178" s="18" t="s">
        <v>397</v>
      </c>
      <c r="BE2178" s="260">
        <f>IF(N2178="základní",J2178,0)</f>
        <v>0</v>
      </c>
      <c r="BF2178" s="260">
        <f>IF(N2178="snížená",J2178,0)</f>
        <v>0</v>
      </c>
      <c r="BG2178" s="260">
        <f>IF(N2178="zákl. přenesená",J2178,0)</f>
        <v>0</v>
      </c>
      <c r="BH2178" s="260">
        <f>IF(N2178="sníž. přenesená",J2178,0)</f>
        <v>0</v>
      </c>
      <c r="BI2178" s="260">
        <f>IF(N2178="nulová",J2178,0)</f>
        <v>0</v>
      </c>
      <c r="BJ2178" s="18" t="s">
        <v>91</v>
      </c>
      <c r="BK2178" s="260">
        <f>ROUND(I2178*H2178,2)</f>
        <v>0</v>
      </c>
      <c r="BL2178" s="18" t="s">
        <v>162</v>
      </c>
      <c r="BM2178" s="259" t="s">
        <v>3420</v>
      </c>
    </row>
    <row r="2179" s="2" customFormat="1">
      <c r="A2179" s="40"/>
      <c r="B2179" s="41"/>
      <c r="C2179" s="42"/>
      <c r="D2179" s="261" t="s">
        <v>404</v>
      </c>
      <c r="E2179" s="42"/>
      <c r="F2179" s="262" t="s">
        <v>2370</v>
      </c>
      <c r="G2179" s="42"/>
      <c r="H2179" s="42"/>
      <c r="I2179" s="157"/>
      <c r="J2179" s="42"/>
      <c r="K2179" s="42"/>
      <c r="L2179" s="46"/>
      <c r="M2179" s="263"/>
      <c r="N2179" s="264"/>
      <c r="O2179" s="93"/>
      <c r="P2179" s="93"/>
      <c r="Q2179" s="93"/>
      <c r="R2179" s="93"/>
      <c r="S2179" s="93"/>
      <c r="T2179" s="94"/>
      <c r="U2179" s="40"/>
      <c r="V2179" s="40"/>
      <c r="W2179" s="40"/>
      <c r="X2179" s="40"/>
      <c r="Y2179" s="40"/>
      <c r="Z2179" s="40"/>
      <c r="AA2179" s="40"/>
      <c r="AB2179" s="40"/>
      <c r="AC2179" s="40"/>
      <c r="AD2179" s="40"/>
      <c r="AE2179" s="40"/>
      <c r="AT2179" s="18" t="s">
        <v>404</v>
      </c>
      <c r="AU2179" s="18" t="s">
        <v>93</v>
      </c>
    </row>
    <row r="2180" s="2" customFormat="1" ht="16.5" customHeight="1">
      <c r="A2180" s="40"/>
      <c r="B2180" s="41"/>
      <c r="C2180" s="247" t="s">
        <v>2247</v>
      </c>
      <c r="D2180" s="247" t="s">
        <v>400</v>
      </c>
      <c r="E2180" s="248" t="s">
        <v>3421</v>
      </c>
      <c r="F2180" s="249" t="s">
        <v>3422</v>
      </c>
      <c r="G2180" s="250" t="s">
        <v>1828</v>
      </c>
      <c r="H2180" s="251">
        <v>1</v>
      </c>
      <c r="I2180" s="252"/>
      <c r="J2180" s="253">
        <f>ROUND(I2180*H2180,2)</f>
        <v>0</v>
      </c>
      <c r="K2180" s="254"/>
      <c r="L2180" s="46"/>
      <c r="M2180" s="255" t="s">
        <v>1</v>
      </c>
      <c r="N2180" s="256" t="s">
        <v>48</v>
      </c>
      <c r="O2180" s="93"/>
      <c r="P2180" s="257">
        <f>O2180*H2180</f>
        <v>0</v>
      </c>
      <c r="Q2180" s="257">
        <v>0</v>
      </c>
      <c r="R2180" s="257">
        <f>Q2180*H2180</f>
        <v>0</v>
      </c>
      <c r="S2180" s="257">
        <v>0</v>
      </c>
      <c r="T2180" s="258">
        <f>S2180*H2180</f>
        <v>0</v>
      </c>
      <c r="U2180" s="40"/>
      <c r="V2180" s="40"/>
      <c r="W2180" s="40"/>
      <c r="X2180" s="40"/>
      <c r="Y2180" s="40"/>
      <c r="Z2180" s="40"/>
      <c r="AA2180" s="40"/>
      <c r="AB2180" s="40"/>
      <c r="AC2180" s="40"/>
      <c r="AD2180" s="40"/>
      <c r="AE2180" s="40"/>
      <c r="AR2180" s="259" t="s">
        <v>162</v>
      </c>
      <c r="AT2180" s="259" t="s">
        <v>400</v>
      </c>
      <c r="AU2180" s="259" t="s">
        <v>93</v>
      </c>
      <c r="AY2180" s="18" t="s">
        <v>397</v>
      </c>
      <c r="BE2180" s="260">
        <f>IF(N2180="základní",J2180,0)</f>
        <v>0</v>
      </c>
      <c r="BF2180" s="260">
        <f>IF(N2180="snížená",J2180,0)</f>
        <v>0</v>
      </c>
      <c r="BG2180" s="260">
        <f>IF(N2180="zákl. přenesená",J2180,0)</f>
        <v>0</v>
      </c>
      <c r="BH2180" s="260">
        <f>IF(N2180="sníž. přenesená",J2180,0)</f>
        <v>0</v>
      </c>
      <c r="BI2180" s="260">
        <f>IF(N2180="nulová",J2180,0)</f>
        <v>0</v>
      </c>
      <c r="BJ2180" s="18" t="s">
        <v>91</v>
      </c>
      <c r="BK2180" s="260">
        <f>ROUND(I2180*H2180,2)</f>
        <v>0</v>
      </c>
      <c r="BL2180" s="18" t="s">
        <v>162</v>
      </c>
      <c r="BM2180" s="259" t="s">
        <v>3423</v>
      </c>
    </row>
    <row r="2181" s="2" customFormat="1">
      <c r="A2181" s="40"/>
      <c r="B2181" s="41"/>
      <c r="C2181" s="42"/>
      <c r="D2181" s="261" t="s">
        <v>404</v>
      </c>
      <c r="E2181" s="42"/>
      <c r="F2181" s="262" t="s">
        <v>2370</v>
      </c>
      <c r="G2181" s="42"/>
      <c r="H2181" s="42"/>
      <c r="I2181" s="157"/>
      <c r="J2181" s="42"/>
      <c r="K2181" s="42"/>
      <c r="L2181" s="46"/>
      <c r="M2181" s="263"/>
      <c r="N2181" s="264"/>
      <c r="O2181" s="93"/>
      <c r="P2181" s="93"/>
      <c r="Q2181" s="93"/>
      <c r="R2181" s="93"/>
      <c r="S2181" s="93"/>
      <c r="T2181" s="94"/>
      <c r="U2181" s="40"/>
      <c r="V2181" s="40"/>
      <c r="W2181" s="40"/>
      <c r="X2181" s="40"/>
      <c r="Y2181" s="40"/>
      <c r="Z2181" s="40"/>
      <c r="AA2181" s="40"/>
      <c r="AB2181" s="40"/>
      <c r="AC2181" s="40"/>
      <c r="AD2181" s="40"/>
      <c r="AE2181" s="40"/>
      <c r="AT2181" s="18" t="s">
        <v>404</v>
      </c>
      <c r="AU2181" s="18" t="s">
        <v>93</v>
      </c>
    </row>
    <row r="2182" s="2" customFormat="1" ht="16.5" customHeight="1">
      <c r="A2182" s="40"/>
      <c r="B2182" s="41"/>
      <c r="C2182" s="247" t="s">
        <v>3424</v>
      </c>
      <c r="D2182" s="247" t="s">
        <v>400</v>
      </c>
      <c r="E2182" s="248" t="s">
        <v>3425</v>
      </c>
      <c r="F2182" s="249" t="s">
        <v>3426</v>
      </c>
      <c r="G2182" s="250" t="s">
        <v>1828</v>
      </c>
      <c r="H2182" s="251">
        <v>1</v>
      </c>
      <c r="I2182" s="252"/>
      <c r="J2182" s="253">
        <f>ROUND(I2182*H2182,2)</f>
        <v>0</v>
      </c>
      <c r="K2182" s="254"/>
      <c r="L2182" s="46"/>
      <c r="M2182" s="255" t="s">
        <v>1</v>
      </c>
      <c r="N2182" s="256" t="s">
        <v>48</v>
      </c>
      <c r="O2182" s="93"/>
      <c r="P2182" s="257">
        <f>O2182*H2182</f>
        <v>0</v>
      </c>
      <c r="Q2182" s="257">
        <v>0</v>
      </c>
      <c r="R2182" s="257">
        <f>Q2182*H2182</f>
        <v>0</v>
      </c>
      <c r="S2182" s="257">
        <v>0</v>
      </c>
      <c r="T2182" s="258">
        <f>S2182*H2182</f>
        <v>0</v>
      </c>
      <c r="U2182" s="40"/>
      <c r="V2182" s="40"/>
      <c r="W2182" s="40"/>
      <c r="X2182" s="40"/>
      <c r="Y2182" s="40"/>
      <c r="Z2182" s="40"/>
      <c r="AA2182" s="40"/>
      <c r="AB2182" s="40"/>
      <c r="AC2182" s="40"/>
      <c r="AD2182" s="40"/>
      <c r="AE2182" s="40"/>
      <c r="AR2182" s="259" t="s">
        <v>162</v>
      </c>
      <c r="AT2182" s="259" t="s">
        <v>400</v>
      </c>
      <c r="AU2182" s="259" t="s">
        <v>93</v>
      </c>
      <c r="AY2182" s="18" t="s">
        <v>397</v>
      </c>
      <c r="BE2182" s="260">
        <f>IF(N2182="základní",J2182,0)</f>
        <v>0</v>
      </c>
      <c r="BF2182" s="260">
        <f>IF(N2182="snížená",J2182,0)</f>
        <v>0</v>
      </c>
      <c r="BG2182" s="260">
        <f>IF(N2182="zákl. přenesená",J2182,0)</f>
        <v>0</v>
      </c>
      <c r="BH2182" s="260">
        <f>IF(N2182="sníž. přenesená",J2182,0)</f>
        <v>0</v>
      </c>
      <c r="BI2182" s="260">
        <f>IF(N2182="nulová",J2182,0)</f>
        <v>0</v>
      </c>
      <c r="BJ2182" s="18" t="s">
        <v>91</v>
      </c>
      <c r="BK2182" s="260">
        <f>ROUND(I2182*H2182,2)</f>
        <v>0</v>
      </c>
      <c r="BL2182" s="18" t="s">
        <v>162</v>
      </c>
      <c r="BM2182" s="259" t="s">
        <v>3427</v>
      </c>
    </row>
    <row r="2183" s="2" customFormat="1">
      <c r="A2183" s="40"/>
      <c r="B2183" s="41"/>
      <c r="C2183" s="42"/>
      <c r="D2183" s="261" t="s">
        <v>404</v>
      </c>
      <c r="E2183" s="42"/>
      <c r="F2183" s="262" t="s">
        <v>2370</v>
      </c>
      <c r="G2183" s="42"/>
      <c r="H2183" s="42"/>
      <c r="I2183" s="157"/>
      <c r="J2183" s="42"/>
      <c r="K2183" s="42"/>
      <c r="L2183" s="46"/>
      <c r="M2183" s="263"/>
      <c r="N2183" s="264"/>
      <c r="O2183" s="93"/>
      <c r="P2183" s="93"/>
      <c r="Q2183" s="93"/>
      <c r="R2183" s="93"/>
      <c r="S2183" s="93"/>
      <c r="T2183" s="94"/>
      <c r="U2183" s="40"/>
      <c r="V2183" s="40"/>
      <c r="W2183" s="40"/>
      <c r="X2183" s="40"/>
      <c r="Y2183" s="40"/>
      <c r="Z2183" s="40"/>
      <c r="AA2183" s="40"/>
      <c r="AB2183" s="40"/>
      <c r="AC2183" s="40"/>
      <c r="AD2183" s="40"/>
      <c r="AE2183" s="40"/>
      <c r="AT2183" s="18" t="s">
        <v>404</v>
      </c>
      <c r="AU2183" s="18" t="s">
        <v>93</v>
      </c>
    </row>
    <row r="2184" s="2" customFormat="1" ht="16.5" customHeight="1">
      <c r="A2184" s="40"/>
      <c r="B2184" s="41"/>
      <c r="C2184" s="247" t="s">
        <v>2250</v>
      </c>
      <c r="D2184" s="247" t="s">
        <v>400</v>
      </c>
      <c r="E2184" s="248" t="s">
        <v>3428</v>
      </c>
      <c r="F2184" s="249" t="s">
        <v>3429</v>
      </c>
      <c r="G2184" s="250" t="s">
        <v>1828</v>
      </c>
      <c r="H2184" s="251">
        <v>1</v>
      </c>
      <c r="I2184" s="252"/>
      <c r="J2184" s="253">
        <f>ROUND(I2184*H2184,2)</f>
        <v>0</v>
      </c>
      <c r="K2184" s="254"/>
      <c r="L2184" s="46"/>
      <c r="M2184" s="255" t="s">
        <v>1</v>
      </c>
      <c r="N2184" s="256" t="s">
        <v>48</v>
      </c>
      <c r="O2184" s="93"/>
      <c r="P2184" s="257">
        <f>O2184*H2184</f>
        <v>0</v>
      </c>
      <c r="Q2184" s="257">
        <v>0</v>
      </c>
      <c r="R2184" s="257">
        <f>Q2184*H2184</f>
        <v>0</v>
      </c>
      <c r="S2184" s="257">
        <v>0</v>
      </c>
      <c r="T2184" s="258">
        <f>S2184*H2184</f>
        <v>0</v>
      </c>
      <c r="U2184" s="40"/>
      <c r="V2184" s="40"/>
      <c r="W2184" s="40"/>
      <c r="X2184" s="40"/>
      <c r="Y2184" s="40"/>
      <c r="Z2184" s="40"/>
      <c r="AA2184" s="40"/>
      <c r="AB2184" s="40"/>
      <c r="AC2184" s="40"/>
      <c r="AD2184" s="40"/>
      <c r="AE2184" s="40"/>
      <c r="AR2184" s="259" t="s">
        <v>162</v>
      </c>
      <c r="AT2184" s="259" t="s">
        <v>400</v>
      </c>
      <c r="AU2184" s="259" t="s">
        <v>93</v>
      </c>
      <c r="AY2184" s="18" t="s">
        <v>397</v>
      </c>
      <c r="BE2184" s="260">
        <f>IF(N2184="základní",J2184,0)</f>
        <v>0</v>
      </c>
      <c r="BF2184" s="260">
        <f>IF(N2184="snížená",J2184,0)</f>
        <v>0</v>
      </c>
      <c r="BG2184" s="260">
        <f>IF(N2184="zákl. přenesená",J2184,0)</f>
        <v>0</v>
      </c>
      <c r="BH2184" s="260">
        <f>IF(N2184="sníž. přenesená",J2184,0)</f>
        <v>0</v>
      </c>
      <c r="BI2184" s="260">
        <f>IF(N2184="nulová",J2184,0)</f>
        <v>0</v>
      </c>
      <c r="BJ2184" s="18" t="s">
        <v>91</v>
      </c>
      <c r="BK2184" s="260">
        <f>ROUND(I2184*H2184,2)</f>
        <v>0</v>
      </c>
      <c r="BL2184" s="18" t="s">
        <v>162</v>
      </c>
      <c r="BM2184" s="259" t="s">
        <v>3430</v>
      </c>
    </row>
    <row r="2185" s="2" customFormat="1">
      <c r="A2185" s="40"/>
      <c r="B2185" s="41"/>
      <c r="C2185" s="42"/>
      <c r="D2185" s="261" t="s">
        <v>404</v>
      </c>
      <c r="E2185" s="42"/>
      <c r="F2185" s="262" t="s">
        <v>2370</v>
      </c>
      <c r="G2185" s="42"/>
      <c r="H2185" s="42"/>
      <c r="I2185" s="157"/>
      <c r="J2185" s="42"/>
      <c r="K2185" s="42"/>
      <c r="L2185" s="46"/>
      <c r="M2185" s="263"/>
      <c r="N2185" s="264"/>
      <c r="O2185" s="93"/>
      <c r="P2185" s="93"/>
      <c r="Q2185" s="93"/>
      <c r="R2185" s="93"/>
      <c r="S2185" s="93"/>
      <c r="T2185" s="94"/>
      <c r="U2185" s="40"/>
      <c r="V2185" s="40"/>
      <c r="W2185" s="40"/>
      <c r="X2185" s="40"/>
      <c r="Y2185" s="40"/>
      <c r="Z2185" s="40"/>
      <c r="AA2185" s="40"/>
      <c r="AB2185" s="40"/>
      <c r="AC2185" s="40"/>
      <c r="AD2185" s="40"/>
      <c r="AE2185" s="40"/>
      <c r="AT2185" s="18" t="s">
        <v>404</v>
      </c>
      <c r="AU2185" s="18" t="s">
        <v>93</v>
      </c>
    </row>
    <row r="2186" s="2" customFormat="1" ht="16.5" customHeight="1">
      <c r="A2186" s="40"/>
      <c r="B2186" s="41"/>
      <c r="C2186" s="247" t="s">
        <v>3431</v>
      </c>
      <c r="D2186" s="247" t="s">
        <v>400</v>
      </c>
      <c r="E2186" s="248" t="s">
        <v>3432</v>
      </c>
      <c r="F2186" s="249" t="s">
        <v>3433</v>
      </c>
      <c r="G2186" s="250" t="s">
        <v>1828</v>
      </c>
      <c r="H2186" s="251">
        <v>1</v>
      </c>
      <c r="I2186" s="252"/>
      <c r="J2186" s="253">
        <f>ROUND(I2186*H2186,2)</f>
        <v>0</v>
      </c>
      <c r="K2186" s="254"/>
      <c r="L2186" s="46"/>
      <c r="M2186" s="255" t="s">
        <v>1</v>
      </c>
      <c r="N2186" s="256" t="s">
        <v>48</v>
      </c>
      <c r="O2186" s="93"/>
      <c r="P2186" s="257">
        <f>O2186*H2186</f>
        <v>0</v>
      </c>
      <c r="Q2186" s="257">
        <v>0</v>
      </c>
      <c r="R2186" s="257">
        <f>Q2186*H2186</f>
        <v>0</v>
      </c>
      <c r="S2186" s="257">
        <v>0</v>
      </c>
      <c r="T2186" s="258">
        <f>S2186*H2186</f>
        <v>0</v>
      </c>
      <c r="U2186" s="40"/>
      <c r="V2186" s="40"/>
      <c r="W2186" s="40"/>
      <c r="X2186" s="40"/>
      <c r="Y2186" s="40"/>
      <c r="Z2186" s="40"/>
      <c r="AA2186" s="40"/>
      <c r="AB2186" s="40"/>
      <c r="AC2186" s="40"/>
      <c r="AD2186" s="40"/>
      <c r="AE2186" s="40"/>
      <c r="AR2186" s="259" t="s">
        <v>162</v>
      </c>
      <c r="AT2186" s="259" t="s">
        <v>400</v>
      </c>
      <c r="AU2186" s="259" t="s">
        <v>93</v>
      </c>
      <c r="AY2186" s="18" t="s">
        <v>397</v>
      </c>
      <c r="BE2186" s="260">
        <f>IF(N2186="základní",J2186,0)</f>
        <v>0</v>
      </c>
      <c r="BF2186" s="260">
        <f>IF(N2186="snížená",J2186,0)</f>
        <v>0</v>
      </c>
      <c r="BG2186" s="260">
        <f>IF(N2186="zákl. přenesená",J2186,0)</f>
        <v>0</v>
      </c>
      <c r="BH2186" s="260">
        <f>IF(N2186="sníž. přenesená",J2186,0)</f>
        <v>0</v>
      </c>
      <c r="BI2186" s="260">
        <f>IF(N2186="nulová",J2186,0)</f>
        <v>0</v>
      </c>
      <c r="BJ2186" s="18" t="s">
        <v>91</v>
      </c>
      <c r="BK2186" s="260">
        <f>ROUND(I2186*H2186,2)</f>
        <v>0</v>
      </c>
      <c r="BL2186" s="18" t="s">
        <v>162</v>
      </c>
      <c r="BM2186" s="259" t="s">
        <v>3434</v>
      </c>
    </row>
    <row r="2187" s="2" customFormat="1">
      <c r="A2187" s="40"/>
      <c r="B2187" s="41"/>
      <c r="C2187" s="42"/>
      <c r="D2187" s="261" t="s">
        <v>404</v>
      </c>
      <c r="E2187" s="42"/>
      <c r="F2187" s="262" t="s">
        <v>2370</v>
      </c>
      <c r="G2187" s="42"/>
      <c r="H2187" s="42"/>
      <c r="I2187" s="157"/>
      <c r="J2187" s="42"/>
      <c r="K2187" s="42"/>
      <c r="L2187" s="46"/>
      <c r="M2187" s="263"/>
      <c r="N2187" s="264"/>
      <c r="O2187" s="93"/>
      <c r="P2187" s="93"/>
      <c r="Q2187" s="93"/>
      <c r="R2187" s="93"/>
      <c r="S2187" s="93"/>
      <c r="T2187" s="94"/>
      <c r="U2187" s="40"/>
      <c r="V2187" s="40"/>
      <c r="W2187" s="40"/>
      <c r="X2187" s="40"/>
      <c r="Y2187" s="40"/>
      <c r="Z2187" s="40"/>
      <c r="AA2187" s="40"/>
      <c r="AB2187" s="40"/>
      <c r="AC2187" s="40"/>
      <c r="AD2187" s="40"/>
      <c r="AE2187" s="40"/>
      <c r="AT2187" s="18" t="s">
        <v>404</v>
      </c>
      <c r="AU2187" s="18" t="s">
        <v>93</v>
      </c>
    </row>
    <row r="2188" s="2" customFormat="1" ht="16.5" customHeight="1">
      <c r="A2188" s="40"/>
      <c r="B2188" s="41"/>
      <c r="C2188" s="247" t="s">
        <v>2254</v>
      </c>
      <c r="D2188" s="247" t="s">
        <v>400</v>
      </c>
      <c r="E2188" s="248" t="s">
        <v>3435</v>
      </c>
      <c r="F2188" s="249" t="s">
        <v>3436</v>
      </c>
      <c r="G2188" s="250" t="s">
        <v>1828</v>
      </c>
      <c r="H2188" s="251">
        <v>1</v>
      </c>
      <c r="I2188" s="252"/>
      <c r="J2188" s="253">
        <f>ROUND(I2188*H2188,2)</f>
        <v>0</v>
      </c>
      <c r="K2188" s="254"/>
      <c r="L2188" s="46"/>
      <c r="M2188" s="255" t="s">
        <v>1</v>
      </c>
      <c r="N2188" s="256" t="s">
        <v>48</v>
      </c>
      <c r="O2188" s="93"/>
      <c r="P2188" s="257">
        <f>O2188*H2188</f>
        <v>0</v>
      </c>
      <c r="Q2188" s="257">
        <v>0</v>
      </c>
      <c r="R2188" s="257">
        <f>Q2188*H2188</f>
        <v>0</v>
      </c>
      <c r="S2188" s="257">
        <v>0</v>
      </c>
      <c r="T2188" s="258">
        <f>S2188*H2188</f>
        <v>0</v>
      </c>
      <c r="U2188" s="40"/>
      <c r="V2188" s="40"/>
      <c r="W2188" s="40"/>
      <c r="X2188" s="40"/>
      <c r="Y2188" s="40"/>
      <c r="Z2188" s="40"/>
      <c r="AA2188" s="40"/>
      <c r="AB2188" s="40"/>
      <c r="AC2188" s="40"/>
      <c r="AD2188" s="40"/>
      <c r="AE2188" s="40"/>
      <c r="AR2188" s="259" t="s">
        <v>162</v>
      </c>
      <c r="AT2188" s="259" t="s">
        <v>400</v>
      </c>
      <c r="AU2188" s="259" t="s">
        <v>93</v>
      </c>
      <c r="AY2188" s="18" t="s">
        <v>397</v>
      </c>
      <c r="BE2188" s="260">
        <f>IF(N2188="základní",J2188,0)</f>
        <v>0</v>
      </c>
      <c r="BF2188" s="260">
        <f>IF(N2188="snížená",J2188,0)</f>
        <v>0</v>
      </c>
      <c r="BG2188" s="260">
        <f>IF(N2188="zákl. přenesená",J2188,0)</f>
        <v>0</v>
      </c>
      <c r="BH2188" s="260">
        <f>IF(N2188="sníž. přenesená",J2188,0)</f>
        <v>0</v>
      </c>
      <c r="BI2188" s="260">
        <f>IF(N2188="nulová",J2188,0)</f>
        <v>0</v>
      </c>
      <c r="BJ2188" s="18" t="s">
        <v>91</v>
      </c>
      <c r="BK2188" s="260">
        <f>ROUND(I2188*H2188,2)</f>
        <v>0</v>
      </c>
      <c r="BL2188" s="18" t="s">
        <v>162</v>
      </c>
      <c r="BM2188" s="259" t="s">
        <v>3437</v>
      </c>
    </row>
    <row r="2189" s="2" customFormat="1">
      <c r="A2189" s="40"/>
      <c r="B2189" s="41"/>
      <c r="C2189" s="42"/>
      <c r="D2189" s="261" t="s">
        <v>404</v>
      </c>
      <c r="E2189" s="42"/>
      <c r="F2189" s="262" t="s">
        <v>2370</v>
      </c>
      <c r="G2189" s="42"/>
      <c r="H2189" s="42"/>
      <c r="I2189" s="157"/>
      <c r="J2189" s="42"/>
      <c r="K2189" s="42"/>
      <c r="L2189" s="46"/>
      <c r="M2189" s="263"/>
      <c r="N2189" s="264"/>
      <c r="O2189" s="93"/>
      <c r="P2189" s="93"/>
      <c r="Q2189" s="93"/>
      <c r="R2189" s="93"/>
      <c r="S2189" s="93"/>
      <c r="T2189" s="94"/>
      <c r="U2189" s="40"/>
      <c r="V2189" s="40"/>
      <c r="W2189" s="40"/>
      <c r="X2189" s="40"/>
      <c r="Y2189" s="40"/>
      <c r="Z2189" s="40"/>
      <c r="AA2189" s="40"/>
      <c r="AB2189" s="40"/>
      <c r="AC2189" s="40"/>
      <c r="AD2189" s="40"/>
      <c r="AE2189" s="40"/>
      <c r="AT2189" s="18" t="s">
        <v>404</v>
      </c>
      <c r="AU2189" s="18" t="s">
        <v>93</v>
      </c>
    </row>
    <row r="2190" s="2" customFormat="1" ht="16.5" customHeight="1">
      <c r="A2190" s="40"/>
      <c r="B2190" s="41"/>
      <c r="C2190" s="247" t="s">
        <v>3438</v>
      </c>
      <c r="D2190" s="247" t="s">
        <v>400</v>
      </c>
      <c r="E2190" s="248" t="s">
        <v>3439</v>
      </c>
      <c r="F2190" s="249" t="s">
        <v>3440</v>
      </c>
      <c r="G2190" s="250" t="s">
        <v>1828</v>
      </c>
      <c r="H2190" s="251">
        <v>1</v>
      </c>
      <c r="I2190" s="252"/>
      <c r="J2190" s="253">
        <f>ROUND(I2190*H2190,2)</f>
        <v>0</v>
      </c>
      <c r="K2190" s="254"/>
      <c r="L2190" s="46"/>
      <c r="M2190" s="255" t="s">
        <v>1</v>
      </c>
      <c r="N2190" s="256" t="s">
        <v>48</v>
      </c>
      <c r="O2190" s="93"/>
      <c r="P2190" s="257">
        <f>O2190*H2190</f>
        <v>0</v>
      </c>
      <c r="Q2190" s="257">
        <v>0</v>
      </c>
      <c r="R2190" s="257">
        <f>Q2190*H2190</f>
        <v>0</v>
      </c>
      <c r="S2190" s="257">
        <v>0</v>
      </c>
      <c r="T2190" s="258">
        <f>S2190*H2190</f>
        <v>0</v>
      </c>
      <c r="U2190" s="40"/>
      <c r="V2190" s="40"/>
      <c r="W2190" s="40"/>
      <c r="X2190" s="40"/>
      <c r="Y2190" s="40"/>
      <c r="Z2190" s="40"/>
      <c r="AA2190" s="40"/>
      <c r="AB2190" s="40"/>
      <c r="AC2190" s="40"/>
      <c r="AD2190" s="40"/>
      <c r="AE2190" s="40"/>
      <c r="AR2190" s="259" t="s">
        <v>162</v>
      </c>
      <c r="AT2190" s="259" t="s">
        <v>400</v>
      </c>
      <c r="AU2190" s="259" t="s">
        <v>93</v>
      </c>
      <c r="AY2190" s="18" t="s">
        <v>397</v>
      </c>
      <c r="BE2190" s="260">
        <f>IF(N2190="základní",J2190,0)</f>
        <v>0</v>
      </c>
      <c r="BF2190" s="260">
        <f>IF(N2190="snížená",J2190,0)</f>
        <v>0</v>
      </c>
      <c r="BG2190" s="260">
        <f>IF(N2190="zákl. přenesená",J2190,0)</f>
        <v>0</v>
      </c>
      <c r="BH2190" s="260">
        <f>IF(N2190="sníž. přenesená",J2190,0)</f>
        <v>0</v>
      </c>
      <c r="BI2190" s="260">
        <f>IF(N2190="nulová",J2190,0)</f>
        <v>0</v>
      </c>
      <c r="BJ2190" s="18" t="s">
        <v>91</v>
      </c>
      <c r="BK2190" s="260">
        <f>ROUND(I2190*H2190,2)</f>
        <v>0</v>
      </c>
      <c r="BL2190" s="18" t="s">
        <v>162</v>
      </c>
      <c r="BM2190" s="259" t="s">
        <v>3441</v>
      </c>
    </row>
    <row r="2191" s="2" customFormat="1">
      <c r="A2191" s="40"/>
      <c r="B2191" s="41"/>
      <c r="C2191" s="42"/>
      <c r="D2191" s="261" t="s">
        <v>404</v>
      </c>
      <c r="E2191" s="42"/>
      <c r="F2191" s="262" t="s">
        <v>2370</v>
      </c>
      <c r="G2191" s="42"/>
      <c r="H2191" s="42"/>
      <c r="I2191" s="157"/>
      <c r="J2191" s="42"/>
      <c r="K2191" s="42"/>
      <c r="L2191" s="46"/>
      <c r="M2191" s="263"/>
      <c r="N2191" s="264"/>
      <c r="O2191" s="93"/>
      <c r="P2191" s="93"/>
      <c r="Q2191" s="93"/>
      <c r="R2191" s="93"/>
      <c r="S2191" s="93"/>
      <c r="T2191" s="94"/>
      <c r="U2191" s="40"/>
      <c r="V2191" s="40"/>
      <c r="W2191" s="40"/>
      <c r="X2191" s="40"/>
      <c r="Y2191" s="40"/>
      <c r="Z2191" s="40"/>
      <c r="AA2191" s="40"/>
      <c r="AB2191" s="40"/>
      <c r="AC2191" s="40"/>
      <c r="AD2191" s="40"/>
      <c r="AE2191" s="40"/>
      <c r="AT2191" s="18" t="s">
        <v>404</v>
      </c>
      <c r="AU2191" s="18" t="s">
        <v>93</v>
      </c>
    </row>
    <row r="2192" s="2" customFormat="1" ht="16.5" customHeight="1">
      <c r="A2192" s="40"/>
      <c r="B2192" s="41"/>
      <c r="C2192" s="247" t="s">
        <v>2257</v>
      </c>
      <c r="D2192" s="247" t="s">
        <v>400</v>
      </c>
      <c r="E2192" s="248" t="s">
        <v>3442</v>
      </c>
      <c r="F2192" s="249" t="s">
        <v>3443</v>
      </c>
      <c r="G2192" s="250" t="s">
        <v>1828</v>
      </c>
      <c r="H2192" s="251">
        <v>1</v>
      </c>
      <c r="I2192" s="252"/>
      <c r="J2192" s="253">
        <f>ROUND(I2192*H2192,2)</f>
        <v>0</v>
      </c>
      <c r="K2192" s="254"/>
      <c r="L2192" s="46"/>
      <c r="M2192" s="255" t="s">
        <v>1</v>
      </c>
      <c r="N2192" s="256" t="s">
        <v>48</v>
      </c>
      <c r="O2192" s="93"/>
      <c r="P2192" s="257">
        <f>O2192*H2192</f>
        <v>0</v>
      </c>
      <c r="Q2192" s="257">
        <v>0</v>
      </c>
      <c r="R2192" s="257">
        <f>Q2192*H2192</f>
        <v>0</v>
      </c>
      <c r="S2192" s="257">
        <v>0</v>
      </c>
      <c r="T2192" s="258">
        <f>S2192*H2192</f>
        <v>0</v>
      </c>
      <c r="U2192" s="40"/>
      <c r="V2192" s="40"/>
      <c r="W2192" s="40"/>
      <c r="X2192" s="40"/>
      <c r="Y2192" s="40"/>
      <c r="Z2192" s="40"/>
      <c r="AA2192" s="40"/>
      <c r="AB2192" s="40"/>
      <c r="AC2192" s="40"/>
      <c r="AD2192" s="40"/>
      <c r="AE2192" s="40"/>
      <c r="AR2192" s="259" t="s">
        <v>162</v>
      </c>
      <c r="AT2192" s="259" t="s">
        <v>400</v>
      </c>
      <c r="AU2192" s="259" t="s">
        <v>93</v>
      </c>
      <c r="AY2192" s="18" t="s">
        <v>397</v>
      </c>
      <c r="BE2192" s="260">
        <f>IF(N2192="základní",J2192,0)</f>
        <v>0</v>
      </c>
      <c r="BF2192" s="260">
        <f>IF(N2192="snížená",J2192,0)</f>
        <v>0</v>
      </c>
      <c r="BG2192" s="260">
        <f>IF(N2192="zákl. přenesená",J2192,0)</f>
        <v>0</v>
      </c>
      <c r="BH2192" s="260">
        <f>IF(N2192="sníž. přenesená",J2192,0)</f>
        <v>0</v>
      </c>
      <c r="BI2192" s="260">
        <f>IF(N2192="nulová",J2192,0)</f>
        <v>0</v>
      </c>
      <c r="BJ2192" s="18" t="s">
        <v>91</v>
      </c>
      <c r="BK2192" s="260">
        <f>ROUND(I2192*H2192,2)</f>
        <v>0</v>
      </c>
      <c r="BL2192" s="18" t="s">
        <v>162</v>
      </c>
      <c r="BM2192" s="259" t="s">
        <v>3444</v>
      </c>
    </row>
    <row r="2193" s="2" customFormat="1">
      <c r="A2193" s="40"/>
      <c r="B2193" s="41"/>
      <c r="C2193" s="42"/>
      <c r="D2193" s="261" t="s">
        <v>404</v>
      </c>
      <c r="E2193" s="42"/>
      <c r="F2193" s="262" t="s">
        <v>2370</v>
      </c>
      <c r="G2193" s="42"/>
      <c r="H2193" s="42"/>
      <c r="I2193" s="157"/>
      <c r="J2193" s="42"/>
      <c r="K2193" s="42"/>
      <c r="L2193" s="46"/>
      <c r="M2193" s="263"/>
      <c r="N2193" s="264"/>
      <c r="O2193" s="93"/>
      <c r="P2193" s="93"/>
      <c r="Q2193" s="93"/>
      <c r="R2193" s="93"/>
      <c r="S2193" s="93"/>
      <c r="T2193" s="94"/>
      <c r="U2193" s="40"/>
      <c r="V2193" s="40"/>
      <c r="W2193" s="40"/>
      <c r="X2193" s="40"/>
      <c r="Y2193" s="40"/>
      <c r="Z2193" s="40"/>
      <c r="AA2193" s="40"/>
      <c r="AB2193" s="40"/>
      <c r="AC2193" s="40"/>
      <c r="AD2193" s="40"/>
      <c r="AE2193" s="40"/>
      <c r="AT2193" s="18" t="s">
        <v>404</v>
      </c>
      <c r="AU2193" s="18" t="s">
        <v>93</v>
      </c>
    </row>
    <row r="2194" s="2" customFormat="1" ht="16.5" customHeight="1">
      <c r="A2194" s="40"/>
      <c r="B2194" s="41"/>
      <c r="C2194" s="247" t="s">
        <v>3445</v>
      </c>
      <c r="D2194" s="247" t="s">
        <v>400</v>
      </c>
      <c r="E2194" s="248" t="s">
        <v>3446</v>
      </c>
      <c r="F2194" s="249" t="s">
        <v>3447</v>
      </c>
      <c r="G2194" s="250" t="s">
        <v>1828</v>
      </c>
      <c r="H2194" s="251">
        <v>1</v>
      </c>
      <c r="I2194" s="252"/>
      <c r="J2194" s="253">
        <f>ROUND(I2194*H2194,2)</f>
        <v>0</v>
      </c>
      <c r="K2194" s="254"/>
      <c r="L2194" s="46"/>
      <c r="M2194" s="255" t="s">
        <v>1</v>
      </c>
      <c r="N2194" s="256" t="s">
        <v>48</v>
      </c>
      <c r="O2194" s="93"/>
      <c r="P2194" s="257">
        <f>O2194*H2194</f>
        <v>0</v>
      </c>
      <c r="Q2194" s="257">
        <v>0</v>
      </c>
      <c r="R2194" s="257">
        <f>Q2194*H2194</f>
        <v>0</v>
      </c>
      <c r="S2194" s="257">
        <v>0</v>
      </c>
      <c r="T2194" s="258">
        <f>S2194*H2194</f>
        <v>0</v>
      </c>
      <c r="U2194" s="40"/>
      <c r="V2194" s="40"/>
      <c r="W2194" s="40"/>
      <c r="X2194" s="40"/>
      <c r="Y2194" s="40"/>
      <c r="Z2194" s="40"/>
      <c r="AA2194" s="40"/>
      <c r="AB2194" s="40"/>
      <c r="AC2194" s="40"/>
      <c r="AD2194" s="40"/>
      <c r="AE2194" s="40"/>
      <c r="AR2194" s="259" t="s">
        <v>162</v>
      </c>
      <c r="AT2194" s="259" t="s">
        <v>400</v>
      </c>
      <c r="AU2194" s="259" t="s">
        <v>93</v>
      </c>
      <c r="AY2194" s="18" t="s">
        <v>397</v>
      </c>
      <c r="BE2194" s="260">
        <f>IF(N2194="základní",J2194,0)</f>
        <v>0</v>
      </c>
      <c r="BF2194" s="260">
        <f>IF(N2194="snížená",J2194,0)</f>
        <v>0</v>
      </c>
      <c r="BG2194" s="260">
        <f>IF(N2194="zákl. přenesená",J2194,0)</f>
        <v>0</v>
      </c>
      <c r="BH2194" s="260">
        <f>IF(N2194="sníž. přenesená",J2194,0)</f>
        <v>0</v>
      </c>
      <c r="BI2194" s="260">
        <f>IF(N2194="nulová",J2194,0)</f>
        <v>0</v>
      </c>
      <c r="BJ2194" s="18" t="s">
        <v>91</v>
      </c>
      <c r="BK2194" s="260">
        <f>ROUND(I2194*H2194,2)</f>
        <v>0</v>
      </c>
      <c r="BL2194" s="18" t="s">
        <v>162</v>
      </c>
      <c r="BM2194" s="259" t="s">
        <v>3448</v>
      </c>
    </row>
    <row r="2195" s="2" customFormat="1">
      <c r="A2195" s="40"/>
      <c r="B2195" s="41"/>
      <c r="C2195" s="42"/>
      <c r="D2195" s="261" t="s">
        <v>404</v>
      </c>
      <c r="E2195" s="42"/>
      <c r="F2195" s="262" t="s">
        <v>2370</v>
      </c>
      <c r="G2195" s="42"/>
      <c r="H2195" s="42"/>
      <c r="I2195" s="157"/>
      <c r="J2195" s="42"/>
      <c r="K2195" s="42"/>
      <c r="L2195" s="46"/>
      <c r="M2195" s="263"/>
      <c r="N2195" s="264"/>
      <c r="O2195" s="93"/>
      <c r="P2195" s="93"/>
      <c r="Q2195" s="93"/>
      <c r="R2195" s="93"/>
      <c r="S2195" s="93"/>
      <c r="T2195" s="94"/>
      <c r="U2195" s="40"/>
      <c r="V2195" s="40"/>
      <c r="W2195" s="40"/>
      <c r="X2195" s="40"/>
      <c r="Y2195" s="40"/>
      <c r="Z2195" s="40"/>
      <c r="AA2195" s="40"/>
      <c r="AB2195" s="40"/>
      <c r="AC2195" s="40"/>
      <c r="AD2195" s="40"/>
      <c r="AE2195" s="40"/>
      <c r="AT2195" s="18" t="s">
        <v>404</v>
      </c>
      <c r="AU2195" s="18" t="s">
        <v>93</v>
      </c>
    </row>
    <row r="2196" s="2" customFormat="1" ht="16.5" customHeight="1">
      <c r="A2196" s="40"/>
      <c r="B2196" s="41"/>
      <c r="C2196" s="247" t="s">
        <v>2261</v>
      </c>
      <c r="D2196" s="247" t="s">
        <v>400</v>
      </c>
      <c r="E2196" s="248" t="s">
        <v>3449</v>
      </c>
      <c r="F2196" s="249" t="s">
        <v>3450</v>
      </c>
      <c r="G2196" s="250" t="s">
        <v>1828</v>
      </c>
      <c r="H2196" s="251">
        <v>1</v>
      </c>
      <c r="I2196" s="252"/>
      <c r="J2196" s="253">
        <f>ROUND(I2196*H2196,2)</f>
        <v>0</v>
      </c>
      <c r="K2196" s="254"/>
      <c r="L2196" s="46"/>
      <c r="M2196" s="255" t="s">
        <v>1</v>
      </c>
      <c r="N2196" s="256" t="s">
        <v>48</v>
      </c>
      <c r="O2196" s="93"/>
      <c r="P2196" s="257">
        <f>O2196*H2196</f>
        <v>0</v>
      </c>
      <c r="Q2196" s="257">
        <v>0</v>
      </c>
      <c r="R2196" s="257">
        <f>Q2196*H2196</f>
        <v>0</v>
      </c>
      <c r="S2196" s="257">
        <v>0</v>
      </c>
      <c r="T2196" s="258">
        <f>S2196*H2196</f>
        <v>0</v>
      </c>
      <c r="U2196" s="40"/>
      <c r="V2196" s="40"/>
      <c r="W2196" s="40"/>
      <c r="X2196" s="40"/>
      <c r="Y2196" s="40"/>
      <c r="Z2196" s="40"/>
      <c r="AA2196" s="40"/>
      <c r="AB2196" s="40"/>
      <c r="AC2196" s="40"/>
      <c r="AD2196" s="40"/>
      <c r="AE2196" s="40"/>
      <c r="AR2196" s="259" t="s">
        <v>162</v>
      </c>
      <c r="AT2196" s="259" t="s">
        <v>400</v>
      </c>
      <c r="AU2196" s="259" t="s">
        <v>93</v>
      </c>
      <c r="AY2196" s="18" t="s">
        <v>397</v>
      </c>
      <c r="BE2196" s="260">
        <f>IF(N2196="základní",J2196,0)</f>
        <v>0</v>
      </c>
      <c r="BF2196" s="260">
        <f>IF(N2196="snížená",J2196,0)</f>
        <v>0</v>
      </c>
      <c r="BG2196" s="260">
        <f>IF(N2196="zákl. přenesená",J2196,0)</f>
        <v>0</v>
      </c>
      <c r="BH2196" s="260">
        <f>IF(N2196="sníž. přenesená",J2196,0)</f>
        <v>0</v>
      </c>
      <c r="BI2196" s="260">
        <f>IF(N2196="nulová",J2196,0)</f>
        <v>0</v>
      </c>
      <c r="BJ2196" s="18" t="s">
        <v>91</v>
      </c>
      <c r="BK2196" s="260">
        <f>ROUND(I2196*H2196,2)</f>
        <v>0</v>
      </c>
      <c r="BL2196" s="18" t="s">
        <v>162</v>
      </c>
      <c r="BM2196" s="259" t="s">
        <v>3451</v>
      </c>
    </row>
    <row r="2197" s="2" customFormat="1">
      <c r="A2197" s="40"/>
      <c r="B2197" s="41"/>
      <c r="C2197" s="42"/>
      <c r="D2197" s="261" t="s">
        <v>404</v>
      </c>
      <c r="E2197" s="42"/>
      <c r="F2197" s="262" t="s">
        <v>2370</v>
      </c>
      <c r="G2197" s="42"/>
      <c r="H2197" s="42"/>
      <c r="I2197" s="157"/>
      <c r="J2197" s="42"/>
      <c r="K2197" s="42"/>
      <c r="L2197" s="46"/>
      <c r="M2197" s="263"/>
      <c r="N2197" s="264"/>
      <c r="O2197" s="93"/>
      <c r="P2197" s="93"/>
      <c r="Q2197" s="93"/>
      <c r="R2197" s="93"/>
      <c r="S2197" s="93"/>
      <c r="T2197" s="94"/>
      <c r="U2197" s="40"/>
      <c r="V2197" s="40"/>
      <c r="W2197" s="40"/>
      <c r="X2197" s="40"/>
      <c r="Y2197" s="40"/>
      <c r="Z2197" s="40"/>
      <c r="AA2197" s="40"/>
      <c r="AB2197" s="40"/>
      <c r="AC2197" s="40"/>
      <c r="AD2197" s="40"/>
      <c r="AE2197" s="40"/>
      <c r="AT2197" s="18" t="s">
        <v>404</v>
      </c>
      <c r="AU2197" s="18" t="s">
        <v>93</v>
      </c>
    </row>
    <row r="2198" s="2" customFormat="1" ht="16.5" customHeight="1">
      <c r="A2198" s="40"/>
      <c r="B2198" s="41"/>
      <c r="C2198" s="247" t="s">
        <v>3452</v>
      </c>
      <c r="D2198" s="247" t="s">
        <v>400</v>
      </c>
      <c r="E2198" s="248" t="s">
        <v>3453</v>
      </c>
      <c r="F2198" s="249" t="s">
        <v>3454</v>
      </c>
      <c r="G2198" s="250" t="s">
        <v>1828</v>
      </c>
      <c r="H2198" s="251">
        <v>1</v>
      </c>
      <c r="I2198" s="252"/>
      <c r="J2198" s="253">
        <f>ROUND(I2198*H2198,2)</f>
        <v>0</v>
      </c>
      <c r="K2198" s="254"/>
      <c r="L2198" s="46"/>
      <c r="M2198" s="255" t="s">
        <v>1</v>
      </c>
      <c r="N2198" s="256" t="s">
        <v>48</v>
      </c>
      <c r="O2198" s="93"/>
      <c r="P2198" s="257">
        <f>O2198*H2198</f>
        <v>0</v>
      </c>
      <c r="Q2198" s="257">
        <v>0</v>
      </c>
      <c r="R2198" s="257">
        <f>Q2198*H2198</f>
        <v>0</v>
      </c>
      <c r="S2198" s="257">
        <v>0</v>
      </c>
      <c r="T2198" s="258">
        <f>S2198*H2198</f>
        <v>0</v>
      </c>
      <c r="U2198" s="40"/>
      <c r="V2198" s="40"/>
      <c r="W2198" s="40"/>
      <c r="X2198" s="40"/>
      <c r="Y2198" s="40"/>
      <c r="Z2198" s="40"/>
      <c r="AA2198" s="40"/>
      <c r="AB2198" s="40"/>
      <c r="AC2198" s="40"/>
      <c r="AD2198" s="40"/>
      <c r="AE2198" s="40"/>
      <c r="AR2198" s="259" t="s">
        <v>162</v>
      </c>
      <c r="AT2198" s="259" t="s">
        <v>400</v>
      </c>
      <c r="AU2198" s="259" t="s">
        <v>93</v>
      </c>
      <c r="AY2198" s="18" t="s">
        <v>397</v>
      </c>
      <c r="BE2198" s="260">
        <f>IF(N2198="základní",J2198,0)</f>
        <v>0</v>
      </c>
      <c r="BF2198" s="260">
        <f>IF(N2198="snížená",J2198,0)</f>
        <v>0</v>
      </c>
      <c r="BG2198" s="260">
        <f>IF(N2198="zákl. přenesená",J2198,0)</f>
        <v>0</v>
      </c>
      <c r="BH2198" s="260">
        <f>IF(N2198="sníž. přenesená",J2198,0)</f>
        <v>0</v>
      </c>
      <c r="BI2198" s="260">
        <f>IF(N2198="nulová",J2198,0)</f>
        <v>0</v>
      </c>
      <c r="BJ2198" s="18" t="s">
        <v>91</v>
      </c>
      <c r="BK2198" s="260">
        <f>ROUND(I2198*H2198,2)</f>
        <v>0</v>
      </c>
      <c r="BL2198" s="18" t="s">
        <v>162</v>
      </c>
      <c r="BM2198" s="259" t="s">
        <v>3455</v>
      </c>
    </row>
    <row r="2199" s="2" customFormat="1">
      <c r="A2199" s="40"/>
      <c r="B2199" s="41"/>
      <c r="C2199" s="42"/>
      <c r="D2199" s="261" t="s">
        <v>404</v>
      </c>
      <c r="E2199" s="42"/>
      <c r="F2199" s="262" t="s">
        <v>2370</v>
      </c>
      <c r="G2199" s="42"/>
      <c r="H2199" s="42"/>
      <c r="I2199" s="157"/>
      <c r="J2199" s="42"/>
      <c r="K2199" s="42"/>
      <c r="L2199" s="46"/>
      <c r="M2199" s="263"/>
      <c r="N2199" s="264"/>
      <c r="O2199" s="93"/>
      <c r="P2199" s="93"/>
      <c r="Q2199" s="93"/>
      <c r="R2199" s="93"/>
      <c r="S2199" s="93"/>
      <c r="T2199" s="94"/>
      <c r="U2199" s="40"/>
      <c r="V2199" s="40"/>
      <c r="W2199" s="40"/>
      <c r="X2199" s="40"/>
      <c r="Y2199" s="40"/>
      <c r="Z2199" s="40"/>
      <c r="AA2199" s="40"/>
      <c r="AB2199" s="40"/>
      <c r="AC2199" s="40"/>
      <c r="AD2199" s="40"/>
      <c r="AE2199" s="40"/>
      <c r="AT2199" s="18" t="s">
        <v>404</v>
      </c>
      <c r="AU2199" s="18" t="s">
        <v>93</v>
      </c>
    </row>
    <row r="2200" s="2" customFormat="1" ht="16.5" customHeight="1">
      <c r="A2200" s="40"/>
      <c r="B2200" s="41"/>
      <c r="C2200" s="247" t="s">
        <v>2264</v>
      </c>
      <c r="D2200" s="247" t="s">
        <v>400</v>
      </c>
      <c r="E2200" s="248" t="s">
        <v>3456</v>
      </c>
      <c r="F2200" s="249" t="s">
        <v>3457</v>
      </c>
      <c r="G2200" s="250" t="s">
        <v>1828</v>
      </c>
      <c r="H2200" s="251">
        <v>1</v>
      </c>
      <c r="I2200" s="252"/>
      <c r="J2200" s="253">
        <f>ROUND(I2200*H2200,2)</f>
        <v>0</v>
      </c>
      <c r="K2200" s="254"/>
      <c r="L2200" s="46"/>
      <c r="M2200" s="255" t="s">
        <v>1</v>
      </c>
      <c r="N2200" s="256" t="s">
        <v>48</v>
      </c>
      <c r="O2200" s="93"/>
      <c r="P2200" s="257">
        <f>O2200*H2200</f>
        <v>0</v>
      </c>
      <c r="Q2200" s="257">
        <v>0</v>
      </c>
      <c r="R2200" s="257">
        <f>Q2200*H2200</f>
        <v>0</v>
      </c>
      <c r="S2200" s="257">
        <v>0</v>
      </c>
      <c r="T2200" s="258">
        <f>S2200*H2200</f>
        <v>0</v>
      </c>
      <c r="U2200" s="40"/>
      <c r="V2200" s="40"/>
      <c r="W2200" s="40"/>
      <c r="X2200" s="40"/>
      <c r="Y2200" s="40"/>
      <c r="Z2200" s="40"/>
      <c r="AA2200" s="40"/>
      <c r="AB2200" s="40"/>
      <c r="AC2200" s="40"/>
      <c r="AD2200" s="40"/>
      <c r="AE2200" s="40"/>
      <c r="AR2200" s="259" t="s">
        <v>162</v>
      </c>
      <c r="AT2200" s="259" t="s">
        <v>400</v>
      </c>
      <c r="AU2200" s="259" t="s">
        <v>93</v>
      </c>
      <c r="AY2200" s="18" t="s">
        <v>397</v>
      </c>
      <c r="BE2200" s="260">
        <f>IF(N2200="základní",J2200,0)</f>
        <v>0</v>
      </c>
      <c r="BF2200" s="260">
        <f>IF(N2200="snížená",J2200,0)</f>
        <v>0</v>
      </c>
      <c r="BG2200" s="260">
        <f>IF(N2200="zákl. přenesená",J2200,0)</f>
        <v>0</v>
      </c>
      <c r="BH2200" s="260">
        <f>IF(N2200="sníž. přenesená",J2200,0)</f>
        <v>0</v>
      </c>
      <c r="BI2200" s="260">
        <f>IF(N2200="nulová",J2200,0)</f>
        <v>0</v>
      </c>
      <c r="BJ2200" s="18" t="s">
        <v>91</v>
      </c>
      <c r="BK2200" s="260">
        <f>ROUND(I2200*H2200,2)</f>
        <v>0</v>
      </c>
      <c r="BL2200" s="18" t="s">
        <v>162</v>
      </c>
      <c r="BM2200" s="259" t="s">
        <v>3458</v>
      </c>
    </row>
    <row r="2201" s="2" customFormat="1">
      <c r="A2201" s="40"/>
      <c r="B2201" s="41"/>
      <c r="C2201" s="42"/>
      <c r="D2201" s="261" t="s">
        <v>404</v>
      </c>
      <c r="E2201" s="42"/>
      <c r="F2201" s="262" t="s">
        <v>2370</v>
      </c>
      <c r="G2201" s="42"/>
      <c r="H2201" s="42"/>
      <c r="I2201" s="157"/>
      <c r="J2201" s="42"/>
      <c r="K2201" s="42"/>
      <c r="L2201" s="46"/>
      <c r="M2201" s="263"/>
      <c r="N2201" s="264"/>
      <c r="O2201" s="93"/>
      <c r="P2201" s="93"/>
      <c r="Q2201" s="93"/>
      <c r="R2201" s="93"/>
      <c r="S2201" s="93"/>
      <c r="T2201" s="94"/>
      <c r="U2201" s="40"/>
      <c r="V2201" s="40"/>
      <c r="W2201" s="40"/>
      <c r="X2201" s="40"/>
      <c r="Y2201" s="40"/>
      <c r="Z2201" s="40"/>
      <c r="AA2201" s="40"/>
      <c r="AB2201" s="40"/>
      <c r="AC2201" s="40"/>
      <c r="AD2201" s="40"/>
      <c r="AE2201" s="40"/>
      <c r="AT2201" s="18" t="s">
        <v>404</v>
      </c>
      <c r="AU2201" s="18" t="s">
        <v>93</v>
      </c>
    </row>
    <row r="2202" s="2" customFormat="1" ht="16.5" customHeight="1">
      <c r="A2202" s="40"/>
      <c r="B2202" s="41"/>
      <c r="C2202" s="247" t="s">
        <v>3459</v>
      </c>
      <c r="D2202" s="247" t="s">
        <v>400</v>
      </c>
      <c r="E2202" s="248" t="s">
        <v>3460</v>
      </c>
      <c r="F2202" s="249" t="s">
        <v>3461</v>
      </c>
      <c r="G2202" s="250" t="s">
        <v>1828</v>
      </c>
      <c r="H2202" s="251">
        <v>1</v>
      </c>
      <c r="I2202" s="252"/>
      <c r="J2202" s="253">
        <f>ROUND(I2202*H2202,2)</f>
        <v>0</v>
      </c>
      <c r="K2202" s="254"/>
      <c r="L2202" s="46"/>
      <c r="M2202" s="255" t="s">
        <v>1</v>
      </c>
      <c r="N2202" s="256" t="s">
        <v>48</v>
      </c>
      <c r="O2202" s="93"/>
      <c r="P2202" s="257">
        <f>O2202*H2202</f>
        <v>0</v>
      </c>
      <c r="Q2202" s="257">
        <v>0</v>
      </c>
      <c r="R2202" s="257">
        <f>Q2202*H2202</f>
        <v>0</v>
      </c>
      <c r="S2202" s="257">
        <v>0</v>
      </c>
      <c r="T2202" s="258">
        <f>S2202*H2202</f>
        <v>0</v>
      </c>
      <c r="U2202" s="40"/>
      <c r="V2202" s="40"/>
      <c r="W2202" s="40"/>
      <c r="X2202" s="40"/>
      <c r="Y2202" s="40"/>
      <c r="Z2202" s="40"/>
      <c r="AA2202" s="40"/>
      <c r="AB2202" s="40"/>
      <c r="AC2202" s="40"/>
      <c r="AD2202" s="40"/>
      <c r="AE2202" s="40"/>
      <c r="AR2202" s="259" t="s">
        <v>162</v>
      </c>
      <c r="AT2202" s="259" t="s">
        <v>400</v>
      </c>
      <c r="AU2202" s="259" t="s">
        <v>93</v>
      </c>
      <c r="AY2202" s="18" t="s">
        <v>397</v>
      </c>
      <c r="BE2202" s="260">
        <f>IF(N2202="základní",J2202,0)</f>
        <v>0</v>
      </c>
      <c r="BF2202" s="260">
        <f>IF(N2202="snížená",J2202,0)</f>
        <v>0</v>
      </c>
      <c r="BG2202" s="260">
        <f>IF(N2202="zákl. přenesená",J2202,0)</f>
        <v>0</v>
      </c>
      <c r="BH2202" s="260">
        <f>IF(N2202="sníž. přenesená",J2202,0)</f>
        <v>0</v>
      </c>
      <c r="BI2202" s="260">
        <f>IF(N2202="nulová",J2202,0)</f>
        <v>0</v>
      </c>
      <c r="BJ2202" s="18" t="s">
        <v>91</v>
      </c>
      <c r="BK2202" s="260">
        <f>ROUND(I2202*H2202,2)</f>
        <v>0</v>
      </c>
      <c r="BL2202" s="18" t="s">
        <v>162</v>
      </c>
      <c r="BM2202" s="259" t="s">
        <v>3462</v>
      </c>
    </row>
    <row r="2203" s="2" customFormat="1">
      <c r="A2203" s="40"/>
      <c r="B2203" s="41"/>
      <c r="C2203" s="42"/>
      <c r="D2203" s="261" t="s">
        <v>404</v>
      </c>
      <c r="E2203" s="42"/>
      <c r="F2203" s="262" t="s">
        <v>2370</v>
      </c>
      <c r="G2203" s="42"/>
      <c r="H2203" s="42"/>
      <c r="I2203" s="157"/>
      <c r="J2203" s="42"/>
      <c r="K2203" s="42"/>
      <c r="L2203" s="46"/>
      <c r="M2203" s="263"/>
      <c r="N2203" s="264"/>
      <c r="O2203" s="93"/>
      <c r="P2203" s="93"/>
      <c r="Q2203" s="93"/>
      <c r="R2203" s="93"/>
      <c r="S2203" s="93"/>
      <c r="T2203" s="94"/>
      <c r="U2203" s="40"/>
      <c r="V2203" s="40"/>
      <c r="W2203" s="40"/>
      <c r="X2203" s="40"/>
      <c r="Y2203" s="40"/>
      <c r="Z2203" s="40"/>
      <c r="AA2203" s="40"/>
      <c r="AB2203" s="40"/>
      <c r="AC2203" s="40"/>
      <c r="AD2203" s="40"/>
      <c r="AE2203" s="40"/>
      <c r="AT2203" s="18" t="s">
        <v>404</v>
      </c>
      <c r="AU2203" s="18" t="s">
        <v>93</v>
      </c>
    </row>
    <row r="2204" s="2" customFormat="1" ht="16.5" customHeight="1">
      <c r="A2204" s="40"/>
      <c r="B2204" s="41"/>
      <c r="C2204" s="247" t="s">
        <v>2268</v>
      </c>
      <c r="D2204" s="247" t="s">
        <v>400</v>
      </c>
      <c r="E2204" s="248" t="s">
        <v>3463</v>
      </c>
      <c r="F2204" s="249" t="s">
        <v>3464</v>
      </c>
      <c r="G2204" s="250" t="s">
        <v>1828</v>
      </c>
      <c r="H2204" s="251">
        <v>1</v>
      </c>
      <c r="I2204" s="252"/>
      <c r="J2204" s="253">
        <f>ROUND(I2204*H2204,2)</f>
        <v>0</v>
      </c>
      <c r="K2204" s="254"/>
      <c r="L2204" s="46"/>
      <c r="M2204" s="255" t="s">
        <v>1</v>
      </c>
      <c r="N2204" s="256" t="s">
        <v>48</v>
      </c>
      <c r="O2204" s="93"/>
      <c r="P2204" s="257">
        <f>O2204*H2204</f>
        <v>0</v>
      </c>
      <c r="Q2204" s="257">
        <v>0</v>
      </c>
      <c r="R2204" s="257">
        <f>Q2204*H2204</f>
        <v>0</v>
      </c>
      <c r="S2204" s="257">
        <v>0</v>
      </c>
      <c r="T2204" s="258">
        <f>S2204*H2204</f>
        <v>0</v>
      </c>
      <c r="U2204" s="40"/>
      <c r="V2204" s="40"/>
      <c r="W2204" s="40"/>
      <c r="X2204" s="40"/>
      <c r="Y2204" s="40"/>
      <c r="Z2204" s="40"/>
      <c r="AA2204" s="40"/>
      <c r="AB2204" s="40"/>
      <c r="AC2204" s="40"/>
      <c r="AD2204" s="40"/>
      <c r="AE2204" s="40"/>
      <c r="AR2204" s="259" t="s">
        <v>162</v>
      </c>
      <c r="AT2204" s="259" t="s">
        <v>400</v>
      </c>
      <c r="AU2204" s="259" t="s">
        <v>93</v>
      </c>
      <c r="AY2204" s="18" t="s">
        <v>397</v>
      </c>
      <c r="BE2204" s="260">
        <f>IF(N2204="základní",J2204,0)</f>
        <v>0</v>
      </c>
      <c r="BF2204" s="260">
        <f>IF(N2204="snížená",J2204,0)</f>
        <v>0</v>
      </c>
      <c r="BG2204" s="260">
        <f>IF(N2204="zákl. přenesená",J2204,0)</f>
        <v>0</v>
      </c>
      <c r="BH2204" s="260">
        <f>IF(N2204="sníž. přenesená",J2204,0)</f>
        <v>0</v>
      </c>
      <c r="BI2204" s="260">
        <f>IF(N2204="nulová",J2204,0)</f>
        <v>0</v>
      </c>
      <c r="BJ2204" s="18" t="s">
        <v>91</v>
      </c>
      <c r="BK2204" s="260">
        <f>ROUND(I2204*H2204,2)</f>
        <v>0</v>
      </c>
      <c r="BL2204" s="18" t="s">
        <v>162</v>
      </c>
      <c r="BM2204" s="259" t="s">
        <v>3465</v>
      </c>
    </row>
    <row r="2205" s="2" customFormat="1">
      <c r="A2205" s="40"/>
      <c r="B2205" s="41"/>
      <c r="C2205" s="42"/>
      <c r="D2205" s="261" t="s">
        <v>404</v>
      </c>
      <c r="E2205" s="42"/>
      <c r="F2205" s="262" t="s">
        <v>2370</v>
      </c>
      <c r="G2205" s="42"/>
      <c r="H2205" s="42"/>
      <c r="I2205" s="157"/>
      <c r="J2205" s="42"/>
      <c r="K2205" s="42"/>
      <c r="L2205" s="46"/>
      <c r="M2205" s="263"/>
      <c r="N2205" s="264"/>
      <c r="O2205" s="93"/>
      <c r="P2205" s="93"/>
      <c r="Q2205" s="93"/>
      <c r="R2205" s="93"/>
      <c r="S2205" s="93"/>
      <c r="T2205" s="94"/>
      <c r="U2205" s="40"/>
      <c r="V2205" s="40"/>
      <c r="W2205" s="40"/>
      <c r="X2205" s="40"/>
      <c r="Y2205" s="40"/>
      <c r="Z2205" s="40"/>
      <c r="AA2205" s="40"/>
      <c r="AB2205" s="40"/>
      <c r="AC2205" s="40"/>
      <c r="AD2205" s="40"/>
      <c r="AE2205" s="40"/>
      <c r="AT2205" s="18" t="s">
        <v>404</v>
      </c>
      <c r="AU2205" s="18" t="s">
        <v>93</v>
      </c>
    </row>
    <row r="2206" s="2" customFormat="1" ht="16.5" customHeight="1">
      <c r="A2206" s="40"/>
      <c r="B2206" s="41"/>
      <c r="C2206" s="247" t="s">
        <v>3466</v>
      </c>
      <c r="D2206" s="247" t="s">
        <v>400</v>
      </c>
      <c r="E2206" s="248" t="s">
        <v>3467</v>
      </c>
      <c r="F2206" s="249" t="s">
        <v>3468</v>
      </c>
      <c r="G2206" s="250" t="s">
        <v>1828</v>
      </c>
      <c r="H2206" s="251">
        <v>1</v>
      </c>
      <c r="I2206" s="252"/>
      <c r="J2206" s="253">
        <f>ROUND(I2206*H2206,2)</f>
        <v>0</v>
      </c>
      <c r="K2206" s="254"/>
      <c r="L2206" s="46"/>
      <c r="M2206" s="255" t="s">
        <v>1</v>
      </c>
      <c r="N2206" s="256" t="s">
        <v>48</v>
      </c>
      <c r="O2206" s="93"/>
      <c r="P2206" s="257">
        <f>O2206*H2206</f>
        <v>0</v>
      </c>
      <c r="Q2206" s="257">
        <v>0</v>
      </c>
      <c r="R2206" s="257">
        <f>Q2206*H2206</f>
        <v>0</v>
      </c>
      <c r="S2206" s="257">
        <v>0</v>
      </c>
      <c r="T2206" s="258">
        <f>S2206*H2206</f>
        <v>0</v>
      </c>
      <c r="U2206" s="40"/>
      <c r="V2206" s="40"/>
      <c r="W2206" s="40"/>
      <c r="X2206" s="40"/>
      <c r="Y2206" s="40"/>
      <c r="Z2206" s="40"/>
      <c r="AA2206" s="40"/>
      <c r="AB2206" s="40"/>
      <c r="AC2206" s="40"/>
      <c r="AD2206" s="40"/>
      <c r="AE2206" s="40"/>
      <c r="AR2206" s="259" t="s">
        <v>162</v>
      </c>
      <c r="AT2206" s="259" t="s">
        <v>400</v>
      </c>
      <c r="AU2206" s="259" t="s">
        <v>93</v>
      </c>
      <c r="AY2206" s="18" t="s">
        <v>397</v>
      </c>
      <c r="BE2206" s="260">
        <f>IF(N2206="základní",J2206,0)</f>
        <v>0</v>
      </c>
      <c r="BF2206" s="260">
        <f>IF(N2206="snížená",J2206,0)</f>
        <v>0</v>
      </c>
      <c r="BG2206" s="260">
        <f>IF(N2206="zákl. přenesená",J2206,0)</f>
        <v>0</v>
      </c>
      <c r="BH2206" s="260">
        <f>IF(N2206="sníž. přenesená",J2206,0)</f>
        <v>0</v>
      </c>
      <c r="BI2206" s="260">
        <f>IF(N2206="nulová",J2206,0)</f>
        <v>0</v>
      </c>
      <c r="BJ2206" s="18" t="s">
        <v>91</v>
      </c>
      <c r="BK2206" s="260">
        <f>ROUND(I2206*H2206,2)</f>
        <v>0</v>
      </c>
      <c r="BL2206" s="18" t="s">
        <v>162</v>
      </c>
      <c r="BM2206" s="259" t="s">
        <v>3469</v>
      </c>
    </row>
    <row r="2207" s="2" customFormat="1">
      <c r="A2207" s="40"/>
      <c r="B2207" s="41"/>
      <c r="C2207" s="42"/>
      <c r="D2207" s="261" t="s">
        <v>404</v>
      </c>
      <c r="E2207" s="42"/>
      <c r="F2207" s="262" t="s">
        <v>2370</v>
      </c>
      <c r="G2207" s="42"/>
      <c r="H2207" s="42"/>
      <c r="I2207" s="157"/>
      <c r="J2207" s="42"/>
      <c r="K2207" s="42"/>
      <c r="L2207" s="46"/>
      <c r="M2207" s="263"/>
      <c r="N2207" s="264"/>
      <c r="O2207" s="93"/>
      <c r="P2207" s="93"/>
      <c r="Q2207" s="93"/>
      <c r="R2207" s="93"/>
      <c r="S2207" s="93"/>
      <c r="T2207" s="94"/>
      <c r="U2207" s="40"/>
      <c r="V2207" s="40"/>
      <c r="W2207" s="40"/>
      <c r="X2207" s="40"/>
      <c r="Y2207" s="40"/>
      <c r="Z2207" s="40"/>
      <c r="AA2207" s="40"/>
      <c r="AB2207" s="40"/>
      <c r="AC2207" s="40"/>
      <c r="AD2207" s="40"/>
      <c r="AE2207" s="40"/>
      <c r="AT2207" s="18" t="s">
        <v>404</v>
      </c>
      <c r="AU2207" s="18" t="s">
        <v>93</v>
      </c>
    </row>
    <row r="2208" s="2" customFormat="1" ht="16.5" customHeight="1">
      <c r="A2208" s="40"/>
      <c r="B2208" s="41"/>
      <c r="C2208" s="247" t="s">
        <v>2271</v>
      </c>
      <c r="D2208" s="247" t="s">
        <v>400</v>
      </c>
      <c r="E2208" s="248" t="s">
        <v>3470</v>
      </c>
      <c r="F2208" s="249" t="s">
        <v>3471</v>
      </c>
      <c r="G2208" s="250" t="s">
        <v>1828</v>
      </c>
      <c r="H2208" s="251">
        <v>1</v>
      </c>
      <c r="I2208" s="252"/>
      <c r="J2208" s="253">
        <f>ROUND(I2208*H2208,2)</f>
        <v>0</v>
      </c>
      <c r="K2208" s="254"/>
      <c r="L2208" s="46"/>
      <c r="M2208" s="255" t="s">
        <v>1</v>
      </c>
      <c r="N2208" s="256" t="s">
        <v>48</v>
      </c>
      <c r="O2208" s="93"/>
      <c r="P2208" s="257">
        <f>O2208*H2208</f>
        <v>0</v>
      </c>
      <c r="Q2208" s="257">
        <v>0</v>
      </c>
      <c r="R2208" s="257">
        <f>Q2208*H2208</f>
        <v>0</v>
      </c>
      <c r="S2208" s="257">
        <v>0</v>
      </c>
      <c r="T2208" s="258">
        <f>S2208*H2208</f>
        <v>0</v>
      </c>
      <c r="U2208" s="40"/>
      <c r="V2208" s="40"/>
      <c r="W2208" s="40"/>
      <c r="X2208" s="40"/>
      <c r="Y2208" s="40"/>
      <c r="Z2208" s="40"/>
      <c r="AA2208" s="40"/>
      <c r="AB2208" s="40"/>
      <c r="AC2208" s="40"/>
      <c r="AD2208" s="40"/>
      <c r="AE2208" s="40"/>
      <c r="AR2208" s="259" t="s">
        <v>162</v>
      </c>
      <c r="AT2208" s="259" t="s">
        <v>400</v>
      </c>
      <c r="AU2208" s="259" t="s">
        <v>93</v>
      </c>
      <c r="AY2208" s="18" t="s">
        <v>397</v>
      </c>
      <c r="BE2208" s="260">
        <f>IF(N2208="základní",J2208,0)</f>
        <v>0</v>
      </c>
      <c r="BF2208" s="260">
        <f>IF(N2208="snížená",J2208,0)</f>
        <v>0</v>
      </c>
      <c r="BG2208" s="260">
        <f>IF(N2208="zákl. přenesená",J2208,0)</f>
        <v>0</v>
      </c>
      <c r="BH2208" s="260">
        <f>IF(N2208="sníž. přenesená",J2208,0)</f>
        <v>0</v>
      </c>
      <c r="BI2208" s="260">
        <f>IF(N2208="nulová",J2208,0)</f>
        <v>0</v>
      </c>
      <c r="BJ2208" s="18" t="s">
        <v>91</v>
      </c>
      <c r="BK2208" s="260">
        <f>ROUND(I2208*H2208,2)</f>
        <v>0</v>
      </c>
      <c r="BL2208" s="18" t="s">
        <v>162</v>
      </c>
      <c r="BM2208" s="259" t="s">
        <v>3472</v>
      </c>
    </row>
    <row r="2209" s="2" customFormat="1">
      <c r="A2209" s="40"/>
      <c r="B2209" s="41"/>
      <c r="C2209" s="42"/>
      <c r="D2209" s="261" t="s">
        <v>404</v>
      </c>
      <c r="E2209" s="42"/>
      <c r="F2209" s="262" t="s">
        <v>2370</v>
      </c>
      <c r="G2209" s="42"/>
      <c r="H2209" s="42"/>
      <c r="I2209" s="157"/>
      <c r="J2209" s="42"/>
      <c r="K2209" s="42"/>
      <c r="L2209" s="46"/>
      <c r="M2209" s="263"/>
      <c r="N2209" s="264"/>
      <c r="O2209" s="93"/>
      <c r="P2209" s="93"/>
      <c r="Q2209" s="93"/>
      <c r="R2209" s="93"/>
      <c r="S2209" s="93"/>
      <c r="T2209" s="94"/>
      <c r="U2209" s="40"/>
      <c r="V2209" s="40"/>
      <c r="W2209" s="40"/>
      <c r="X2209" s="40"/>
      <c r="Y2209" s="40"/>
      <c r="Z2209" s="40"/>
      <c r="AA2209" s="40"/>
      <c r="AB2209" s="40"/>
      <c r="AC2209" s="40"/>
      <c r="AD2209" s="40"/>
      <c r="AE2209" s="40"/>
      <c r="AT2209" s="18" t="s">
        <v>404</v>
      </c>
      <c r="AU2209" s="18" t="s">
        <v>93</v>
      </c>
    </row>
    <row r="2210" s="2" customFormat="1" ht="16.5" customHeight="1">
      <c r="A2210" s="40"/>
      <c r="B2210" s="41"/>
      <c r="C2210" s="247" t="s">
        <v>3473</v>
      </c>
      <c r="D2210" s="247" t="s">
        <v>400</v>
      </c>
      <c r="E2210" s="248" t="s">
        <v>3474</v>
      </c>
      <c r="F2210" s="249" t="s">
        <v>3475</v>
      </c>
      <c r="G2210" s="250" t="s">
        <v>1828</v>
      </c>
      <c r="H2210" s="251">
        <v>1</v>
      </c>
      <c r="I2210" s="252"/>
      <c r="J2210" s="253">
        <f>ROUND(I2210*H2210,2)</f>
        <v>0</v>
      </c>
      <c r="K2210" s="254"/>
      <c r="L2210" s="46"/>
      <c r="M2210" s="255" t="s">
        <v>1</v>
      </c>
      <c r="N2210" s="256" t="s">
        <v>48</v>
      </c>
      <c r="O2210" s="93"/>
      <c r="P2210" s="257">
        <f>O2210*H2210</f>
        <v>0</v>
      </c>
      <c r="Q2210" s="257">
        <v>0</v>
      </c>
      <c r="R2210" s="257">
        <f>Q2210*H2210</f>
        <v>0</v>
      </c>
      <c r="S2210" s="257">
        <v>0</v>
      </c>
      <c r="T2210" s="258">
        <f>S2210*H2210</f>
        <v>0</v>
      </c>
      <c r="U2210" s="40"/>
      <c r="V2210" s="40"/>
      <c r="W2210" s="40"/>
      <c r="X2210" s="40"/>
      <c r="Y2210" s="40"/>
      <c r="Z2210" s="40"/>
      <c r="AA2210" s="40"/>
      <c r="AB2210" s="40"/>
      <c r="AC2210" s="40"/>
      <c r="AD2210" s="40"/>
      <c r="AE2210" s="40"/>
      <c r="AR2210" s="259" t="s">
        <v>162</v>
      </c>
      <c r="AT2210" s="259" t="s">
        <v>400</v>
      </c>
      <c r="AU2210" s="259" t="s">
        <v>93</v>
      </c>
      <c r="AY2210" s="18" t="s">
        <v>397</v>
      </c>
      <c r="BE2210" s="260">
        <f>IF(N2210="základní",J2210,0)</f>
        <v>0</v>
      </c>
      <c r="BF2210" s="260">
        <f>IF(N2210="snížená",J2210,0)</f>
        <v>0</v>
      </c>
      <c r="BG2210" s="260">
        <f>IF(N2210="zákl. přenesená",J2210,0)</f>
        <v>0</v>
      </c>
      <c r="BH2210" s="260">
        <f>IF(N2210="sníž. přenesená",J2210,0)</f>
        <v>0</v>
      </c>
      <c r="BI2210" s="260">
        <f>IF(N2210="nulová",J2210,0)</f>
        <v>0</v>
      </c>
      <c r="BJ2210" s="18" t="s">
        <v>91</v>
      </c>
      <c r="BK2210" s="260">
        <f>ROUND(I2210*H2210,2)</f>
        <v>0</v>
      </c>
      <c r="BL2210" s="18" t="s">
        <v>162</v>
      </c>
      <c r="BM2210" s="259" t="s">
        <v>3476</v>
      </c>
    </row>
    <row r="2211" s="2" customFormat="1">
      <c r="A2211" s="40"/>
      <c r="B2211" s="41"/>
      <c r="C2211" s="42"/>
      <c r="D2211" s="261" t="s">
        <v>404</v>
      </c>
      <c r="E2211" s="42"/>
      <c r="F2211" s="262" t="s">
        <v>2370</v>
      </c>
      <c r="G2211" s="42"/>
      <c r="H2211" s="42"/>
      <c r="I2211" s="157"/>
      <c r="J2211" s="42"/>
      <c r="K2211" s="42"/>
      <c r="L2211" s="46"/>
      <c r="M2211" s="263"/>
      <c r="N2211" s="264"/>
      <c r="O2211" s="93"/>
      <c r="P2211" s="93"/>
      <c r="Q2211" s="93"/>
      <c r="R2211" s="93"/>
      <c r="S2211" s="93"/>
      <c r="T2211" s="94"/>
      <c r="U2211" s="40"/>
      <c r="V2211" s="40"/>
      <c r="W2211" s="40"/>
      <c r="X2211" s="40"/>
      <c r="Y2211" s="40"/>
      <c r="Z2211" s="40"/>
      <c r="AA2211" s="40"/>
      <c r="AB2211" s="40"/>
      <c r="AC2211" s="40"/>
      <c r="AD2211" s="40"/>
      <c r="AE2211" s="40"/>
      <c r="AT2211" s="18" t="s">
        <v>404</v>
      </c>
      <c r="AU2211" s="18" t="s">
        <v>93</v>
      </c>
    </row>
    <row r="2212" s="2" customFormat="1" ht="16.5" customHeight="1">
      <c r="A2212" s="40"/>
      <c r="B2212" s="41"/>
      <c r="C2212" s="247" t="s">
        <v>2275</v>
      </c>
      <c r="D2212" s="247" t="s">
        <v>400</v>
      </c>
      <c r="E2212" s="248" t="s">
        <v>3477</v>
      </c>
      <c r="F2212" s="249" t="s">
        <v>3478</v>
      </c>
      <c r="G2212" s="250" t="s">
        <v>1828</v>
      </c>
      <c r="H2212" s="251">
        <v>1</v>
      </c>
      <c r="I2212" s="252"/>
      <c r="J2212" s="253">
        <f>ROUND(I2212*H2212,2)</f>
        <v>0</v>
      </c>
      <c r="K2212" s="254"/>
      <c r="L2212" s="46"/>
      <c r="M2212" s="255" t="s">
        <v>1</v>
      </c>
      <c r="N2212" s="256" t="s">
        <v>48</v>
      </c>
      <c r="O2212" s="93"/>
      <c r="P2212" s="257">
        <f>O2212*H2212</f>
        <v>0</v>
      </c>
      <c r="Q2212" s="257">
        <v>0</v>
      </c>
      <c r="R2212" s="257">
        <f>Q2212*H2212</f>
        <v>0</v>
      </c>
      <c r="S2212" s="257">
        <v>0</v>
      </c>
      <c r="T2212" s="258">
        <f>S2212*H2212</f>
        <v>0</v>
      </c>
      <c r="U2212" s="40"/>
      <c r="V2212" s="40"/>
      <c r="W2212" s="40"/>
      <c r="X2212" s="40"/>
      <c r="Y2212" s="40"/>
      <c r="Z2212" s="40"/>
      <c r="AA2212" s="40"/>
      <c r="AB2212" s="40"/>
      <c r="AC2212" s="40"/>
      <c r="AD2212" s="40"/>
      <c r="AE2212" s="40"/>
      <c r="AR2212" s="259" t="s">
        <v>162</v>
      </c>
      <c r="AT2212" s="259" t="s">
        <v>400</v>
      </c>
      <c r="AU2212" s="259" t="s">
        <v>93</v>
      </c>
      <c r="AY2212" s="18" t="s">
        <v>397</v>
      </c>
      <c r="BE2212" s="260">
        <f>IF(N2212="základní",J2212,0)</f>
        <v>0</v>
      </c>
      <c r="BF2212" s="260">
        <f>IF(N2212="snížená",J2212,0)</f>
        <v>0</v>
      </c>
      <c r="BG2212" s="260">
        <f>IF(N2212="zákl. přenesená",J2212,0)</f>
        <v>0</v>
      </c>
      <c r="BH2212" s="260">
        <f>IF(N2212="sníž. přenesená",J2212,0)</f>
        <v>0</v>
      </c>
      <c r="BI2212" s="260">
        <f>IF(N2212="nulová",J2212,0)</f>
        <v>0</v>
      </c>
      <c r="BJ2212" s="18" t="s">
        <v>91</v>
      </c>
      <c r="BK2212" s="260">
        <f>ROUND(I2212*H2212,2)</f>
        <v>0</v>
      </c>
      <c r="BL2212" s="18" t="s">
        <v>162</v>
      </c>
      <c r="BM2212" s="259" t="s">
        <v>3479</v>
      </c>
    </row>
    <row r="2213" s="2" customFormat="1">
      <c r="A2213" s="40"/>
      <c r="B2213" s="41"/>
      <c r="C2213" s="42"/>
      <c r="D2213" s="261" t="s">
        <v>404</v>
      </c>
      <c r="E2213" s="42"/>
      <c r="F2213" s="262" t="s">
        <v>2370</v>
      </c>
      <c r="G2213" s="42"/>
      <c r="H2213" s="42"/>
      <c r="I2213" s="157"/>
      <c r="J2213" s="42"/>
      <c r="K2213" s="42"/>
      <c r="L2213" s="46"/>
      <c r="M2213" s="263"/>
      <c r="N2213" s="264"/>
      <c r="O2213" s="93"/>
      <c r="P2213" s="93"/>
      <c r="Q2213" s="93"/>
      <c r="R2213" s="93"/>
      <c r="S2213" s="93"/>
      <c r="T2213" s="94"/>
      <c r="U2213" s="40"/>
      <c r="V2213" s="40"/>
      <c r="W2213" s="40"/>
      <c r="X2213" s="40"/>
      <c r="Y2213" s="40"/>
      <c r="Z2213" s="40"/>
      <c r="AA2213" s="40"/>
      <c r="AB2213" s="40"/>
      <c r="AC2213" s="40"/>
      <c r="AD2213" s="40"/>
      <c r="AE2213" s="40"/>
      <c r="AT2213" s="18" t="s">
        <v>404</v>
      </c>
      <c r="AU2213" s="18" t="s">
        <v>93</v>
      </c>
    </row>
    <row r="2214" s="2" customFormat="1" ht="16.5" customHeight="1">
      <c r="A2214" s="40"/>
      <c r="B2214" s="41"/>
      <c r="C2214" s="247" t="s">
        <v>3480</v>
      </c>
      <c r="D2214" s="247" t="s">
        <v>400</v>
      </c>
      <c r="E2214" s="248" t="s">
        <v>3481</v>
      </c>
      <c r="F2214" s="249" t="s">
        <v>3482</v>
      </c>
      <c r="G2214" s="250" t="s">
        <v>1828</v>
      </c>
      <c r="H2214" s="251">
        <v>1</v>
      </c>
      <c r="I2214" s="252"/>
      <c r="J2214" s="253">
        <f>ROUND(I2214*H2214,2)</f>
        <v>0</v>
      </c>
      <c r="K2214" s="254"/>
      <c r="L2214" s="46"/>
      <c r="M2214" s="255" t="s">
        <v>1</v>
      </c>
      <c r="N2214" s="256" t="s">
        <v>48</v>
      </c>
      <c r="O2214" s="93"/>
      <c r="P2214" s="257">
        <f>O2214*H2214</f>
        <v>0</v>
      </c>
      <c r="Q2214" s="257">
        <v>0</v>
      </c>
      <c r="R2214" s="257">
        <f>Q2214*H2214</f>
        <v>0</v>
      </c>
      <c r="S2214" s="257">
        <v>0</v>
      </c>
      <c r="T2214" s="258">
        <f>S2214*H2214</f>
        <v>0</v>
      </c>
      <c r="U2214" s="40"/>
      <c r="V2214" s="40"/>
      <c r="W2214" s="40"/>
      <c r="X2214" s="40"/>
      <c r="Y2214" s="40"/>
      <c r="Z2214" s="40"/>
      <c r="AA2214" s="40"/>
      <c r="AB2214" s="40"/>
      <c r="AC2214" s="40"/>
      <c r="AD2214" s="40"/>
      <c r="AE2214" s="40"/>
      <c r="AR2214" s="259" t="s">
        <v>162</v>
      </c>
      <c r="AT2214" s="259" t="s">
        <v>400</v>
      </c>
      <c r="AU2214" s="259" t="s">
        <v>93</v>
      </c>
      <c r="AY2214" s="18" t="s">
        <v>397</v>
      </c>
      <c r="BE2214" s="260">
        <f>IF(N2214="základní",J2214,0)</f>
        <v>0</v>
      </c>
      <c r="BF2214" s="260">
        <f>IF(N2214="snížená",J2214,0)</f>
        <v>0</v>
      </c>
      <c r="BG2214" s="260">
        <f>IF(N2214="zákl. přenesená",J2214,0)</f>
        <v>0</v>
      </c>
      <c r="BH2214" s="260">
        <f>IF(N2214="sníž. přenesená",J2214,0)</f>
        <v>0</v>
      </c>
      <c r="BI2214" s="260">
        <f>IF(N2214="nulová",J2214,0)</f>
        <v>0</v>
      </c>
      <c r="BJ2214" s="18" t="s">
        <v>91</v>
      </c>
      <c r="BK2214" s="260">
        <f>ROUND(I2214*H2214,2)</f>
        <v>0</v>
      </c>
      <c r="BL2214" s="18" t="s">
        <v>162</v>
      </c>
      <c r="BM2214" s="259" t="s">
        <v>3483</v>
      </c>
    </row>
    <row r="2215" s="2" customFormat="1">
      <c r="A2215" s="40"/>
      <c r="B2215" s="41"/>
      <c r="C2215" s="42"/>
      <c r="D2215" s="261" t="s">
        <v>404</v>
      </c>
      <c r="E2215" s="42"/>
      <c r="F2215" s="262" t="s">
        <v>2370</v>
      </c>
      <c r="G2215" s="42"/>
      <c r="H2215" s="42"/>
      <c r="I2215" s="157"/>
      <c r="J2215" s="42"/>
      <c r="K2215" s="42"/>
      <c r="L2215" s="46"/>
      <c r="M2215" s="263"/>
      <c r="N2215" s="264"/>
      <c r="O2215" s="93"/>
      <c r="P2215" s="93"/>
      <c r="Q2215" s="93"/>
      <c r="R2215" s="93"/>
      <c r="S2215" s="93"/>
      <c r="T2215" s="94"/>
      <c r="U2215" s="40"/>
      <c r="V2215" s="40"/>
      <c r="W2215" s="40"/>
      <c r="X2215" s="40"/>
      <c r="Y2215" s="40"/>
      <c r="Z2215" s="40"/>
      <c r="AA2215" s="40"/>
      <c r="AB2215" s="40"/>
      <c r="AC2215" s="40"/>
      <c r="AD2215" s="40"/>
      <c r="AE2215" s="40"/>
      <c r="AT2215" s="18" t="s">
        <v>404</v>
      </c>
      <c r="AU2215" s="18" t="s">
        <v>93</v>
      </c>
    </row>
    <row r="2216" s="2" customFormat="1" ht="16.5" customHeight="1">
      <c r="A2216" s="40"/>
      <c r="B2216" s="41"/>
      <c r="C2216" s="247" t="s">
        <v>2278</v>
      </c>
      <c r="D2216" s="247" t="s">
        <v>400</v>
      </c>
      <c r="E2216" s="248" t="s">
        <v>3484</v>
      </c>
      <c r="F2216" s="249" t="s">
        <v>3485</v>
      </c>
      <c r="G2216" s="250" t="s">
        <v>1828</v>
      </c>
      <c r="H2216" s="251">
        <v>1</v>
      </c>
      <c r="I2216" s="252"/>
      <c r="J2216" s="253">
        <f>ROUND(I2216*H2216,2)</f>
        <v>0</v>
      </c>
      <c r="K2216" s="254"/>
      <c r="L2216" s="46"/>
      <c r="M2216" s="255" t="s">
        <v>1</v>
      </c>
      <c r="N2216" s="256" t="s">
        <v>48</v>
      </c>
      <c r="O2216" s="93"/>
      <c r="P2216" s="257">
        <f>O2216*H2216</f>
        <v>0</v>
      </c>
      <c r="Q2216" s="257">
        <v>0</v>
      </c>
      <c r="R2216" s="257">
        <f>Q2216*H2216</f>
        <v>0</v>
      </c>
      <c r="S2216" s="257">
        <v>0</v>
      </c>
      <c r="T2216" s="258">
        <f>S2216*H2216</f>
        <v>0</v>
      </c>
      <c r="U2216" s="40"/>
      <c r="V2216" s="40"/>
      <c r="W2216" s="40"/>
      <c r="X2216" s="40"/>
      <c r="Y2216" s="40"/>
      <c r="Z2216" s="40"/>
      <c r="AA2216" s="40"/>
      <c r="AB2216" s="40"/>
      <c r="AC2216" s="40"/>
      <c r="AD2216" s="40"/>
      <c r="AE2216" s="40"/>
      <c r="AR2216" s="259" t="s">
        <v>162</v>
      </c>
      <c r="AT2216" s="259" t="s">
        <v>400</v>
      </c>
      <c r="AU2216" s="259" t="s">
        <v>93</v>
      </c>
      <c r="AY2216" s="18" t="s">
        <v>397</v>
      </c>
      <c r="BE2216" s="260">
        <f>IF(N2216="základní",J2216,0)</f>
        <v>0</v>
      </c>
      <c r="BF2216" s="260">
        <f>IF(N2216="snížená",J2216,0)</f>
        <v>0</v>
      </c>
      <c r="BG2216" s="260">
        <f>IF(N2216="zákl. přenesená",J2216,0)</f>
        <v>0</v>
      </c>
      <c r="BH2216" s="260">
        <f>IF(N2216="sníž. přenesená",J2216,0)</f>
        <v>0</v>
      </c>
      <c r="BI2216" s="260">
        <f>IF(N2216="nulová",J2216,0)</f>
        <v>0</v>
      </c>
      <c r="BJ2216" s="18" t="s">
        <v>91</v>
      </c>
      <c r="BK2216" s="260">
        <f>ROUND(I2216*H2216,2)</f>
        <v>0</v>
      </c>
      <c r="BL2216" s="18" t="s">
        <v>162</v>
      </c>
      <c r="BM2216" s="259" t="s">
        <v>3486</v>
      </c>
    </row>
    <row r="2217" s="2" customFormat="1">
      <c r="A2217" s="40"/>
      <c r="B2217" s="41"/>
      <c r="C2217" s="42"/>
      <c r="D2217" s="261" t="s">
        <v>404</v>
      </c>
      <c r="E2217" s="42"/>
      <c r="F2217" s="262" t="s">
        <v>2370</v>
      </c>
      <c r="G2217" s="42"/>
      <c r="H2217" s="42"/>
      <c r="I2217" s="157"/>
      <c r="J2217" s="42"/>
      <c r="K2217" s="42"/>
      <c r="L2217" s="46"/>
      <c r="M2217" s="263"/>
      <c r="N2217" s="264"/>
      <c r="O2217" s="93"/>
      <c r="P2217" s="93"/>
      <c r="Q2217" s="93"/>
      <c r="R2217" s="93"/>
      <c r="S2217" s="93"/>
      <c r="T2217" s="94"/>
      <c r="U2217" s="40"/>
      <c r="V2217" s="40"/>
      <c r="W2217" s="40"/>
      <c r="X2217" s="40"/>
      <c r="Y2217" s="40"/>
      <c r="Z2217" s="40"/>
      <c r="AA2217" s="40"/>
      <c r="AB2217" s="40"/>
      <c r="AC2217" s="40"/>
      <c r="AD2217" s="40"/>
      <c r="AE2217" s="40"/>
      <c r="AT2217" s="18" t="s">
        <v>404</v>
      </c>
      <c r="AU2217" s="18" t="s">
        <v>93</v>
      </c>
    </row>
    <row r="2218" s="2" customFormat="1" ht="16.5" customHeight="1">
      <c r="A2218" s="40"/>
      <c r="B2218" s="41"/>
      <c r="C2218" s="247" t="s">
        <v>3487</v>
      </c>
      <c r="D2218" s="247" t="s">
        <v>400</v>
      </c>
      <c r="E2218" s="248" t="s">
        <v>3488</v>
      </c>
      <c r="F2218" s="249" t="s">
        <v>3489</v>
      </c>
      <c r="G2218" s="250" t="s">
        <v>1828</v>
      </c>
      <c r="H2218" s="251">
        <v>1</v>
      </c>
      <c r="I2218" s="252"/>
      <c r="J2218" s="253">
        <f>ROUND(I2218*H2218,2)</f>
        <v>0</v>
      </c>
      <c r="K2218" s="254"/>
      <c r="L2218" s="46"/>
      <c r="M2218" s="255" t="s">
        <v>1</v>
      </c>
      <c r="N2218" s="256" t="s">
        <v>48</v>
      </c>
      <c r="O2218" s="93"/>
      <c r="P2218" s="257">
        <f>O2218*H2218</f>
        <v>0</v>
      </c>
      <c r="Q2218" s="257">
        <v>0</v>
      </c>
      <c r="R2218" s="257">
        <f>Q2218*H2218</f>
        <v>0</v>
      </c>
      <c r="S2218" s="257">
        <v>0</v>
      </c>
      <c r="T2218" s="258">
        <f>S2218*H2218</f>
        <v>0</v>
      </c>
      <c r="U2218" s="40"/>
      <c r="V2218" s="40"/>
      <c r="W2218" s="40"/>
      <c r="X2218" s="40"/>
      <c r="Y2218" s="40"/>
      <c r="Z2218" s="40"/>
      <c r="AA2218" s="40"/>
      <c r="AB2218" s="40"/>
      <c r="AC2218" s="40"/>
      <c r="AD2218" s="40"/>
      <c r="AE2218" s="40"/>
      <c r="AR2218" s="259" t="s">
        <v>162</v>
      </c>
      <c r="AT2218" s="259" t="s">
        <v>400</v>
      </c>
      <c r="AU2218" s="259" t="s">
        <v>93</v>
      </c>
      <c r="AY2218" s="18" t="s">
        <v>397</v>
      </c>
      <c r="BE2218" s="260">
        <f>IF(N2218="základní",J2218,0)</f>
        <v>0</v>
      </c>
      <c r="BF2218" s="260">
        <f>IF(N2218="snížená",J2218,0)</f>
        <v>0</v>
      </c>
      <c r="BG2218" s="260">
        <f>IF(N2218="zákl. přenesená",J2218,0)</f>
        <v>0</v>
      </c>
      <c r="BH2218" s="260">
        <f>IF(N2218="sníž. přenesená",J2218,0)</f>
        <v>0</v>
      </c>
      <c r="BI2218" s="260">
        <f>IF(N2218="nulová",J2218,0)</f>
        <v>0</v>
      </c>
      <c r="BJ2218" s="18" t="s">
        <v>91</v>
      </c>
      <c r="BK2218" s="260">
        <f>ROUND(I2218*H2218,2)</f>
        <v>0</v>
      </c>
      <c r="BL2218" s="18" t="s">
        <v>162</v>
      </c>
      <c r="BM2218" s="259" t="s">
        <v>3490</v>
      </c>
    </row>
    <row r="2219" s="2" customFormat="1">
      <c r="A2219" s="40"/>
      <c r="B2219" s="41"/>
      <c r="C2219" s="42"/>
      <c r="D2219" s="261" t="s">
        <v>404</v>
      </c>
      <c r="E2219" s="42"/>
      <c r="F2219" s="262" t="s">
        <v>2370</v>
      </c>
      <c r="G2219" s="42"/>
      <c r="H2219" s="42"/>
      <c r="I2219" s="157"/>
      <c r="J2219" s="42"/>
      <c r="K2219" s="42"/>
      <c r="L2219" s="46"/>
      <c r="M2219" s="263"/>
      <c r="N2219" s="264"/>
      <c r="O2219" s="93"/>
      <c r="P2219" s="93"/>
      <c r="Q2219" s="93"/>
      <c r="R2219" s="93"/>
      <c r="S2219" s="93"/>
      <c r="T2219" s="94"/>
      <c r="U2219" s="40"/>
      <c r="V2219" s="40"/>
      <c r="W2219" s="40"/>
      <c r="X2219" s="40"/>
      <c r="Y2219" s="40"/>
      <c r="Z2219" s="40"/>
      <c r="AA2219" s="40"/>
      <c r="AB2219" s="40"/>
      <c r="AC2219" s="40"/>
      <c r="AD2219" s="40"/>
      <c r="AE2219" s="40"/>
      <c r="AT2219" s="18" t="s">
        <v>404</v>
      </c>
      <c r="AU2219" s="18" t="s">
        <v>93</v>
      </c>
    </row>
    <row r="2220" s="2" customFormat="1" ht="16.5" customHeight="1">
      <c r="A2220" s="40"/>
      <c r="B2220" s="41"/>
      <c r="C2220" s="247" t="s">
        <v>2282</v>
      </c>
      <c r="D2220" s="247" t="s">
        <v>400</v>
      </c>
      <c r="E2220" s="248" t="s">
        <v>3491</v>
      </c>
      <c r="F2220" s="249" t="s">
        <v>3492</v>
      </c>
      <c r="G2220" s="250" t="s">
        <v>1828</v>
      </c>
      <c r="H2220" s="251">
        <v>1</v>
      </c>
      <c r="I2220" s="252"/>
      <c r="J2220" s="253">
        <f>ROUND(I2220*H2220,2)</f>
        <v>0</v>
      </c>
      <c r="K2220" s="254"/>
      <c r="L2220" s="46"/>
      <c r="M2220" s="255" t="s">
        <v>1</v>
      </c>
      <c r="N2220" s="256" t="s">
        <v>48</v>
      </c>
      <c r="O2220" s="93"/>
      <c r="P2220" s="257">
        <f>O2220*H2220</f>
        <v>0</v>
      </c>
      <c r="Q2220" s="257">
        <v>0</v>
      </c>
      <c r="R2220" s="257">
        <f>Q2220*H2220</f>
        <v>0</v>
      </c>
      <c r="S2220" s="257">
        <v>0</v>
      </c>
      <c r="T2220" s="258">
        <f>S2220*H2220</f>
        <v>0</v>
      </c>
      <c r="U2220" s="40"/>
      <c r="V2220" s="40"/>
      <c r="W2220" s="40"/>
      <c r="X2220" s="40"/>
      <c r="Y2220" s="40"/>
      <c r="Z2220" s="40"/>
      <c r="AA2220" s="40"/>
      <c r="AB2220" s="40"/>
      <c r="AC2220" s="40"/>
      <c r="AD2220" s="40"/>
      <c r="AE2220" s="40"/>
      <c r="AR2220" s="259" t="s">
        <v>162</v>
      </c>
      <c r="AT2220" s="259" t="s">
        <v>400</v>
      </c>
      <c r="AU2220" s="259" t="s">
        <v>93</v>
      </c>
      <c r="AY2220" s="18" t="s">
        <v>397</v>
      </c>
      <c r="BE2220" s="260">
        <f>IF(N2220="základní",J2220,0)</f>
        <v>0</v>
      </c>
      <c r="BF2220" s="260">
        <f>IF(N2220="snížená",J2220,0)</f>
        <v>0</v>
      </c>
      <c r="BG2220" s="260">
        <f>IF(N2220="zákl. přenesená",J2220,0)</f>
        <v>0</v>
      </c>
      <c r="BH2220" s="260">
        <f>IF(N2220="sníž. přenesená",J2220,0)</f>
        <v>0</v>
      </c>
      <c r="BI2220" s="260">
        <f>IF(N2220="nulová",J2220,0)</f>
        <v>0</v>
      </c>
      <c r="BJ2220" s="18" t="s">
        <v>91</v>
      </c>
      <c r="BK2220" s="260">
        <f>ROUND(I2220*H2220,2)</f>
        <v>0</v>
      </c>
      <c r="BL2220" s="18" t="s">
        <v>162</v>
      </c>
      <c r="BM2220" s="259" t="s">
        <v>3493</v>
      </c>
    </row>
    <row r="2221" s="2" customFormat="1">
      <c r="A2221" s="40"/>
      <c r="B2221" s="41"/>
      <c r="C2221" s="42"/>
      <c r="D2221" s="261" t="s">
        <v>404</v>
      </c>
      <c r="E2221" s="42"/>
      <c r="F2221" s="262" t="s">
        <v>2370</v>
      </c>
      <c r="G2221" s="42"/>
      <c r="H2221" s="42"/>
      <c r="I2221" s="157"/>
      <c r="J2221" s="42"/>
      <c r="K2221" s="42"/>
      <c r="L2221" s="46"/>
      <c r="M2221" s="263"/>
      <c r="N2221" s="264"/>
      <c r="O2221" s="93"/>
      <c r="P2221" s="93"/>
      <c r="Q2221" s="93"/>
      <c r="R2221" s="93"/>
      <c r="S2221" s="93"/>
      <c r="T2221" s="94"/>
      <c r="U2221" s="40"/>
      <c r="V2221" s="40"/>
      <c r="W2221" s="40"/>
      <c r="X2221" s="40"/>
      <c r="Y2221" s="40"/>
      <c r="Z2221" s="40"/>
      <c r="AA2221" s="40"/>
      <c r="AB2221" s="40"/>
      <c r="AC2221" s="40"/>
      <c r="AD2221" s="40"/>
      <c r="AE2221" s="40"/>
      <c r="AT2221" s="18" t="s">
        <v>404</v>
      </c>
      <c r="AU2221" s="18" t="s">
        <v>93</v>
      </c>
    </row>
    <row r="2222" s="2" customFormat="1" ht="16.5" customHeight="1">
      <c r="A2222" s="40"/>
      <c r="B2222" s="41"/>
      <c r="C2222" s="247" t="s">
        <v>3494</v>
      </c>
      <c r="D2222" s="247" t="s">
        <v>400</v>
      </c>
      <c r="E2222" s="248" t="s">
        <v>3495</v>
      </c>
      <c r="F2222" s="249" t="s">
        <v>3496</v>
      </c>
      <c r="G2222" s="250" t="s">
        <v>1828</v>
      </c>
      <c r="H2222" s="251">
        <v>1</v>
      </c>
      <c r="I2222" s="252"/>
      <c r="J2222" s="253">
        <f>ROUND(I2222*H2222,2)</f>
        <v>0</v>
      </c>
      <c r="K2222" s="254"/>
      <c r="L2222" s="46"/>
      <c r="M2222" s="255" t="s">
        <v>1</v>
      </c>
      <c r="N2222" s="256" t="s">
        <v>48</v>
      </c>
      <c r="O2222" s="93"/>
      <c r="P2222" s="257">
        <f>O2222*H2222</f>
        <v>0</v>
      </c>
      <c r="Q2222" s="257">
        <v>0</v>
      </c>
      <c r="R2222" s="257">
        <f>Q2222*H2222</f>
        <v>0</v>
      </c>
      <c r="S2222" s="257">
        <v>0</v>
      </c>
      <c r="T2222" s="258">
        <f>S2222*H2222</f>
        <v>0</v>
      </c>
      <c r="U2222" s="40"/>
      <c r="V2222" s="40"/>
      <c r="W2222" s="40"/>
      <c r="X2222" s="40"/>
      <c r="Y2222" s="40"/>
      <c r="Z2222" s="40"/>
      <c r="AA2222" s="40"/>
      <c r="AB2222" s="40"/>
      <c r="AC2222" s="40"/>
      <c r="AD2222" s="40"/>
      <c r="AE2222" s="40"/>
      <c r="AR2222" s="259" t="s">
        <v>162</v>
      </c>
      <c r="AT2222" s="259" t="s">
        <v>400</v>
      </c>
      <c r="AU2222" s="259" t="s">
        <v>93</v>
      </c>
      <c r="AY2222" s="18" t="s">
        <v>397</v>
      </c>
      <c r="BE2222" s="260">
        <f>IF(N2222="základní",J2222,0)</f>
        <v>0</v>
      </c>
      <c r="BF2222" s="260">
        <f>IF(N2222="snížená",J2222,0)</f>
        <v>0</v>
      </c>
      <c r="BG2222" s="260">
        <f>IF(N2222="zákl. přenesená",J2222,0)</f>
        <v>0</v>
      </c>
      <c r="BH2222" s="260">
        <f>IF(N2222="sníž. přenesená",J2222,0)</f>
        <v>0</v>
      </c>
      <c r="BI2222" s="260">
        <f>IF(N2222="nulová",J2222,0)</f>
        <v>0</v>
      </c>
      <c r="BJ2222" s="18" t="s">
        <v>91</v>
      </c>
      <c r="BK2222" s="260">
        <f>ROUND(I2222*H2222,2)</f>
        <v>0</v>
      </c>
      <c r="BL2222" s="18" t="s">
        <v>162</v>
      </c>
      <c r="BM2222" s="259" t="s">
        <v>3497</v>
      </c>
    </row>
    <row r="2223" s="2" customFormat="1">
      <c r="A2223" s="40"/>
      <c r="B2223" s="41"/>
      <c r="C2223" s="42"/>
      <c r="D2223" s="261" t="s">
        <v>404</v>
      </c>
      <c r="E2223" s="42"/>
      <c r="F2223" s="262" t="s">
        <v>2370</v>
      </c>
      <c r="G2223" s="42"/>
      <c r="H2223" s="42"/>
      <c r="I2223" s="157"/>
      <c r="J2223" s="42"/>
      <c r="K2223" s="42"/>
      <c r="L2223" s="46"/>
      <c r="M2223" s="263"/>
      <c r="N2223" s="264"/>
      <c r="O2223" s="93"/>
      <c r="P2223" s="93"/>
      <c r="Q2223" s="93"/>
      <c r="R2223" s="93"/>
      <c r="S2223" s="93"/>
      <c r="T2223" s="94"/>
      <c r="U2223" s="40"/>
      <c r="V2223" s="40"/>
      <c r="W2223" s="40"/>
      <c r="X2223" s="40"/>
      <c r="Y2223" s="40"/>
      <c r="Z2223" s="40"/>
      <c r="AA2223" s="40"/>
      <c r="AB2223" s="40"/>
      <c r="AC2223" s="40"/>
      <c r="AD2223" s="40"/>
      <c r="AE2223" s="40"/>
      <c r="AT2223" s="18" t="s">
        <v>404</v>
      </c>
      <c r="AU2223" s="18" t="s">
        <v>93</v>
      </c>
    </row>
    <row r="2224" s="2" customFormat="1" ht="16.5" customHeight="1">
      <c r="A2224" s="40"/>
      <c r="B2224" s="41"/>
      <c r="C2224" s="247" t="s">
        <v>2285</v>
      </c>
      <c r="D2224" s="247" t="s">
        <v>400</v>
      </c>
      <c r="E2224" s="248" t="s">
        <v>3498</v>
      </c>
      <c r="F2224" s="249" t="s">
        <v>3499</v>
      </c>
      <c r="G2224" s="250" t="s">
        <v>1828</v>
      </c>
      <c r="H2224" s="251">
        <v>1</v>
      </c>
      <c r="I2224" s="252"/>
      <c r="J2224" s="253">
        <f>ROUND(I2224*H2224,2)</f>
        <v>0</v>
      </c>
      <c r="K2224" s="254"/>
      <c r="L2224" s="46"/>
      <c r="M2224" s="255" t="s">
        <v>1</v>
      </c>
      <c r="N2224" s="256" t="s">
        <v>48</v>
      </c>
      <c r="O2224" s="93"/>
      <c r="P2224" s="257">
        <f>O2224*H2224</f>
        <v>0</v>
      </c>
      <c r="Q2224" s="257">
        <v>0</v>
      </c>
      <c r="R2224" s="257">
        <f>Q2224*H2224</f>
        <v>0</v>
      </c>
      <c r="S2224" s="257">
        <v>0</v>
      </c>
      <c r="T2224" s="258">
        <f>S2224*H2224</f>
        <v>0</v>
      </c>
      <c r="U2224" s="40"/>
      <c r="V2224" s="40"/>
      <c r="W2224" s="40"/>
      <c r="X2224" s="40"/>
      <c r="Y2224" s="40"/>
      <c r="Z2224" s="40"/>
      <c r="AA2224" s="40"/>
      <c r="AB2224" s="40"/>
      <c r="AC2224" s="40"/>
      <c r="AD2224" s="40"/>
      <c r="AE2224" s="40"/>
      <c r="AR2224" s="259" t="s">
        <v>162</v>
      </c>
      <c r="AT2224" s="259" t="s">
        <v>400</v>
      </c>
      <c r="AU2224" s="259" t="s">
        <v>93</v>
      </c>
      <c r="AY2224" s="18" t="s">
        <v>397</v>
      </c>
      <c r="BE2224" s="260">
        <f>IF(N2224="základní",J2224,0)</f>
        <v>0</v>
      </c>
      <c r="BF2224" s="260">
        <f>IF(N2224="snížená",J2224,0)</f>
        <v>0</v>
      </c>
      <c r="BG2224" s="260">
        <f>IF(N2224="zákl. přenesená",J2224,0)</f>
        <v>0</v>
      </c>
      <c r="BH2224" s="260">
        <f>IF(N2224="sníž. přenesená",J2224,0)</f>
        <v>0</v>
      </c>
      <c r="BI2224" s="260">
        <f>IF(N2224="nulová",J2224,0)</f>
        <v>0</v>
      </c>
      <c r="BJ2224" s="18" t="s">
        <v>91</v>
      </c>
      <c r="BK2224" s="260">
        <f>ROUND(I2224*H2224,2)</f>
        <v>0</v>
      </c>
      <c r="BL2224" s="18" t="s">
        <v>162</v>
      </c>
      <c r="BM2224" s="259" t="s">
        <v>3500</v>
      </c>
    </row>
    <row r="2225" s="2" customFormat="1">
      <c r="A2225" s="40"/>
      <c r="B2225" s="41"/>
      <c r="C2225" s="42"/>
      <c r="D2225" s="261" t="s">
        <v>404</v>
      </c>
      <c r="E2225" s="42"/>
      <c r="F2225" s="262" t="s">
        <v>2370</v>
      </c>
      <c r="G2225" s="42"/>
      <c r="H2225" s="42"/>
      <c r="I2225" s="157"/>
      <c r="J2225" s="42"/>
      <c r="K2225" s="42"/>
      <c r="L2225" s="46"/>
      <c r="M2225" s="263"/>
      <c r="N2225" s="264"/>
      <c r="O2225" s="93"/>
      <c r="P2225" s="93"/>
      <c r="Q2225" s="93"/>
      <c r="R2225" s="93"/>
      <c r="S2225" s="93"/>
      <c r="T2225" s="94"/>
      <c r="U2225" s="40"/>
      <c r="V2225" s="40"/>
      <c r="W2225" s="40"/>
      <c r="X2225" s="40"/>
      <c r="Y2225" s="40"/>
      <c r="Z2225" s="40"/>
      <c r="AA2225" s="40"/>
      <c r="AB2225" s="40"/>
      <c r="AC2225" s="40"/>
      <c r="AD2225" s="40"/>
      <c r="AE2225" s="40"/>
      <c r="AT2225" s="18" t="s">
        <v>404</v>
      </c>
      <c r="AU2225" s="18" t="s">
        <v>93</v>
      </c>
    </row>
    <row r="2226" s="2" customFormat="1" ht="16.5" customHeight="1">
      <c r="A2226" s="40"/>
      <c r="B2226" s="41"/>
      <c r="C2226" s="247" t="s">
        <v>3501</v>
      </c>
      <c r="D2226" s="247" t="s">
        <v>400</v>
      </c>
      <c r="E2226" s="248" t="s">
        <v>3502</v>
      </c>
      <c r="F2226" s="249" t="s">
        <v>3503</v>
      </c>
      <c r="G2226" s="250" t="s">
        <v>1828</v>
      </c>
      <c r="H2226" s="251">
        <v>1</v>
      </c>
      <c r="I2226" s="252"/>
      <c r="J2226" s="253">
        <f>ROUND(I2226*H2226,2)</f>
        <v>0</v>
      </c>
      <c r="K2226" s="254"/>
      <c r="L2226" s="46"/>
      <c r="M2226" s="255" t="s">
        <v>1</v>
      </c>
      <c r="N2226" s="256" t="s">
        <v>48</v>
      </c>
      <c r="O2226" s="93"/>
      <c r="P2226" s="257">
        <f>O2226*H2226</f>
        <v>0</v>
      </c>
      <c r="Q2226" s="257">
        <v>0</v>
      </c>
      <c r="R2226" s="257">
        <f>Q2226*H2226</f>
        <v>0</v>
      </c>
      <c r="S2226" s="257">
        <v>0</v>
      </c>
      <c r="T2226" s="258">
        <f>S2226*H2226</f>
        <v>0</v>
      </c>
      <c r="U2226" s="40"/>
      <c r="V2226" s="40"/>
      <c r="W2226" s="40"/>
      <c r="X2226" s="40"/>
      <c r="Y2226" s="40"/>
      <c r="Z2226" s="40"/>
      <c r="AA2226" s="40"/>
      <c r="AB2226" s="40"/>
      <c r="AC2226" s="40"/>
      <c r="AD2226" s="40"/>
      <c r="AE2226" s="40"/>
      <c r="AR2226" s="259" t="s">
        <v>162</v>
      </c>
      <c r="AT2226" s="259" t="s">
        <v>400</v>
      </c>
      <c r="AU2226" s="259" t="s">
        <v>93</v>
      </c>
      <c r="AY2226" s="18" t="s">
        <v>397</v>
      </c>
      <c r="BE2226" s="260">
        <f>IF(N2226="základní",J2226,0)</f>
        <v>0</v>
      </c>
      <c r="BF2226" s="260">
        <f>IF(N2226="snížená",J2226,0)</f>
        <v>0</v>
      </c>
      <c r="BG2226" s="260">
        <f>IF(N2226="zákl. přenesená",J2226,0)</f>
        <v>0</v>
      </c>
      <c r="BH2226" s="260">
        <f>IF(N2226="sníž. přenesená",J2226,0)</f>
        <v>0</v>
      </c>
      <c r="BI2226" s="260">
        <f>IF(N2226="nulová",J2226,0)</f>
        <v>0</v>
      </c>
      <c r="BJ2226" s="18" t="s">
        <v>91</v>
      </c>
      <c r="BK2226" s="260">
        <f>ROUND(I2226*H2226,2)</f>
        <v>0</v>
      </c>
      <c r="BL2226" s="18" t="s">
        <v>162</v>
      </c>
      <c r="BM2226" s="259" t="s">
        <v>3504</v>
      </c>
    </row>
    <row r="2227" s="2" customFormat="1">
      <c r="A2227" s="40"/>
      <c r="B2227" s="41"/>
      <c r="C2227" s="42"/>
      <c r="D2227" s="261" t="s">
        <v>404</v>
      </c>
      <c r="E2227" s="42"/>
      <c r="F2227" s="262" t="s">
        <v>2370</v>
      </c>
      <c r="G2227" s="42"/>
      <c r="H2227" s="42"/>
      <c r="I2227" s="157"/>
      <c r="J2227" s="42"/>
      <c r="K2227" s="42"/>
      <c r="L2227" s="46"/>
      <c r="M2227" s="263"/>
      <c r="N2227" s="264"/>
      <c r="O2227" s="93"/>
      <c r="P2227" s="93"/>
      <c r="Q2227" s="93"/>
      <c r="R2227" s="93"/>
      <c r="S2227" s="93"/>
      <c r="T2227" s="94"/>
      <c r="U2227" s="40"/>
      <c r="V2227" s="40"/>
      <c r="W2227" s="40"/>
      <c r="X2227" s="40"/>
      <c r="Y2227" s="40"/>
      <c r="Z2227" s="40"/>
      <c r="AA2227" s="40"/>
      <c r="AB2227" s="40"/>
      <c r="AC2227" s="40"/>
      <c r="AD2227" s="40"/>
      <c r="AE2227" s="40"/>
      <c r="AT2227" s="18" t="s">
        <v>404</v>
      </c>
      <c r="AU2227" s="18" t="s">
        <v>93</v>
      </c>
    </row>
    <row r="2228" s="2" customFormat="1" ht="16.5" customHeight="1">
      <c r="A2228" s="40"/>
      <c r="B2228" s="41"/>
      <c r="C2228" s="247" t="s">
        <v>2289</v>
      </c>
      <c r="D2228" s="247" t="s">
        <v>400</v>
      </c>
      <c r="E2228" s="248" t="s">
        <v>3505</v>
      </c>
      <c r="F2228" s="249" t="s">
        <v>3506</v>
      </c>
      <c r="G2228" s="250" t="s">
        <v>1828</v>
      </c>
      <c r="H2228" s="251">
        <v>1</v>
      </c>
      <c r="I2228" s="252"/>
      <c r="J2228" s="253">
        <f>ROUND(I2228*H2228,2)</f>
        <v>0</v>
      </c>
      <c r="K2228" s="254"/>
      <c r="L2228" s="46"/>
      <c r="M2228" s="255" t="s">
        <v>1</v>
      </c>
      <c r="N2228" s="256" t="s">
        <v>48</v>
      </c>
      <c r="O2228" s="93"/>
      <c r="P2228" s="257">
        <f>O2228*H2228</f>
        <v>0</v>
      </c>
      <c r="Q2228" s="257">
        <v>0</v>
      </c>
      <c r="R2228" s="257">
        <f>Q2228*H2228</f>
        <v>0</v>
      </c>
      <c r="S2228" s="257">
        <v>0</v>
      </c>
      <c r="T2228" s="258">
        <f>S2228*H2228</f>
        <v>0</v>
      </c>
      <c r="U2228" s="40"/>
      <c r="V2228" s="40"/>
      <c r="W2228" s="40"/>
      <c r="X2228" s="40"/>
      <c r="Y2228" s="40"/>
      <c r="Z2228" s="40"/>
      <c r="AA2228" s="40"/>
      <c r="AB2228" s="40"/>
      <c r="AC2228" s="40"/>
      <c r="AD2228" s="40"/>
      <c r="AE2228" s="40"/>
      <c r="AR2228" s="259" t="s">
        <v>162</v>
      </c>
      <c r="AT2228" s="259" t="s">
        <v>400</v>
      </c>
      <c r="AU2228" s="259" t="s">
        <v>93</v>
      </c>
      <c r="AY2228" s="18" t="s">
        <v>397</v>
      </c>
      <c r="BE2228" s="260">
        <f>IF(N2228="základní",J2228,0)</f>
        <v>0</v>
      </c>
      <c r="BF2228" s="260">
        <f>IF(N2228="snížená",J2228,0)</f>
        <v>0</v>
      </c>
      <c r="BG2228" s="260">
        <f>IF(N2228="zákl. přenesená",J2228,0)</f>
        <v>0</v>
      </c>
      <c r="BH2228" s="260">
        <f>IF(N2228="sníž. přenesená",J2228,0)</f>
        <v>0</v>
      </c>
      <c r="BI2228" s="260">
        <f>IF(N2228="nulová",J2228,0)</f>
        <v>0</v>
      </c>
      <c r="BJ2228" s="18" t="s">
        <v>91</v>
      </c>
      <c r="BK2228" s="260">
        <f>ROUND(I2228*H2228,2)</f>
        <v>0</v>
      </c>
      <c r="BL2228" s="18" t="s">
        <v>162</v>
      </c>
      <c r="BM2228" s="259" t="s">
        <v>3507</v>
      </c>
    </row>
    <row r="2229" s="2" customFormat="1">
      <c r="A2229" s="40"/>
      <c r="B2229" s="41"/>
      <c r="C2229" s="42"/>
      <c r="D2229" s="261" t="s">
        <v>404</v>
      </c>
      <c r="E2229" s="42"/>
      <c r="F2229" s="262" t="s">
        <v>2370</v>
      </c>
      <c r="G2229" s="42"/>
      <c r="H2229" s="42"/>
      <c r="I2229" s="157"/>
      <c r="J2229" s="42"/>
      <c r="K2229" s="42"/>
      <c r="L2229" s="46"/>
      <c r="M2229" s="263"/>
      <c r="N2229" s="264"/>
      <c r="O2229" s="93"/>
      <c r="P2229" s="93"/>
      <c r="Q2229" s="93"/>
      <c r="R2229" s="93"/>
      <c r="S2229" s="93"/>
      <c r="T2229" s="94"/>
      <c r="U2229" s="40"/>
      <c r="V2229" s="40"/>
      <c r="W2229" s="40"/>
      <c r="X2229" s="40"/>
      <c r="Y2229" s="40"/>
      <c r="Z2229" s="40"/>
      <c r="AA2229" s="40"/>
      <c r="AB2229" s="40"/>
      <c r="AC2229" s="40"/>
      <c r="AD2229" s="40"/>
      <c r="AE2229" s="40"/>
      <c r="AT2229" s="18" t="s">
        <v>404</v>
      </c>
      <c r="AU2229" s="18" t="s">
        <v>93</v>
      </c>
    </row>
    <row r="2230" s="2" customFormat="1" ht="21.75" customHeight="1">
      <c r="A2230" s="40"/>
      <c r="B2230" s="41"/>
      <c r="C2230" s="247" t="s">
        <v>3508</v>
      </c>
      <c r="D2230" s="247" t="s">
        <v>400</v>
      </c>
      <c r="E2230" s="248" t="s">
        <v>3509</v>
      </c>
      <c r="F2230" s="249" t="s">
        <v>3510</v>
      </c>
      <c r="G2230" s="250" t="s">
        <v>461</v>
      </c>
      <c r="H2230" s="251">
        <v>1233.9000000000001</v>
      </c>
      <c r="I2230" s="252"/>
      <c r="J2230" s="253">
        <f>ROUND(I2230*H2230,2)</f>
        <v>0</v>
      </c>
      <c r="K2230" s="254"/>
      <c r="L2230" s="46"/>
      <c r="M2230" s="255" t="s">
        <v>1</v>
      </c>
      <c r="N2230" s="256" t="s">
        <v>48</v>
      </c>
      <c r="O2230" s="93"/>
      <c r="P2230" s="257">
        <f>O2230*H2230</f>
        <v>0</v>
      </c>
      <c r="Q2230" s="257">
        <v>0</v>
      </c>
      <c r="R2230" s="257">
        <f>Q2230*H2230</f>
        <v>0</v>
      </c>
      <c r="S2230" s="257">
        <v>0</v>
      </c>
      <c r="T2230" s="258">
        <f>S2230*H2230</f>
        <v>0</v>
      </c>
      <c r="U2230" s="40"/>
      <c r="V2230" s="40"/>
      <c r="W2230" s="40"/>
      <c r="X2230" s="40"/>
      <c r="Y2230" s="40"/>
      <c r="Z2230" s="40"/>
      <c r="AA2230" s="40"/>
      <c r="AB2230" s="40"/>
      <c r="AC2230" s="40"/>
      <c r="AD2230" s="40"/>
      <c r="AE2230" s="40"/>
      <c r="AR2230" s="259" t="s">
        <v>162</v>
      </c>
      <c r="AT2230" s="259" t="s">
        <v>400</v>
      </c>
      <c r="AU2230" s="259" t="s">
        <v>93</v>
      </c>
      <c r="AY2230" s="18" t="s">
        <v>397</v>
      </c>
      <c r="BE2230" s="260">
        <f>IF(N2230="základní",J2230,0)</f>
        <v>0</v>
      </c>
      <c r="BF2230" s="260">
        <f>IF(N2230="snížená",J2230,0)</f>
        <v>0</v>
      </c>
      <c r="BG2230" s="260">
        <f>IF(N2230="zákl. přenesená",J2230,0)</f>
        <v>0</v>
      </c>
      <c r="BH2230" s="260">
        <f>IF(N2230="sníž. přenesená",J2230,0)</f>
        <v>0</v>
      </c>
      <c r="BI2230" s="260">
        <f>IF(N2230="nulová",J2230,0)</f>
        <v>0</v>
      </c>
      <c r="BJ2230" s="18" t="s">
        <v>91</v>
      </c>
      <c r="BK2230" s="260">
        <f>ROUND(I2230*H2230,2)</f>
        <v>0</v>
      </c>
      <c r="BL2230" s="18" t="s">
        <v>162</v>
      </c>
      <c r="BM2230" s="259" t="s">
        <v>3511</v>
      </c>
    </row>
    <row r="2231" s="2" customFormat="1" ht="16.5" customHeight="1">
      <c r="A2231" s="40"/>
      <c r="B2231" s="41"/>
      <c r="C2231" s="247" t="s">
        <v>2292</v>
      </c>
      <c r="D2231" s="247" t="s">
        <v>400</v>
      </c>
      <c r="E2231" s="248" t="s">
        <v>3512</v>
      </c>
      <c r="F2231" s="249" t="s">
        <v>3513</v>
      </c>
      <c r="G2231" s="250" t="s">
        <v>1431</v>
      </c>
      <c r="H2231" s="329"/>
      <c r="I2231" s="252"/>
      <c r="J2231" s="253">
        <f>ROUND(I2231*H2231,2)</f>
        <v>0</v>
      </c>
      <c r="K2231" s="254"/>
      <c r="L2231" s="46"/>
      <c r="M2231" s="255" t="s">
        <v>1</v>
      </c>
      <c r="N2231" s="256" t="s">
        <v>48</v>
      </c>
      <c r="O2231" s="93"/>
      <c r="P2231" s="257">
        <f>O2231*H2231</f>
        <v>0</v>
      </c>
      <c r="Q2231" s="257">
        <v>0</v>
      </c>
      <c r="R2231" s="257">
        <f>Q2231*H2231</f>
        <v>0</v>
      </c>
      <c r="S2231" s="257">
        <v>0</v>
      </c>
      <c r="T2231" s="258">
        <f>S2231*H2231</f>
        <v>0</v>
      </c>
      <c r="U2231" s="40"/>
      <c r="V2231" s="40"/>
      <c r="W2231" s="40"/>
      <c r="X2231" s="40"/>
      <c r="Y2231" s="40"/>
      <c r="Z2231" s="40"/>
      <c r="AA2231" s="40"/>
      <c r="AB2231" s="40"/>
      <c r="AC2231" s="40"/>
      <c r="AD2231" s="40"/>
      <c r="AE2231" s="40"/>
      <c r="AR2231" s="259" t="s">
        <v>162</v>
      </c>
      <c r="AT2231" s="259" t="s">
        <v>400</v>
      </c>
      <c r="AU2231" s="259" t="s">
        <v>93</v>
      </c>
      <c r="AY2231" s="18" t="s">
        <v>397</v>
      </c>
      <c r="BE2231" s="260">
        <f>IF(N2231="základní",J2231,0)</f>
        <v>0</v>
      </c>
      <c r="BF2231" s="260">
        <f>IF(N2231="snížená",J2231,0)</f>
        <v>0</v>
      </c>
      <c r="BG2231" s="260">
        <f>IF(N2231="zákl. přenesená",J2231,0)</f>
        <v>0</v>
      </c>
      <c r="BH2231" s="260">
        <f>IF(N2231="sníž. přenesená",J2231,0)</f>
        <v>0</v>
      </c>
      <c r="BI2231" s="260">
        <f>IF(N2231="nulová",J2231,0)</f>
        <v>0</v>
      </c>
      <c r="BJ2231" s="18" t="s">
        <v>91</v>
      </c>
      <c r="BK2231" s="260">
        <f>ROUND(I2231*H2231,2)</f>
        <v>0</v>
      </c>
      <c r="BL2231" s="18" t="s">
        <v>162</v>
      </c>
      <c r="BM2231" s="259" t="s">
        <v>3514</v>
      </c>
    </row>
    <row r="2232" s="12" customFormat="1" ht="22.8" customHeight="1">
      <c r="A2232" s="12"/>
      <c r="B2232" s="231"/>
      <c r="C2232" s="232"/>
      <c r="D2232" s="233" t="s">
        <v>82</v>
      </c>
      <c r="E2232" s="245" t="s">
        <v>3515</v>
      </c>
      <c r="F2232" s="245" t="s">
        <v>3516</v>
      </c>
      <c r="G2232" s="232"/>
      <c r="H2232" s="232"/>
      <c r="I2232" s="235"/>
      <c r="J2232" s="246">
        <f>BK2232</f>
        <v>0</v>
      </c>
      <c r="K2232" s="232"/>
      <c r="L2232" s="237"/>
      <c r="M2232" s="238"/>
      <c r="N2232" s="239"/>
      <c r="O2232" s="239"/>
      <c r="P2232" s="240">
        <f>SUM(P2233:P2355)</f>
        <v>0</v>
      </c>
      <c r="Q2232" s="239"/>
      <c r="R2232" s="240">
        <f>SUM(R2233:R2355)</f>
        <v>0.378</v>
      </c>
      <c r="S2232" s="239"/>
      <c r="T2232" s="241">
        <f>SUM(T2233:T2355)</f>
        <v>0</v>
      </c>
      <c r="U2232" s="12"/>
      <c r="V2232" s="12"/>
      <c r="W2232" s="12"/>
      <c r="X2232" s="12"/>
      <c r="Y2232" s="12"/>
      <c r="Z2232" s="12"/>
      <c r="AA2232" s="12"/>
      <c r="AB2232" s="12"/>
      <c r="AC2232" s="12"/>
      <c r="AD2232" s="12"/>
      <c r="AE2232" s="12"/>
      <c r="AR2232" s="242" t="s">
        <v>93</v>
      </c>
      <c r="AT2232" s="243" t="s">
        <v>82</v>
      </c>
      <c r="AU2232" s="243" t="s">
        <v>91</v>
      </c>
      <c r="AY2232" s="242" t="s">
        <v>397</v>
      </c>
      <c r="BK2232" s="244">
        <f>SUM(BK2233:BK2355)</f>
        <v>0</v>
      </c>
    </row>
    <row r="2233" s="2" customFormat="1" ht="21.75" customHeight="1">
      <c r="A2233" s="40"/>
      <c r="B2233" s="41"/>
      <c r="C2233" s="247" t="s">
        <v>3517</v>
      </c>
      <c r="D2233" s="247" t="s">
        <v>400</v>
      </c>
      <c r="E2233" s="248" t="s">
        <v>3518</v>
      </c>
      <c r="F2233" s="249" t="s">
        <v>3519</v>
      </c>
      <c r="G2233" s="250" t="s">
        <v>1828</v>
      </c>
      <c r="H2233" s="251">
        <v>1</v>
      </c>
      <c r="I2233" s="252"/>
      <c r="J2233" s="253">
        <f>ROUND(I2233*H2233,2)</f>
        <v>0</v>
      </c>
      <c r="K2233" s="254"/>
      <c r="L2233" s="46"/>
      <c r="M2233" s="255" t="s">
        <v>1</v>
      </c>
      <c r="N2233" s="256" t="s">
        <v>48</v>
      </c>
      <c r="O2233" s="93"/>
      <c r="P2233" s="257">
        <f>O2233*H2233</f>
        <v>0</v>
      </c>
      <c r="Q2233" s="257">
        <v>0</v>
      </c>
      <c r="R2233" s="257">
        <f>Q2233*H2233</f>
        <v>0</v>
      </c>
      <c r="S2233" s="257">
        <v>0</v>
      </c>
      <c r="T2233" s="258">
        <f>S2233*H2233</f>
        <v>0</v>
      </c>
      <c r="U2233" s="40"/>
      <c r="V2233" s="40"/>
      <c r="W2233" s="40"/>
      <c r="X2233" s="40"/>
      <c r="Y2233" s="40"/>
      <c r="Z2233" s="40"/>
      <c r="AA2233" s="40"/>
      <c r="AB2233" s="40"/>
      <c r="AC2233" s="40"/>
      <c r="AD2233" s="40"/>
      <c r="AE2233" s="40"/>
      <c r="AR2233" s="259" t="s">
        <v>162</v>
      </c>
      <c r="AT2233" s="259" t="s">
        <v>400</v>
      </c>
      <c r="AU2233" s="259" t="s">
        <v>93</v>
      </c>
      <c r="AY2233" s="18" t="s">
        <v>397</v>
      </c>
      <c r="BE2233" s="260">
        <f>IF(N2233="základní",J2233,0)</f>
        <v>0</v>
      </c>
      <c r="BF2233" s="260">
        <f>IF(N2233="snížená",J2233,0)</f>
        <v>0</v>
      </c>
      <c r="BG2233" s="260">
        <f>IF(N2233="zákl. přenesená",J2233,0)</f>
        <v>0</v>
      </c>
      <c r="BH2233" s="260">
        <f>IF(N2233="sníž. přenesená",J2233,0)</f>
        <v>0</v>
      </c>
      <c r="BI2233" s="260">
        <f>IF(N2233="nulová",J2233,0)</f>
        <v>0</v>
      </c>
      <c r="BJ2233" s="18" t="s">
        <v>91</v>
      </c>
      <c r="BK2233" s="260">
        <f>ROUND(I2233*H2233,2)</f>
        <v>0</v>
      </c>
      <c r="BL2233" s="18" t="s">
        <v>162</v>
      </c>
      <c r="BM2233" s="259" t="s">
        <v>3520</v>
      </c>
    </row>
    <row r="2234" s="2" customFormat="1">
      <c r="A2234" s="40"/>
      <c r="B2234" s="41"/>
      <c r="C2234" s="42"/>
      <c r="D2234" s="261" t="s">
        <v>404</v>
      </c>
      <c r="E2234" s="42"/>
      <c r="F2234" s="262" t="s">
        <v>3521</v>
      </c>
      <c r="G2234" s="42"/>
      <c r="H2234" s="42"/>
      <c r="I2234" s="157"/>
      <c r="J2234" s="42"/>
      <c r="K2234" s="42"/>
      <c r="L2234" s="46"/>
      <c r="M2234" s="263"/>
      <c r="N2234" s="264"/>
      <c r="O2234" s="93"/>
      <c r="P2234" s="93"/>
      <c r="Q2234" s="93"/>
      <c r="R2234" s="93"/>
      <c r="S2234" s="93"/>
      <c r="T2234" s="94"/>
      <c r="U2234" s="40"/>
      <c r="V2234" s="40"/>
      <c r="W2234" s="40"/>
      <c r="X2234" s="40"/>
      <c r="Y2234" s="40"/>
      <c r="Z2234" s="40"/>
      <c r="AA2234" s="40"/>
      <c r="AB2234" s="40"/>
      <c r="AC2234" s="40"/>
      <c r="AD2234" s="40"/>
      <c r="AE2234" s="40"/>
      <c r="AT2234" s="18" t="s">
        <v>404</v>
      </c>
      <c r="AU2234" s="18" t="s">
        <v>93</v>
      </c>
    </row>
    <row r="2235" s="2" customFormat="1" ht="21.75" customHeight="1">
      <c r="A2235" s="40"/>
      <c r="B2235" s="41"/>
      <c r="C2235" s="247" t="s">
        <v>2296</v>
      </c>
      <c r="D2235" s="247" t="s">
        <v>400</v>
      </c>
      <c r="E2235" s="248" t="s">
        <v>3522</v>
      </c>
      <c r="F2235" s="249" t="s">
        <v>3523</v>
      </c>
      <c r="G2235" s="250" t="s">
        <v>1828</v>
      </c>
      <c r="H2235" s="251">
        <v>1</v>
      </c>
      <c r="I2235" s="252"/>
      <c r="J2235" s="253">
        <f>ROUND(I2235*H2235,2)</f>
        <v>0</v>
      </c>
      <c r="K2235" s="254"/>
      <c r="L2235" s="46"/>
      <c r="M2235" s="255" t="s">
        <v>1</v>
      </c>
      <c r="N2235" s="256" t="s">
        <v>48</v>
      </c>
      <c r="O2235" s="93"/>
      <c r="P2235" s="257">
        <f>O2235*H2235</f>
        <v>0</v>
      </c>
      <c r="Q2235" s="257">
        <v>0</v>
      </c>
      <c r="R2235" s="257">
        <f>Q2235*H2235</f>
        <v>0</v>
      </c>
      <c r="S2235" s="257">
        <v>0</v>
      </c>
      <c r="T2235" s="258">
        <f>S2235*H2235</f>
        <v>0</v>
      </c>
      <c r="U2235" s="40"/>
      <c r="V2235" s="40"/>
      <c r="W2235" s="40"/>
      <c r="X2235" s="40"/>
      <c r="Y2235" s="40"/>
      <c r="Z2235" s="40"/>
      <c r="AA2235" s="40"/>
      <c r="AB2235" s="40"/>
      <c r="AC2235" s="40"/>
      <c r="AD2235" s="40"/>
      <c r="AE2235" s="40"/>
      <c r="AR2235" s="259" t="s">
        <v>162</v>
      </c>
      <c r="AT2235" s="259" t="s">
        <v>400</v>
      </c>
      <c r="AU2235" s="259" t="s">
        <v>93</v>
      </c>
      <c r="AY2235" s="18" t="s">
        <v>397</v>
      </c>
      <c r="BE2235" s="260">
        <f>IF(N2235="základní",J2235,0)</f>
        <v>0</v>
      </c>
      <c r="BF2235" s="260">
        <f>IF(N2235="snížená",J2235,0)</f>
        <v>0</v>
      </c>
      <c r="BG2235" s="260">
        <f>IF(N2235="zákl. přenesená",J2235,0)</f>
        <v>0</v>
      </c>
      <c r="BH2235" s="260">
        <f>IF(N2235="sníž. přenesená",J2235,0)</f>
        <v>0</v>
      </c>
      <c r="BI2235" s="260">
        <f>IF(N2235="nulová",J2235,0)</f>
        <v>0</v>
      </c>
      <c r="BJ2235" s="18" t="s">
        <v>91</v>
      </c>
      <c r="BK2235" s="260">
        <f>ROUND(I2235*H2235,2)</f>
        <v>0</v>
      </c>
      <c r="BL2235" s="18" t="s">
        <v>162</v>
      </c>
      <c r="BM2235" s="259" t="s">
        <v>3524</v>
      </c>
    </row>
    <row r="2236" s="2" customFormat="1">
      <c r="A2236" s="40"/>
      <c r="B2236" s="41"/>
      <c r="C2236" s="42"/>
      <c r="D2236" s="261" t="s">
        <v>404</v>
      </c>
      <c r="E2236" s="42"/>
      <c r="F2236" s="262" t="s">
        <v>3521</v>
      </c>
      <c r="G2236" s="42"/>
      <c r="H2236" s="42"/>
      <c r="I2236" s="157"/>
      <c r="J2236" s="42"/>
      <c r="K2236" s="42"/>
      <c r="L2236" s="46"/>
      <c r="M2236" s="263"/>
      <c r="N2236" s="264"/>
      <c r="O2236" s="93"/>
      <c r="P2236" s="93"/>
      <c r="Q2236" s="93"/>
      <c r="R2236" s="93"/>
      <c r="S2236" s="93"/>
      <c r="T2236" s="94"/>
      <c r="U2236" s="40"/>
      <c r="V2236" s="40"/>
      <c r="W2236" s="40"/>
      <c r="X2236" s="40"/>
      <c r="Y2236" s="40"/>
      <c r="Z2236" s="40"/>
      <c r="AA2236" s="40"/>
      <c r="AB2236" s="40"/>
      <c r="AC2236" s="40"/>
      <c r="AD2236" s="40"/>
      <c r="AE2236" s="40"/>
      <c r="AT2236" s="18" t="s">
        <v>404</v>
      </c>
      <c r="AU2236" s="18" t="s">
        <v>93</v>
      </c>
    </row>
    <row r="2237" s="2" customFormat="1" ht="21.75" customHeight="1">
      <c r="A2237" s="40"/>
      <c r="B2237" s="41"/>
      <c r="C2237" s="247" t="s">
        <v>3525</v>
      </c>
      <c r="D2237" s="247" t="s">
        <v>400</v>
      </c>
      <c r="E2237" s="248" t="s">
        <v>3526</v>
      </c>
      <c r="F2237" s="249" t="s">
        <v>3527</v>
      </c>
      <c r="G2237" s="250" t="s">
        <v>1828</v>
      </c>
      <c r="H2237" s="251">
        <v>1</v>
      </c>
      <c r="I2237" s="252"/>
      <c r="J2237" s="253">
        <f>ROUND(I2237*H2237,2)</f>
        <v>0</v>
      </c>
      <c r="K2237" s="254"/>
      <c r="L2237" s="46"/>
      <c r="M2237" s="255" t="s">
        <v>1</v>
      </c>
      <c r="N2237" s="256" t="s">
        <v>48</v>
      </c>
      <c r="O2237" s="93"/>
      <c r="P2237" s="257">
        <f>O2237*H2237</f>
        <v>0</v>
      </c>
      <c r="Q2237" s="257">
        <v>0</v>
      </c>
      <c r="R2237" s="257">
        <f>Q2237*H2237</f>
        <v>0</v>
      </c>
      <c r="S2237" s="257">
        <v>0</v>
      </c>
      <c r="T2237" s="258">
        <f>S2237*H2237</f>
        <v>0</v>
      </c>
      <c r="U2237" s="40"/>
      <c r="V2237" s="40"/>
      <c r="W2237" s="40"/>
      <c r="X2237" s="40"/>
      <c r="Y2237" s="40"/>
      <c r="Z2237" s="40"/>
      <c r="AA2237" s="40"/>
      <c r="AB2237" s="40"/>
      <c r="AC2237" s="40"/>
      <c r="AD2237" s="40"/>
      <c r="AE2237" s="40"/>
      <c r="AR2237" s="259" t="s">
        <v>162</v>
      </c>
      <c r="AT2237" s="259" t="s">
        <v>400</v>
      </c>
      <c r="AU2237" s="259" t="s">
        <v>93</v>
      </c>
      <c r="AY2237" s="18" t="s">
        <v>397</v>
      </c>
      <c r="BE2237" s="260">
        <f>IF(N2237="základní",J2237,0)</f>
        <v>0</v>
      </c>
      <c r="BF2237" s="260">
        <f>IF(N2237="snížená",J2237,0)</f>
        <v>0</v>
      </c>
      <c r="BG2237" s="260">
        <f>IF(N2237="zákl. přenesená",J2237,0)</f>
        <v>0</v>
      </c>
      <c r="BH2237" s="260">
        <f>IF(N2237="sníž. přenesená",J2237,0)</f>
        <v>0</v>
      </c>
      <c r="BI2237" s="260">
        <f>IF(N2237="nulová",J2237,0)</f>
        <v>0</v>
      </c>
      <c r="BJ2237" s="18" t="s">
        <v>91</v>
      </c>
      <c r="BK2237" s="260">
        <f>ROUND(I2237*H2237,2)</f>
        <v>0</v>
      </c>
      <c r="BL2237" s="18" t="s">
        <v>162</v>
      </c>
      <c r="BM2237" s="259" t="s">
        <v>3528</v>
      </c>
    </row>
    <row r="2238" s="2" customFormat="1">
      <c r="A2238" s="40"/>
      <c r="B2238" s="41"/>
      <c r="C2238" s="42"/>
      <c r="D2238" s="261" t="s">
        <v>404</v>
      </c>
      <c r="E2238" s="42"/>
      <c r="F2238" s="262" t="s">
        <v>3521</v>
      </c>
      <c r="G2238" s="42"/>
      <c r="H2238" s="42"/>
      <c r="I2238" s="157"/>
      <c r="J2238" s="42"/>
      <c r="K2238" s="42"/>
      <c r="L2238" s="46"/>
      <c r="M2238" s="263"/>
      <c r="N2238" s="264"/>
      <c r="O2238" s="93"/>
      <c r="P2238" s="93"/>
      <c r="Q2238" s="93"/>
      <c r="R2238" s="93"/>
      <c r="S2238" s="93"/>
      <c r="T2238" s="94"/>
      <c r="U2238" s="40"/>
      <c r="V2238" s="40"/>
      <c r="W2238" s="40"/>
      <c r="X2238" s="40"/>
      <c r="Y2238" s="40"/>
      <c r="Z2238" s="40"/>
      <c r="AA2238" s="40"/>
      <c r="AB2238" s="40"/>
      <c r="AC2238" s="40"/>
      <c r="AD2238" s="40"/>
      <c r="AE2238" s="40"/>
      <c r="AT2238" s="18" t="s">
        <v>404</v>
      </c>
      <c r="AU2238" s="18" t="s">
        <v>93</v>
      </c>
    </row>
    <row r="2239" s="2" customFormat="1" ht="21.75" customHeight="1">
      <c r="A2239" s="40"/>
      <c r="B2239" s="41"/>
      <c r="C2239" s="247" t="s">
        <v>2299</v>
      </c>
      <c r="D2239" s="247" t="s">
        <v>400</v>
      </c>
      <c r="E2239" s="248" t="s">
        <v>3529</v>
      </c>
      <c r="F2239" s="249" t="s">
        <v>3530</v>
      </c>
      <c r="G2239" s="250" t="s">
        <v>1828</v>
      </c>
      <c r="H2239" s="251">
        <v>1</v>
      </c>
      <c r="I2239" s="252"/>
      <c r="J2239" s="253">
        <f>ROUND(I2239*H2239,2)</f>
        <v>0</v>
      </c>
      <c r="K2239" s="254"/>
      <c r="L2239" s="46"/>
      <c r="M2239" s="255" t="s">
        <v>1</v>
      </c>
      <c r="N2239" s="256" t="s">
        <v>48</v>
      </c>
      <c r="O2239" s="93"/>
      <c r="P2239" s="257">
        <f>O2239*H2239</f>
        <v>0</v>
      </c>
      <c r="Q2239" s="257">
        <v>0</v>
      </c>
      <c r="R2239" s="257">
        <f>Q2239*H2239</f>
        <v>0</v>
      </c>
      <c r="S2239" s="257">
        <v>0</v>
      </c>
      <c r="T2239" s="258">
        <f>S2239*H2239</f>
        <v>0</v>
      </c>
      <c r="U2239" s="40"/>
      <c r="V2239" s="40"/>
      <c r="W2239" s="40"/>
      <c r="X2239" s="40"/>
      <c r="Y2239" s="40"/>
      <c r="Z2239" s="40"/>
      <c r="AA2239" s="40"/>
      <c r="AB2239" s="40"/>
      <c r="AC2239" s="40"/>
      <c r="AD2239" s="40"/>
      <c r="AE2239" s="40"/>
      <c r="AR2239" s="259" t="s">
        <v>162</v>
      </c>
      <c r="AT2239" s="259" t="s">
        <v>400</v>
      </c>
      <c r="AU2239" s="259" t="s">
        <v>93</v>
      </c>
      <c r="AY2239" s="18" t="s">
        <v>397</v>
      </c>
      <c r="BE2239" s="260">
        <f>IF(N2239="základní",J2239,0)</f>
        <v>0</v>
      </c>
      <c r="BF2239" s="260">
        <f>IF(N2239="snížená",J2239,0)</f>
        <v>0</v>
      </c>
      <c r="BG2239" s="260">
        <f>IF(N2239="zákl. přenesená",J2239,0)</f>
        <v>0</v>
      </c>
      <c r="BH2239" s="260">
        <f>IF(N2239="sníž. přenesená",J2239,0)</f>
        <v>0</v>
      </c>
      <c r="BI2239" s="260">
        <f>IF(N2239="nulová",J2239,0)</f>
        <v>0</v>
      </c>
      <c r="BJ2239" s="18" t="s">
        <v>91</v>
      </c>
      <c r="BK2239" s="260">
        <f>ROUND(I2239*H2239,2)</f>
        <v>0</v>
      </c>
      <c r="BL2239" s="18" t="s">
        <v>162</v>
      </c>
      <c r="BM2239" s="259" t="s">
        <v>3531</v>
      </c>
    </row>
    <row r="2240" s="2" customFormat="1">
      <c r="A2240" s="40"/>
      <c r="B2240" s="41"/>
      <c r="C2240" s="42"/>
      <c r="D2240" s="261" t="s">
        <v>404</v>
      </c>
      <c r="E2240" s="42"/>
      <c r="F2240" s="262" t="s">
        <v>3521</v>
      </c>
      <c r="G2240" s="42"/>
      <c r="H2240" s="42"/>
      <c r="I2240" s="157"/>
      <c r="J2240" s="42"/>
      <c r="K2240" s="42"/>
      <c r="L2240" s="46"/>
      <c r="M2240" s="263"/>
      <c r="N2240" s="264"/>
      <c r="O2240" s="93"/>
      <c r="P2240" s="93"/>
      <c r="Q2240" s="93"/>
      <c r="R2240" s="93"/>
      <c r="S2240" s="93"/>
      <c r="T2240" s="94"/>
      <c r="U2240" s="40"/>
      <c r="V2240" s="40"/>
      <c r="W2240" s="40"/>
      <c r="X2240" s="40"/>
      <c r="Y2240" s="40"/>
      <c r="Z2240" s="40"/>
      <c r="AA2240" s="40"/>
      <c r="AB2240" s="40"/>
      <c r="AC2240" s="40"/>
      <c r="AD2240" s="40"/>
      <c r="AE2240" s="40"/>
      <c r="AT2240" s="18" t="s">
        <v>404</v>
      </c>
      <c r="AU2240" s="18" t="s">
        <v>93</v>
      </c>
    </row>
    <row r="2241" s="2" customFormat="1" ht="21.75" customHeight="1">
      <c r="A2241" s="40"/>
      <c r="B2241" s="41"/>
      <c r="C2241" s="247" t="s">
        <v>3532</v>
      </c>
      <c r="D2241" s="247" t="s">
        <v>400</v>
      </c>
      <c r="E2241" s="248" t="s">
        <v>3533</v>
      </c>
      <c r="F2241" s="249" t="s">
        <v>3534</v>
      </c>
      <c r="G2241" s="250" t="s">
        <v>1828</v>
      </c>
      <c r="H2241" s="251">
        <v>1</v>
      </c>
      <c r="I2241" s="252"/>
      <c r="J2241" s="253">
        <f>ROUND(I2241*H2241,2)</f>
        <v>0</v>
      </c>
      <c r="K2241" s="254"/>
      <c r="L2241" s="46"/>
      <c r="M2241" s="255" t="s">
        <v>1</v>
      </c>
      <c r="N2241" s="256" t="s">
        <v>48</v>
      </c>
      <c r="O2241" s="93"/>
      <c r="P2241" s="257">
        <f>O2241*H2241</f>
        <v>0</v>
      </c>
      <c r="Q2241" s="257">
        <v>0</v>
      </c>
      <c r="R2241" s="257">
        <f>Q2241*H2241</f>
        <v>0</v>
      </c>
      <c r="S2241" s="257">
        <v>0</v>
      </c>
      <c r="T2241" s="258">
        <f>S2241*H2241</f>
        <v>0</v>
      </c>
      <c r="U2241" s="40"/>
      <c r="V2241" s="40"/>
      <c r="W2241" s="40"/>
      <c r="X2241" s="40"/>
      <c r="Y2241" s="40"/>
      <c r="Z2241" s="40"/>
      <c r="AA2241" s="40"/>
      <c r="AB2241" s="40"/>
      <c r="AC2241" s="40"/>
      <c r="AD2241" s="40"/>
      <c r="AE2241" s="40"/>
      <c r="AR2241" s="259" t="s">
        <v>162</v>
      </c>
      <c r="AT2241" s="259" t="s">
        <v>400</v>
      </c>
      <c r="AU2241" s="259" t="s">
        <v>93</v>
      </c>
      <c r="AY2241" s="18" t="s">
        <v>397</v>
      </c>
      <c r="BE2241" s="260">
        <f>IF(N2241="základní",J2241,0)</f>
        <v>0</v>
      </c>
      <c r="BF2241" s="260">
        <f>IF(N2241="snížená",J2241,0)</f>
        <v>0</v>
      </c>
      <c r="BG2241" s="260">
        <f>IF(N2241="zákl. přenesená",J2241,0)</f>
        <v>0</v>
      </c>
      <c r="BH2241" s="260">
        <f>IF(N2241="sníž. přenesená",J2241,0)</f>
        <v>0</v>
      </c>
      <c r="BI2241" s="260">
        <f>IF(N2241="nulová",J2241,0)</f>
        <v>0</v>
      </c>
      <c r="BJ2241" s="18" t="s">
        <v>91</v>
      </c>
      <c r="BK2241" s="260">
        <f>ROUND(I2241*H2241,2)</f>
        <v>0</v>
      </c>
      <c r="BL2241" s="18" t="s">
        <v>162</v>
      </c>
      <c r="BM2241" s="259" t="s">
        <v>3535</v>
      </c>
    </row>
    <row r="2242" s="2" customFormat="1">
      <c r="A2242" s="40"/>
      <c r="B2242" s="41"/>
      <c r="C2242" s="42"/>
      <c r="D2242" s="261" t="s">
        <v>404</v>
      </c>
      <c r="E2242" s="42"/>
      <c r="F2242" s="262" t="s">
        <v>3521</v>
      </c>
      <c r="G2242" s="42"/>
      <c r="H2242" s="42"/>
      <c r="I2242" s="157"/>
      <c r="J2242" s="42"/>
      <c r="K2242" s="42"/>
      <c r="L2242" s="46"/>
      <c r="M2242" s="263"/>
      <c r="N2242" s="264"/>
      <c r="O2242" s="93"/>
      <c r="P2242" s="93"/>
      <c r="Q2242" s="93"/>
      <c r="R2242" s="93"/>
      <c r="S2242" s="93"/>
      <c r="T2242" s="94"/>
      <c r="U2242" s="40"/>
      <c r="V2242" s="40"/>
      <c r="W2242" s="40"/>
      <c r="X2242" s="40"/>
      <c r="Y2242" s="40"/>
      <c r="Z2242" s="40"/>
      <c r="AA2242" s="40"/>
      <c r="AB2242" s="40"/>
      <c r="AC2242" s="40"/>
      <c r="AD2242" s="40"/>
      <c r="AE2242" s="40"/>
      <c r="AT2242" s="18" t="s">
        <v>404</v>
      </c>
      <c r="AU2242" s="18" t="s">
        <v>93</v>
      </c>
    </row>
    <row r="2243" s="2" customFormat="1" ht="21.75" customHeight="1">
      <c r="A2243" s="40"/>
      <c r="B2243" s="41"/>
      <c r="C2243" s="247" t="s">
        <v>2303</v>
      </c>
      <c r="D2243" s="247" t="s">
        <v>400</v>
      </c>
      <c r="E2243" s="248" t="s">
        <v>3536</v>
      </c>
      <c r="F2243" s="249" t="s">
        <v>3537</v>
      </c>
      <c r="G2243" s="250" t="s">
        <v>1828</v>
      </c>
      <c r="H2243" s="251">
        <v>1</v>
      </c>
      <c r="I2243" s="252"/>
      <c r="J2243" s="253">
        <f>ROUND(I2243*H2243,2)</f>
        <v>0</v>
      </c>
      <c r="K2243" s="254"/>
      <c r="L2243" s="46"/>
      <c r="M2243" s="255" t="s">
        <v>1</v>
      </c>
      <c r="N2243" s="256" t="s">
        <v>48</v>
      </c>
      <c r="O2243" s="93"/>
      <c r="P2243" s="257">
        <f>O2243*H2243</f>
        <v>0</v>
      </c>
      <c r="Q2243" s="257">
        <v>0</v>
      </c>
      <c r="R2243" s="257">
        <f>Q2243*H2243</f>
        <v>0</v>
      </c>
      <c r="S2243" s="257">
        <v>0</v>
      </c>
      <c r="T2243" s="258">
        <f>S2243*H2243</f>
        <v>0</v>
      </c>
      <c r="U2243" s="40"/>
      <c r="V2243" s="40"/>
      <c r="W2243" s="40"/>
      <c r="X2243" s="40"/>
      <c r="Y2243" s="40"/>
      <c r="Z2243" s="40"/>
      <c r="AA2243" s="40"/>
      <c r="AB2243" s="40"/>
      <c r="AC2243" s="40"/>
      <c r="AD2243" s="40"/>
      <c r="AE2243" s="40"/>
      <c r="AR2243" s="259" t="s">
        <v>162</v>
      </c>
      <c r="AT2243" s="259" t="s">
        <v>400</v>
      </c>
      <c r="AU2243" s="259" t="s">
        <v>93</v>
      </c>
      <c r="AY2243" s="18" t="s">
        <v>397</v>
      </c>
      <c r="BE2243" s="260">
        <f>IF(N2243="základní",J2243,0)</f>
        <v>0</v>
      </c>
      <c r="BF2243" s="260">
        <f>IF(N2243="snížená",J2243,0)</f>
        <v>0</v>
      </c>
      <c r="BG2243" s="260">
        <f>IF(N2243="zákl. přenesená",J2243,0)</f>
        <v>0</v>
      </c>
      <c r="BH2243" s="260">
        <f>IF(N2243="sníž. přenesená",J2243,0)</f>
        <v>0</v>
      </c>
      <c r="BI2243" s="260">
        <f>IF(N2243="nulová",J2243,0)</f>
        <v>0</v>
      </c>
      <c r="BJ2243" s="18" t="s">
        <v>91</v>
      </c>
      <c r="BK2243" s="260">
        <f>ROUND(I2243*H2243,2)</f>
        <v>0</v>
      </c>
      <c r="BL2243" s="18" t="s">
        <v>162</v>
      </c>
      <c r="BM2243" s="259" t="s">
        <v>3538</v>
      </c>
    </row>
    <row r="2244" s="2" customFormat="1">
      <c r="A2244" s="40"/>
      <c r="B2244" s="41"/>
      <c r="C2244" s="42"/>
      <c r="D2244" s="261" t="s">
        <v>404</v>
      </c>
      <c r="E2244" s="42"/>
      <c r="F2244" s="262" t="s">
        <v>3539</v>
      </c>
      <c r="G2244" s="42"/>
      <c r="H2244" s="42"/>
      <c r="I2244" s="157"/>
      <c r="J2244" s="42"/>
      <c r="K2244" s="42"/>
      <c r="L2244" s="46"/>
      <c r="M2244" s="263"/>
      <c r="N2244" s="264"/>
      <c r="O2244" s="93"/>
      <c r="P2244" s="93"/>
      <c r="Q2244" s="93"/>
      <c r="R2244" s="93"/>
      <c r="S2244" s="93"/>
      <c r="T2244" s="94"/>
      <c r="U2244" s="40"/>
      <c r="V2244" s="40"/>
      <c r="W2244" s="40"/>
      <c r="X2244" s="40"/>
      <c r="Y2244" s="40"/>
      <c r="Z2244" s="40"/>
      <c r="AA2244" s="40"/>
      <c r="AB2244" s="40"/>
      <c r="AC2244" s="40"/>
      <c r="AD2244" s="40"/>
      <c r="AE2244" s="40"/>
      <c r="AT2244" s="18" t="s">
        <v>404</v>
      </c>
      <c r="AU2244" s="18" t="s">
        <v>93</v>
      </c>
    </row>
    <row r="2245" s="2" customFormat="1" ht="21.75" customHeight="1">
      <c r="A2245" s="40"/>
      <c r="B2245" s="41"/>
      <c r="C2245" s="247" t="s">
        <v>3540</v>
      </c>
      <c r="D2245" s="247" t="s">
        <v>400</v>
      </c>
      <c r="E2245" s="248" t="s">
        <v>3541</v>
      </c>
      <c r="F2245" s="249" t="s">
        <v>3542</v>
      </c>
      <c r="G2245" s="250" t="s">
        <v>1828</v>
      </c>
      <c r="H2245" s="251">
        <v>1</v>
      </c>
      <c r="I2245" s="252"/>
      <c r="J2245" s="253">
        <f>ROUND(I2245*H2245,2)</f>
        <v>0</v>
      </c>
      <c r="K2245" s="254"/>
      <c r="L2245" s="46"/>
      <c r="M2245" s="255" t="s">
        <v>1</v>
      </c>
      <c r="N2245" s="256" t="s">
        <v>48</v>
      </c>
      <c r="O2245" s="93"/>
      <c r="P2245" s="257">
        <f>O2245*H2245</f>
        <v>0</v>
      </c>
      <c r="Q2245" s="257">
        <v>0</v>
      </c>
      <c r="R2245" s="257">
        <f>Q2245*H2245</f>
        <v>0</v>
      </c>
      <c r="S2245" s="257">
        <v>0</v>
      </c>
      <c r="T2245" s="258">
        <f>S2245*H2245</f>
        <v>0</v>
      </c>
      <c r="U2245" s="40"/>
      <c r="V2245" s="40"/>
      <c r="W2245" s="40"/>
      <c r="X2245" s="40"/>
      <c r="Y2245" s="40"/>
      <c r="Z2245" s="40"/>
      <c r="AA2245" s="40"/>
      <c r="AB2245" s="40"/>
      <c r="AC2245" s="40"/>
      <c r="AD2245" s="40"/>
      <c r="AE2245" s="40"/>
      <c r="AR2245" s="259" t="s">
        <v>162</v>
      </c>
      <c r="AT2245" s="259" t="s">
        <v>400</v>
      </c>
      <c r="AU2245" s="259" t="s">
        <v>93</v>
      </c>
      <c r="AY2245" s="18" t="s">
        <v>397</v>
      </c>
      <c r="BE2245" s="260">
        <f>IF(N2245="základní",J2245,0)</f>
        <v>0</v>
      </c>
      <c r="BF2245" s="260">
        <f>IF(N2245="snížená",J2245,0)</f>
        <v>0</v>
      </c>
      <c r="BG2245" s="260">
        <f>IF(N2245="zákl. přenesená",J2245,0)</f>
        <v>0</v>
      </c>
      <c r="BH2245" s="260">
        <f>IF(N2245="sníž. přenesená",J2245,0)</f>
        <v>0</v>
      </c>
      <c r="BI2245" s="260">
        <f>IF(N2245="nulová",J2245,0)</f>
        <v>0</v>
      </c>
      <c r="BJ2245" s="18" t="s">
        <v>91</v>
      </c>
      <c r="BK2245" s="260">
        <f>ROUND(I2245*H2245,2)</f>
        <v>0</v>
      </c>
      <c r="BL2245" s="18" t="s">
        <v>162</v>
      </c>
      <c r="BM2245" s="259" t="s">
        <v>3543</v>
      </c>
    </row>
    <row r="2246" s="2" customFormat="1">
      <c r="A2246" s="40"/>
      <c r="B2246" s="41"/>
      <c r="C2246" s="42"/>
      <c r="D2246" s="261" t="s">
        <v>404</v>
      </c>
      <c r="E2246" s="42"/>
      <c r="F2246" s="262" t="s">
        <v>3544</v>
      </c>
      <c r="G2246" s="42"/>
      <c r="H2246" s="42"/>
      <c r="I2246" s="157"/>
      <c r="J2246" s="42"/>
      <c r="K2246" s="42"/>
      <c r="L2246" s="46"/>
      <c r="M2246" s="263"/>
      <c r="N2246" s="264"/>
      <c r="O2246" s="93"/>
      <c r="P2246" s="93"/>
      <c r="Q2246" s="93"/>
      <c r="R2246" s="93"/>
      <c r="S2246" s="93"/>
      <c r="T2246" s="94"/>
      <c r="U2246" s="40"/>
      <c r="V2246" s="40"/>
      <c r="W2246" s="40"/>
      <c r="X2246" s="40"/>
      <c r="Y2246" s="40"/>
      <c r="Z2246" s="40"/>
      <c r="AA2246" s="40"/>
      <c r="AB2246" s="40"/>
      <c r="AC2246" s="40"/>
      <c r="AD2246" s="40"/>
      <c r="AE2246" s="40"/>
      <c r="AT2246" s="18" t="s">
        <v>404</v>
      </c>
      <c r="AU2246" s="18" t="s">
        <v>93</v>
      </c>
    </row>
    <row r="2247" s="2" customFormat="1" ht="21.75" customHeight="1">
      <c r="A2247" s="40"/>
      <c r="B2247" s="41"/>
      <c r="C2247" s="247" t="s">
        <v>2306</v>
      </c>
      <c r="D2247" s="247" t="s">
        <v>400</v>
      </c>
      <c r="E2247" s="248" t="s">
        <v>3545</v>
      </c>
      <c r="F2247" s="249" t="s">
        <v>3546</v>
      </c>
      <c r="G2247" s="250" t="s">
        <v>1828</v>
      </c>
      <c r="H2247" s="251">
        <v>1</v>
      </c>
      <c r="I2247" s="252"/>
      <c r="J2247" s="253">
        <f>ROUND(I2247*H2247,2)</f>
        <v>0</v>
      </c>
      <c r="K2247" s="254"/>
      <c r="L2247" s="46"/>
      <c r="M2247" s="255" t="s">
        <v>1</v>
      </c>
      <c r="N2247" s="256" t="s">
        <v>48</v>
      </c>
      <c r="O2247" s="93"/>
      <c r="P2247" s="257">
        <f>O2247*H2247</f>
        <v>0</v>
      </c>
      <c r="Q2247" s="257">
        <v>0</v>
      </c>
      <c r="R2247" s="257">
        <f>Q2247*H2247</f>
        <v>0</v>
      </c>
      <c r="S2247" s="257">
        <v>0</v>
      </c>
      <c r="T2247" s="258">
        <f>S2247*H2247</f>
        <v>0</v>
      </c>
      <c r="U2247" s="40"/>
      <c r="V2247" s="40"/>
      <c r="W2247" s="40"/>
      <c r="X2247" s="40"/>
      <c r="Y2247" s="40"/>
      <c r="Z2247" s="40"/>
      <c r="AA2247" s="40"/>
      <c r="AB2247" s="40"/>
      <c r="AC2247" s="40"/>
      <c r="AD2247" s="40"/>
      <c r="AE2247" s="40"/>
      <c r="AR2247" s="259" t="s">
        <v>162</v>
      </c>
      <c r="AT2247" s="259" t="s">
        <v>400</v>
      </c>
      <c r="AU2247" s="259" t="s">
        <v>93</v>
      </c>
      <c r="AY2247" s="18" t="s">
        <v>397</v>
      </c>
      <c r="BE2247" s="260">
        <f>IF(N2247="základní",J2247,0)</f>
        <v>0</v>
      </c>
      <c r="BF2247" s="260">
        <f>IF(N2247="snížená",J2247,0)</f>
        <v>0</v>
      </c>
      <c r="BG2247" s="260">
        <f>IF(N2247="zákl. přenesená",J2247,0)</f>
        <v>0</v>
      </c>
      <c r="BH2247" s="260">
        <f>IF(N2247="sníž. přenesená",J2247,0)</f>
        <v>0</v>
      </c>
      <c r="BI2247" s="260">
        <f>IF(N2247="nulová",J2247,0)</f>
        <v>0</v>
      </c>
      <c r="BJ2247" s="18" t="s">
        <v>91</v>
      </c>
      <c r="BK2247" s="260">
        <f>ROUND(I2247*H2247,2)</f>
        <v>0</v>
      </c>
      <c r="BL2247" s="18" t="s">
        <v>162</v>
      </c>
      <c r="BM2247" s="259" t="s">
        <v>3547</v>
      </c>
    </row>
    <row r="2248" s="2" customFormat="1">
      <c r="A2248" s="40"/>
      <c r="B2248" s="41"/>
      <c r="C2248" s="42"/>
      <c r="D2248" s="261" t="s">
        <v>404</v>
      </c>
      <c r="E2248" s="42"/>
      <c r="F2248" s="262" t="s">
        <v>3544</v>
      </c>
      <c r="G2248" s="42"/>
      <c r="H2248" s="42"/>
      <c r="I2248" s="157"/>
      <c r="J2248" s="42"/>
      <c r="K2248" s="42"/>
      <c r="L2248" s="46"/>
      <c r="M2248" s="263"/>
      <c r="N2248" s="264"/>
      <c r="O2248" s="93"/>
      <c r="P2248" s="93"/>
      <c r="Q2248" s="93"/>
      <c r="R2248" s="93"/>
      <c r="S2248" s="93"/>
      <c r="T2248" s="94"/>
      <c r="U2248" s="40"/>
      <c r="V2248" s="40"/>
      <c r="W2248" s="40"/>
      <c r="X2248" s="40"/>
      <c r="Y2248" s="40"/>
      <c r="Z2248" s="40"/>
      <c r="AA2248" s="40"/>
      <c r="AB2248" s="40"/>
      <c r="AC2248" s="40"/>
      <c r="AD2248" s="40"/>
      <c r="AE2248" s="40"/>
      <c r="AT2248" s="18" t="s">
        <v>404</v>
      </c>
      <c r="AU2248" s="18" t="s">
        <v>93</v>
      </c>
    </row>
    <row r="2249" s="2" customFormat="1" ht="21.75" customHeight="1">
      <c r="A2249" s="40"/>
      <c r="B2249" s="41"/>
      <c r="C2249" s="247" t="s">
        <v>3548</v>
      </c>
      <c r="D2249" s="247" t="s">
        <v>400</v>
      </c>
      <c r="E2249" s="248" t="s">
        <v>3549</v>
      </c>
      <c r="F2249" s="249" t="s">
        <v>3550</v>
      </c>
      <c r="G2249" s="250" t="s">
        <v>1828</v>
      </c>
      <c r="H2249" s="251">
        <v>1</v>
      </c>
      <c r="I2249" s="252"/>
      <c r="J2249" s="253">
        <f>ROUND(I2249*H2249,2)</f>
        <v>0</v>
      </c>
      <c r="K2249" s="254"/>
      <c r="L2249" s="46"/>
      <c r="M2249" s="255" t="s">
        <v>1</v>
      </c>
      <c r="N2249" s="256" t="s">
        <v>48</v>
      </c>
      <c r="O2249" s="93"/>
      <c r="P2249" s="257">
        <f>O2249*H2249</f>
        <v>0</v>
      </c>
      <c r="Q2249" s="257">
        <v>0</v>
      </c>
      <c r="R2249" s="257">
        <f>Q2249*H2249</f>
        <v>0</v>
      </c>
      <c r="S2249" s="257">
        <v>0</v>
      </c>
      <c r="T2249" s="258">
        <f>S2249*H2249</f>
        <v>0</v>
      </c>
      <c r="U2249" s="40"/>
      <c r="V2249" s="40"/>
      <c r="W2249" s="40"/>
      <c r="X2249" s="40"/>
      <c r="Y2249" s="40"/>
      <c r="Z2249" s="40"/>
      <c r="AA2249" s="40"/>
      <c r="AB2249" s="40"/>
      <c r="AC2249" s="40"/>
      <c r="AD2249" s="40"/>
      <c r="AE2249" s="40"/>
      <c r="AR2249" s="259" t="s">
        <v>162</v>
      </c>
      <c r="AT2249" s="259" t="s">
        <v>400</v>
      </c>
      <c r="AU2249" s="259" t="s">
        <v>93</v>
      </c>
      <c r="AY2249" s="18" t="s">
        <v>397</v>
      </c>
      <c r="BE2249" s="260">
        <f>IF(N2249="základní",J2249,0)</f>
        <v>0</v>
      </c>
      <c r="BF2249" s="260">
        <f>IF(N2249="snížená",J2249,0)</f>
        <v>0</v>
      </c>
      <c r="BG2249" s="260">
        <f>IF(N2249="zákl. přenesená",J2249,0)</f>
        <v>0</v>
      </c>
      <c r="BH2249" s="260">
        <f>IF(N2249="sníž. přenesená",J2249,0)</f>
        <v>0</v>
      </c>
      <c r="BI2249" s="260">
        <f>IF(N2249="nulová",J2249,0)</f>
        <v>0</v>
      </c>
      <c r="BJ2249" s="18" t="s">
        <v>91</v>
      </c>
      <c r="BK2249" s="260">
        <f>ROUND(I2249*H2249,2)</f>
        <v>0</v>
      </c>
      <c r="BL2249" s="18" t="s">
        <v>162</v>
      </c>
      <c r="BM2249" s="259" t="s">
        <v>3551</v>
      </c>
    </row>
    <row r="2250" s="2" customFormat="1">
      <c r="A2250" s="40"/>
      <c r="B2250" s="41"/>
      <c r="C2250" s="42"/>
      <c r="D2250" s="261" t="s">
        <v>404</v>
      </c>
      <c r="E2250" s="42"/>
      <c r="F2250" s="262" t="s">
        <v>3544</v>
      </c>
      <c r="G2250" s="42"/>
      <c r="H2250" s="42"/>
      <c r="I2250" s="157"/>
      <c r="J2250" s="42"/>
      <c r="K2250" s="42"/>
      <c r="L2250" s="46"/>
      <c r="M2250" s="263"/>
      <c r="N2250" s="264"/>
      <c r="O2250" s="93"/>
      <c r="P2250" s="93"/>
      <c r="Q2250" s="93"/>
      <c r="R2250" s="93"/>
      <c r="S2250" s="93"/>
      <c r="T2250" s="94"/>
      <c r="U2250" s="40"/>
      <c r="V2250" s="40"/>
      <c r="W2250" s="40"/>
      <c r="X2250" s="40"/>
      <c r="Y2250" s="40"/>
      <c r="Z2250" s="40"/>
      <c r="AA2250" s="40"/>
      <c r="AB2250" s="40"/>
      <c r="AC2250" s="40"/>
      <c r="AD2250" s="40"/>
      <c r="AE2250" s="40"/>
      <c r="AT2250" s="18" t="s">
        <v>404</v>
      </c>
      <c r="AU2250" s="18" t="s">
        <v>93</v>
      </c>
    </row>
    <row r="2251" s="2" customFormat="1" ht="21.75" customHeight="1">
      <c r="A2251" s="40"/>
      <c r="B2251" s="41"/>
      <c r="C2251" s="247" t="s">
        <v>2310</v>
      </c>
      <c r="D2251" s="247" t="s">
        <v>400</v>
      </c>
      <c r="E2251" s="248" t="s">
        <v>3552</v>
      </c>
      <c r="F2251" s="249" t="s">
        <v>3553</v>
      </c>
      <c r="G2251" s="250" t="s">
        <v>1828</v>
      </c>
      <c r="H2251" s="251">
        <v>1</v>
      </c>
      <c r="I2251" s="252"/>
      <c r="J2251" s="253">
        <f>ROUND(I2251*H2251,2)</f>
        <v>0</v>
      </c>
      <c r="K2251" s="254"/>
      <c r="L2251" s="46"/>
      <c r="M2251" s="255" t="s">
        <v>1</v>
      </c>
      <c r="N2251" s="256" t="s">
        <v>48</v>
      </c>
      <c r="O2251" s="93"/>
      <c r="P2251" s="257">
        <f>O2251*H2251</f>
        <v>0</v>
      </c>
      <c r="Q2251" s="257">
        <v>0</v>
      </c>
      <c r="R2251" s="257">
        <f>Q2251*H2251</f>
        <v>0</v>
      </c>
      <c r="S2251" s="257">
        <v>0</v>
      </c>
      <c r="T2251" s="258">
        <f>S2251*H2251</f>
        <v>0</v>
      </c>
      <c r="U2251" s="40"/>
      <c r="V2251" s="40"/>
      <c r="W2251" s="40"/>
      <c r="X2251" s="40"/>
      <c r="Y2251" s="40"/>
      <c r="Z2251" s="40"/>
      <c r="AA2251" s="40"/>
      <c r="AB2251" s="40"/>
      <c r="AC2251" s="40"/>
      <c r="AD2251" s="40"/>
      <c r="AE2251" s="40"/>
      <c r="AR2251" s="259" t="s">
        <v>162</v>
      </c>
      <c r="AT2251" s="259" t="s">
        <v>400</v>
      </c>
      <c r="AU2251" s="259" t="s">
        <v>93</v>
      </c>
      <c r="AY2251" s="18" t="s">
        <v>397</v>
      </c>
      <c r="BE2251" s="260">
        <f>IF(N2251="základní",J2251,0)</f>
        <v>0</v>
      </c>
      <c r="BF2251" s="260">
        <f>IF(N2251="snížená",J2251,0)</f>
        <v>0</v>
      </c>
      <c r="BG2251" s="260">
        <f>IF(N2251="zákl. přenesená",J2251,0)</f>
        <v>0</v>
      </c>
      <c r="BH2251" s="260">
        <f>IF(N2251="sníž. přenesená",J2251,0)</f>
        <v>0</v>
      </c>
      <c r="BI2251" s="260">
        <f>IF(N2251="nulová",J2251,0)</f>
        <v>0</v>
      </c>
      <c r="BJ2251" s="18" t="s">
        <v>91</v>
      </c>
      <c r="BK2251" s="260">
        <f>ROUND(I2251*H2251,2)</f>
        <v>0</v>
      </c>
      <c r="BL2251" s="18" t="s">
        <v>162</v>
      </c>
      <c r="BM2251" s="259" t="s">
        <v>3554</v>
      </c>
    </row>
    <row r="2252" s="2" customFormat="1">
      <c r="A2252" s="40"/>
      <c r="B2252" s="41"/>
      <c r="C2252" s="42"/>
      <c r="D2252" s="261" t="s">
        <v>404</v>
      </c>
      <c r="E2252" s="42"/>
      <c r="F2252" s="262" t="s">
        <v>3544</v>
      </c>
      <c r="G2252" s="42"/>
      <c r="H2252" s="42"/>
      <c r="I2252" s="157"/>
      <c r="J2252" s="42"/>
      <c r="K2252" s="42"/>
      <c r="L2252" s="46"/>
      <c r="M2252" s="263"/>
      <c r="N2252" s="264"/>
      <c r="O2252" s="93"/>
      <c r="P2252" s="93"/>
      <c r="Q2252" s="93"/>
      <c r="R2252" s="93"/>
      <c r="S2252" s="93"/>
      <c r="T2252" s="94"/>
      <c r="U2252" s="40"/>
      <c r="V2252" s="40"/>
      <c r="W2252" s="40"/>
      <c r="X2252" s="40"/>
      <c r="Y2252" s="40"/>
      <c r="Z2252" s="40"/>
      <c r="AA2252" s="40"/>
      <c r="AB2252" s="40"/>
      <c r="AC2252" s="40"/>
      <c r="AD2252" s="40"/>
      <c r="AE2252" s="40"/>
      <c r="AT2252" s="18" t="s">
        <v>404</v>
      </c>
      <c r="AU2252" s="18" t="s">
        <v>93</v>
      </c>
    </row>
    <row r="2253" s="2" customFormat="1" ht="21.75" customHeight="1">
      <c r="A2253" s="40"/>
      <c r="B2253" s="41"/>
      <c r="C2253" s="247" t="s">
        <v>1361</v>
      </c>
      <c r="D2253" s="247" t="s">
        <v>400</v>
      </c>
      <c r="E2253" s="248" t="s">
        <v>3555</v>
      </c>
      <c r="F2253" s="249" t="s">
        <v>3556</v>
      </c>
      <c r="G2253" s="250" t="s">
        <v>1828</v>
      </c>
      <c r="H2253" s="251">
        <v>1</v>
      </c>
      <c r="I2253" s="252"/>
      <c r="J2253" s="253">
        <f>ROUND(I2253*H2253,2)</f>
        <v>0</v>
      </c>
      <c r="K2253" s="254"/>
      <c r="L2253" s="46"/>
      <c r="M2253" s="255" t="s">
        <v>1</v>
      </c>
      <c r="N2253" s="256" t="s">
        <v>48</v>
      </c>
      <c r="O2253" s="93"/>
      <c r="P2253" s="257">
        <f>O2253*H2253</f>
        <v>0</v>
      </c>
      <c r="Q2253" s="257">
        <v>0</v>
      </c>
      <c r="R2253" s="257">
        <f>Q2253*H2253</f>
        <v>0</v>
      </c>
      <c r="S2253" s="257">
        <v>0</v>
      </c>
      <c r="T2253" s="258">
        <f>S2253*H2253</f>
        <v>0</v>
      </c>
      <c r="U2253" s="40"/>
      <c r="V2253" s="40"/>
      <c r="W2253" s="40"/>
      <c r="X2253" s="40"/>
      <c r="Y2253" s="40"/>
      <c r="Z2253" s="40"/>
      <c r="AA2253" s="40"/>
      <c r="AB2253" s="40"/>
      <c r="AC2253" s="40"/>
      <c r="AD2253" s="40"/>
      <c r="AE2253" s="40"/>
      <c r="AR2253" s="259" t="s">
        <v>162</v>
      </c>
      <c r="AT2253" s="259" t="s">
        <v>400</v>
      </c>
      <c r="AU2253" s="259" t="s">
        <v>93</v>
      </c>
      <c r="AY2253" s="18" t="s">
        <v>397</v>
      </c>
      <c r="BE2253" s="260">
        <f>IF(N2253="základní",J2253,0)</f>
        <v>0</v>
      </c>
      <c r="BF2253" s="260">
        <f>IF(N2253="snížená",J2253,0)</f>
        <v>0</v>
      </c>
      <c r="BG2253" s="260">
        <f>IF(N2253="zákl. přenesená",J2253,0)</f>
        <v>0</v>
      </c>
      <c r="BH2253" s="260">
        <f>IF(N2253="sníž. přenesená",J2253,0)</f>
        <v>0</v>
      </c>
      <c r="BI2253" s="260">
        <f>IF(N2253="nulová",J2253,0)</f>
        <v>0</v>
      </c>
      <c r="BJ2253" s="18" t="s">
        <v>91</v>
      </c>
      <c r="BK2253" s="260">
        <f>ROUND(I2253*H2253,2)</f>
        <v>0</v>
      </c>
      <c r="BL2253" s="18" t="s">
        <v>162</v>
      </c>
      <c r="BM2253" s="259" t="s">
        <v>3557</v>
      </c>
    </row>
    <row r="2254" s="2" customFormat="1">
      <c r="A2254" s="40"/>
      <c r="B2254" s="41"/>
      <c r="C2254" s="42"/>
      <c r="D2254" s="261" t="s">
        <v>404</v>
      </c>
      <c r="E2254" s="42"/>
      <c r="F2254" s="262" t="s">
        <v>3544</v>
      </c>
      <c r="G2254" s="42"/>
      <c r="H2254" s="42"/>
      <c r="I2254" s="157"/>
      <c r="J2254" s="42"/>
      <c r="K2254" s="42"/>
      <c r="L2254" s="46"/>
      <c r="M2254" s="263"/>
      <c r="N2254" s="264"/>
      <c r="O2254" s="93"/>
      <c r="P2254" s="93"/>
      <c r="Q2254" s="93"/>
      <c r="R2254" s="93"/>
      <c r="S2254" s="93"/>
      <c r="T2254" s="94"/>
      <c r="U2254" s="40"/>
      <c r="V2254" s="40"/>
      <c r="W2254" s="40"/>
      <c r="X2254" s="40"/>
      <c r="Y2254" s="40"/>
      <c r="Z2254" s="40"/>
      <c r="AA2254" s="40"/>
      <c r="AB2254" s="40"/>
      <c r="AC2254" s="40"/>
      <c r="AD2254" s="40"/>
      <c r="AE2254" s="40"/>
      <c r="AT2254" s="18" t="s">
        <v>404</v>
      </c>
      <c r="AU2254" s="18" t="s">
        <v>93</v>
      </c>
    </row>
    <row r="2255" s="2" customFormat="1" ht="21.75" customHeight="1">
      <c r="A2255" s="40"/>
      <c r="B2255" s="41"/>
      <c r="C2255" s="247" t="s">
        <v>1433</v>
      </c>
      <c r="D2255" s="247" t="s">
        <v>400</v>
      </c>
      <c r="E2255" s="248" t="s">
        <v>3558</v>
      </c>
      <c r="F2255" s="249" t="s">
        <v>3559</v>
      </c>
      <c r="G2255" s="250" t="s">
        <v>1828</v>
      </c>
      <c r="H2255" s="251">
        <v>1</v>
      </c>
      <c r="I2255" s="252"/>
      <c r="J2255" s="253">
        <f>ROUND(I2255*H2255,2)</f>
        <v>0</v>
      </c>
      <c r="K2255" s="254"/>
      <c r="L2255" s="46"/>
      <c r="M2255" s="255" t="s">
        <v>1</v>
      </c>
      <c r="N2255" s="256" t="s">
        <v>48</v>
      </c>
      <c r="O2255" s="93"/>
      <c r="P2255" s="257">
        <f>O2255*H2255</f>
        <v>0</v>
      </c>
      <c r="Q2255" s="257">
        <v>0</v>
      </c>
      <c r="R2255" s="257">
        <f>Q2255*H2255</f>
        <v>0</v>
      </c>
      <c r="S2255" s="257">
        <v>0</v>
      </c>
      <c r="T2255" s="258">
        <f>S2255*H2255</f>
        <v>0</v>
      </c>
      <c r="U2255" s="40"/>
      <c r="V2255" s="40"/>
      <c r="W2255" s="40"/>
      <c r="X2255" s="40"/>
      <c r="Y2255" s="40"/>
      <c r="Z2255" s="40"/>
      <c r="AA2255" s="40"/>
      <c r="AB2255" s="40"/>
      <c r="AC2255" s="40"/>
      <c r="AD2255" s="40"/>
      <c r="AE2255" s="40"/>
      <c r="AR2255" s="259" t="s">
        <v>162</v>
      </c>
      <c r="AT2255" s="259" t="s">
        <v>400</v>
      </c>
      <c r="AU2255" s="259" t="s">
        <v>93</v>
      </c>
      <c r="AY2255" s="18" t="s">
        <v>397</v>
      </c>
      <c r="BE2255" s="260">
        <f>IF(N2255="základní",J2255,0)</f>
        <v>0</v>
      </c>
      <c r="BF2255" s="260">
        <f>IF(N2255="snížená",J2255,0)</f>
        <v>0</v>
      </c>
      <c r="BG2255" s="260">
        <f>IF(N2255="zákl. přenesená",J2255,0)</f>
        <v>0</v>
      </c>
      <c r="BH2255" s="260">
        <f>IF(N2255="sníž. přenesená",J2255,0)</f>
        <v>0</v>
      </c>
      <c r="BI2255" s="260">
        <f>IF(N2255="nulová",J2255,0)</f>
        <v>0</v>
      </c>
      <c r="BJ2255" s="18" t="s">
        <v>91</v>
      </c>
      <c r="BK2255" s="260">
        <f>ROUND(I2255*H2255,2)</f>
        <v>0</v>
      </c>
      <c r="BL2255" s="18" t="s">
        <v>162</v>
      </c>
      <c r="BM2255" s="259" t="s">
        <v>3560</v>
      </c>
    </row>
    <row r="2256" s="2" customFormat="1">
      <c r="A2256" s="40"/>
      <c r="B2256" s="41"/>
      <c r="C2256" s="42"/>
      <c r="D2256" s="261" t="s">
        <v>404</v>
      </c>
      <c r="E2256" s="42"/>
      <c r="F2256" s="262" t="s">
        <v>3544</v>
      </c>
      <c r="G2256" s="42"/>
      <c r="H2256" s="42"/>
      <c r="I2256" s="157"/>
      <c r="J2256" s="42"/>
      <c r="K2256" s="42"/>
      <c r="L2256" s="46"/>
      <c r="M2256" s="263"/>
      <c r="N2256" s="264"/>
      <c r="O2256" s="93"/>
      <c r="P2256" s="93"/>
      <c r="Q2256" s="93"/>
      <c r="R2256" s="93"/>
      <c r="S2256" s="93"/>
      <c r="T2256" s="94"/>
      <c r="U2256" s="40"/>
      <c r="V2256" s="40"/>
      <c r="W2256" s="40"/>
      <c r="X2256" s="40"/>
      <c r="Y2256" s="40"/>
      <c r="Z2256" s="40"/>
      <c r="AA2256" s="40"/>
      <c r="AB2256" s="40"/>
      <c r="AC2256" s="40"/>
      <c r="AD2256" s="40"/>
      <c r="AE2256" s="40"/>
      <c r="AT2256" s="18" t="s">
        <v>404</v>
      </c>
      <c r="AU2256" s="18" t="s">
        <v>93</v>
      </c>
    </row>
    <row r="2257" s="2" customFormat="1" ht="16.5" customHeight="1">
      <c r="A2257" s="40"/>
      <c r="B2257" s="41"/>
      <c r="C2257" s="247" t="s">
        <v>1513</v>
      </c>
      <c r="D2257" s="247" t="s">
        <v>400</v>
      </c>
      <c r="E2257" s="248" t="s">
        <v>3561</v>
      </c>
      <c r="F2257" s="249" t="s">
        <v>3562</v>
      </c>
      <c r="G2257" s="250" t="s">
        <v>1828</v>
      </c>
      <c r="H2257" s="251">
        <v>1</v>
      </c>
      <c r="I2257" s="252"/>
      <c r="J2257" s="253">
        <f>ROUND(I2257*H2257,2)</f>
        <v>0</v>
      </c>
      <c r="K2257" s="254"/>
      <c r="L2257" s="46"/>
      <c r="M2257" s="255" t="s">
        <v>1</v>
      </c>
      <c r="N2257" s="256" t="s">
        <v>48</v>
      </c>
      <c r="O2257" s="93"/>
      <c r="P2257" s="257">
        <f>O2257*H2257</f>
        <v>0</v>
      </c>
      <c r="Q2257" s="257">
        <v>0</v>
      </c>
      <c r="R2257" s="257">
        <f>Q2257*H2257</f>
        <v>0</v>
      </c>
      <c r="S2257" s="257">
        <v>0</v>
      </c>
      <c r="T2257" s="258">
        <f>S2257*H2257</f>
        <v>0</v>
      </c>
      <c r="U2257" s="40"/>
      <c r="V2257" s="40"/>
      <c r="W2257" s="40"/>
      <c r="X2257" s="40"/>
      <c r="Y2257" s="40"/>
      <c r="Z2257" s="40"/>
      <c r="AA2257" s="40"/>
      <c r="AB2257" s="40"/>
      <c r="AC2257" s="40"/>
      <c r="AD2257" s="40"/>
      <c r="AE2257" s="40"/>
      <c r="AR2257" s="259" t="s">
        <v>162</v>
      </c>
      <c r="AT2257" s="259" t="s">
        <v>400</v>
      </c>
      <c r="AU2257" s="259" t="s">
        <v>93</v>
      </c>
      <c r="AY2257" s="18" t="s">
        <v>397</v>
      </c>
      <c r="BE2257" s="260">
        <f>IF(N2257="základní",J2257,0)</f>
        <v>0</v>
      </c>
      <c r="BF2257" s="260">
        <f>IF(N2257="snížená",J2257,0)</f>
        <v>0</v>
      </c>
      <c r="BG2257" s="260">
        <f>IF(N2257="zákl. přenesená",J2257,0)</f>
        <v>0</v>
      </c>
      <c r="BH2257" s="260">
        <f>IF(N2257="sníž. přenesená",J2257,0)</f>
        <v>0</v>
      </c>
      <c r="BI2257" s="260">
        <f>IF(N2257="nulová",J2257,0)</f>
        <v>0</v>
      </c>
      <c r="BJ2257" s="18" t="s">
        <v>91</v>
      </c>
      <c r="BK2257" s="260">
        <f>ROUND(I2257*H2257,2)</f>
        <v>0</v>
      </c>
      <c r="BL2257" s="18" t="s">
        <v>162</v>
      </c>
      <c r="BM2257" s="259" t="s">
        <v>3563</v>
      </c>
    </row>
    <row r="2258" s="2" customFormat="1">
      <c r="A2258" s="40"/>
      <c r="B2258" s="41"/>
      <c r="C2258" s="42"/>
      <c r="D2258" s="261" t="s">
        <v>404</v>
      </c>
      <c r="E2258" s="42"/>
      <c r="F2258" s="262" t="s">
        <v>3544</v>
      </c>
      <c r="G2258" s="42"/>
      <c r="H2258" s="42"/>
      <c r="I2258" s="157"/>
      <c r="J2258" s="42"/>
      <c r="K2258" s="42"/>
      <c r="L2258" s="46"/>
      <c r="M2258" s="263"/>
      <c r="N2258" s="264"/>
      <c r="O2258" s="93"/>
      <c r="P2258" s="93"/>
      <c r="Q2258" s="93"/>
      <c r="R2258" s="93"/>
      <c r="S2258" s="93"/>
      <c r="T2258" s="94"/>
      <c r="U2258" s="40"/>
      <c r="V2258" s="40"/>
      <c r="W2258" s="40"/>
      <c r="X2258" s="40"/>
      <c r="Y2258" s="40"/>
      <c r="Z2258" s="40"/>
      <c r="AA2258" s="40"/>
      <c r="AB2258" s="40"/>
      <c r="AC2258" s="40"/>
      <c r="AD2258" s="40"/>
      <c r="AE2258" s="40"/>
      <c r="AT2258" s="18" t="s">
        <v>404</v>
      </c>
      <c r="AU2258" s="18" t="s">
        <v>93</v>
      </c>
    </row>
    <row r="2259" s="2" customFormat="1" ht="16.5" customHeight="1">
      <c r="A2259" s="40"/>
      <c r="B2259" s="41"/>
      <c r="C2259" s="247" t="s">
        <v>2316</v>
      </c>
      <c r="D2259" s="247" t="s">
        <v>400</v>
      </c>
      <c r="E2259" s="248" t="s">
        <v>3564</v>
      </c>
      <c r="F2259" s="249" t="s">
        <v>3565</v>
      </c>
      <c r="G2259" s="250" t="s">
        <v>1828</v>
      </c>
      <c r="H2259" s="251">
        <v>1</v>
      </c>
      <c r="I2259" s="252"/>
      <c r="J2259" s="253">
        <f>ROUND(I2259*H2259,2)</f>
        <v>0</v>
      </c>
      <c r="K2259" s="254"/>
      <c r="L2259" s="46"/>
      <c r="M2259" s="255" t="s">
        <v>1</v>
      </c>
      <c r="N2259" s="256" t="s">
        <v>48</v>
      </c>
      <c r="O2259" s="93"/>
      <c r="P2259" s="257">
        <f>O2259*H2259</f>
        <v>0</v>
      </c>
      <c r="Q2259" s="257">
        <v>0</v>
      </c>
      <c r="R2259" s="257">
        <f>Q2259*H2259</f>
        <v>0</v>
      </c>
      <c r="S2259" s="257">
        <v>0</v>
      </c>
      <c r="T2259" s="258">
        <f>S2259*H2259</f>
        <v>0</v>
      </c>
      <c r="U2259" s="40"/>
      <c r="V2259" s="40"/>
      <c r="W2259" s="40"/>
      <c r="X2259" s="40"/>
      <c r="Y2259" s="40"/>
      <c r="Z2259" s="40"/>
      <c r="AA2259" s="40"/>
      <c r="AB2259" s="40"/>
      <c r="AC2259" s="40"/>
      <c r="AD2259" s="40"/>
      <c r="AE2259" s="40"/>
      <c r="AR2259" s="259" t="s">
        <v>162</v>
      </c>
      <c r="AT2259" s="259" t="s">
        <v>400</v>
      </c>
      <c r="AU2259" s="259" t="s">
        <v>93</v>
      </c>
      <c r="AY2259" s="18" t="s">
        <v>397</v>
      </c>
      <c r="BE2259" s="260">
        <f>IF(N2259="základní",J2259,0)</f>
        <v>0</v>
      </c>
      <c r="BF2259" s="260">
        <f>IF(N2259="snížená",J2259,0)</f>
        <v>0</v>
      </c>
      <c r="BG2259" s="260">
        <f>IF(N2259="zákl. přenesená",J2259,0)</f>
        <v>0</v>
      </c>
      <c r="BH2259" s="260">
        <f>IF(N2259="sníž. přenesená",J2259,0)</f>
        <v>0</v>
      </c>
      <c r="BI2259" s="260">
        <f>IF(N2259="nulová",J2259,0)</f>
        <v>0</v>
      </c>
      <c r="BJ2259" s="18" t="s">
        <v>91</v>
      </c>
      <c r="BK2259" s="260">
        <f>ROUND(I2259*H2259,2)</f>
        <v>0</v>
      </c>
      <c r="BL2259" s="18" t="s">
        <v>162</v>
      </c>
      <c r="BM2259" s="259" t="s">
        <v>3566</v>
      </c>
    </row>
    <row r="2260" s="2" customFormat="1">
      <c r="A2260" s="40"/>
      <c r="B2260" s="41"/>
      <c r="C2260" s="42"/>
      <c r="D2260" s="261" t="s">
        <v>404</v>
      </c>
      <c r="E2260" s="42"/>
      <c r="F2260" s="262" t="s">
        <v>3544</v>
      </c>
      <c r="G2260" s="42"/>
      <c r="H2260" s="42"/>
      <c r="I2260" s="157"/>
      <c r="J2260" s="42"/>
      <c r="K2260" s="42"/>
      <c r="L2260" s="46"/>
      <c r="M2260" s="263"/>
      <c r="N2260" s="264"/>
      <c r="O2260" s="93"/>
      <c r="P2260" s="93"/>
      <c r="Q2260" s="93"/>
      <c r="R2260" s="93"/>
      <c r="S2260" s="93"/>
      <c r="T2260" s="94"/>
      <c r="U2260" s="40"/>
      <c r="V2260" s="40"/>
      <c r="W2260" s="40"/>
      <c r="X2260" s="40"/>
      <c r="Y2260" s="40"/>
      <c r="Z2260" s="40"/>
      <c r="AA2260" s="40"/>
      <c r="AB2260" s="40"/>
      <c r="AC2260" s="40"/>
      <c r="AD2260" s="40"/>
      <c r="AE2260" s="40"/>
      <c r="AT2260" s="18" t="s">
        <v>404</v>
      </c>
      <c r="AU2260" s="18" t="s">
        <v>93</v>
      </c>
    </row>
    <row r="2261" s="2" customFormat="1" ht="16.5" customHeight="1">
      <c r="A2261" s="40"/>
      <c r="B2261" s="41"/>
      <c r="C2261" s="247" t="s">
        <v>3567</v>
      </c>
      <c r="D2261" s="247" t="s">
        <v>400</v>
      </c>
      <c r="E2261" s="248" t="s">
        <v>3568</v>
      </c>
      <c r="F2261" s="249" t="s">
        <v>3569</v>
      </c>
      <c r="G2261" s="250" t="s">
        <v>1828</v>
      </c>
      <c r="H2261" s="251">
        <v>1</v>
      </c>
      <c r="I2261" s="252"/>
      <c r="J2261" s="253">
        <f>ROUND(I2261*H2261,2)</f>
        <v>0</v>
      </c>
      <c r="K2261" s="254"/>
      <c r="L2261" s="46"/>
      <c r="M2261" s="255" t="s">
        <v>1</v>
      </c>
      <c r="N2261" s="256" t="s">
        <v>48</v>
      </c>
      <c r="O2261" s="93"/>
      <c r="P2261" s="257">
        <f>O2261*H2261</f>
        <v>0</v>
      </c>
      <c r="Q2261" s="257">
        <v>0</v>
      </c>
      <c r="R2261" s="257">
        <f>Q2261*H2261</f>
        <v>0</v>
      </c>
      <c r="S2261" s="257">
        <v>0</v>
      </c>
      <c r="T2261" s="258">
        <f>S2261*H2261</f>
        <v>0</v>
      </c>
      <c r="U2261" s="40"/>
      <c r="V2261" s="40"/>
      <c r="W2261" s="40"/>
      <c r="X2261" s="40"/>
      <c r="Y2261" s="40"/>
      <c r="Z2261" s="40"/>
      <c r="AA2261" s="40"/>
      <c r="AB2261" s="40"/>
      <c r="AC2261" s="40"/>
      <c r="AD2261" s="40"/>
      <c r="AE2261" s="40"/>
      <c r="AR2261" s="259" t="s">
        <v>162</v>
      </c>
      <c r="AT2261" s="259" t="s">
        <v>400</v>
      </c>
      <c r="AU2261" s="259" t="s">
        <v>93</v>
      </c>
      <c r="AY2261" s="18" t="s">
        <v>397</v>
      </c>
      <c r="BE2261" s="260">
        <f>IF(N2261="základní",J2261,0)</f>
        <v>0</v>
      </c>
      <c r="BF2261" s="260">
        <f>IF(N2261="snížená",J2261,0)</f>
        <v>0</v>
      </c>
      <c r="BG2261" s="260">
        <f>IF(N2261="zákl. přenesená",J2261,0)</f>
        <v>0</v>
      </c>
      <c r="BH2261" s="260">
        <f>IF(N2261="sníž. přenesená",J2261,0)</f>
        <v>0</v>
      </c>
      <c r="BI2261" s="260">
        <f>IF(N2261="nulová",J2261,0)</f>
        <v>0</v>
      </c>
      <c r="BJ2261" s="18" t="s">
        <v>91</v>
      </c>
      <c r="BK2261" s="260">
        <f>ROUND(I2261*H2261,2)</f>
        <v>0</v>
      </c>
      <c r="BL2261" s="18" t="s">
        <v>162</v>
      </c>
      <c r="BM2261" s="259" t="s">
        <v>3570</v>
      </c>
    </row>
    <row r="2262" s="2" customFormat="1">
      <c r="A2262" s="40"/>
      <c r="B2262" s="41"/>
      <c r="C2262" s="42"/>
      <c r="D2262" s="261" t="s">
        <v>404</v>
      </c>
      <c r="E2262" s="42"/>
      <c r="F2262" s="262" t="s">
        <v>3544</v>
      </c>
      <c r="G2262" s="42"/>
      <c r="H2262" s="42"/>
      <c r="I2262" s="157"/>
      <c r="J2262" s="42"/>
      <c r="K2262" s="42"/>
      <c r="L2262" s="46"/>
      <c r="M2262" s="263"/>
      <c r="N2262" s="264"/>
      <c r="O2262" s="93"/>
      <c r="P2262" s="93"/>
      <c r="Q2262" s="93"/>
      <c r="R2262" s="93"/>
      <c r="S2262" s="93"/>
      <c r="T2262" s="94"/>
      <c r="U2262" s="40"/>
      <c r="V2262" s="40"/>
      <c r="W2262" s="40"/>
      <c r="X2262" s="40"/>
      <c r="Y2262" s="40"/>
      <c r="Z2262" s="40"/>
      <c r="AA2262" s="40"/>
      <c r="AB2262" s="40"/>
      <c r="AC2262" s="40"/>
      <c r="AD2262" s="40"/>
      <c r="AE2262" s="40"/>
      <c r="AT2262" s="18" t="s">
        <v>404</v>
      </c>
      <c r="AU2262" s="18" t="s">
        <v>93</v>
      </c>
    </row>
    <row r="2263" s="2" customFormat="1" ht="16.5" customHeight="1">
      <c r="A2263" s="40"/>
      <c r="B2263" s="41"/>
      <c r="C2263" s="247" t="s">
        <v>2319</v>
      </c>
      <c r="D2263" s="247" t="s">
        <v>400</v>
      </c>
      <c r="E2263" s="248" t="s">
        <v>3571</v>
      </c>
      <c r="F2263" s="249" t="s">
        <v>3572</v>
      </c>
      <c r="G2263" s="250" t="s">
        <v>1828</v>
      </c>
      <c r="H2263" s="251">
        <v>1</v>
      </c>
      <c r="I2263" s="252"/>
      <c r="J2263" s="253">
        <f>ROUND(I2263*H2263,2)</f>
        <v>0</v>
      </c>
      <c r="K2263" s="254"/>
      <c r="L2263" s="46"/>
      <c r="M2263" s="255" t="s">
        <v>1</v>
      </c>
      <c r="N2263" s="256" t="s">
        <v>48</v>
      </c>
      <c r="O2263" s="93"/>
      <c r="P2263" s="257">
        <f>O2263*H2263</f>
        <v>0</v>
      </c>
      <c r="Q2263" s="257">
        <v>0</v>
      </c>
      <c r="R2263" s="257">
        <f>Q2263*H2263</f>
        <v>0</v>
      </c>
      <c r="S2263" s="257">
        <v>0</v>
      </c>
      <c r="T2263" s="258">
        <f>S2263*H2263</f>
        <v>0</v>
      </c>
      <c r="U2263" s="40"/>
      <c r="V2263" s="40"/>
      <c r="W2263" s="40"/>
      <c r="X2263" s="40"/>
      <c r="Y2263" s="40"/>
      <c r="Z2263" s="40"/>
      <c r="AA2263" s="40"/>
      <c r="AB2263" s="40"/>
      <c r="AC2263" s="40"/>
      <c r="AD2263" s="40"/>
      <c r="AE2263" s="40"/>
      <c r="AR2263" s="259" t="s">
        <v>162</v>
      </c>
      <c r="AT2263" s="259" t="s">
        <v>400</v>
      </c>
      <c r="AU2263" s="259" t="s">
        <v>93</v>
      </c>
      <c r="AY2263" s="18" t="s">
        <v>397</v>
      </c>
      <c r="BE2263" s="260">
        <f>IF(N2263="základní",J2263,0)</f>
        <v>0</v>
      </c>
      <c r="BF2263" s="260">
        <f>IF(N2263="snížená",J2263,0)</f>
        <v>0</v>
      </c>
      <c r="BG2263" s="260">
        <f>IF(N2263="zákl. přenesená",J2263,0)</f>
        <v>0</v>
      </c>
      <c r="BH2263" s="260">
        <f>IF(N2263="sníž. přenesená",J2263,0)</f>
        <v>0</v>
      </c>
      <c r="BI2263" s="260">
        <f>IF(N2263="nulová",J2263,0)</f>
        <v>0</v>
      </c>
      <c r="BJ2263" s="18" t="s">
        <v>91</v>
      </c>
      <c r="BK2263" s="260">
        <f>ROUND(I2263*H2263,2)</f>
        <v>0</v>
      </c>
      <c r="BL2263" s="18" t="s">
        <v>162</v>
      </c>
      <c r="BM2263" s="259" t="s">
        <v>3573</v>
      </c>
    </row>
    <row r="2264" s="2" customFormat="1">
      <c r="A2264" s="40"/>
      <c r="B2264" s="41"/>
      <c r="C2264" s="42"/>
      <c r="D2264" s="261" t="s">
        <v>404</v>
      </c>
      <c r="E2264" s="42"/>
      <c r="F2264" s="262" t="s">
        <v>3544</v>
      </c>
      <c r="G2264" s="42"/>
      <c r="H2264" s="42"/>
      <c r="I2264" s="157"/>
      <c r="J2264" s="42"/>
      <c r="K2264" s="42"/>
      <c r="L2264" s="46"/>
      <c r="M2264" s="263"/>
      <c r="N2264" s="264"/>
      <c r="O2264" s="93"/>
      <c r="P2264" s="93"/>
      <c r="Q2264" s="93"/>
      <c r="R2264" s="93"/>
      <c r="S2264" s="93"/>
      <c r="T2264" s="94"/>
      <c r="U2264" s="40"/>
      <c r="V2264" s="40"/>
      <c r="W2264" s="40"/>
      <c r="X2264" s="40"/>
      <c r="Y2264" s="40"/>
      <c r="Z2264" s="40"/>
      <c r="AA2264" s="40"/>
      <c r="AB2264" s="40"/>
      <c r="AC2264" s="40"/>
      <c r="AD2264" s="40"/>
      <c r="AE2264" s="40"/>
      <c r="AT2264" s="18" t="s">
        <v>404</v>
      </c>
      <c r="AU2264" s="18" t="s">
        <v>93</v>
      </c>
    </row>
    <row r="2265" s="2" customFormat="1" ht="16.5" customHeight="1">
      <c r="A2265" s="40"/>
      <c r="B2265" s="41"/>
      <c r="C2265" s="247" t="s">
        <v>3574</v>
      </c>
      <c r="D2265" s="247" t="s">
        <v>400</v>
      </c>
      <c r="E2265" s="248" t="s">
        <v>3575</v>
      </c>
      <c r="F2265" s="249" t="s">
        <v>3576</v>
      </c>
      <c r="G2265" s="250" t="s">
        <v>1828</v>
      </c>
      <c r="H2265" s="251">
        <v>1</v>
      </c>
      <c r="I2265" s="252"/>
      <c r="J2265" s="253">
        <f>ROUND(I2265*H2265,2)</f>
        <v>0</v>
      </c>
      <c r="K2265" s="254"/>
      <c r="L2265" s="46"/>
      <c r="M2265" s="255" t="s">
        <v>1</v>
      </c>
      <c r="N2265" s="256" t="s">
        <v>48</v>
      </c>
      <c r="O2265" s="93"/>
      <c r="P2265" s="257">
        <f>O2265*H2265</f>
        <v>0</v>
      </c>
      <c r="Q2265" s="257">
        <v>0</v>
      </c>
      <c r="R2265" s="257">
        <f>Q2265*H2265</f>
        <v>0</v>
      </c>
      <c r="S2265" s="257">
        <v>0</v>
      </c>
      <c r="T2265" s="258">
        <f>S2265*H2265</f>
        <v>0</v>
      </c>
      <c r="U2265" s="40"/>
      <c r="V2265" s="40"/>
      <c r="W2265" s="40"/>
      <c r="X2265" s="40"/>
      <c r="Y2265" s="40"/>
      <c r="Z2265" s="40"/>
      <c r="AA2265" s="40"/>
      <c r="AB2265" s="40"/>
      <c r="AC2265" s="40"/>
      <c r="AD2265" s="40"/>
      <c r="AE2265" s="40"/>
      <c r="AR2265" s="259" t="s">
        <v>162</v>
      </c>
      <c r="AT2265" s="259" t="s">
        <v>400</v>
      </c>
      <c r="AU2265" s="259" t="s">
        <v>93</v>
      </c>
      <c r="AY2265" s="18" t="s">
        <v>397</v>
      </c>
      <c r="BE2265" s="260">
        <f>IF(N2265="základní",J2265,0)</f>
        <v>0</v>
      </c>
      <c r="BF2265" s="260">
        <f>IF(N2265="snížená",J2265,0)</f>
        <v>0</v>
      </c>
      <c r="BG2265" s="260">
        <f>IF(N2265="zákl. přenesená",J2265,0)</f>
        <v>0</v>
      </c>
      <c r="BH2265" s="260">
        <f>IF(N2265="sníž. přenesená",J2265,0)</f>
        <v>0</v>
      </c>
      <c r="BI2265" s="260">
        <f>IF(N2265="nulová",J2265,0)</f>
        <v>0</v>
      </c>
      <c r="BJ2265" s="18" t="s">
        <v>91</v>
      </c>
      <c r="BK2265" s="260">
        <f>ROUND(I2265*H2265,2)</f>
        <v>0</v>
      </c>
      <c r="BL2265" s="18" t="s">
        <v>162</v>
      </c>
      <c r="BM2265" s="259" t="s">
        <v>3577</v>
      </c>
    </row>
    <row r="2266" s="2" customFormat="1">
      <c r="A2266" s="40"/>
      <c r="B2266" s="41"/>
      <c r="C2266" s="42"/>
      <c r="D2266" s="261" t="s">
        <v>404</v>
      </c>
      <c r="E2266" s="42"/>
      <c r="F2266" s="262" t="s">
        <v>3544</v>
      </c>
      <c r="G2266" s="42"/>
      <c r="H2266" s="42"/>
      <c r="I2266" s="157"/>
      <c r="J2266" s="42"/>
      <c r="K2266" s="42"/>
      <c r="L2266" s="46"/>
      <c r="M2266" s="263"/>
      <c r="N2266" s="264"/>
      <c r="O2266" s="93"/>
      <c r="P2266" s="93"/>
      <c r="Q2266" s="93"/>
      <c r="R2266" s="93"/>
      <c r="S2266" s="93"/>
      <c r="T2266" s="94"/>
      <c r="U2266" s="40"/>
      <c r="V2266" s="40"/>
      <c r="W2266" s="40"/>
      <c r="X2266" s="40"/>
      <c r="Y2266" s="40"/>
      <c r="Z2266" s="40"/>
      <c r="AA2266" s="40"/>
      <c r="AB2266" s="40"/>
      <c r="AC2266" s="40"/>
      <c r="AD2266" s="40"/>
      <c r="AE2266" s="40"/>
      <c r="AT2266" s="18" t="s">
        <v>404</v>
      </c>
      <c r="AU2266" s="18" t="s">
        <v>93</v>
      </c>
    </row>
    <row r="2267" s="2" customFormat="1" ht="16.5" customHeight="1">
      <c r="A2267" s="40"/>
      <c r="B2267" s="41"/>
      <c r="C2267" s="247" t="s">
        <v>2323</v>
      </c>
      <c r="D2267" s="247" t="s">
        <v>400</v>
      </c>
      <c r="E2267" s="248" t="s">
        <v>3578</v>
      </c>
      <c r="F2267" s="249" t="s">
        <v>3579</v>
      </c>
      <c r="G2267" s="250" t="s">
        <v>1828</v>
      </c>
      <c r="H2267" s="251">
        <v>1</v>
      </c>
      <c r="I2267" s="252"/>
      <c r="J2267" s="253">
        <f>ROUND(I2267*H2267,2)</f>
        <v>0</v>
      </c>
      <c r="K2267" s="254"/>
      <c r="L2267" s="46"/>
      <c r="M2267" s="255" t="s">
        <v>1</v>
      </c>
      <c r="N2267" s="256" t="s">
        <v>48</v>
      </c>
      <c r="O2267" s="93"/>
      <c r="P2267" s="257">
        <f>O2267*H2267</f>
        <v>0</v>
      </c>
      <c r="Q2267" s="257">
        <v>0</v>
      </c>
      <c r="R2267" s="257">
        <f>Q2267*H2267</f>
        <v>0</v>
      </c>
      <c r="S2267" s="257">
        <v>0</v>
      </c>
      <c r="T2267" s="258">
        <f>S2267*H2267</f>
        <v>0</v>
      </c>
      <c r="U2267" s="40"/>
      <c r="V2267" s="40"/>
      <c r="W2267" s="40"/>
      <c r="X2267" s="40"/>
      <c r="Y2267" s="40"/>
      <c r="Z2267" s="40"/>
      <c r="AA2267" s="40"/>
      <c r="AB2267" s="40"/>
      <c r="AC2267" s="40"/>
      <c r="AD2267" s="40"/>
      <c r="AE2267" s="40"/>
      <c r="AR2267" s="259" t="s">
        <v>162</v>
      </c>
      <c r="AT2267" s="259" t="s">
        <v>400</v>
      </c>
      <c r="AU2267" s="259" t="s">
        <v>93</v>
      </c>
      <c r="AY2267" s="18" t="s">
        <v>397</v>
      </c>
      <c r="BE2267" s="260">
        <f>IF(N2267="základní",J2267,0)</f>
        <v>0</v>
      </c>
      <c r="BF2267" s="260">
        <f>IF(N2267="snížená",J2267,0)</f>
        <v>0</v>
      </c>
      <c r="BG2267" s="260">
        <f>IF(N2267="zákl. přenesená",J2267,0)</f>
        <v>0</v>
      </c>
      <c r="BH2267" s="260">
        <f>IF(N2267="sníž. přenesená",J2267,0)</f>
        <v>0</v>
      </c>
      <c r="BI2267" s="260">
        <f>IF(N2267="nulová",J2267,0)</f>
        <v>0</v>
      </c>
      <c r="BJ2267" s="18" t="s">
        <v>91</v>
      </c>
      <c r="BK2267" s="260">
        <f>ROUND(I2267*H2267,2)</f>
        <v>0</v>
      </c>
      <c r="BL2267" s="18" t="s">
        <v>162</v>
      </c>
      <c r="BM2267" s="259" t="s">
        <v>3580</v>
      </c>
    </row>
    <row r="2268" s="2" customFormat="1">
      <c r="A2268" s="40"/>
      <c r="B2268" s="41"/>
      <c r="C2268" s="42"/>
      <c r="D2268" s="261" t="s">
        <v>404</v>
      </c>
      <c r="E2268" s="42"/>
      <c r="F2268" s="262" t="s">
        <v>3544</v>
      </c>
      <c r="G2268" s="42"/>
      <c r="H2268" s="42"/>
      <c r="I2268" s="157"/>
      <c r="J2268" s="42"/>
      <c r="K2268" s="42"/>
      <c r="L2268" s="46"/>
      <c r="M2268" s="263"/>
      <c r="N2268" s="264"/>
      <c r="O2268" s="93"/>
      <c r="P2268" s="93"/>
      <c r="Q2268" s="93"/>
      <c r="R2268" s="93"/>
      <c r="S2268" s="93"/>
      <c r="T2268" s="94"/>
      <c r="U2268" s="40"/>
      <c r="V2268" s="40"/>
      <c r="W2268" s="40"/>
      <c r="X2268" s="40"/>
      <c r="Y2268" s="40"/>
      <c r="Z2268" s="40"/>
      <c r="AA2268" s="40"/>
      <c r="AB2268" s="40"/>
      <c r="AC2268" s="40"/>
      <c r="AD2268" s="40"/>
      <c r="AE2268" s="40"/>
      <c r="AT2268" s="18" t="s">
        <v>404</v>
      </c>
      <c r="AU2268" s="18" t="s">
        <v>93</v>
      </c>
    </row>
    <row r="2269" s="2" customFormat="1" ht="21.75" customHeight="1">
      <c r="A2269" s="40"/>
      <c r="B2269" s="41"/>
      <c r="C2269" s="247" t="s">
        <v>3581</v>
      </c>
      <c r="D2269" s="247" t="s">
        <v>400</v>
      </c>
      <c r="E2269" s="248" t="s">
        <v>3582</v>
      </c>
      <c r="F2269" s="249" t="s">
        <v>3583</v>
      </c>
      <c r="G2269" s="250" t="s">
        <v>1828</v>
      </c>
      <c r="H2269" s="251">
        <v>1</v>
      </c>
      <c r="I2269" s="252"/>
      <c r="J2269" s="253">
        <f>ROUND(I2269*H2269,2)</f>
        <v>0</v>
      </c>
      <c r="K2269" s="254"/>
      <c r="L2269" s="46"/>
      <c r="M2269" s="255" t="s">
        <v>1</v>
      </c>
      <c r="N2269" s="256" t="s">
        <v>48</v>
      </c>
      <c r="O2269" s="93"/>
      <c r="P2269" s="257">
        <f>O2269*H2269</f>
        <v>0</v>
      </c>
      <c r="Q2269" s="257">
        <v>0</v>
      </c>
      <c r="R2269" s="257">
        <f>Q2269*H2269</f>
        <v>0</v>
      </c>
      <c r="S2269" s="257">
        <v>0</v>
      </c>
      <c r="T2269" s="258">
        <f>S2269*H2269</f>
        <v>0</v>
      </c>
      <c r="U2269" s="40"/>
      <c r="V2269" s="40"/>
      <c r="W2269" s="40"/>
      <c r="X2269" s="40"/>
      <c r="Y2269" s="40"/>
      <c r="Z2269" s="40"/>
      <c r="AA2269" s="40"/>
      <c r="AB2269" s="40"/>
      <c r="AC2269" s="40"/>
      <c r="AD2269" s="40"/>
      <c r="AE2269" s="40"/>
      <c r="AR2269" s="259" t="s">
        <v>162</v>
      </c>
      <c r="AT2269" s="259" t="s">
        <v>400</v>
      </c>
      <c r="AU2269" s="259" t="s">
        <v>93</v>
      </c>
      <c r="AY2269" s="18" t="s">
        <v>397</v>
      </c>
      <c r="BE2269" s="260">
        <f>IF(N2269="základní",J2269,0)</f>
        <v>0</v>
      </c>
      <c r="BF2269" s="260">
        <f>IF(N2269="snížená",J2269,0)</f>
        <v>0</v>
      </c>
      <c r="BG2269" s="260">
        <f>IF(N2269="zákl. přenesená",J2269,0)</f>
        <v>0</v>
      </c>
      <c r="BH2269" s="260">
        <f>IF(N2269="sníž. přenesená",J2269,0)</f>
        <v>0</v>
      </c>
      <c r="BI2269" s="260">
        <f>IF(N2269="nulová",J2269,0)</f>
        <v>0</v>
      </c>
      <c r="BJ2269" s="18" t="s">
        <v>91</v>
      </c>
      <c r="BK2269" s="260">
        <f>ROUND(I2269*H2269,2)</f>
        <v>0</v>
      </c>
      <c r="BL2269" s="18" t="s">
        <v>162</v>
      </c>
      <c r="BM2269" s="259" t="s">
        <v>3584</v>
      </c>
    </row>
    <row r="2270" s="2" customFormat="1">
      <c r="A2270" s="40"/>
      <c r="B2270" s="41"/>
      <c r="C2270" s="42"/>
      <c r="D2270" s="261" t="s">
        <v>404</v>
      </c>
      <c r="E2270" s="42"/>
      <c r="F2270" s="262" t="s">
        <v>3544</v>
      </c>
      <c r="G2270" s="42"/>
      <c r="H2270" s="42"/>
      <c r="I2270" s="157"/>
      <c r="J2270" s="42"/>
      <c r="K2270" s="42"/>
      <c r="L2270" s="46"/>
      <c r="M2270" s="263"/>
      <c r="N2270" s="264"/>
      <c r="O2270" s="93"/>
      <c r="P2270" s="93"/>
      <c r="Q2270" s="93"/>
      <c r="R2270" s="93"/>
      <c r="S2270" s="93"/>
      <c r="T2270" s="94"/>
      <c r="U2270" s="40"/>
      <c r="V2270" s="40"/>
      <c r="W2270" s="40"/>
      <c r="X2270" s="40"/>
      <c r="Y2270" s="40"/>
      <c r="Z2270" s="40"/>
      <c r="AA2270" s="40"/>
      <c r="AB2270" s="40"/>
      <c r="AC2270" s="40"/>
      <c r="AD2270" s="40"/>
      <c r="AE2270" s="40"/>
      <c r="AT2270" s="18" t="s">
        <v>404</v>
      </c>
      <c r="AU2270" s="18" t="s">
        <v>93</v>
      </c>
    </row>
    <row r="2271" s="2" customFormat="1" ht="21.75" customHeight="1">
      <c r="A2271" s="40"/>
      <c r="B2271" s="41"/>
      <c r="C2271" s="247" t="s">
        <v>2326</v>
      </c>
      <c r="D2271" s="247" t="s">
        <v>400</v>
      </c>
      <c r="E2271" s="248" t="s">
        <v>3585</v>
      </c>
      <c r="F2271" s="249" t="s">
        <v>3586</v>
      </c>
      <c r="G2271" s="250" t="s">
        <v>1828</v>
      </c>
      <c r="H2271" s="251">
        <v>1</v>
      </c>
      <c r="I2271" s="252"/>
      <c r="J2271" s="253">
        <f>ROUND(I2271*H2271,2)</f>
        <v>0</v>
      </c>
      <c r="K2271" s="254"/>
      <c r="L2271" s="46"/>
      <c r="M2271" s="255" t="s">
        <v>1</v>
      </c>
      <c r="N2271" s="256" t="s">
        <v>48</v>
      </c>
      <c r="O2271" s="93"/>
      <c r="P2271" s="257">
        <f>O2271*H2271</f>
        <v>0</v>
      </c>
      <c r="Q2271" s="257">
        <v>0</v>
      </c>
      <c r="R2271" s="257">
        <f>Q2271*H2271</f>
        <v>0</v>
      </c>
      <c r="S2271" s="257">
        <v>0</v>
      </c>
      <c r="T2271" s="258">
        <f>S2271*H2271</f>
        <v>0</v>
      </c>
      <c r="U2271" s="40"/>
      <c r="V2271" s="40"/>
      <c r="W2271" s="40"/>
      <c r="X2271" s="40"/>
      <c r="Y2271" s="40"/>
      <c r="Z2271" s="40"/>
      <c r="AA2271" s="40"/>
      <c r="AB2271" s="40"/>
      <c r="AC2271" s="40"/>
      <c r="AD2271" s="40"/>
      <c r="AE2271" s="40"/>
      <c r="AR2271" s="259" t="s">
        <v>162</v>
      </c>
      <c r="AT2271" s="259" t="s">
        <v>400</v>
      </c>
      <c r="AU2271" s="259" t="s">
        <v>93</v>
      </c>
      <c r="AY2271" s="18" t="s">
        <v>397</v>
      </c>
      <c r="BE2271" s="260">
        <f>IF(N2271="základní",J2271,0)</f>
        <v>0</v>
      </c>
      <c r="BF2271" s="260">
        <f>IF(N2271="snížená",J2271,0)</f>
        <v>0</v>
      </c>
      <c r="BG2271" s="260">
        <f>IF(N2271="zákl. přenesená",J2271,0)</f>
        <v>0</v>
      </c>
      <c r="BH2271" s="260">
        <f>IF(N2271="sníž. přenesená",J2271,0)</f>
        <v>0</v>
      </c>
      <c r="BI2271" s="260">
        <f>IF(N2271="nulová",J2271,0)</f>
        <v>0</v>
      </c>
      <c r="BJ2271" s="18" t="s">
        <v>91</v>
      </c>
      <c r="BK2271" s="260">
        <f>ROUND(I2271*H2271,2)</f>
        <v>0</v>
      </c>
      <c r="BL2271" s="18" t="s">
        <v>162</v>
      </c>
      <c r="BM2271" s="259" t="s">
        <v>3587</v>
      </c>
    </row>
    <row r="2272" s="2" customFormat="1">
      <c r="A2272" s="40"/>
      <c r="B2272" s="41"/>
      <c r="C2272" s="42"/>
      <c r="D2272" s="261" t="s">
        <v>404</v>
      </c>
      <c r="E2272" s="42"/>
      <c r="F2272" s="262" t="s">
        <v>3544</v>
      </c>
      <c r="G2272" s="42"/>
      <c r="H2272" s="42"/>
      <c r="I2272" s="157"/>
      <c r="J2272" s="42"/>
      <c r="K2272" s="42"/>
      <c r="L2272" s="46"/>
      <c r="M2272" s="263"/>
      <c r="N2272" s="264"/>
      <c r="O2272" s="93"/>
      <c r="P2272" s="93"/>
      <c r="Q2272" s="93"/>
      <c r="R2272" s="93"/>
      <c r="S2272" s="93"/>
      <c r="T2272" s="94"/>
      <c r="U2272" s="40"/>
      <c r="V2272" s="40"/>
      <c r="W2272" s="40"/>
      <c r="X2272" s="40"/>
      <c r="Y2272" s="40"/>
      <c r="Z2272" s="40"/>
      <c r="AA2272" s="40"/>
      <c r="AB2272" s="40"/>
      <c r="AC2272" s="40"/>
      <c r="AD2272" s="40"/>
      <c r="AE2272" s="40"/>
      <c r="AT2272" s="18" t="s">
        <v>404</v>
      </c>
      <c r="AU2272" s="18" t="s">
        <v>93</v>
      </c>
    </row>
    <row r="2273" s="2" customFormat="1" ht="21.75" customHeight="1">
      <c r="A2273" s="40"/>
      <c r="B2273" s="41"/>
      <c r="C2273" s="247" t="s">
        <v>3588</v>
      </c>
      <c r="D2273" s="247" t="s">
        <v>400</v>
      </c>
      <c r="E2273" s="248" t="s">
        <v>3589</v>
      </c>
      <c r="F2273" s="249" t="s">
        <v>3590</v>
      </c>
      <c r="G2273" s="250" t="s">
        <v>1828</v>
      </c>
      <c r="H2273" s="251">
        <v>1</v>
      </c>
      <c r="I2273" s="252"/>
      <c r="J2273" s="253">
        <f>ROUND(I2273*H2273,2)</f>
        <v>0</v>
      </c>
      <c r="K2273" s="254"/>
      <c r="L2273" s="46"/>
      <c r="M2273" s="255" t="s">
        <v>1</v>
      </c>
      <c r="N2273" s="256" t="s">
        <v>48</v>
      </c>
      <c r="O2273" s="93"/>
      <c r="P2273" s="257">
        <f>O2273*H2273</f>
        <v>0</v>
      </c>
      <c r="Q2273" s="257">
        <v>0</v>
      </c>
      <c r="R2273" s="257">
        <f>Q2273*H2273</f>
        <v>0</v>
      </c>
      <c r="S2273" s="257">
        <v>0</v>
      </c>
      <c r="T2273" s="258">
        <f>S2273*H2273</f>
        <v>0</v>
      </c>
      <c r="U2273" s="40"/>
      <c r="V2273" s="40"/>
      <c r="W2273" s="40"/>
      <c r="X2273" s="40"/>
      <c r="Y2273" s="40"/>
      <c r="Z2273" s="40"/>
      <c r="AA2273" s="40"/>
      <c r="AB2273" s="40"/>
      <c r="AC2273" s="40"/>
      <c r="AD2273" s="40"/>
      <c r="AE2273" s="40"/>
      <c r="AR2273" s="259" t="s">
        <v>162</v>
      </c>
      <c r="AT2273" s="259" t="s">
        <v>400</v>
      </c>
      <c r="AU2273" s="259" t="s">
        <v>93</v>
      </c>
      <c r="AY2273" s="18" t="s">
        <v>397</v>
      </c>
      <c r="BE2273" s="260">
        <f>IF(N2273="základní",J2273,0)</f>
        <v>0</v>
      </c>
      <c r="BF2273" s="260">
        <f>IF(N2273="snížená",J2273,0)</f>
        <v>0</v>
      </c>
      <c r="BG2273" s="260">
        <f>IF(N2273="zákl. přenesená",J2273,0)</f>
        <v>0</v>
      </c>
      <c r="BH2273" s="260">
        <f>IF(N2273="sníž. přenesená",J2273,0)</f>
        <v>0</v>
      </c>
      <c r="BI2273" s="260">
        <f>IF(N2273="nulová",J2273,0)</f>
        <v>0</v>
      </c>
      <c r="BJ2273" s="18" t="s">
        <v>91</v>
      </c>
      <c r="BK2273" s="260">
        <f>ROUND(I2273*H2273,2)</f>
        <v>0</v>
      </c>
      <c r="BL2273" s="18" t="s">
        <v>162</v>
      </c>
      <c r="BM2273" s="259" t="s">
        <v>3591</v>
      </c>
    </row>
    <row r="2274" s="2" customFormat="1">
      <c r="A2274" s="40"/>
      <c r="B2274" s="41"/>
      <c r="C2274" s="42"/>
      <c r="D2274" s="261" t="s">
        <v>404</v>
      </c>
      <c r="E2274" s="42"/>
      <c r="F2274" s="262" t="s">
        <v>3544</v>
      </c>
      <c r="G2274" s="42"/>
      <c r="H2274" s="42"/>
      <c r="I2274" s="157"/>
      <c r="J2274" s="42"/>
      <c r="K2274" s="42"/>
      <c r="L2274" s="46"/>
      <c r="M2274" s="263"/>
      <c r="N2274" s="264"/>
      <c r="O2274" s="93"/>
      <c r="P2274" s="93"/>
      <c r="Q2274" s="93"/>
      <c r="R2274" s="93"/>
      <c r="S2274" s="93"/>
      <c r="T2274" s="94"/>
      <c r="U2274" s="40"/>
      <c r="V2274" s="40"/>
      <c r="W2274" s="40"/>
      <c r="X2274" s="40"/>
      <c r="Y2274" s="40"/>
      <c r="Z2274" s="40"/>
      <c r="AA2274" s="40"/>
      <c r="AB2274" s="40"/>
      <c r="AC2274" s="40"/>
      <c r="AD2274" s="40"/>
      <c r="AE2274" s="40"/>
      <c r="AT2274" s="18" t="s">
        <v>404</v>
      </c>
      <c r="AU2274" s="18" t="s">
        <v>93</v>
      </c>
    </row>
    <row r="2275" s="2" customFormat="1" ht="21.75" customHeight="1">
      <c r="A2275" s="40"/>
      <c r="B2275" s="41"/>
      <c r="C2275" s="247" t="s">
        <v>2330</v>
      </c>
      <c r="D2275" s="247" t="s">
        <v>400</v>
      </c>
      <c r="E2275" s="248" t="s">
        <v>3592</v>
      </c>
      <c r="F2275" s="249" t="s">
        <v>3593</v>
      </c>
      <c r="G2275" s="250" t="s">
        <v>1828</v>
      </c>
      <c r="H2275" s="251">
        <v>1</v>
      </c>
      <c r="I2275" s="252"/>
      <c r="J2275" s="253">
        <f>ROUND(I2275*H2275,2)</f>
        <v>0</v>
      </c>
      <c r="K2275" s="254"/>
      <c r="L2275" s="46"/>
      <c r="M2275" s="255" t="s">
        <v>1</v>
      </c>
      <c r="N2275" s="256" t="s">
        <v>48</v>
      </c>
      <c r="O2275" s="93"/>
      <c r="P2275" s="257">
        <f>O2275*H2275</f>
        <v>0</v>
      </c>
      <c r="Q2275" s="257">
        <v>0</v>
      </c>
      <c r="R2275" s="257">
        <f>Q2275*H2275</f>
        <v>0</v>
      </c>
      <c r="S2275" s="257">
        <v>0</v>
      </c>
      <c r="T2275" s="258">
        <f>S2275*H2275</f>
        <v>0</v>
      </c>
      <c r="U2275" s="40"/>
      <c r="V2275" s="40"/>
      <c r="W2275" s="40"/>
      <c r="X2275" s="40"/>
      <c r="Y2275" s="40"/>
      <c r="Z2275" s="40"/>
      <c r="AA2275" s="40"/>
      <c r="AB2275" s="40"/>
      <c r="AC2275" s="40"/>
      <c r="AD2275" s="40"/>
      <c r="AE2275" s="40"/>
      <c r="AR2275" s="259" t="s">
        <v>162</v>
      </c>
      <c r="AT2275" s="259" t="s">
        <v>400</v>
      </c>
      <c r="AU2275" s="259" t="s">
        <v>93</v>
      </c>
      <c r="AY2275" s="18" t="s">
        <v>397</v>
      </c>
      <c r="BE2275" s="260">
        <f>IF(N2275="základní",J2275,0)</f>
        <v>0</v>
      </c>
      <c r="BF2275" s="260">
        <f>IF(N2275="snížená",J2275,0)</f>
        <v>0</v>
      </c>
      <c r="BG2275" s="260">
        <f>IF(N2275="zákl. přenesená",J2275,0)</f>
        <v>0</v>
      </c>
      <c r="BH2275" s="260">
        <f>IF(N2275="sníž. přenesená",J2275,0)</f>
        <v>0</v>
      </c>
      <c r="BI2275" s="260">
        <f>IF(N2275="nulová",J2275,0)</f>
        <v>0</v>
      </c>
      <c r="BJ2275" s="18" t="s">
        <v>91</v>
      </c>
      <c r="BK2275" s="260">
        <f>ROUND(I2275*H2275,2)</f>
        <v>0</v>
      </c>
      <c r="BL2275" s="18" t="s">
        <v>162</v>
      </c>
      <c r="BM2275" s="259" t="s">
        <v>3594</v>
      </c>
    </row>
    <row r="2276" s="2" customFormat="1">
      <c r="A2276" s="40"/>
      <c r="B2276" s="41"/>
      <c r="C2276" s="42"/>
      <c r="D2276" s="261" t="s">
        <v>404</v>
      </c>
      <c r="E2276" s="42"/>
      <c r="F2276" s="262" t="s">
        <v>3544</v>
      </c>
      <c r="G2276" s="42"/>
      <c r="H2276" s="42"/>
      <c r="I2276" s="157"/>
      <c r="J2276" s="42"/>
      <c r="K2276" s="42"/>
      <c r="L2276" s="46"/>
      <c r="M2276" s="263"/>
      <c r="N2276" s="264"/>
      <c r="O2276" s="93"/>
      <c r="P2276" s="93"/>
      <c r="Q2276" s="93"/>
      <c r="R2276" s="93"/>
      <c r="S2276" s="93"/>
      <c r="T2276" s="94"/>
      <c r="U2276" s="40"/>
      <c r="V2276" s="40"/>
      <c r="W2276" s="40"/>
      <c r="X2276" s="40"/>
      <c r="Y2276" s="40"/>
      <c r="Z2276" s="40"/>
      <c r="AA2276" s="40"/>
      <c r="AB2276" s="40"/>
      <c r="AC2276" s="40"/>
      <c r="AD2276" s="40"/>
      <c r="AE2276" s="40"/>
      <c r="AT2276" s="18" t="s">
        <v>404</v>
      </c>
      <c r="AU2276" s="18" t="s">
        <v>93</v>
      </c>
    </row>
    <row r="2277" s="2" customFormat="1" ht="21.75" customHeight="1">
      <c r="A2277" s="40"/>
      <c r="B2277" s="41"/>
      <c r="C2277" s="247" t="s">
        <v>3595</v>
      </c>
      <c r="D2277" s="247" t="s">
        <v>400</v>
      </c>
      <c r="E2277" s="248" t="s">
        <v>3596</v>
      </c>
      <c r="F2277" s="249" t="s">
        <v>3597</v>
      </c>
      <c r="G2277" s="250" t="s">
        <v>1828</v>
      </c>
      <c r="H2277" s="251">
        <v>1</v>
      </c>
      <c r="I2277" s="252"/>
      <c r="J2277" s="253">
        <f>ROUND(I2277*H2277,2)</f>
        <v>0</v>
      </c>
      <c r="K2277" s="254"/>
      <c r="L2277" s="46"/>
      <c r="M2277" s="255" t="s">
        <v>1</v>
      </c>
      <c r="N2277" s="256" t="s">
        <v>48</v>
      </c>
      <c r="O2277" s="93"/>
      <c r="P2277" s="257">
        <f>O2277*H2277</f>
        <v>0</v>
      </c>
      <c r="Q2277" s="257">
        <v>0</v>
      </c>
      <c r="R2277" s="257">
        <f>Q2277*H2277</f>
        <v>0</v>
      </c>
      <c r="S2277" s="257">
        <v>0</v>
      </c>
      <c r="T2277" s="258">
        <f>S2277*H2277</f>
        <v>0</v>
      </c>
      <c r="U2277" s="40"/>
      <c r="V2277" s="40"/>
      <c r="W2277" s="40"/>
      <c r="X2277" s="40"/>
      <c r="Y2277" s="40"/>
      <c r="Z2277" s="40"/>
      <c r="AA2277" s="40"/>
      <c r="AB2277" s="40"/>
      <c r="AC2277" s="40"/>
      <c r="AD2277" s="40"/>
      <c r="AE2277" s="40"/>
      <c r="AR2277" s="259" t="s">
        <v>162</v>
      </c>
      <c r="AT2277" s="259" t="s">
        <v>400</v>
      </c>
      <c r="AU2277" s="259" t="s">
        <v>93</v>
      </c>
      <c r="AY2277" s="18" t="s">
        <v>397</v>
      </c>
      <c r="BE2277" s="260">
        <f>IF(N2277="základní",J2277,0)</f>
        <v>0</v>
      </c>
      <c r="BF2277" s="260">
        <f>IF(N2277="snížená",J2277,0)</f>
        <v>0</v>
      </c>
      <c r="BG2277" s="260">
        <f>IF(N2277="zákl. přenesená",J2277,0)</f>
        <v>0</v>
      </c>
      <c r="BH2277" s="260">
        <f>IF(N2277="sníž. přenesená",J2277,0)</f>
        <v>0</v>
      </c>
      <c r="BI2277" s="260">
        <f>IF(N2277="nulová",J2277,0)</f>
        <v>0</v>
      </c>
      <c r="BJ2277" s="18" t="s">
        <v>91</v>
      </c>
      <c r="BK2277" s="260">
        <f>ROUND(I2277*H2277,2)</f>
        <v>0</v>
      </c>
      <c r="BL2277" s="18" t="s">
        <v>162</v>
      </c>
      <c r="BM2277" s="259" t="s">
        <v>3598</v>
      </c>
    </row>
    <row r="2278" s="2" customFormat="1">
      <c r="A2278" s="40"/>
      <c r="B2278" s="41"/>
      <c r="C2278" s="42"/>
      <c r="D2278" s="261" t="s">
        <v>404</v>
      </c>
      <c r="E2278" s="42"/>
      <c r="F2278" s="262" t="s">
        <v>3544</v>
      </c>
      <c r="G2278" s="42"/>
      <c r="H2278" s="42"/>
      <c r="I2278" s="157"/>
      <c r="J2278" s="42"/>
      <c r="K2278" s="42"/>
      <c r="L2278" s="46"/>
      <c r="M2278" s="263"/>
      <c r="N2278" s="264"/>
      <c r="O2278" s="93"/>
      <c r="P2278" s="93"/>
      <c r="Q2278" s="93"/>
      <c r="R2278" s="93"/>
      <c r="S2278" s="93"/>
      <c r="T2278" s="94"/>
      <c r="U2278" s="40"/>
      <c r="V2278" s="40"/>
      <c r="W2278" s="40"/>
      <c r="X2278" s="40"/>
      <c r="Y2278" s="40"/>
      <c r="Z2278" s="40"/>
      <c r="AA2278" s="40"/>
      <c r="AB2278" s="40"/>
      <c r="AC2278" s="40"/>
      <c r="AD2278" s="40"/>
      <c r="AE2278" s="40"/>
      <c r="AT2278" s="18" t="s">
        <v>404</v>
      </c>
      <c r="AU2278" s="18" t="s">
        <v>93</v>
      </c>
    </row>
    <row r="2279" s="2" customFormat="1" ht="21.75" customHeight="1">
      <c r="A2279" s="40"/>
      <c r="B2279" s="41"/>
      <c r="C2279" s="247" t="s">
        <v>2333</v>
      </c>
      <c r="D2279" s="247" t="s">
        <v>400</v>
      </c>
      <c r="E2279" s="248" t="s">
        <v>3599</v>
      </c>
      <c r="F2279" s="249" t="s">
        <v>3600</v>
      </c>
      <c r="G2279" s="250" t="s">
        <v>1828</v>
      </c>
      <c r="H2279" s="251">
        <v>1</v>
      </c>
      <c r="I2279" s="252"/>
      <c r="J2279" s="253">
        <f>ROUND(I2279*H2279,2)</f>
        <v>0</v>
      </c>
      <c r="K2279" s="254"/>
      <c r="L2279" s="46"/>
      <c r="M2279" s="255" t="s">
        <v>1</v>
      </c>
      <c r="N2279" s="256" t="s">
        <v>48</v>
      </c>
      <c r="O2279" s="93"/>
      <c r="P2279" s="257">
        <f>O2279*H2279</f>
        <v>0</v>
      </c>
      <c r="Q2279" s="257">
        <v>0</v>
      </c>
      <c r="R2279" s="257">
        <f>Q2279*H2279</f>
        <v>0</v>
      </c>
      <c r="S2279" s="257">
        <v>0</v>
      </c>
      <c r="T2279" s="258">
        <f>S2279*H2279</f>
        <v>0</v>
      </c>
      <c r="U2279" s="40"/>
      <c r="V2279" s="40"/>
      <c r="W2279" s="40"/>
      <c r="X2279" s="40"/>
      <c r="Y2279" s="40"/>
      <c r="Z2279" s="40"/>
      <c r="AA2279" s="40"/>
      <c r="AB2279" s="40"/>
      <c r="AC2279" s="40"/>
      <c r="AD2279" s="40"/>
      <c r="AE2279" s="40"/>
      <c r="AR2279" s="259" t="s">
        <v>162</v>
      </c>
      <c r="AT2279" s="259" t="s">
        <v>400</v>
      </c>
      <c r="AU2279" s="259" t="s">
        <v>93</v>
      </c>
      <c r="AY2279" s="18" t="s">
        <v>397</v>
      </c>
      <c r="BE2279" s="260">
        <f>IF(N2279="základní",J2279,0)</f>
        <v>0</v>
      </c>
      <c r="BF2279" s="260">
        <f>IF(N2279="snížená",J2279,0)</f>
        <v>0</v>
      </c>
      <c r="BG2279" s="260">
        <f>IF(N2279="zákl. přenesená",J2279,0)</f>
        <v>0</v>
      </c>
      <c r="BH2279" s="260">
        <f>IF(N2279="sníž. přenesená",J2279,0)</f>
        <v>0</v>
      </c>
      <c r="BI2279" s="260">
        <f>IF(N2279="nulová",J2279,0)</f>
        <v>0</v>
      </c>
      <c r="BJ2279" s="18" t="s">
        <v>91</v>
      </c>
      <c r="BK2279" s="260">
        <f>ROUND(I2279*H2279,2)</f>
        <v>0</v>
      </c>
      <c r="BL2279" s="18" t="s">
        <v>162</v>
      </c>
      <c r="BM2279" s="259" t="s">
        <v>3601</v>
      </c>
    </row>
    <row r="2280" s="2" customFormat="1">
      <c r="A2280" s="40"/>
      <c r="B2280" s="41"/>
      <c r="C2280" s="42"/>
      <c r="D2280" s="261" t="s">
        <v>404</v>
      </c>
      <c r="E2280" s="42"/>
      <c r="F2280" s="262" t="s">
        <v>3544</v>
      </c>
      <c r="G2280" s="42"/>
      <c r="H2280" s="42"/>
      <c r="I2280" s="157"/>
      <c r="J2280" s="42"/>
      <c r="K2280" s="42"/>
      <c r="L2280" s="46"/>
      <c r="M2280" s="263"/>
      <c r="N2280" s="264"/>
      <c r="O2280" s="93"/>
      <c r="P2280" s="93"/>
      <c r="Q2280" s="93"/>
      <c r="R2280" s="93"/>
      <c r="S2280" s="93"/>
      <c r="T2280" s="94"/>
      <c r="U2280" s="40"/>
      <c r="V2280" s="40"/>
      <c r="W2280" s="40"/>
      <c r="X2280" s="40"/>
      <c r="Y2280" s="40"/>
      <c r="Z2280" s="40"/>
      <c r="AA2280" s="40"/>
      <c r="AB2280" s="40"/>
      <c r="AC2280" s="40"/>
      <c r="AD2280" s="40"/>
      <c r="AE2280" s="40"/>
      <c r="AT2280" s="18" t="s">
        <v>404</v>
      </c>
      <c r="AU2280" s="18" t="s">
        <v>93</v>
      </c>
    </row>
    <row r="2281" s="2" customFormat="1" ht="21.75" customHeight="1">
      <c r="A2281" s="40"/>
      <c r="B2281" s="41"/>
      <c r="C2281" s="247" t="s">
        <v>3602</v>
      </c>
      <c r="D2281" s="247" t="s">
        <v>400</v>
      </c>
      <c r="E2281" s="248" t="s">
        <v>3603</v>
      </c>
      <c r="F2281" s="249" t="s">
        <v>3604</v>
      </c>
      <c r="G2281" s="250" t="s">
        <v>1828</v>
      </c>
      <c r="H2281" s="251">
        <v>1</v>
      </c>
      <c r="I2281" s="252"/>
      <c r="J2281" s="253">
        <f>ROUND(I2281*H2281,2)</f>
        <v>0</v>
      </c>
      <c r="K2281" s="254"/>
      <c r="L2281" s="46"/>
      <c r="M2281" s="255" t="s">
        <v>1</v>
      </c>
      <c r="N2281" s="256" t="s">
        <v>48</v>
      </c>
      <c r="O2281" s="93"/>
      <c r="P2281" s="257">
        <f>O2281*H2281</f>
        <v>0</v>
      </c>
      <c r="Q2281" s="257">
        <v>0</v>
      </c>
      <c r="R2281" s="257">
        <f>Q2281*H2281</f>
        <v>0</v>
      </c>
      <c r="S2281" s="257">
        <v>0</v>
      </c>
      <c r="T2281" s="258">
        <f>S2281*H2281</f>
        <v>0</v>
      </c>
      <c r="U2281" s="40"/>
      <c r="V2281" s="40"/>
      <c r="W2281" s="40"/>
      <c r="X2281" s="40"/>
      <c r="Y2281" s="40"/>
      <c r="Z2281" s="40"/>
      <c r="AA2281" s="40"/>
      <c r="AB2281" s="40"/>
      <c r="AC2281" s="40"/>
      <c r="AD2281" s="40"/>
      <c r="AE2281" s="40"/>
      <c r="AR2281" s="259" t="s">
        <v>162</v>
      </c>
      <c r="AT2281" s="259" t="s">
        <v>400</v>
      </c>
      <c r="AU2281" s="259" t="s">
        <v>93</v>
      </c>
      <c r="AY2281" s="18" t="s">
        <v>397</v>
      </c>
      <c r="BE2281" s="260">
        <f>IF(N2281="základní",J2281,0)</f>
        <v>0</v>
      </c>
      <c r="BF2281" s="260">
        <f>IF(N2281="snížená",J2281,0)</f>
        <v>0</v>
      </c>
      <c r="BG2281" s="260">
        <f>IF(N2281="zákl. přenesená",J2281,0)</f>
        <v>0</v>
      </c>
      <c r="BH2281" s="260">
        <f>IF(N2281="sníž. přenesená",J2281,0)</f>
        <v>0</v>
      </c>
      <c r="BI2281" s="260">
        <f>IF(N2281="nulová",J2281,0)</f>
        <v>0</v>
      </c>
      <c r="BJ2281" s="18" t="s">
        <v>91</v>
      </c>
      <c r="BK2281" s="260">
        <f>ROUND(I2281*H2281,2)</f>
        <v>0</v>
      </c>
      <c r="BL2281" s="18" t="s">
        <v>162</v>
      </c>
      <c r="BM2281" s="259" t="s">
        <v>3605</v>
      </c>
    </row>
    <row r="2282" s="2" customFormat="1">
      <c r="A2282" s="40"/>
      <c r="B2282" s="41"/>
      <c r="C2282" s="42"/>
      <c r="D2282" s="261" t="s">
        <v>404</v>
      </c>
      <c r="E2282" s="42"/>
      <c r="F2282" s="262" t="s">
        <v>3539</v>
      </c>
      <c r="G2282" s="42"/>
      <c r="H2282" s="42"/>
      <c r="I2282" s="157"/>
      <c r="J2282" s="42"/>
      <c r="K2282" s="42"/>
      <c r="L2282" s="46"/>
      <c r="M2282" s="263"/>
      <c r="N2282" s="264"/>
      <c r="O2282" s="93"/>
      <c r="P2282" s="93"/>
      <c r="Q2282" s="93"/>
      <c r="R2282" s="93"/>
      <c r="S2282" s="93"/>
      <c r="T2282" s="94"/>
      <c r="U2282" s="40"/>
      <c r="V2282" s="40"/>
      <c r="W2282" s="40"/>
      <c r="X2282" s="40"/>
      <c r="Y2282" s="40"/>
      <c r="Z2282" s="40"/>
      <c r="AA2282" s="40"/>
      <c r="AB2282" s="40"/>
      <c r="AC2282" s="40"/>
      <c r="AD2282" s="40"/>
      <c r="AE2282" s="40"/>
      <c r="AT2282" s="18" t="s">
        <v>404</v>
      </c>
      <c r="AU2282" s="18" t="s">
        <v>93</v>
      </c>
    </row>
    <row r="2283" s="2" customFormat="1" ht="21.75" customHeight="1">
      <c r="A2283" s="40"/>
      <c r="B2283" s="41"/>
      <c r="C2283" s="247" t="s">
        <v>2337</v>
      </c>
      <c r="D2283" s="247" t="s">
        <v>400</v>
      </c>
      <c r="E2283" s="248" t="s">
        <v>3606</v>
      </c>
      <c r="F2283" s="249" t="s">
        <v>3607</v>
      </c>
      <c r="G2283" s="250" t="s">
        <v>1828</v>
      </c>
      <c r="H2283" s="251">
        <v>1</v>
      </c>
      <c r="I2283" s="252"/>
      <c r="J2283" s="253">
        <f>ROUND(I2283*H2283,2)</f>
        <v>0</v>
      </c>
      <c r="K2283" s="254"/>
      <c r="L2283" s="46"/>
      <c r="M2283" s="255" t="s">
        <v>1</v>
      </c>
      <c r="N2283" s="256" t="s">
        <v>48</v>
      </c>
      <c r="O2283" s="93"/>
      <c r="P2283" s="257">
        <f>O2283*H2283</f>
        <v>0</v>
      </c>
      <c r="Q2283" s="257">
        <v>0</v>
      </c>
      <c r="R2283" s="257">
        <f>Q2283*H2283</f>
        <v>0</v>
      </c>
      <c r="S2283" s="257">
        <v>0</v>
      </c>
      <c r="T2283" s="258">
        <f>S2283*H2283</f>
        <v>0</v>
      </c>
      <c r="U2283" s="40"/>
      <c r="V2283" s="40"/>
      <c r="W2283" s="40"/>
      <c r="X2283" s="40"/>
      <c r="Y2283" s="40"/>
      <c r="Z2283" s="40"/>
      <c r="AA2283" s="40"/>
      <c r="AB2283" s="40"/>
      <c r="AC2283" s="40"/>
      <c r="AD2283" s="40"/>
      <c r="AE2283" s="40"/>
      <c r="AR2283" s="259" t="s">
        <v>162</v>
      </c>
      <c r="AT2283" s="259" t="s">
        <v>400</v>
      </c>
      <c r="AU2283" s="259" t="s">
        <v>93</v>
      </c>
      <c r="AY2283" s="18" t="s">
        <v>397</v>
      </c>
      <c r="BE2283" s="260">
        <f>IF(N2283="základní",J2283,0)</f>
        <v>0</v>
      </c>
      <c r="BF2283" s="260">
        <f>IF(N2283="snížená",J2283,0)</f>
        <v>0</v>
      </c>
      <c r="BG2283" s="260">
        <f>IF(N2283="zákl. přenesená",J2283,0)</f>
        <v>0</v>
      </c>
      <c r="BH2283" s="260">
        <f>IF(N2283="sníž. přenesená",J2283,0)</f>
        <v>0</v>
      </c>
      <c r="BI2283" s="260">
        <f>IF(N2283="nulová",J2283,0)</f>
        <v>0</v>
      </c>
      <c r="BJ2283" s="18" t="s">
        <v>91</v>
      </c>
      <c r="BK2283" s="260">
        <f>ROUND(I2283*H2283,2)</f>
        <v>0</v>
      </c>
      <c r="BL2283" s="18" t="s">
        <v>162</v>
      </c>
      <c r="BM2283" s="259" t="s">
        <v>3608</v>
      </c>
    </row>
    <row r="2284" s="2" customFormat="1">
      <c r="A2284" s="40"/>
      <c r="B2284" s="41"/>
      <c r="C2284" s="42"/>
      <c r="D2284" s="261" t="s">
        <v>404</v>
      </c>
      <c r="E2284" s="42"/>
      <c r="F2284" s="262" t="s">
        <v>3539</v>
      </c>
      <c r="G2284" s="42"/>
      <c r="H2284" s="42"/>
      <c r="I2284" s="157"/>
      <c r="J2284" s="42"/>
      <c r="K2284" s="42"/>
      <c r="L2284" s="46"/>
      <c r="M2284" s="263"/>
      <c r="N2284" s="264"/>
      <c r="O2284" s="93"/>
      <c r="P2284" s="93"/>
      <c r="Q2284" s="93"/>
      <c r="R2284" s="93"/>
      <c r="S2284" s="93"/>
      <c r="T2284" s="94"/>
      <c r="U2284" s="40"/>
      <c r="V2284" s="40"/>
      <c r="W2284" s="40"/>
      <c r="X2284" s="40"/>
      <c r="Y2284" s="40"/>
      <c r="Z2284" s="40"/>
      <c r="AA2284" s="40"/>
      <c r="AB2284" s="40"/>
      <c r="AC2284" s="40"/>
      <c r="AD2284" s="40"/>
      <c r="AE2284" s="40"/>
      <c r="AT2284" s="18" t="s">
        <v>404</v>
      </c>
      <c r="AU2284" s="18" t="s">
        <v>93</v>
      </c>
    </row>
    <row r="2285" s="2" customFormat="1" ht="16.5" customHeight="1">
      <c r="A2285" s="40"/>
      <c r="B2285" s="41"/>
      <c r="C2285" s="247" t="s">
        <v>3609</v>
      </c>
      <c r="D2285" s="247" t="s">
        <v>400</v>
      </c>
      <c r="E2285" s="248" t="s">
        <v>3610</v>
      </c>
      <c r="F2285" s="249" t="s">
        <v>1650</v>
      </c>
      <c r="G2285" s="250" t="s">
        <v>1</v>
      </c>
      <c r="H2285" s="251">
        <v>0</v>
      </c>
      <c r="I2285" s="252"/>
      <c r="J2285" s="253">
        <f>ROUND(I2285*H2285,2)</f>
        <v>0</v>
      </c>
      <c r="K2285" s="254"/>
      <c r="L2285" s="46"/>
      <c r="M2285" s="255" t="s">
        <v>1</v>
      </c>
      <c r="N2285" s="256" t="s">
        <v>48</v>
      </c>
      <c r="O2285" s="93"/>
      <c r="P2285" s="257">
        <f>O2285*H2285</f>
        <v>0</v>
      </c>
      <c r="Q2285" s="257">
        <v>0</v>
      </c>
      <c r="R2285" s="257">
        <f>Q2285*H2285</f>
        <v>0</v>
      </c>
      <c r="S2285" s="257">
        <v>0</v>
      </c>
      <c r="T2285" s="258">
        <f>S2285*H2285</f>
        <v>0</v>
      </c>
      <c r="U2285" s="40"/>
      <c r="V2285" s="40"/>
      <c r="W2285" s="40"/>
      <c r="X2285" s="40"/>
      <c r="Y2285" s="40"/>
      <c r="Z2285" s="40"/>
      <c r="AA2285" s="40"/>
      <c r="AB2285" s="40"/>
      <c r="AC2285" s="40"/>
      <c r="AD2285" s="40"/>
      <c r="AE2285" s="40"/>
      <c r="AR2285" s="259" t="s">
        <v>162</v>
      </c>
      <c r="AT2285" s="259" t="s">
        <v>400</v>
      </c>
      <c r="AU2285" s="259" t="s">
        <v>93</v>
      </c>
      <c r="AY2285" s="18" t="s">
        <v>397</v>
      </c>
      <c r="BE2285" s="260">
        <f>IF(N2285="základní",J2285,0)</f>
        <v>0</v>
      </c>
      <c r="BF2285" s="260">
        <f>IF(N2285="snížená",J2285,0)</f>
        <v>0</v>
      </c>
      <c r="BG2285" s="260">
        <f>IF(N2285="zákl. přenesená",J2285,0)</f>
        <v>0</v>
      </c>
      <c r="BH2285" s="260">
        <f>IF(N2285="sníž. přenesená",J2285,0)</f>
        <v>0</v>
      </c>
      <c r="BI2285" s="260">
        <f>IF(N2285="nulová",J2285,0)</f>
        <v>0</v>
      </c>
      <c r="BJ2285" s="18" t="s">
        <v>91</v>
      </c>
      <c r="BK2285" s="260">
        <f>ROUND(I2285*H2285,2)</f>
        <v>0</v>
      </c>
      <c r="BL2285" s="18" t="s">
        <v>162</v>
      </c>
      <c r="BM2285" s="259" t="s">
        <v>3611</v>
      </c>
    </row>
    <row r="2286" s="2" customFormat="1">
      <c r="A2286" s="40"/>
      <c r="B2286" s="41"/>
      <c r="C2286" s="42"/>
      <c r="D2286" s="261" t="s">
        <v>404</v>
      </c>
      <c r="E2286" s="42"/>
      <c r="F2286" s="262" t="s">
        <v>1652</v>
      </c>
      <c r="G2286" s="42"/>
      <c r="H2286" s="42"/>
      <c r="I2286" s="157"/>
      <c r="J2286" s="42"/>
      <c r="K2286" s="42"/>
      <c r="L2286" s="46"/>
      <c r="M2286" s="263"/>
      <c r="N2286" s="264"/>
      <c r="O2286" s="93"/>
      <c r="P2286" s="93"/>
      <c r="Q2286" s="93"/>
      <c r="R2286" s="93"/>
      <c r="S2286" s="93"/>
      <c r="T2286" s="94"/>
      <c r="U2286" s="40"/>
      <c r="V2286" s="40"/>
      <c r="W2286" s="40"/>
      <c r="X2286" s="40"/>
      <c r="Y2286" s="40"/>
      <c r="Z2286" s="40"/>
      <c r="AA2286" s="40"/>
      <c r="AB2286" s="40"/>
      <c r="AC2286" s="40"/>
      <c r="AD2286" s="40"/>
      <c r="AE2286" s="40"/>
      <c r="AT2286" s="18" t="s">
        <v>404</v>
      </c>
      <c r="AU2286" s="18" t="s">
        <v>93</v>
      </c>
    </row>
    <row r="2287" s="2" customFormat="1" ht="16.5" customHeight="1">
      <c r="A2287" s="40"/>
      <c r="B2287" s="41"/>
      <c r="C2287" s="247" t="s">
        <v>2340</v>
      </c>
      <c r="D2287" s="247" t="s">
        <v>400</v>
      </c>
      <c r="E2287" s="248" t="s">
        <v>3612</v>
      </c>
      <c r="F2287" s="249" t="s">
        <v>3613</v>
      </c>
      <c r="G2287" s="250" t="s">
        <v>1828</v>
      </c>
      <c r="H2287" s="251">
        <v>1</v>
      </c>
      <c r="I2287" s="252"/>
      <c r="J2287" s="253">
        <f>ROUND(I2287*H2287,2)</f>
        <v>0</v>
      </c>
      <c r="K2287" s="254"/>
      <c r="L2287" s="46"/>
      <c r="M2287" s="255" t="s">
        <v>1</v>
      </c>
      <c r="N2287" s="256" t="s">
        <v>48</v>
      </c>
      <c r="O2287" s="93"/>
      <c r="P2287" s="257">
        <f>O2287*H2287</f>
        <v>0</v>
      </c>
      <c r="Q2287" s="257">
        <v>0</v>
      </c>
      <c r="R2287" s="257">
        <f>Q2287*H2287</f>
        <v>0</v>
      </c>
      <c r="S2287" s="257">
        <v>0</v>
      </c>
      <c r="T2287" s="258">
        <f>S2287*H2287</f>
        <v>0</v>
      </c>
      <c r="U2287" s="40"/>
      <c r="V2287" s="40"/>
      <c r="W2287" s="40"/>
      <c r="X2287" s="40"/>
      <c r="Y2287" s="40"/>
      <c r="Z2287" s="40"/>
      <c r="AA2287" s="40"/>
      <c r="AB2287" s="40"/>
      <c r="AC2287" s="40"/>
      <c r="AD2287" s="40"/>
      <c r="AE2287" s="40"/>
      <c r="AR2287" s="259" t="s">
        <v>162</v>
      </c>
      <c r="AT2287" s="259" t="s">
        <v>400</v>
      </c>
      <c r="AU2287" s="259" t="s">
        <v>93</v>
      </c>
      <c r="AY2287" s="18" t="s">
        <v>397</v>
      </c>
      <c r="BE2287" s="260">
        <f>IF(N2287="základní",J2287,0)</f>
        <v>0</v>
      </c>
      <c r="BF2287" s="260">
        <f>IF(N2287="snížená",J2287,0)</f>
        <v>0</v>
      </c>
      <c r="BG2287" s="260">
        <f>IF(N2287="zákl. přenesená",J2287,0)</f>
        <v>0</v>
      </c>
      <c r="BH2287" s="260">
        <f>IF(N2287="sníž. přenesená",J2287,0)</f>
        <v>0</v>
      </c>
      <c r="BI2287" s="260">
        <f>IF(N2287="nulová",J2287,0)</f>
        <v>0</v>
      </c>
      <c r="BJ2287" s="18" t="s">
        <v>91</v>
      </c>
      <c r="BK2287" s="260">
        <f>ROUND(I2287*H2287,2)</f>
        <v>0</v>
      </c>
      <c r="BL2287" s="18" t="s">
        <v>162</v>
      </c>
      <c r="BM2287" s="259" t="s">
        <v>3614</v>
      </c>
    </row>
    <row r="2288" s="2" customFormat="1">
      <c r="A2288" s="40"/>
      <c r="B2288" s="41"/>
      <c r="C2288" s="42"/>
      <c r="D2288" s="261" t="s">
        <v>404</v>
      </c>
      <c r="E2288" s="42"/>
      <c r="F2288" s="262" t="s">
        <v>3544</v>
      </c>
      <c r="G2288" s="42"/>
      <c r="H2288" s="42"/>
      <c r="I2288" s="157"/>
      <c r="J2288" s="42"/>
      <c r="K2288" s="42"/>
      <c r="L2288" s="46"/>
      <c r="M2288" s="263"/>
      <c r="N2288" s="264"/>
      <c r="O2288" s="93"/>
      <c r="P2288" s="93"/>
      <c r="Q2288" s="93"/>
      <c r="R2288" s="93"/>
      <c r="S2288" s="93"/>
      <c r="T2288" s="94"/>
      <c r="U2288" s="40"/>
      <c r="V2288" s="40"/>
      <c r="W2288" s="40"/>
      <c r="X2288" s="40"/>
      <c r="Y2288" s="40"/>
      <c r="Z2288" s="40"/>
      <c r="AA2288" s="40"/>
      <c r="AB2288" s="40"/>
      <c r="AC2288" s="40"/>
      <c r="AD2288" s="40"/>
      <c r="AE2288" s="40"/>
      <c r="AT2288" s="18" t="s">
        <v>404</v>
      </c>
      <c r="AU2288" s="18" t="s">
        <v>93</v>
      </c>
    </row>
    <row r="2289" s="2" customFormat="1" ht="33" customHeight="1">
      <c r="A2289" s="40"/>
      <c r="B2289" s="41"/>
      <c r="C2289" s="247" t="s">
        <v>3615</v>
      </c>
      <c r="D2289" s="247" t="s">
        <v>400</v>
      </c>
      <c r="E2289" s="248" t="s">
        <v>3616</v>
      </c>
      <c r="F2289" s="249" t="s">
        <v>3617</v>
      </c>
      <c r="G2289" s="250" t="s">
        <v>1828</v>
      </c>
      <c r="H2289" s="251">
        <v>1</v>
      </c>
      <c r="I2289" s="252"/>
      <c r="J2289" s="253">
        <f>ROUND(I2289*H2289,2)</f>
        <v>0</v>
      </c>
      <c r="K2289" s="254"/>
      <c r="L2289" s="46"/>
      <c r="M2289" s="255" t="s">
        <v>1</v>
      </c>
      <c r="N2289" s="256" t="s">
        <v>48</v>
      </c>
      <c r="O2289" s="93"/>
      <c r="P2289" s="257">
        <f>O2289*H2289</f>
        <v>0</v>
      </c>
      <c r="Q2289" s="257">
        <v>0</v>
      </c>
      <c r="R2289" s="257">
        <f>Q2289*H2289</f>
        <v>0</v>
      </c>
      <c r="S2289" s="257">
        <v>0</v>
      </c>
      <c r="T2289" s="258">
        <f>S2289*H2289</f>
        <v>0</v>
      </c>
      <c r="U2289" s="40"/>
      <c r="V2289" s="40"/>
      <c r="W2289" s="40"/>
      <c r="X2289" s="40"/>
      <c r="Y2289" s="40"/>
      <c r="Z2289" s="40"/>
      <c r="AA2289" s="40"/>
      <c r="AB2289" s="40"/>
      <c r="AC2289" s="40"/>
      <c r="AD2289" s="40"/>
      <c r="AE2289" s="40"/>
      <c r="AR2289" s="259" t="s">
        <v>162</v>
      </c>
      <c r="AT2289" s="259" t="s">
        <v>400</v>
      </c>
      <c r="AU2289" s="259" t="s">
        <v>93</v>
      </c>
      <c r="AY2289" s="18" t="s">
        <v>397</v>
      </c>
      <c r="BE2289" s="260">
        <f>IF(N2289="základní",J2289,0)</f>
        <v>0</v>
      </c>
      <c r="BF2289" s="260">
        <f>IF(N2289="snížená",J2289,0)</f>
        <v>0</v>
      </c>
      <c r="BG2289" s="260">
        <f>IF(N2289="zákl. přenesená",J2289,0)</f>
        <v>0</v>
      </c>
      <c r="BH2289" s="260">
        <f>IF(N2289="sníž. přenesená",J2289,0)</f>
        <v>0</v>
      </c>
      <c r="BI2289" s="260">
        <f>IF(N2289="nulová",J2289,0)</f>
        <v>0</v>
      </c>
      <c r="BJ2289" s="18" t="s">
        <v>91</v>
      </c>
      <c r="BK2289" s="260">
        <f>ROUND(I2289*H2289,2)</f>
        <v>0</v>
      </c>
      <c r="BL2289" s="18" t="s">
        <v>162</v>
      </c>
      <c r="BM2289" s="259" t="s">
        <v>3618</v>
      </c>
    </row>
    <row r="2290" s="2" customFormat="1">
      <c r="A2290" s="40"/>
      <c r="B2290" s="41"/>
      <c r="C2290" s="42"/>
      <c r="D2290" s="261" t="s">
        <v>404</v>
      </c>
      <c r="E2290" s="42"/>
      <c r="F2290" s="262" t="s">
        <v>2047</v>
      </c>
      <c r="G2290" s="42"/>
      <c r="H2290" s="42"/>
      <c r="I2290" s="157"/>
      <c r="J2290" s="42"/>
      <c r="K2290" s="42"/>
      <c r="L2290" s="46"/>
      <c r="M2290" s="263"/>
      <c r="N2290" s="264"/>
      <c r="O2290" s="93"/>
      <c r="P2290" s="93"/>
      <c r="Q2290" s="93"/>
      <c r="R2290" s="93"/>
      <c r="S2290" s="93"/>
      <c r="T2290" s="94"/>
      <c r="U2290" s="40"/>
      <c r="V2290" s="40"/>
      <c r="W2290" s="40"/>
      <c r="X2290" s="40"/>
      <c r="Y2290" s="40"/>
      <c r="Z2290" s="40"/>
      <c r="AA2290" s="40"/>
      <c r="AB2290" s="40"/>
      <c r="AC2290" s="40"/>
      <c r="AD2290" s="40"/>
      <c r="AE2290" s="40"/>
      <c r="AT2290" s="18" t="s">
        <v>404</v>
      </c>
      <c r="AU2290" s="18" t="s">
        <v>93</v>
      </c>
    </row>
    <row r="2291" s="2" customFormat="1" ht="16.5" customHeight="1">
      <c r="A2291" s="40"/>
      <c r="B2291" s="41"/>
      <c r="C2291" s="247" t="s">
        <v>2344</v>
      </c>
      <c r="D2291" s="247" t="s">
        <v>400</v>
      </c>
      <c r="E2291" s="248" t="s">
        <v>3619</v>
      </c>
      <c r="F2291" s="249" t="s">
        <v>3620</v>
      </c>
      <c r="G2291" s="250" t="s">
        <v>3621</v>
      </c>
      <c r="H2291" s="251">
        <v>0</v>
      </c>
      <c r="I2291" s="252"/>
      <c r="J2291" s="253">
        <f>ROUND(I2291*H2291,2)</f>
        <v>0</v>
      </c>
      <c r="K2291" s="254"/>
      <c r="L2291" s="46"/>
      <c r="M2291" s="255" t="s">
        <v>1</v>
      </c>
      <c r="N2291" s="256" t="s">
        <v>48</v>
      </c>
      <c r="O2291" s="93"/>
      <c r="P2291" s="257">
        <f>O2291*H2291</f>
        <v>0</v>
      </c>
      <c r="Q2291" s="257">
        <v>0</v>
      </c>
      <c r="R2291" s="257">
        <f>Q2291*H2291</f>
        <v>0</v>
      </c>
      <c r="S2291" s="257">
        <v>0</v>
      </c>
      <c r="T2291" s="258">
        <f>S2291*H2291</f>
        <v>0</v>
      </c>
      <c r="U2291" s="40"/>
      <c r="V2291" s="40"/>
      <c r="W2291" s="40"/>
      <c r="X2291" s="40"/>
      <c r="Y2291" s="40"/>
      <c r="Z2291" s="40"/>
      <c r="AA2291" s="40"/>
      <c r="AB2291" s="40"/>
      <c r="AC2291" s="40"/>
      <c r="AD2291" s="40"/>
      <c r="AE2291" s="40"/>
      <c r="AR2291" s="259" t="s">
        <v>162</v>
      </c>
      <c r="AT2291" s="259" t="s">
        <v>400</v>
      </c>
      <c r="AU2291" s="259" t="s">
        <v>93</v>
      </c>
      <c r="AY2291" s="18" t="s">
        <v>397</v>
      </c>
      <c r="BE2291" s="260">
        <f>IF(N2291="základní",J2291,0)</f>
        <v>0</v>
      </c>
      <c r="BF2291" s="260">
        <f>IF(N2291="snížená",J2291,0)</f>
        <v>0</v>
      </c>
      <c r="BG2291" s="260">
        <f>IF(N2291="zákl. přenesená",J2291,0)</f>
        <v>0</v>
      </c>
      <c r="BH2291" s="260">
        <f>IF(N2291="sníž. přenesená",J2291,0)</f>
        <v>0</v>
      </c>
      <c r="BI2291" s="260">
        <f>IF(N2291="nulová",J2291,0)</f>
        <v>0</v>
      </c>
      <c r="BJ2291" s="18" t="s">
        <v>91</v>
      </c>
      <c r="BK2291" s="260">
        <f>ROUND(I2291*H2291,2)</f>
        <v>0</v>
      </c>
      <c r="BL2291" s="18" t="s">
        <v>162</v>
      </c>
      <c r="BM2291" s="259" t="s">
        <v>3622</v>
      </c>
    </row>
    <row r="2292" s="2" customFormat="1" ht="16.5" customHeight="1">
      <c r="A2292" s="40"/>
      <c r="B2292" s="41"/>
      <c r="C2292" s="247" t="s">
        <v>3623</v>
      </c>
      <c r="D2292" s="247" t="s">
        <v>400</v>
      </c>
      <c r="E2292" s="248" t="s">
        <v>3624</v>
      </c>
      <c r="F2292" s="249" t="s">
        <v>3625</v>
      </c>
      <c r="G2292" s="250" t="s">
        <v>546</v>
      </c>
      <c r="H2292" s="251">
        <v>0.69999999999999996</v>
      </c>
      <c r="I2292" s="252"/>
      <c r="J2292" s="253">
        <f>ROUND(I2292*H2292,2)</f>
        <v>0</v>
      </c>
      <c r="K2292" s="254"/>
      <c r="L2292" s="46"/>
      <c r="M2292" s="255" t="s">
        <v>1</v>
      </c>
      <c r="N2292" s="256" t="s">
        <v>48</v>
      </c>
      <c r="O2292" s="93"/>
      <c r="P2292" s="257">
        <f>O2292*H2292</f>
        <v>0</v>
      </c>
      <c r="Q2292" s="257">
        <v>0</v>
      </c>
      <c r="R2292" s="257">
        <f>Q2292*H2292</f>
        <v>0</v>
      </c>
      <c r="S2292" s="257">
        <v>0</v>
      </c>
      <c r="T2292" s="258">
        <f>S2292*H2292</f>
        <v>0</v>
      </c>
      <c r="U2292" s="40"/>
      <c r="V2292" s="40"/>
      <c r="W2292" s="40"/>
      <c r="X2292" s="40"/>
      <c r="Y2292" s="40"/>
      <c r="Z2292" s="40"/>
      <c r="AA2292" s="40"/>
      <c r="AB2292" s="40"/>
      <c r="AC2292" s="40"/>
      <c r="AD2292" s="40"/>
      <c r="AE2292" s="40"/>
      <c r="AR2292" s="259" t="s">
        <v>162</v>
      </c>
      <c r="AT2292" s="259" t="s">
        <v>400</v>
      </c>
      <c r="AU2292" s="259" t="s">
        <v>93</v>
      </c>
      <c r="AY2292" s="18" t="s">
        <v>397</v>
      </c>
      <c r="BE2292" s="260">
        <f>IF(N2292="základní",J2292,0)</f>
        <v>0</v>
      </c>
      <c r="BF2292" s="260">
        <f>IF(N2292="snížená",J2292,0)</f>
        <v>0</v>
      </c>
      <c r="BG2292" s="260">
        <f>IF(N2292="zákl. přenesená",J2292,0)</f>
        <v>0</v>
      </c>
      <c r="BH2292" s="260">
        <f>IF(N2292="sníž. přenesená",J2292,0)</f>
        <v>0</v>
      </c>
      <c r="BI2292" s="260">
        <f>IF(N2292="nulová",J2292,0)</f>
        <v>0</v>
      </c>
      <c r="BJ2292" s="18" t="s">
        <v>91</v>
      </c>
      <c r="BK2292" s="260">
        <f>ROUND(I2292*H2292,2)</f>
        <v>0</v>
      </c>
      <c r="BL2292" s="18" t="s">
        <v>162</v>
      </c>
      <c r="BM2292" s="259" t="s">
        <v>3626</v>
      </c>
    </row>
    <row r="2293" s="2" customFormat="1">
      <c r="A2293" s="40"/>
      <c r="B2293" s="41"/>
      <c r="C2293" s="42"/>
      <c r="D2293" s="261" t="s">
        <v>404</v>
      </c>
      <c r="E2293" s="42"/>
      <c r="F2293" s="262" t="s">
        <v>3627</v>
      </c>
      <c r="G2293" s="42"/>
      <c r="H2293" s="42"/>
      <c r="I2293" s="157"/>
      <c r="J2293" s="42"/>
      <c r="K2293" s="42"/>
      <c r="L2293" s="46"/>
      <c r="M2293" s="263"/>
      <c r="N2293" s="264"/>
      <c r="O2293" s="93"/>
      <c r="P2293" s="93"/>
      <c r="Q2293" s="93"/>
      <c r="R2293" s="93"/>
      <c r="S2293" s="93"/>
      <c r="T2293" s="94"/>
      <c r="U2293" s="40"/>
      <c r="V2293" s="40"/>
      <c r="W2293" s="40"/>
      <c r="X2293" s="40"/>
      <c r="Y2293" s="40"/>
      <c r="Z2293" s="40"/>
      <c r="AA2293" s="40"/>
      <c r="AB2293" s="40"/>
      <c r="AC2293" s="40"/>
      <c r="AD2293" s="40"/>
      <c r="AE2293" s="40"/>
      <c r="AT2293" s="18" t="s">
        <v>404</v>
      </c>
      <c r="AU2293" s="18" t="s">
        <v>93</v>
      </c>
    </row>
    <row r="2294" s="2" customFormat="1" ht="16.5" customHeight="1">
      <c r="A2294" s="40"/>
      <c r="B2294" s="41"/>
      <c r="C2294" s="247" t="s">
        <v>2348</v>
      </c>
      <c r="D2294" s="247" t="s">
        <v>400</v>
      </c>
      <c r="E2294" s="248" t="s">
        <v>3628</v>
      </c>
      <c r="F2294" s="249" t="s">
        <v>3629</v>
      </c>
      <c r="G2294" s="250" t="s">
        <v>546</v>
      </c>
      <c r="H2294" s="251">
        <v>2</v>
      </c>
      <c r="I2294" s="252"/>
      <c r="J2294" s="253">
        <f>ROUND(I2294*H2294,2)</f>
        <v>0</v>
      </c>
      <c r="K2294" s="254"/>
      <c r="L2294" s="46"/>
      <c r="M2294" s="255" t="s">
        <v>1</v>
      </c>
      <c r="N2294" s="256" t="s">
        <v>48</v>
      </c>
      <c r="O2294" s="93"/>
      <c r="P2294" s="257">
        <f>O2294*H2294</f>
        <v>0</v>
      </c>
      <c r="Q2294" s="257">
        <v>0</v>
      </c>
      <c r="R2294" s="257">
        <f>Q2294*H2294</f>
        <v>0</v>
      </c>
      <c r="S2294" s="257">
        <v>0</v>
      </c>
      <c r="T2294" s="258">
        <f>S2294*H2294</f>
        <v>0</v>
      </c>
      <c r="U2294" s="40"/>
      <c r="V2294" s="40"/>
      <c r="W2294" s="40"/>
      <c r="X2294" s="40"/>
      <c r="Y2294" s="40"/>
      <c r="Z2294" s="40"/>
      <c r="AA2294" s="40"/>
      <c r="AB2294" s="40"/>
      <c r="AC2294" s="40"/>
      <c r="AD2294" s="40"/>
      <c r="AE2294" s="40"/>
      <c r="AR2294" s="259" t="s">
        <v>162</v>
      </c>
      <c r="AT2294" s="259" t="s">
        <v>400</v>
      </c>
      <c r="AU2294" s="259" t="s">
        <v>93</v>
      </c>
      <c r="AY2294" s="18" t="s">
        <v>397</v>
      </c>
      <c r="BE2294" s="260">
        <f>IF(N2294="základní",J2294,0)</f>
        <v>0</v>
      </c>
      <c r="BF2294" s="260">
        <f>IF(N2294="snížená",J2294,0)</f>
        <v>0</v>
      </c>
      <c r="BG2294" s="260">
        <f>IF(N2294="zákl. přenesená",J2294,0)</f>
        <v>0</v>
      </c>
      <c r="BH2294" s="260">
        <f>IF(N2294="sníž. přenesená",J2294,0)</f>
        <v>0</v>
      </c>
      <c r="BI2294" s="260">
        <f>IF(N2294="nulová",J2294,0)</f>
        <v>0</v>
      </c>
      <c r="BJ2294" s="18" t="s">
        <v>91</v>
      </c>
      <c r="BK2294" s="260">
        <f>ROUND(I2294*H2294,2)</f>
        <v>0</v>
      </c>
      <c r="BL2294" s="18" t="s">
        <v>162</v>
      </c>
      <c r="BM2294" s="259" t="s">
        <v>3630</v>
      </c>
    </row>
    <row r="2295" s="2" customFormat="1">
      <c r="A2295" s="40"/>
      <c r="B2295" s="41"/>
      <c r="C2295" s="42"/>
      <c r="D2295" s="261" t="s">
        <v>404</v>
      </c>
      <c r="E2295" s="42"/>
      <c r="F2295" s="262" t="s">
        <v>3627</v>
      </c>
      <c r="G2295" s="42"/>
      <c r="H2295" s="42"/>
      <c r="I2295" s="157"/>
      <c r="J2295" s="42"/>
      <c r="K2295" s="42"/>
      <c r="L2295" s="46"/>
      <c r="M2295" s="263"/>
      <c r="N2295" s="264"/>
      <c r="O2295" s="93"/>
      <c r="P2295" s="93"/>
      <c r="Q2295" s="93"/>
      <c r="R2295" s="93"/>
      <c r="S2295" s="93"/>
      <c r="T2295" s="94"/>
      <c r="U2295" s="40"/>
      <c r="V2295" s="40"/>
      <c r="W2295" s="40"/>
      <c r="X2295" s="40"/>
      <c r="Y2295" s="40"/>
      <c r="Z2295" s="40"/>
      <c r="AA2295" s="40"/>
      <c r="AB2295" s="40"/>
      <c r="AC2295" s="40"/>
      <c r="AD2295" s="40"/>
      <c r="AE2295" s="40"/>
      <c r="AT2295" s="18" t="s">
        <v>404</v>
      </c>
      <c r="AU2295" s="18" t="s">
        <v>93</v>
      </c>
    </row>
    <row r="2296" s="2" customFormat="1" ht="21.75" customHeight="1">
      <c r="A2296" s="40"/>
      <c r="B2296" s="41"/>
      <c r="C2296" s="247" t="s">
        <v>3631</v>
      </c>
      <c r="D2296" s="247" t="s">
        <v>400</v>
      </c>
      <c r="E2296" s="248" t="s">
        <v>3632</v>
      </c>
      <c r="F2296" s="249" t="s">
        <v>3633</v>
      </c>
      <c r="G2296" s="250" t="s">
        <v>656</v>
      </c>
      <c r="H2296" s="251">
        <v>4</v>
      </c>
      <c r="I2296" s="252"/>
      <c r="J2296" s="253">
        <f>ROUND(I2296*H2296,2)</f>
        <v>0</v>
      </c>
      <c r="K2296" s="254"/>
      <c r="L2296" s="46"/>
      <c r="M2296" s="255" t="s">
        <v>1</v>
      </c>
      <c r="N2296" s="256" t="s">
        <v>48</v>
      </c>
      <c r="O2296" s="93"/>
      <c r="P2296" s="257">
        <f>O2296*H2296</f>
        <v>0</v>
      </c>
      <c r="Q2296" s="257">
        <v>0</v>
      </c>
      <c r="R2296" s="257">
        <f>Q2296*H2296</f>
        <v>0</v>
      </c>
      <c r="S2296" s="257">
        <v>0</v>
      </c>
      <c r="T2296" s="258">
        <f>S2296*H2296</f>
        <v>0</v>
      </c>
      <c r="U2296" s="40"/>
      <c r="V2296" s="40"/>
      <c r="W2296" s="40"/>
      <c r="X2296" s="40"/>
      <c r="Y2296" s="40"/>
      <c r="Z2296" s="40"/>
      <c r="AA2296" s="40"/>
      <c r="AB2296" s="40"/>
      <c r="AC2296" s="40"/>
      <c r="AD2296" s="40"/>
      <c r="AE2296" s="40"/>
      <c r="AR2296" s="259" t="s">
        <v>162</v>
      </c>
      <c r="AT2296" s="259" t="s">
        <v>400</v>
      </c>
      <c r="AU2296" s="259" t="s">
        <v>93</v>
      </c>
      <c r="AY2296" s="18" t="s">
        <v>397</v>
      </c>
      <c r="BE2296" s="260">
        <f>IF(N2296="základní",J2296,0)</f>
        <v>0</v>
      </c>
      <c r="BF2296" s="260">
        <f>IF(N2296="snížená",J2296,0)</f>
        <v>0</v>
      </c>
      <c r="BG2296" s="260">
        <f>IF(N2296="zákl. přenesená",J2296,0)</f>
        <v>0</v>
      </c>
      <c r="BH2296" s="260">
        <f>IF(N2296="sníž. přenesená",J2296,0)</f>
        <v>0</v>
      </c>
      <c r="BI2296" s="260">
        <f>IF(N2296="nulová",J2296,0)</f>
        <v>0</v>
      </c>
      <c r="BJ2296" s="18" t="s">
        <v>91</v>
      </c>
      <c r="BK2296" s="260">
        <f>ROUND(I2296*H2296,2)</f>
        <v>0</v>
      </c>
      <c r="BL2296" s="18" t="s">
        <v>162</v>
      </c>
      <c r="BM2296" s="259" t="s">
        <v>3634</v>
      </c>
    </row>
    <row r="2297" s="2" customFormat="1">
      <c r="A2297" s="40"/>
      <c r="B2297" s="41"/>
      <c r="C2297" s="42"/>
      <c r="D2297" s="261" t="s">
        <v>404</v>
      </c>
      <c r="E2297" s="42"/>
      <c r="F2297" s="262" t="s">
        <v>3627</v>
      </c>
      <c r="G2297" s="42"/>
      <c r="H2297" s="42"/>
      <c r="I2297" s="157"/>
      <c r="J2297" s="42"/>
      <c r="K2297" s="42"/>
      <c r="L2297" s="46"/>
      <c r="M2297" s="263"/>
      <c r="N2297" s="264"/>
      <c r="O2297" s="93"/>
      <c r="P2297" s="93"/>
      <c r="Q2297" s="93"/>
      <c r="R2297" s="93"/>
      <c r="S2297" s="93"/>
      <c r="T2297" s="94"/>
      <c r="U2297" s="40"/>
      <c r="V2297" s="40"/>
      <c r="W2297" s="40"/>
      <c r="X2297" s="40"/>
      <c r="Y2297" s="40"/>
      <c r="Z2297" s="40"/>
      <c r="AA2297" s="40"/>
      <c r="AB2297" s="40"/>
      <c r="AC2297" s="40"/>
      <c r="AD2297" s="40"/>
      <c r="AE2297" s="40"/>
      <c r="AT2297" s="18" t="s">
        <v>404</v>
      </c>
      <c r="AU2297" s="18" t="s">
        <v>93</v>
      </c>
    </row>
    <row r="2298" s="2" customFormat="1" ht="21.75" customHeight="1">
      <c r="A2298" s="40"/>
      <c r="B2298" s="41"/>
      <c r="C2298" s="247" t="s">
        <v>2352</v>
      </c>
      <c r="D2298" s="247" t="s">
        <v>400</v>
      </c>
      <c r="E2298" s="248" t="s">
        <v>3635</v>
      </c>
      <c r="F2298" s="249" t="s">
        <v>3636</v>
      </c>
      <c r="G2298" s="250" t="s">
        <v>3621</v>
      </c>
      <c r="H2298" s="251">
        <v>1497.6300000000001</v>
      </c>
      <c r="I2298" s="252"/>
      <c r="J2298" s="253">
        <f>ROUND(I2298*H2298,2)</f>
        <v>0</v>
      </c>
      <c r="K2298" s="254"/>
      <c r="L2298" s="46"/>
      <c r="M2298" s="255" t="s">
        <v>1</v>
      </c>
      <c r="N2298" s="256" t="s">
        <v>48</v>
      </c>
      <c r="O2298" s="93"/>
      <c r="P2298" s="257">
        <f>O2298*H2298</f>
        <v>0</v>
      </c>
      <c r="Q2298" s="257">
        <v>0</v>
      </c>
      <c r="R2298" s="257">
        <f>Q2298*H2298</f>
        <v>0</v>
      </c>
      <c r="S2298" s="257">
        <v>0</v>
      </c>
      <c r="T2298" s="258">
        <f>S2298*H2298</f>
        <v>0</v>
      </c>
      <c r="U2298" s="40"/>
      <c r="V2298" s="40"/>
      <c r="W2298" s="40"/>
      <c r="X2298" s="40"/>
      <c r="Y2298" s="40"/>
      <c r="Z2298" s="40"/>
      <c r="AA2298" s="40"/>
      <c r="AB2298" s="40"/>
      <c r="AC2298" s="40"/>
      <c r="AD2298" s="40"/>
      <c r="AE2298" s="40"/>
      <c r="AR2298" s="259" t="s">
        <v>162</v>
      </c>
      <c r="AT2298" s="259" t="s">
        <v>400</v>
      </c>
      <c r="AU2298" s="259" t="s">
        <v>93</v>
      </c>
      <c r="AY2298" s="18" t="s">
        <v>397</v>
      </c>
      <c r="BE2298" s="260">
        <f>IF(N2298="základní",J2298,0)</f>
        <v>0</v>
      </c>
      <c r="BF2298" s="260">
        <f>IF(N2298="snížená",J2298,0)</f>
        <v>0</v>
      </c>
      <c r="BG2298" s="260">
        <f>IF(N2298="zákl. přenesená",J2298,0)</f>
        <v>0</v>
      </c>
      <c r="BH2298" s="260">
        <f>IF(N2298="sníž. přenesená",J2298,0)</f>
        <v>0</v>
      </c>
      <c r="BI2298" s="260">
        <f>IF(N2298="nulová",J2298,0)</f>
        <v>0</v>
      </c>
      <c r="BJ2298" s="18" t="s">
        <v>91</v>
      </c>
      <c r="BK2298" s="260">
        <f>ROUND(I2298*H2298,2)</f>
        <v>0</v>
      </c>
      <c r="BL2298" s="18" t="s">
        <v>162</v>
      </c>
      <c r="BM2298" s="259" t="s">
        <v>3637</v>
      </c>
    </row>
    <row r="2299" s="2" customFormat="1">
      <c r="A2299" s="40"/>
      <c r="B2299" s="41"/>
      <c r="C2299" s="42"/>
      <c r="D2299" s="261" t="s">
        <v>404</v>
      </c>
      <c r="E2299" s="42"/>
      <c r="F2299" s="262" t="s">
        <v>3627</v>
      </c>
      <c r="G2299" s="42"/>
      <c r="H2299" s="42"/>
      <c r="I2299" s="157"/>
      <c r="J2299" s="42"/>
      <c r="K2299" s="42"/>
      <c r="L2299" s="46"/>
      <c r="M2299" s="263"/>
      <c r="N2299" s="264"/>
      <c r="O2299" s="93"/>
      <c r="P2299" s="93"/>
      <c r="Q2299" s="93"/>
      <c r="R2299" s="93"/>
      <c r="S2299" s="93"/>
      <c r="T2299" s="94"/>
      <c r="U2299" s="40"/>
      <c r="V2299" s="40"/>
      <c r="W2299" s="40"/>
      <c r="X2299" s="40"/>
      <c r="Y2299" s="40"/>
      <c r="Z2299" s="40"/>
      <c r="AA2299" s="40"/>
      <c r="AB2299" s="40"/>
      <c r="AC2299" s="40"/>
      <c r="AD2299" s="40"/>
      <c r="AE2299" s="40"/>
      <c r="AT2299" s="18" t="s">
        <v>404</v>
      </c>
      <c r="AU2299" s="18" t="s">
        <v>93</v>
      </c>
    </row>
    <row r="2300" s="13" customFormat="1">
      <c r="A2300" s="13"/>
      <c r="B2300" s="269"/>
      <c r="C2300" s="270"/>
      <c r="D2300" s="261" t="s">
        <v>465</v>
      </c>
      <c r="E2300" s="271" t="s">
        <v>1</v>
      </c>
      <c r="F2300" s="272" t="s">
        <v>3638</v>
      </c>
      <c r="G2300" s="270"/>
      <c r="H2300" s="273">
        <v>285.27999999999997</v>
      </c>
      <c r="I2300" s="274"/>
      <c r="J2300" s="270"/>
      <c r="K2300" s="270"/>
      <c r="L2300" s="275"/>
      <c r="M2300" s="276"/>
      <c r="N2300" s="277"/>
      <c r="O2300" s="277"/>
      <c r="P2300" s="277"/>
      <c r="Q2300" s="277"/>
      <c r="R2300" s="277"/>
      <c r="S2300" s="277"/>
      <c r="T2300" s="278"/>
      <c r="U2300" s="13"/>
      <c r="V2300" s="13"/>
      <c r="W2300" s="13"/>
      <c r="X2300" s="13"/>
      <c r="Y2300" s="13"/>
      <c r="Z2300" s="13"/>
      <c r="AA2300" s="13"/>
      <c r="AB2300" s="13"/>
      <c r="AC2300" s="13"/>
      <c r="AD2300" s="13"/>
      <c r="AE2300" s="13"/>
      <c r="AT2300" s="279" t="s">
        <v>465</v>
      </c>
      <c r="AU2300" s="279" t="s">
        <v>93</v>
      </c>
      <c r="AV2300" s="13" t="s">
        <v>93</v>
      </c>
      <c r="AW2300" s="13" t="s">
        <v>38</v>
      </c>
      <c r="AX2300" s="13" t="s">
        <v>83</v>
      </c>
      <c r="AY2300" s="279" t="s">
        <v>397</v>
      </c>
    </row>
    <row r="2301" s="13" customFormat="1">
      <c r="A2301" s="13"/>
      <c r="B2301" s="269"/>
      <c r="C2301" s="270"/>
      <c r="D2301" s="261" t="s">
        <v>465</v>
      </c>
      <c r="E2301" s="271" t="s">
        <v>1</v>
      </c>
      <c r="F2301" s="272" t="s">
        <v>3639</v>
      </c>
      <c r="G2301" s="270"/>
      <c r="H2301" s="273">
        <v>519.66999999999996</v>
      </c>
      <c r="I2301" s="274"/>
      <c r="J2301" s="270"/>
      <c r="K2301" s="270"/>
      <c r="L2301" s="275"/>
      <c r="M2301" s="276"/>
      <c r="N2301" s="277"/>
      <c r="O2301" s="277"/>
      <c r="P2301" s="277"/>
      <c r="Q2301" s="277"/>
      <c r="R2301" s="277"/>
      <c r="S2301" s="277"/>
      <c r="T2301" s="278"/>
      <c r="U2301" s="13"/>
      <c r="V2301" s="13"/>
      <c r="W2301" s="13"/>
      <c r="X2301" s="13"/>
      <c r="Y2301" s="13"/>
      <c r="Z2301" s="13"/>
      <c r="AA2301" s="13"/>
      <c r="AB2301" s="13"/>
      <c r="AC2301" s="13"/>
      <c r="AD2301" s="13"/>
      <c r="AE2301" s="13"/>
      <c r="AT2301" s="279" t="s">
        <v>465</v>
      </c>
      <c r="AU2301" s="279" t="s">
        <v>93</v>
      </c>
      <c r="AV2301" s="13" t="s">
        <v>93</v>
      </c>
      <c r="AW2301" s="13" t="s">
        <v>38</v>
      </c>
      <c r="AX2301" s="13" t="s">
        <v>83</v>
      </c>
      <c r="AY2301" s="279" t="s">
        <v>397</v>
      </c>
    </row>
    <row r="2302" s="13" customFormat="1">
      <c r="A2302" s="13"/>
      <c r="B2302" s="269"/>
      <c r="C2302" s="270"/>
      <c r="D2302" s="261" t="s">
        <v>465</v>
      </c>
      <c r="E2302" s="271" t="s">
        <v>1</v>
      </c>
      <c r="F2302" s="272" t="s">
        <v>3640</v>
      </c>
      <c r="G2302" s="270"/>
      <c r="H2302" s="273">
        <v>282.58999999999997</v>
      </c>
      <c r="I2302" s="274"/>
      <c r="J2302" s="270"/>
      <c r="K2302" s="270"/>
      <c r="L2302" s="275"/>
      <c r="M2302" s="276"/>
      <c r="N2302" s="277"/>
      <c r="O2302" s="277"/>
      <c r="P2302" s="277"/>
      <c r="Q2302" s="277"/>
      <c r="R2302" s="277"/>
      <c r="S2302" s="277"/>
      <c r="T2302" s="278"/>
      <c r="U2302" s="13"/>
      <c r="V2302" s="13"/>
      <c r="W2302" s="13"/>
      <c r="X2302" s="13"/>
      <c r="Y2302" s="13"/>
      <c r="Z2302" s="13"/>
      <c r="AA2302" s="13"/>
      <c r="AB2302" s="13"/>
      <c r="AC2302" s="13"/>
      <c r="AD2302" s="13"/>
      <c r="AE2302" s="13"/>
      <c r="AT2302" s="279" t="s">
        <v>465</v>
      </c>
      <c r="AU2302" s="279" t="s">
        <v>93</v>
      </c>
      <c r="AV2302" s="13" t="s">
        <v>93</v>
      </c>
      <c r="AW2302" s="13" t="s">
        <v>38</v>
      </c>
      <c r="AX2302" s="13" t="s">
        <v>83</v>
      </c>
      <c r="AY2302" s="279" t="s">
        <v>397</v>
      </c>
    </row>
    <row r="2303" s="13" customFormat="1">
      <c r="A2303" s="13"/>
      <c r="B2303" s="269"/>
      <c r="C2303" s="270"/>
      <c r="D2303" s="261" t="s">
        <v>465</v>
      </c>
      <c r="E2303" s="271" t="s">
        <v>1</v>
      </c>
      <c r="F2303" s="272" t="s">
        <v>3641</v>
      </c>
      <c r="G2303" s="270"/>
      <c r="H2303" s="273">
        <v>282.58999999999997</v>
      </c>
      <c r="I2303" s="274"/>
      <c r="J2303" s="270"/>
      <c r="K2303" s="270"/>
      <c r="L2303" s="275"/>
      <c r="M2303" s="276"/>
      <c r="N2303" s="277"/>
      <c r="O2303" s="277"/>
      <c r="P2303" s="277"/>
      <c r="Q2303" s="277"/>
      <c r="R2303" s="277"/>
      <c r="S2303" s="277"/>
      <c r="T2303" s="278"/>
      <c r="U2303" s="13"/>
      <c r="V2303" s="13"/>
      <c r="W2303" s="13"/>
      <c r="X2303" s="13"/>
      <c r="Y2303" s="13"/>
      <c r="Z2303" s="13"/>
      <c r="AA2303" s="13"/>
      <c r="AB2303" s="13"/>
      <c r="AC2303" s="13"/>
      <c r="AD2303" s="13"/>
      <c r="AE2303" s="13"/>
      <c r="AT2303" s="279" t="s">
        <v>465</v>
      </c>
      <c r="AU2303" s="279" t="s">
        <v>93</v>
      </c>
      <c r="AV2303" s="13" t="s">
        <v>93</v>
      </c>
      <c r="AW2303" s="13" t="s">
        <v>38</v>
      </c>
      <c r="AX2303" s="13" t="s">
        <v>83</v>
      </c>
      <c r="AY2303" s="279" t="s">
        <v>397</v>
      </c>
    </row>
    <row r="2304" s="13" customFormat="1">
      <c r="A2304" s="13"/>
      <c r="B2304" s="269"/>
      <c r="C2304" s="270"/>
      <c r="D2304" s="261" t="s">
        <v>465</v>
      </c>
      <c r="E2304" s="271" t="s">
        <v>1</v>
      </c>
      <c r="F2304" s="272" t="s">
        <v>3642</v>
      </c>
      <c r="G2304" s="270"/>
      <c r="H2304" s="273">
        <v>127.5</v>
      </c>
      <c r="I2304" s="274"/>
      <c r="J2304" s="270"/>
      <c r="K2304" s="270"/>
      <c r="L2304" s="275"/>
      <c r="M2304" s="276"/>
      <c r="N2304" s="277"/>
      <c r="O2304" s="277"/>
      <c r="P2304" s="277"/>
      <c r="Q2304" s="277"/>
      <c r="R2304" s="277"/>
      <c r="S2304" s="277"/>
      <c r="T2304" s="278"/>
      <c r="U2304" s="13"/>
      <c r="V2304" s="13"/>
      <c r="W2304" s="13"/>
      <c r="X2304" s="13"/>
      <c r="Y2304" s="13"/>
      <c r="Z2304" s="13"/>
      <c r="AA2304" s="13"/>
      <c r="AB2304" s="13"/>
      <c r="AC2304" s="13"/>
      <c r="AD2304" s="13"/>
      <c r="AE2304" s="13"/>
      <c r="AT2304" s="279" t="s">
        <v>465</v>
      </c>
      <c r="AU2304" s="279" t="s">
        <v>93</v>
      </c>
      <c r="AV2304" s="13" t="s">
        <v>93</v>
      </c>
      <c r="AW2304" s="13" t="s">
        <v>38</v>
      </c>
      <c r="AX2304" s="13" t="s">
        <v>83</v>
      </c>
      <c r="AY2304" s="279" t="s">
        <v>397</v>
      </c>
    </row>
    <row r="2305" s="14" customFormat="1">
      <c r="A2305" s="14"/>
      <c r="B2305" s="280"/>
      <c r="C2305" s="281"/>
      <c r="D2305" s="261" t="s">
        <v>465</v>
      </c>
      <c r="E2305" s="282" t="s">
        <v>1</v>
      </c>
      <c r="F2305" s="283" t="s">
        <v>467</v>
      </c>
      <c r="G2305" s="281"/>
      <c r="H2305" s="284">
        <v>1497.6300000000001</v>
      </c>
      <c r="I2305" s="285"/>
      <c r="J2305" s="281"/>
      <c r="K2305" s="281"/>
      <c r="L2305" s="286"/>
      <c r="M2305" s="287"/>
      <c r="N2305" s="288"/>
      <c r="O2305" s="288"/>
      <c r="P2305" s="288"/>
      <c r="Q2305" s="288"/>
      <c r="R2305" s="288"/>
      <c r="S2305" s="288"/>
      <c r="T2305" s="289"/>
      <c r="U2305" s="14"/>
      <c r="V2305" s="14"/>
      <c r="W2305" s="14"/>
      <c r="X2305" s="14"/>
      <c r="Y2305" s="14"/>
      <c r="Z2305" s="14"/>
      <c r="AA2305" s="14"/>
      <c r="AB2305" s="14"/>
      <c r="AC2305" s="14"/>
      <c r="AD2305" s="14"/>
      <c r="AE2305" s="14"/>
      <c r="AT2305" s="290" t="s">
        <v>465</v>
      </c>
      <c r="AU2305" s="290" t="s">
        <v>93</v>
      </c>
      <c r="AV2305" s="14" t="s">
        <v>124</v>
      </c>
      <c r="AW2305" s="14" t="s">
        <v>38</v>
      </c>
      <c r="AX2305" s="14" t="s">
        <v>91</v>
      </c>
      <c r="AY2305" s="290" t="s">
        <v>397</v>
      </c>
    </row>
    <row r="2306" s="2" customFormat="1" ht="21.75" customHeight="1">
      <c r="A2306" s="40"/>
      <c r="B2306" s="41"/>
      <c r="C2306" s="247" t="s">
        <v>3643</v>
      </c>
      <c r="D2306" s="247" t="s">
        <v>400</v>
      </c>
      <c r="E2306" s="248" t="s">
        <v>3644</v>
      </c>
      <c r="F2306" s="249" t="s">
        <v>3645</v>
      </c>
      <c r="G2306" s="250" t="s">
        <v>546</v>
      </c>
      <c r="H2306" s="251">
        <v>76.049999999999997</v>
      </c>
      <c r="I2306" s="252"/>
      <c r="J2306" s="253">
        <f>ROUND(I2306*H2306,2)</f>
        <v>0</v>
      </c>
      <c r="K2306" s="254"/>
      <c r="L2306" s="46"/>
      <c r="M2306" s="255" t="s">
        <v>1</v>
      </c>
      <c r="N2306" s="256" t="s">
        <v>48</v>
      </c>
      <c r="O2306" s="93"/>
      <c r="P2306" s="257">
        <f>O2306*H2306</f>
        <v>0</v>
      </c>
      <c r="Q2306" s="257">
        <v>0</v>
      </c>
      <c r="R2306" s="257">
        <f>Q2306*H2306</f>
        <v>0</v>
      </c>
      <c r="S2306" s="257">
        <v>0</v>
      </c>
      <c r="T2306" s="258">
        <f>S2306*H2306</f>
        <v>0</v>
      </c>
      <c r="U2306" s="40"/>
      <c r="V2306" s="40"/>
      <c r="W2306" s="40"/>
      <c r="X2306" s="40"/>
      <c r="Y2306" s="40"/>
      <c r="Z2306" s="40"/>
      <c r="AA2306" s="40"/>
      <c r="AB2306" s="40"/>
      <c r="AC2306" s="40"/>
      <c r="AD2306" s="40"/>
      <c r="AE2306" s="40"/>
      <c r="AR2306" s="259" t="s">
        <v>162</v>
      </c>
      <c r="AT2306" s="259" t="s">
        <v>400</v>
      </c>
      <c r="AU2306" s="259" t="s">
        <v>93</v>
      </c>
      <c r="AY2306" s="18" t="s">
        <v>397</v>
      </c>
      <c r="BE2306" s="260">
        <f>IF(N2306="základní",J2306,0)</f>
        <v>0</v>
      </c>
      <c r="BF2306" s="260">
        <f>IF(N2306="snížená",J2306,0)</f>
        <v>0</v>
      </c>
      <c r="BG2306" s="260">
        <f>IF(N2306="zákl. přenesená",J2306,0)</f>
        <v>0</v>
      </c>
      <c r="BH2306" s="260">
        <f>IF(N2306="sníž. přenesená",J2306,0)</f>
        <v>0</v>
      </c>
      <c r="BI2306" s="260">
        <f>IF(N2306="nulová",J2306,0)</f>
        <v>0</v>
      </c>
      <c r="BJ2306" s="18" t="s">
        <v>91</v>
      </c>
      <c r="BK2306" s="260">
        <f>ROUND(I2306*H2306,2)</f>
        <v>0</v>
      </c>
      <c r="BL2306" s="18" t="s">
        <v>162</v>
      </c>
      <c r="BM2306" s="259" t="s">
        <v>3646</v>
      </c>
    </row>
    <row r="2307" s="2" customFormat="1">
      <c r="A2307" s="40"/>
      <c r="B2307" s="41"/>
      <c r="C2307" s="42"/>
      <c r="D2307" s="261" t="s">
        <v>404</v>
      </c>
      <c r="E2307" s="42"/>
      <c r="F2307" s="262" t="s">
        <v>3647</v>
      </c>
      <c r="G2307" s="42"/>
      <c r="H2307" s="42"/>
      <c r="I2307" s="157"/>
      <c r="J2307" s="42"/>
      <c r="K2307" s="42"/>
      <c r="L2307" s="46"/>
      <c r="M2307" s="263"/>
      <c r="N2307" s="264"/>
      <c r="O2307" s="93"/>
      <c r="P2307" s="93"/>
      <c r="Q2307" s="93"/>
      <c r="R2307" s="93"/>
      <c r="S2307" s="93"/>
      <c r="T2307" s="94"/>
      <c r="U2307" s="40"/>
      <c r="V2307" s="40"/>
      <c r="W2307" s="40"/>
      <c r="X2307" s="40"/>
      <c r="Y2307" s="40"/>
      <c r="Z2307" s="40"/>
      <c r="AA2307" s="40"/>
      <c r="AB2307" s="40"/>
      <c r="AC2307" s="40"/>
      <c r="AD2307" s="40"/>
      <c r="AE2307" s="40"/>
      <c r="AT2307" s="18" t="s">
        <v>404</v>
      </c>
      <c r="AU2307" s="18" t="s">
        <v>93</v>
      </c>
    </row>
    <row r="2308" s="13" customFormat="1">
      <c r="A2308" s="13"/>
      <c r="B2308" s="269"/>
      <c r="C2308" s="270"/>
      <c r="D2308" s="261" t="s">
        <v>465</v>
      </c>
      <c r="E2308" s="271" t="s">
        <v>1</v>
      </c>
      <c r="F2308" s="272" t="s">
        <v>3648</v>
      </c>
      <c r="G2308" s="270"/>
      <c r="H2308" s="273">
        <v>76.049999999999997</v>
      </c>
      <c r="I2308" s="274"/>
      <c r="J2308" s="270"/>
      <c r="K2308" s="270"/>
      <c r="L2308" s="275"/>
      <c r="M2308" s="276"/>
      <c r="N2308" s="277"/>
      <c r="O2308" s="277"/>
      <c r="P2308" s="277"/>
      <c r="Q2308" s="277"/>
      <c r="R2308" s="277"/>
      <c r="S2308" s="277"/>
      <c r="T2308" s="278"/>
      <c r="U2308" s="13"/>
      <c r="V2308" s="13"/>
      <c r="W2308" s="13"/>
      <c r="X2308" s="13"/>
      <c r="Y2308" s="13"/>
      <c r="Z2308" s="13"/>
      <c r="AA2308" s="13"/>
      <c r="AB2308" s="13"/>
      <c r="AC2308" s="13"/>
      <c r="AD2308" s="13"/>
      <c r="AE2308" s="13"/>
      <c r="AT2308" s="279" t="s">
        <v>465</v>
      </c>
      <c r="AU2308" s="279" t="s">
        <v>93</v>
      </c>
      <c r="AV2308" s="13" t="s">
        <v>93</v>
      </c>
      <c r="AW2308" s="13" t="s">
        <v>38</v>
      </c>
      <c r="AX2308" s="13" t="s">
        <v>83</v>
      </c>
      <c r="AY2308" s="279" t="s">
        <v>397</v>
      </c>
    </row>
    <row r="2309" s="14" customFormat="1">
      <c r="A2309" s="14"/>
      <c r="B2309" s="280"/>
      <c r="C2309" s="281"/>
      <c r="D2309" s="261" t="s">
        <v>465</v>
      </c>
      <c r="E2309" s="282" t="s">
        <v>1</v>
      </c>
      <c r="F2309" s="283" t="s">
        <v>467</v>
      </c>
      <c r="G2309" s="281"/>
      <c r="H2309" s="284">
        <v>76.049999999999997</v>
      </c>
      <c r="I2309" s="285"/>
      <c r="J2309" s="281"/>
      <c r="K2309" s="281"/>
      <c r="L2309" s="286"/>
      <c r="M2309" s="287"/>
      <c r="N2309" s="288"/>
      <c r="O2309" s="288"/>
      <c r="P2309" s="288"/>
      <c r="Q2309" s="288"/>
      <c r="R2309" s="288"/>
      <c r="S2309" s="288"/>
      <c r="T2309" s="289"/>
      <c r="U2309" s="14"/>
      <c r="V2309" s="14"/>
      <c r="W2309" s="14"/>
      <c r="X2309" s="14"/>
      <c r="Y2309" s="14"/>
      <c r="Z2309" s="14"/>
      <c r="AA2309" s="14"/>
      <c r="AB2309" s="14"/>
      <c r="AC2309" s="14"/>
      <c r="AD2309" s="14"/>
      <c r="AE2309" s="14"/>
      <c r="AT2309" s="290" t="s">
        <v>465</v>
      </c>
      <c r="AU2309" s="290" t="s">
        <v>93</v>
      </c>
      <c r="AV2309" s="14" t="s">
        <v>124</v>
      </c>
      <c r="AW2309" s="14" t="s">
        <v>38</v>
      </c>
      <c r="AX2309" s="14" t="s">
        <v>91</v>
      </c>
      <c r="AY2309" s="290" t="s">
        <v>397</v>
      </c>
    </row>
    <row r="2310" s="2" customFormat="1" ht="21.75" customHeight="1">
      <c r="A2310" s="40"/>
      <c r="B2310" s="41"/>
      <c r="C2310" s="247" t="s">
        <v>2355</v>
      </c>
      <c r="D2310" s="247" t="s">
        <v>400</v>
      </c>
      <c r="E2310" s="248" t="s">
        <v>3649</v>
      </c>
      <c r="F2310" s="249" t="s">
        <v>3650</v>
      </c>
      <c r="G2310" s="250" t="s">
        <v>546</v>
      </c>
      <c r="H2310" s="251">
        <v>58.049999999999997</v>
      </c>
      <c r="I2310" s="252"/>
      <c r="J2310" s="253">
        <f>ROUND(I2310*H2310,2)</f>
        <v>0</v>
      </c>
      <c r="K2310" s="254"/>
      <c r="L2310" s="46"/>
      <c r="M2310" s="255" t="s">
        <v>1</v>
      </c>
      <c r="N2310" s="256" t="s">
        <v>48</v>
      </c>
      <c r="O2310" s="93"/>
      <c r="P2310" s="257">
        <f>O2310*H2310</f>
        <v>0</v>
      </c>
      <c r="Q2310" s="257">
        <v>0</v>
      </c>
      <c r="R2310" s="257">
        <f>Q2310*H2310</f>
        <v>0</v>
      </c>
      <c r="S2310" s="257">
        <v>0</v>
      </c>
      <c r="T2310" s="258">
        <f>S2310*H2310</f>
        <v>0</v>
      </c>
      <c r="U2310" s="40"/>
      <c r="V2310" s="40"/>
      <c r="W2310" s="40"/>
      <c r="X2310" s="40"/>
      <c r="Y2310" s="40"/>
      <c r="Z2310" s="40"/>
      <c r="AA2310" s="40"/>
      <c r="AB2310" s="40"/>
      <c r="AC2310" s="40"/>
      <c r="AD2310" s="40"/>
      <c r="AE2310" s="40"/>
      <c r="AR2310" s="259" t="s">
        <v>162</v>
      </c>
      <c r="AT2310" s="259" t="s">
        <v>400</v>
      </c>
      <c r="AU2310" s="259" t="s">
        <v>93</v>
      </c>
      <c r="AY2310" s="18" t="s">
        <v>397</v>
      </c>
      <c r="BE2310" s="260">
        <f>IF(N2310="základní",J2310,0)</f>
        <v>0</v>
      </c>
      <c r="BF2310" s="260">
        <f>IF(N2310="snížená",J2310,0)</f>
        <v>0</v>
      </c>
      <c r="BG2310" s="260">
        <f>IF(N2310="zákl. přenesená",J2310,0)</f>
        <v>0</v>
      </c>
      <c r="BH2310" s="260">
        <f>IF(N2310="sníž. přenesená",J2310,0)</f>
        <v>0</v>
      </c>
      <c r="BI2310" s="260">
        <f>IF(N2310="nulová",J2310,0)</f>
        <v>0</v>
      </c>
      <c r="BJ2310" s="18" t="s">
        <v>91</v>
      </c>
      <c r="BK2310" s="260">
        <f>ROUND(I2310*H2310,2)</f>
        <v>0</v>
      </c>
      <c r="BL2310" s="18" t="s">
        <v>162</v>
      </c>
      <c r="BM2310" s="259" t="s">
        <v>3651</v>
      </c>
    </row>
    <row r="2311" s="2" customFormat="1">
      <c r="A2311" s="40"/>
      <c r="B2311" s="41"/>
      <c r="C2311" s="42"/>
      <c r="D2311" s="261" t="s">
        <v>404</v>
      </c>
      <c r="E2311" s="42"/>
      <c r="F2311" s="262" t="s">
        <v>3652</v>
      </c>
      <c r="G2311" s="42"/>
      <c r="H2311" s="42"/>
      <c r="I2311" s="157"/>
      <c r="J2311" s="42"/>
      <c r="K2311" s="42"/>
      <c r="L2311" s="46"/>
      <c r="M2311" s="263"/>
      <c r="N2311" s="264"/>
      <c r="O2311" s="93"/>
      <c r="P2311" s="93"/>
      <c r="Q2311" s="93"/>
      <c r="R2311" s="93"/>
      <c r="S2311" s="93"/>
      <c r="T2311" s="94"/>
      <c r="U2311" s="40"/>
      <c r="V2311" s="40"/>
      <c r="W2311" s="40"/>
      <c r="X2311" s="40"/>
      <c r="Y2311" s="40"/>
      <c r="Z2311" s="40"/>
      <c r="AA2311" s="40"/>
      <c r="AB2311" s="40"/>
      <c r="AC2311" s="40"/>
      <c r="AD2311" s="40"/>
      <c r="AE2311" s="40"/>
      <c r="AT2311" s="18" t="s">
        <v>404</v>
      </c>
      <c r="AU2311" s="18" t="s">
        <v>93</v>
      </c>
    </row>
    <row r="2312" s="13" customFormat="1">
      <c r="A2312" s="13"/>
      <c r="B2312" s="269"/>
      <c r="C2312" s="270"/>
      <c r="D2312" s="261" t="s">
        <v>465</v>
      </c>
      <c r="E2312" s="271" t="s">
        <v>1</v>
      </c>
      <c r="F2312" s="272" t="s">
        <v>3653</v>
      </c>
      <c r="G2312" s="270"/>
      <c r="H2312" s="273">
        <v>58.049999999999997</v>
      </c>
      <c r="I2312" s="274"/>
      <c r="J2312" s="270"/>
      <c r="K2312" s="270"/>
      <c r="L2312" s="275"/>
      <c r="M2312" s="276"/>
      <c r="N2312" s="277"/>
      <c r="O2312" s="277"/>
      <c r="P2312" s="277"/>
      <c r="Q2312" s="277"/>
      <c r="R2312" s="277"/>
      <c r="S2312" s="277"/>
      <c r="T2312" s="278"/>
      <c r="U2312" s="13"/>
      <c r="V2312" s="13"/>
      <c r="W2312" s="13"/>
      <c r="X2312" s="13"/>
      <c r="Y2312" s="13"/>
      <c r="Z2312" s="13"/>
      <c r="AA2312" s="13"/>
      <c r="AB2312" s="13"/>
      <c r="AC2312" s="13"/>
      <c r="AD2312" s="13"/>
      <c r="AE2312" s="13"/>
      <c r="AT2312" s="279" t="s">
        <v>465</v>
      </c>
      <c r="AU2312" s="279" t="s">
        <v>93</v>
      </c>
      <c r="AV2312" s="13" t="s">
        <v>93</v>
      </c>
      <c r="AW2312" s="13" t="s">
        <v>38</v>
      </c>
      <c r="AX2312" s="13" t="s">
        <v>83</v>
      </c>
      <c r="AY2312" s="279" t="s">
        <v>397</v>
      </c>
    </row>
    <row r="2313" s="14" customFormat="1">
      <c r="A2313" s="14"/>
      <c r="B2313" s="280"/>
      <c r="C2313" s="281"/>
      <c r="D2313" s="261" t="s">
        <v>465</v>
      </c>
      <c r="E2313" s="282" t="s">
        <v>1</v>
      </c>
      <c r="F2313" s="283" t="s">
        <v>467</v>
      </c>
      <c r="G2313" s="281"/>
      <c r="H2313" s="284">
        <v>58.049999999999997</v>
      </c>
      <c r="I2313" s="285"/>
      <c r="J2313" s="281"/>
      <c r="K2313" s="281"/>
      <c r="L2313" s="286"/>
      <c r="M2313" s="287"/>
      <c r="N2313" s="288"/>
      <c r="O2313" s="288"/>
      <c r="P2313" s="288"/>
      <c r="Q2313" s="288"/>
      <c r="R2313" s="288"/>
      <c r="S2313" s="288"/>
      <c r="T2313" s="289"/>
      <c r="U2313" s="14"/>
      <c r="V2313" s="14"/>
      <c r="W2313" s="14"/>
      <c r="X2313" s="14"/>
      <c r="Y2313" s="14"/>
      <c r="Z2313" s="14"/>
      <c r="AA2313" s="14"/>
      <c r="AB2313" s="14"/>
      <c r="AC2313" s="14"/>
      <c r="AD2313" s="14"/>
      <c r="AE2313" s="14"/>
      <c r="AT2313" s="290" t="s">
        <v>465</v>
      </c>
      <c r="AU2313" s="290" t="s">
        <v>93</v>
      </c>
      <c r="AV2313" s="14" t="s">
        <v>124</v>
      </c>
      <c r="AW2313" s="14" t="s">
        <v>38</v>
      </c>
      <c r="AX2313" s="14" t="s">
        <v>91</v>
      </c>
      <c r="AY2313" s="290" t="s">
        <v>397</v>
      </c>
    </row>
    <row r="2314" s="2" customFormat="1" ht="21.75" customHeight="1">
      <c r="A2314" s="40"/>
      <c r="B2314" s="41"/>
      <c r="C2314" s="247" t="s">
        <v>3654</v>
      </c>
      <c r="D2314" s="247" t="s">
        <v>400</v>
      </c>
      <c r="E2314" s="248" t="s">
        <v>3655</v>
      </c>
      <c r="F2314" s="249" t="s">
        <v>3656</v>
      </c>
      <c r="G2314" s="250" t="s">
        <v>546</v>
      </c>
      <c r="H2314" s="251">
        <v>74.700000000000003</v>
      </c>
      <c r="I2314" s="252"/>
      <c r="J2314" s="253">
        <f>ROUND(I2314*H2314,2)</f>
        <v>0</v>
      </c>
      <c r="K2314" s="254"/>
      <c r="L2314" s="46"/>
      <c r="M2314" s="255" t="s">
        <v>1</v>
      </c>
      <c r="N2314" s="256" t="s">
        <v>48</v>
      </c>
      <c r="O2314" s="93"/>
      <c r="P2314" s="257">
        <f>O2314*H2314</f>
        <v>0</v>
      </c>
      <c r="Q2314" s="257">
        <v>0</v>
      </c>
      <c r="R2314" s="257">
        <f>Q2314*H2314</f>
        <v>0</v>
      </c>
      <c r="S2314" s="257">
        <v>0</v>
      </c>
      <c r="T2314" s="258">
        <f>S2314*H2314</f>
        <v>0</v>
      </c>
      <c r="U2314" s="40"/>
      <c r="V2314" s="40"/>
      <c r="W2314" s="40"/>
      <c r="X2314" s="40"/>
      <c r="Y2314" s="40"/>
      <c r="Z2314" s="40"/>
      <c r="AA2314" s="40"/>
      <c r="AB2314" s="40"/>
      <c r="AC2314" s="40"/>
      <c r="AD2314" s="40"/>
      <c r="AE2314" s="40"/>
      <c r="AR2314" s="259" t="s">
        <v>162</v>
      </c>
      <c r="AT2314" s="259" t="s">
        <v>400</v>
      </c>
      <c r="AU2314" s="259" t="s">
        <v>93</v>
      </c>
      <c r="AY2314" s="18" t="s">
        <v>397</v>
      </c>
      <c r="BE2314" s="260">
        <f>IF(N2314="základní",J2314,0)</f>
        <v>0</v>
      </c>
      <c r="BF2314" s="260">
        <f>IF(N2314="snížená",J2314,0)</f>
        <v>0</v>
      </c>
      <c r="BG2314" s="260">
        <f>IF(N2314="zákl. přenesená",J2314,0)</f>
        <v>0</v>
      </c>
      <c r="BH2314" s="260">
        <f>IF(N2314="sníž. přenesená",J2314,0)</f>
        <v>0</v>
      </c>
      <c r="BI2314" s="260">
        <f>IF(N2314="nulová",J2314,0)</f>
        <v>0</v>
      </c>
      <c r="BJ2314" s="18" t="s">
        <v>91</v>
      </c>
      <c r="BK2314" s="260">
        <f>ROUND(I2314*H2314,2)</f>
        <v>0</v>
      </c>
      <c r="BL2314" s="18" t="s">
        <v>162</v>
      </c>
      <c r="BM2314" s="259" t="s">
        <v>3657</v>
      </c>
    </row>
    <row r="2315" s="2" customFormat="1">
      <c r="A2315" s="40"/>
      <c r="B2315" s="41"/>
      <c r="C2315" s="42"/>
      <c r="D2315" s="261" t="s">
        <v>404</v>
      </c>
      <c r="E2315" s="42"/>
      <c r="F2315" s="262" t="s">
        <v>3658</v>
      </c>
      <c r="G2315" s="42"/>
      <c r="H2315" s="42"/>
      <c r="I2315" s="157"/>
      <c r="J2315" s="42"/>
      <c r="K2315" s="42"/>
      <c r="L2315" s="46"/>
      <c r="M2315" s="263"/>
      <c r="N2315" s="264"/>
      <c r="O2315" s="93"/>
      <c r="P2315" s="93"/>
      <c r="Q2315" s="93"/>
      <c r="R2315" s="93"/>
      <c r="S2315" s="93"/>
      <c r="T2315" s="94"/>
      <c r="U2315" s="40"/>
      <c r="V2315" s="40"/>
      <c r="W2315" s="40"/>
      <c r="X2315" s="40"/>
      <c r="Y2315" s="40"/>
      <c r="Z2315" s="40"/>
      <c r="AA2315" s="40"/>
      <c r="AB2315" s="40"/>
      <c r="AC2315" s="40"/>
      <c r="AD2315" s="40"/>
      <c r="AE2315" s="40"/>
      <c r="AT2315" s="18" t="s">
        <v>404</v>
      </c>
      <c r="AU2315" s="18" t="s">
        <v>93</v>
      </c>
    </row>
    <row r="2316" s="13" customFormat="1">
      <c r="A2316" s="13"/>
      <c r="B2316" s="269"/>
      <c r="C2316" s="270"/>
      <c r="D2316" s="261" t="s">
        <v>465</v>
      </c>
      <c r="E2316" s="271" t="s">
        <v>1</v>
      </c>
      <c r="F2316" s="272" t="s">
        <v>3659</v>
      </c>
      <c r="G2316" s="270"/>
      <c r="H2316" s="273">
        <v>74.700000000000003</v>
      </c>
      <c r="I2316" s="274"/>
      <c r="J2316" s="270"/>
      <c r="K2316" s="270"/>
      <c r="L2316" s="275"/>
      <c r="M2316" s="276"/>
      <c r="N2316" s="277"/>
      <c r="O2316" s="277"/>
      <c r="P2316" s="277"/>
      <c r="Q2316" s="277"/>
      <c r="R2316" s="277"/>
      <c r="S2316" s="277"/>
      <c r="T2316" s="278"/>
      <c r="U2316" s="13"/>
      <c r="V2316" s="13"/>
      <c r="W2316" s="13"/>
      <c r="X2316" s="13"/>
      <c r="Y2316" s="13"/>
      <c r="Z2316" s="13"/>
      <c r="AA2316" s="13"/>
      <c r="AB2316" s="13"/>
      <c r="AC2316" s="13"/>
      <c r="AD2316" s="13"/>
      <c r="AE2316" s="13"/>
      <c r="AT2316" s="279" t="s">
        <v>465</v>
      </c>
      <c r="AU2316" s="279" t="s">
        <v>93</v>
      </c>
      <c r="AV2316" s="13" t="s">
        <v>93</v>
      </c>
      <c r="AW2316" s="13" t="s">
        <v>38</v>
      </c>
      <c r="AX2316" s="13" t="s">
        <v>83</v>
      </c>
      <c r="AY2316" s="279" t="s">
        <v>397</v>
      </c>
    </row>
    <row r="2317" s="14" customFormat="1">
      <c r="A2317" s="14"/>
      <c r="B2317" s="280"/>
      <c r="C2317" s="281"/>
      <c r="D2317" s="261" t="s">
        <v>465</v>
      </c>
      <c r="E2317" s="282" t="s">
        <v>1</v>
      </c>
      <c r="F2317" s="283" t="s">
        <v>467</v>
      </c>
      <c r="G2317" s="281"/>
      <c r="H2317" s="284">
        <v>74.700000000000003</v>
      </c>
      <c r="I2317" s="285"/>
      <c r="J2317" s="281"/>
      <c r="K2317" s="281"/>
      <c r="L2317" s="286"/>
      <c r="M2317" s="287"/>
      <c r="N2317" s="288"/>
      <c r="O2317" s="288"/>
      <c r="P2317" s="288"/>
      <c r="Q2317" s="288"/>
      <c r="R2317" s="288"/>
      <c r="S2317" s="288"/>
      <c r="T2317" s="289"/>
      <c r="U2317" s="14"/>
      <c r="V2317" s="14"/>
      <c r="W2317" s="14"/>
      <c r="X2317" s="14"/>
      <c r="Y2317" s="14"/>
      <c r="Z2317" s="14"/>
      <c r="AA2317" s="14"/>
      <c r="AB2317" s="14"/>
      <c r="AC2317" s="14"/>
      <c r="AD2317" s="14"/>
      <c r="AE2317" s="14"/>
      <c r="AT2317" s="290" t="s">
        <v>465</v>
      </c>
      <c r="AU2317" s="290" t="s">
        <v>93</v>
      </c>
      <c r="AV2317" s="14" t="s">
        <v>124</v>
      </c>
      <c r="AW2317" s="14" t="s">
        <v>38</v>
      </c>
      <c r="AX2317" s="14" t="s">
        <v>91</v>
      </c>
      <c r="AY2317" s="290" t="s">
        <v>397</v>
      </c>
    </row>
    <row r="2318" s="2" customFormat="1" ht="21.75" customHeight="1">
      <c r="A2318" s="40"/>
      <c r="B2318" s="41"/>
      <c r="C2318" s="247" t="s">
        <v>2359</v>
      </c>
      <c r="D2318" s="247" t="s">
        <v>400</v>
      </c>
      <c r="E2318" s="248" t="s">
        <v>3660</v>
      </c>
      <c r="F2318" s="249" t="s">
        <v>3661</v>
      </c>
      <c r="G2318" s="250" t="s">
        <v>546</v>
      </c>
      <c r="H2318" s="251">
        <v>53.549999999999997</v>
      </c>
      <c r="I2318" s="252"/>
      <c r="J2318" s="253">
        <f>ROUND(I2318*H2318,2)</f>
        <v>0</v>
      </c>
      <c r="K2318" s="254"/>
      <c r="L2318" s="46"/>
      <c r="M2318" s="255" t="s">
        <v>1</v>
      </c>
      <c r="N2318" s="256" t="s">
        <v>48</v>
      </c>
      <c r="O2318" s="93"/>
      <c r="P2318" s="257">
        <f>O2318*H2318</f>
        <v>0</v>
      </c>
      <c r="Q2318" s="257">
        <v>0</v>
      </c>
      <c r="R2318" s="257">
        <f>Q2318*H2318</f>
        <v>0</v>
      </c>
      <c r="S2318" s="257">
        <v>0</v>
      </c>
      <c r="T2318" s="258">
        <f>S2318*H2318</f>
        <v>0</v>
      </c>
      <c r="U2318" s="40"/>
      <c r="V2318" s="40"/>
      <c r="W2318" s="40"/>
      <c r="X2318" s="40"/>
      <c r="Y2318" s="40"/>
      <c r="Z2318" s="40"/>
      <c r="AA2318" s="40"/>
      <c r="AB2318" s="40"/>
      <c r="AC2318" s="40"/>
      <c r="AD2318" s="40"/>
      <c r="AE2318" s="40"/>
      <c r="AR2318" s="259" t="s">
        <v>162</v>
      </c>
      <c r="AT2318" s="259" t="s">
        <v>400</v>
      </c>
      <c r="AU2318" s="259" t="s">
        <v>93</v>
      </c>
      <c r="AY2318" s="18" t="s">
        <v>397</v>
      </c>
      <c r="BE2318" s="260">
        <f>IF(N2318="základní",J2318,0)</f>
        <v>0</v>
      </c>
      <c r="BF2318" s="260">
        <f>IF(N2318="snížená",J2318,0)</f>
        <v>0</v>
      </c>
      <c r="BG2318" s="260">
        <f>IF(N2318="zákl. přenesená",J2318,0)</f>
        <v>0</v>
      </c>
      <c r="BH2318" s="260">
        <f>IF(N2318="sníž. přenesená",J2318,0)</f>
        <v>0</v>
      </c>
      <c r="BI2318" s="260">
        <f>IF(N2318="nulová",J2318,0)</f>
        <v>0</v>
      </c>
      <c r="BJ2318" s="18" t="s">
        <v>91</v>
      </c>
      <c r="BK2318" s="260">
        <f>ROUND(I2318*H2318,2)</f>
        <v>0</v>
      </c>
      <c r="BL2318" s="18" t="s">
        <v>162</v>
      </c>
      <c r="BM2318" s="259" t="s">
        <v>3662</v>
      </c>
    </row>
    <row r="2319" s="2" customFormat="1">
      <c r="A2319" s="40"/>
      <c r="B2319" s="41"/>
      <c r="C2319" s="42"/>
      <c r="D2319" s="261" t="s">
        <v>404</v>
      </c>
      <c r="E2319" s="42"/>
      <c r="F2319" s="262" t="s">
        <v>3663</v>
      </c>
      <c r="G2319" s="42"/>
      <c r="H2319" s="42"/>
      <c r="I2319" s="157"/>
      <c r="J2319" s="42"/>
      <c r="K2319" s="42"/>
      <c r="L2319" s="46"/>
      <c r="M2319" s="263"/>
      <c r="N2319" s="264"/>
      <c r="O2319" s="93"/>
      <c r="P2319" s="93"/>
      <c r="Q2319" s="93"/>
      <c r="R2319" s="93"/>
      <c r="S2319" s="93"/>
      <c r="T2319" s="94"/>
      <c r="U2319" s="40"/>
      <c r="V2319" s="40"/>
      <c r="W2319" s="40"/>
      <c r="X2319" s="40"/>
      <c r="Y2319" s="40"/>
      <c r="Z2319" s="40"/>
      <c r="AA2319" s="40"/>
      <c r="AB2319" s="40"/>
      <c r="AC2319" s="40"/>
      <c r="AD2319" s="40"/>
      <c r="AE2319" s="40"/>
      <c r="AT2319" s="18" t="s">
        <v>404</v>
      </c>
      <c r="AU2319" s="18" t="s">
        <v>93</v>
      </c>
    </row>
    <row r="2320" s="13" customFormat="1">
      <c r="A2320" s="13"/>
      <c r="B2320" s="269"/>
      <c r="C2320" s="270"/>
      <c r="D2320" s="261" t="s">
        <v>465</v>
      </c>
      <c r="E2320" s="271" t="s">
        <v>1</v>
      </c>
      <c r="F2320" s="272" t="s">
        <v>3664</v>
      </c>
      <c r="G2320" s="270"/>
      <c r="H2320" s="273">
        <v>53.549999999999997</v>
      </c>
      <c r="I2320" s="274"/>
      <c r="J2320" s="270"/>
      <c r="K2320" s="270"/>
      <c r="L2320" s="275"/>
      <c r="M2320" s="276"/>
      <c r="N2320" s="277"/>
      <c r="O2320" s="277"/>
      <c r="P2320" s="277"/>
      <c r="Q2320" s="277"/>
      <c r="R2320" s="277"/>
      <c r="S2320" s="277"/>
      <c r="T2320" s="278"/>
      <c r="U2320" s="13"/>
      <c r="V2320" s="13"/>
      <c r="W2320" s="13"/>
      <c r="X2320" s="13"/>
      <c r="Y2320" s="13"/>
      <c r="Z2320" s="13"/>
      <c r="AA2320" s="13"/>
      <c r="AB2320" s="13"/>
      <c r="AC2320" s="13"/>
      <c r="AD2320" s="13"/>
      <c r="AE2320" s="13"/>
      <c r="AT2320" s="279" t="s">
        <v>465</v>
      </c>
      <c r="AU2320" s="279" t="s">
        <v>93</v>
      </c>
      <c r="AV2320" s="13" t="s">
        <v>93</v>
      </c>
      <c r="AW2320" s="13" t="s">
        <v>38</v>
      </c>
      <c r="AX2320" s="13" t="s">
        <v>83</v>
      </c>
      <c r="AY2320" s="279" t="s">
        <v>397</v>
      </c>
    </row>
    <row r="2321" s="14" customFormat="1">
      <c r="A2321" s="14"/>
      <c r="B2321" s="280"/>
      <c r="C2321" s="281"/>
      <c r="D2321" s="261" t="s">
        <v>465</v>
      </c>
      <c r="E2321" s="282" t="s">
        <v>1</v>
      </c>
      <c r="F2321" s="283" t="s">
        <v>467</v>
      </c>
      <c r="G2321" s="281"/>
      <c r="H2321" s="284">
        <v>53.549999999999997</v>
      </c>
      <c r="I2321" s="285"/>
      <c r="J2321" s="281"/>
      <c r="K2321" s="281"/>
      <c r="L2321" s="286"/>
      <c r="M2321" s="287"/>
      <c r="N2321" s="288"/>
      <c r="O2321" s="288"/>
      <c r="P2321" s="288"/>
      <c r="Q2321" s="288"/>
      <c r="R2321" s="288"/>
      <c r="S2321" s="288"/>
      <c r="T2321" s="289"/>
      <c r="U2321" s="14"/>
      <c r="V2321" s="14"/>
      <c r="W2321" s="14"/>
      <c r="X2321" s="14"/>
      <c r="Y2321" s="14"/>
      <c r="Z2321" s="14"/>
      <c r="AA2321" s="14"/>
      <c r="AB2321" s="14"/>
      <c r="AC2321" s="14"/>
      <c r="AD2321" s="14"/>
      <c r="AE2321" s="14"/>
      <c r="AT2321" s="290" t="s">
        <v>465</v>
      </c>
      <c r="AU2321" s="290" t="s">
        <v>93</v>
      </c>
      <c r="AV2321" s="14" t="s">
        <v>124</v>
      </c>
      <c r="AW2321" s="14" t="s">
        <v>38</v>
      </c>
      <c r="AX2321" s="14" t="s">
        <v>91</v>
      </c>
      <c r="AY2321" s="290" t="s">
        <v>397</v>
      </c>
    </row>
    <row r="2322" s="2" customFormat="1" ht="21.75" customHeight="1">
      <c r="A2322" s="40"/>
      <c r="B2322" s="41"/>
      <c r="C2322" s="247" t="s">
        <v>3665</v>
      </c>
      <c r="D2322" s="247" t="s">
        <v>400</v>
      </c>
      <c r="E2322" s="248" t="s">
        <v>3666</v>
      </c>
      <c r="F2322" s="249" t="s">
        <v>3667</v>
      </c>
      <c r="G2322" s="250" t="s">
        <v>546</v>
      </c>
      <c r="H2322" s="251">
        <v>57.149999999999999</v>
      </c>
      <c r="I2322" s="252"/>
      <c r="J2322" s="253">
        <f>ROUND(I2322*H2322,2)</f>
        <v>0</v>
      </c>
      <c r="K2322" s="254"/>
      <c r="L2322" s="46"/>
      <c r="M2322" s="255" t="s">
        <v>1</v>
      </c>
      <c r="N2322" s="256" t="s">
        <v>48</v>
      </c>
      <c r="O2322" s="93"/>
      <c r="P2322" s="257">
        <f>O2322*H2322</f>
        <v>0</v>
      </c>
      <c r="Q2322" s="257">
        <v>0</v>
      </c>
      <c r="R2322" s="257">
        <f>Q2322*H2322</f>
        <v>0</v>
      </c>
      <c r="S2322" s="257">
        <v>0</v>
      </c>
      <c r="T2322" s="258">
        <f>S2322*H2322</f>
        <v>0</v>
      </c>
      <c r="U2322" s="40"/>
      <c r="V2322" s="40"/>
      <c r="W2322" s="40"/>
      <c r="X2322" s="40"/>
      <c r="Y2322" s="40"/>
      <c r="Z2322" s="40"/>
      <c r="AA2322" s="40"/>
      <c r="AB2322" s="40"/>
      <c r="AC2322" s="40"/>
      <c r="AD2322" s="40"/>
      <c r="AE2322" s="40"/>
      <c r="AR2322" s="259" t="s">
        <v>162</v>
      </c>
      <c r="AT2322" s="259" t="s">
        <v>400</v>
      </c>
      <c r="AU2322" s="259" t="s">
        <v>93</v>
      </c>
      <c r="AY2322" s="18" t="s">
        <v>397</v>
      </c>
      <c r="BE2322" s="260">
        <f>IF(N2322="základní",J2322,0)</f>
        <v>0</v>
      </c>
      <c r="BF2322" s="260">
        <f>IF(N2322="snížená",J2322,0)</f>
        <v>0</v>
      </c>
      <c r="BG2322" s="260">
        <f>IF(N2322="zákl. přenesená",J2322,0)</f>
        <v>0</v>
      </c>
      <c r="BH2322" s="260">
        <f>IF(N2322="sníž. přenesená",J2322,0)</f>
        <v>0</v>
      </c>
      <c r="BI2322" s="260">
        <f>IF(N2322="nulová",J2322,0)</f>
        <v>0</v>
      </c>
      <c r="BJ2322" s="18" t="s">
        <v>91</v>
      </c>
      <c r="BK2322" s="260">
        <f>ROUND(I2322*H2322,2)</f>
        <v>0</v>
      </c>
      <c r="BL2322" s="18" t="s">
        <v>162</v>
      </c>
      <c r="BM2322" s="259" t="s">
        <v>3668</v>
      </c>
    </row>
    <row r="2323" s="2" customFormat="1">
      <c r="A2323" s="40"/>
      <c r="B2323" s="41"/>
      <c r="C2323" s="42"/>
      <c r="D2323" s="261" t="s">
        <v>404</v>
      </c>
      <c r="E2323" s="42"/>
      <c r="F2323" s="262" t="s">
        <v>3669</v>
      </c>
      <c r="G2323" s="42"/>
      <c r="H2323" s="42"/>
      <c r="I2323" s="157"/>
      <c r="J2323" s="42"/>
      <c r="K2323" s="42"/>
      <c r="L2323" s="46"/>
      <c r="M2323" s="263"/>
      <c r="N2323" s="264"/>
      <c r="O2323" s="93"/>
      <c r="P2323" s="93"/>
      <c r="Q2323" s="93"/>
      <c r="R2323" s="93"/>
      <c r="S2323" s="93"/>
      <c r="T2323" s="94"/>
      <c r="U2323" s="40"/>
      <c r="V2323" s="40"/>
      <c r="W2323" s="40"/>
      <c r="X2323" s="40"/>
      <c r="Y2323" s="40"/>
      <c r="Z2323" s="40"/>
      <c r="AA2323" s="40"/>
      <c r="AB2323" s="40"/>
      <c r="AC2323" s="40"/>
      <c r="AD2323" s="40"/>
      <c r="AE2323" s="40"/>
      <c r="AT2323" s="18" t="s">
        <v>404</v>
      </c>
      <c r="AU2323" s="18" t="s">
        <v>93</v>
      </c>
    </row>
    <row r="2324" s="13" customFormat="1">
      <c r="A2324" s="13"/>
      <c r="B2324" s="269"/>
      <c r="C2324" s="270"/>
      <c r="D2324" s="261" t="s">
        <v>465</v>
      </c>
      <c r="E2324" s="271" t="s">
        <v>1</v>
      </c>
      <c r="F2324" s="272" t="s">
        <v>3670</v>
      </c>
      <c r="G2324" s="270"/>
      <c r="H2324" s="273">
        <v>57.149999999999999</v>
      </c>
      <c r="I2324" s="274"/>
      <c r="J2324" s="270"/>
      <c r="K2324" s="270"/>
      <c r="L2324" s="275"/>
      <c r="M2324" s="276"/>
      <c r="N2324" s="277"/>
      <c r="O2324" s="277"/>
      <c r="P2324" s="277"/>
      <c r="Q2324" s="277"/>
      <c r="R2324" s="277"/>
      <c r="S2324" s="277"/>
      <c r="T2324" s="278"/>
      <c r="U2324" s="13"/>
      <c r="V2324" s="13"/>
      <c r="W2324" s="13"/>
      <c r="X2324" s="13"/>
      <c r="Y2324" s="13"/>
      <c r="Z2324" s="13"/>
      <c r="AA2324" s="13"/>
      <c r="AB2324" s="13"/>
      <c r="AC2324" s="13"/>
      <c r="AD2324" s="13"/>
      <c r="AE2324" s="13"/>
      <c r="AT2324" s="279" t="s">
        <v>465</v>
      </c>
      <c r="AU2324" s="279" t="s">
        <v>93</v>
      </c>
      <c r="AV2324" s="13" t="s">
        <v>93</v>
      </c>
      <c r="AW2324" s="13" t="s">
        <v>38</v>
      </c>
      <c r="AX2324" s="13" t="s">
        <v>83</v>
      </c>
      <c r="AY2324" s="279" t="s">
        <v>397</v>
      </c>
    </row>
    <row r="2325" s="14" customFormat="1">
      <c r="A2325" s="14"/>
      <c r="B2325" s="280"/>
      <c r="C2325" s="281"/>
      <c r="D2325" s="261" t="s">
        <v>465</v>
      </c>
      <c r="E2325" s="282" t="s">
        <v>1</v>
      </c>
      <c r="F2325" s="283" t="s">
        <v>467</v>
      </c>
      <c r="G2325" s="281"/>
      <c r="H2325" s="284">
        <v>57.149999999999999</v>
      </c>
      <c r="I2325" s="285"/>
      <c r="J2325" s="281"/>
      <c r="K2325" s="281"/>
      <c r="L2325" s="286"/>
      <c r="M2325" s="287"/>
      <c r="N2325" s="288"/>
      <c r="O2325" s="288"/>
      <c r="P2325" s="288"/>
      <c r="Q2325" s="288"/>
      <c r="R2325" s="288"/>
      <c r="S2325" s="288"/>
      <c r="T2325" s="289"/>
      <c r="U2325" s="14"/>
      <c r="V2325" s="14"/>
      <c r="W2325" s="14"/>
      <c r="X2325" s="14"/>
      <c r="Y2325" s="14"/>
      <c r="Z2325" s="14"/>
      <c r="AA2325" s="14"/>
      <c r="AB2325" s="14"/>
      <c r="AC2325" s="14"/>
      <c r="AD2325" s="14"/>
      <c r="AE2325" s="14"/>
      <c r="AT2325" s="290" t="s">
        <v>465</v>
      </c>
      <c r="AU2325" s="290" t="s">
        <v>93</v>
      </c>
      <c r="AV2325" s="14" t="s">
        <v>124</v>
      </c>
      <c r="AW2325" s="14" t="s">
        <v>38</v>
      </c>
      <c r="AX2325" s="14" t="s">
        <v>91</v>
      </c>
      <c r="AY2325" s="290" t="s">
        <v>397</v>
      </c>
    </row>
    <row r="2326" s="2" customFormat="1" ht="16.5" customHeight="1">
      <c r="A2326" s="40"/>
      <c r="B2326" s="41"/>
      <c r="C2326" s="247" t="s">
        <v>2362</v>
      </c>
      <c r="D2326" s="247" t="s">
        <v>400</v>
      </c>
      <c r="E2326" s="248" t="s">
        <v>3671</v>
      </c>
      <c r="F2326" s="249" t="s">
        <v>3672</v>
      </c>
      <c r="G2326" s="250" t="s">
        <v>1</v>
      </c>
      <c r="H2326" s="251">
        <v>0</v>
      </c>
      <c r="I2326" s="252"/>
      <c r="J2326" s="253">
        <f>ROUND(I2326*H2326,2)</f>
        <v>0</v>
      </c>
      <c r="K2326" s="254"/>
      <c r="L2326" s="46"/>
      <c r="M2326" s="255" t="s">
        <v>1</v>
      </c>
      <c r="N2326" s="256" t="s">
        <v>48</v>
      </c>
      <c r="O2326" s="93"/>
      <c r="P2326" s="257">
        <f>O2326*H2326</f>
        <v>0</v>
      </c>
      <c r="Q2326" s="257">
        <v>0</v>
      </c>
      <c r="R2326" s="257">
        <f>Q2326*H2326</f>
        <v>0</v>
      </c>
      <c r="S2326" s="257">
        <v>0</v>
      </c>
      <c r="T2326" s="258">
        <f>S2326*H2326</f>
        <v>0</v>
      </c>
      <c r="U2326" s="40"/>
      <c r="V2326" s="40"/>
      <c r="W2326" s="40"/>
      <c r="X2326" s="40"/>
      <c r="Y2326" s="40"/>
      <c r="Z2326" s="40"/>
      <c r="AA2326" s="40"/>
      <c r="AB2326" s="40"/>
      <c r="AC2326" s="40"/>
      <c r="AD2326" s="40"/>
      <c r="AE2326" s="40"/>
      <c r="AR2326" s="259" t="s">
        <v>162</v>
      </c>
      <c r="AT2326" s="259" t="s">
        <v>400</v>
      </c>
      <c r="AU2326" s="259" t="s">
        <v>93</v>
      </c>
      <c r="AY2326" s="18" t="s">
        <v>397</v>
      </c>
      <c r="BE2326" s="260">
        <f>IF(N2326="základní",J2326,0)</f>
        <v>0</v>
      </c>
      <c r="BF2326" s="260">
        <f>IF(N2326="snížená",J2326,0)</f>
        <v>0</v>
      </c>
      <c r="BG2326" s="260">
        <f>IF(N2326="zákl. přenesená",J2326,0)</f>
        <v>0</v>
      </c>
      <c r="BH2326" s="260">
        <f>IF(N2326="sníž. přenesená",J2326,0)</f>
        <v>0</v>
      </c>
      <c r="BI2326" s="260">
        <f>IF(N2326="nulová",J2326,0)</f>
        <v>0</v>
      </c>
      <c r="BJ2326" s="18" t="s">
        <v>91</v>
      </c>
      <c r="BK2326" s="260">
        <f>ROUND(I2326*H2326,2)</f>
        <v>0</v>
      </c>
      <c r="BL2326" s="18" t="s">
        <v>162</v>
      </c>
      <c r="BM2326" s="259" t="s">
        <v>3673</v>
      </c>
    </row>
    <row r="2327" s="2" customFormat="1" ht="21.75" customHeight="1">
      <c r="A2327" s="40"/>
      <c r="B2327" s="41"/>
      <c r="C2327" s="247" t="s">
        <v>3674</v>
      </c>
      <c r="D2327" s="247" t="s">
        <v>400</v>
      </c>
      <c r="E2327" s="248" t="s">
        <v>3675</v>
      </c>
      <c r="F2327" s="249" t="s">
        <v>3676</v>
      </c>
      <c r="G2327" s="250" t="s">
        <v>3621</v>
      </c>
      <c r="H2327" s="251">
        <v>200</v>
      </c>
      <c r="I2327" s="252"/>
      <c r="J2327" s="253">
        <f>ROUND(I2327*H2327,2)</f>
        <v>0</v>
      </c>
      <c r="K2327" s="254"/>
      <c r="L2327" s="46"/>
      <c r="M2327" s="255" t="s">
        <v>1</v>
      </c>
      <c r="N2327" s="256" t="s">
        <v>48</v>
      </c>
      <c r="O2327" s="93"/>
      <c r="P2327" s="257">
        <f>O2327*H2327</f>
        <v>0</v>
      </c>
      <c r="Q2327" s="257">
        <v>0</v>
      </c>
      <c r="R2327" s="257">
        <f>Q2327*H2327</f>
        <v>0</v>
      </c>
      <c r="S2327" s="257">
        <v>0</v>
      </c>
      <c r="T2327" s="258">
        <f>S2327*H2327</f>
        <v>0</v>
      </c>
      <c r="U2327" s="40"/>
      <c r="V2327" s="40"/>
      <c r="W2327" s="40"/>
      <c r="X2327" s="40"/>
      <c r="Y2327" s="40"/>
      <c r="Z2327" s="40"/>
      <c r="AA2327" s="40"/>
      <c r="AB2327" s="40"/>
      <c r="AC2327" s="40"/>
      <c r="AD2327" s="40"/>
      <c r="AE2327" s="40"/>
      <c r="AR2327" s="259" t="s">
        <v>162</v>
      </c>
      <c r="AT2327" s="259" t="s">
        <v>400</v>
      </c>
      <c r="AU2327" s="259" t="s">
        <v>93</v>
      </c>
      <c r="AY2327" s="18" t="s">
        <v>397</v>
      </c>
      <c r="BE2327" s="260">
        <f>IF(N2327="základní",J2327,0)</f>
        <v>0</v>
      </c>
      <c r="BF2327" s="260">
        <f>IF(N2327="snížená",J2327,0)</f>
        <v>0</v>
      </c>
      <c r="BG2327" s="260">
        <f>IF(N2327="zákl. přenesená",J2327,0)</f>
        <v>0</v>
      </c>
      <c r="BH2327" s="260">
        <f>IF(N2327="sníž. přenesená",J2327,0)</f>
        <v>0</v>
      </c>
      <c r="BI2327" s="260">
        <f>IF(N2327="nulová",J2327,0)</f>
        <v>0</v>
      </c>
      <c r="BJ2327" s="18" t="s">
        <v>91</v>
      </c>
      <c r="BK2327" s="260">
        <f>ROUND(I2327*H2327,2)</f>
        <v>0</v>
      </c>
      <c r="BL2327" s="18" t="s">
        <v>162</v>
      </c>
      <c r="BM2327" s="259" t="s">
        <v>3677</v>
      </c>
    </row>
    <row r="2328" s="2" customFormat="1">
      <c r="A2328" s="40"/>
      <c r="B2328" s="41"/>
      <c r="C2328" s="42"/>
      <c r="D2328" s="261" t="s">
        <v>404</v>
      </c>
      <c r="E2328" s="42"/>
      <c r="F2328" s="262" t="s">
        <v>3627</v>
      </c>
      <c r="G2328" s="42"/>
      <c r="H2328" s="42"/>
      <c r="I2328" s="157"/>
      <c r="J2328" s="42"/>
      <c r="K2328" s="42"/>
      <c r="L2328" s="46"/>
      <c r="M2328" s="263"/>
      <c r="N2328" s="264"/>
      <c r="O2328" s="93"/>
      <c r="P2328" s="93"/>
      <c r="Q2328" s="93"/>
      <c r="R2328" s="93"/>
      <c r="S2328" s="93"/>
      <c r="T2328" s="94"/>
      <c r="U2328" s="40"/>
      <c r="V2328" s="40"/>
      <c r="W2328" s="40"/>
      <c r="X2328" s="40"/>
      <c r="Y2328" s="40"/>
      <c r="Z2328" s="40"/>
      <c r="AA2328" s="40"/>
      <c r="AB2328" s="40"/>
      <c r="AC2328" s="40"/>
      <c r="AD2328" s="40"/>
      <c r="AE2328" s="40"/>
      <c r="AT2328" s="18" t="s">
        <v>404</v>
      </c>
      <c r="AU2328" s="18" t="s">
        <v>93</v>
      </c>
    </row>
    <row r="2329" s="2" customFormat="1" ht="21.75" customHeight="1">
      <c r="A2329" s="40"/>
      <c r="B2329" s="41"/>
      <c r="C2329" s="247" t="s">
        <v>2366</v>
      </c>
      <c r="D2329" s="247" t="s">
        <v>400</v>
      </c>
      <c r="E2329" s="248" t="s">
        <v>3678</v>
      </c>
      <c r="F2329" s="249" t="s">
        <v>3679</v>
      </c>
      <c r="G2329" s="250" t="s">
        <v>1828</v>
      </c>
      <c r="H2329" s="251">
        <v>9</v>
      </c>
      <c r="I2329" s="252"/>
      <c r="J2329" s="253">
        <f>ROUND(I2329*H2329,2)</f>
        <v>0</v>
      </c>
      <c r="K2329" s="254"/>
      <c r="L2329" s="46"/>
      <c r="M2329" s="255" t="s">
        <v>1</v>
      </c>
      <c r="N2329" s="256" t="s">
        <v>48</v>
      </c>
      <c r="O2329" s="93"/>
      <c r="P2329" s="257">
        <f>O2329*H2329</f>
        <v>0</v>
      </c>
      <c r="Q2329" s="257">
        <v>0.042000000000000003</v>
      </c>
      <c r="R2329" s="257">
        <f>Q2329*H2329</f>
        <v>0.378</v>
      </c>
      <c r="S2329" s="257">
        <v>0</v>
      </c>
      <c r="T2329" s="258">
        <f>S2329*H2329</f>
        <v>0</v>
      </c>
      <c r="U2329" s="40"/>
      <c r="V2329" s="40"/>
      <c r="W2329" s="40"/>
      <c r="X2329" s="40"/>
      <c r="Y2329" s="40"/>
      <c r="Z2329" s="40"/>
      <c r="AA2329" s="40"/>
      <c r="AB2329" s="40"/>
      <c r="AC2329" s="40"/>
      <c r="AD2329" s="40"/>
      <c r="AE2329" s="40"/>
      <c r="AR2329" s="259" t="s">
        <v>162</v>
      </c>
      <c r="AT2329" s="259" t="s">
        <v>400</v>
      </c>
      <c r="AU2329" s="259" t="s">
        <v>93</v>
      </c>
      <c r="AY2329" s="18" t="s">
        <v>397</v>
      </c>
      <c r="BE2329" s="260">
        <f>IF(N2329="základní",J2329,0)</f>
        <v>0</v>
      </c>
      <c r="BF2329" s="260">
        <f>IF(N2329="snížená",J2329,0)</f>
        <v>0</v>
      </c>
      <c r="BG2329" s="260">
        <f>IF(N2329="zákl. přenesená",J2329,0)</f>
        <v>0</v>
      </c>
      <c r="BH2329" s="260">
        <f>IF(N2329="sníž. přenesená",J2329,0)</f>
        <v>0</v>
      </c>
      <c r="BI2329" s="260">
        <f>IF(N2329="nulová",J2329,0)</f>
        <v>0</v>
      </c>
      <c r="BJ2329" s="18" t="s">
        <v>91</v>
      </c>
      <c r="BK2329" s="260">
        <f>ROUND(I2329*H2329,2)</f>
        <v>0</v>
      </c>
      <c r="BL2329" s="18" t="s">
        <v>162</v>
      </c>
      <c r="BM2329" s="259" t="s">
        <v>3680</v>
      </c>
    </row>
    <row r="2330" s="2" customFormat="1">
      <c r="A2330" s="40"/>
      <c r="B2330" s="41"/>
      <c r="C2330" s="42"/>
      <c r="D2330" s="261" t="s">
        <v>404</v>
      </c>
      <c r="E2330" s="42"/>
      <c r="F2330" s="262" t="s">
        <v>3627</v>
      </c>
      <c r="G2330" s="42"/>
      <c r="H2330" s="42"/>
      <c r="I2330" s="157"/>
      <c r="J2330" s="42"/>
      <c r="K2330" s="42"/>
      <c r="L2330" s="46"/>
      <c r="M2330" s="263"/>
      <c r="N2330" s="264"/>
      <c r="O2330" s="93"/>
      <c r="P2330" s="93"/>
      <c r="Q2330" s="93"/>
      <c r="R2330" s="93"/>
      <c r="S2330" s="93"/>
      <c r="T2330" s="94"/>
      <c r="U2330" s="40"/>
      <c r="V2330" s="40"/>
      <c r="W2330" s="40"/>
      <c r="X2330" s="40"/>
      <c r="Y2330" s="40"/>
      <c r="Z2330" s="40"/>
      <c r="AA2330" s="40"/>
      <c r="AB2330" s="40"/>
      <c r="AC2330" s="40"/>
      <c r="AD2330" s="40"/>
      <c r="AE2330" s="40"/>
      <c r="AT2330" s="18" t="s">
        <v>404</v>
      </c>
      <c r="AU2330" s="18" t="s">
        <v>93</v>
      </c>
    </row>
    <row r="2331" s="2" customFormat="1" ht="16.5" customHeight="1">
      <c r="A2331" s="40"/>
      <c r="B2331" s="41"/>
      <c r="C2331" s="247" t="s">
        <v>3681</v>
      </c>
      <c r="D2331" s="247" t="s">
        <v>400</v>
      </c>
      <c r="E2331" s="248" t="s">
        <v>3682</v>
      </c>
      <c r="F2331" s="249" t="s">
        <v>3683</v>
      </c>
      <c r="G2331" s="250" t="s">
        <v>546</v>
      </c>
      <c r="H2331" s="251">
        <v>0.85399999999999998</v>
      </c>
      <c r="I2331" s="252"/>
      <c r="J2331" s="253">
        <f>ROUND(I2331*H2331,2)</f>
        <v>0</v>
      </c>
      <c r="K2331" s="254"/>
      <c r="L2331" s="46"/>
      <c r="M2331" s="255" t="s">
        <v>1</v>
      </c>
      <c r="N2331" s="256" t="s">
        <v>48</v>
      </c>
      <c r="O2331" s="93"/>
      <c r="P2331" s="257">
        <f>O2331*H2331</f>
        <v>0</v>
      </c>
      <c r="Q2331" s="257">
        <v>0</v>
      </c>
      <c r="R2331" s="257">
        <f>Q2331*H2331</f>
        <v>0</v>
      </c>
      <c r="S2331" s="257">
        <v>0</v>
      </c>
      <c r="T2331" s="258">
        <f>S2331*H2331</f>
        <v>0</v>
      </c>
      <c r="U2331" s="40"/>
      <c r="V2331" s="40"/>
      <c r="W2331" s="40"/>
      <c r="X2331" s="40"/>
      <c r="Y2331" s="40"/>
      <c r="Z2331" s="40"/>
      <c r="AA2331" s="40"/>
      <c r="AB2331" s="40"/>
      <c r="AC2331" s="40"/>
      <c r="AD2331" s="40"/>
      <c r="AE2331" s="40"/>
      <c r="AR2331" s="259" t="s">
        <v>162</v>
      </c>
      <c r="AT2331" s="259" t="s">
        <v>400</v>
      </c>
      <c r="AU2331" s="259" t="s">
        <v>93</v>
      </c>
      <c r="AY2331" s="18" t="s">
        <v>397</v>
      </c>
      <c r="BE2331" s="260">
        <f>IF(N2331="základní",J2331,0)</f>
        <v>0</v>
      </c>
      <c r="BF2331" s="260">
        <f>IF(N2331="snížená",J2331,0)</f>
        <v>0</v>
      </c>
      <c r="BG2331" s="260">
        <f>IF(N2331="zákl. přenesená",J2331,0)</f>
        <v>0</v>
      </c>
      <c r="BH2331" s="260">
        <f>IF(N2331="sníž. přenesená",J2331,0)</f>
        <v>0</v>
      </c>
      <c r="BI2331" s="260">
        <f>IF(N2331="nulová",J2331,0)</f>
        <v>0</v>
      </c>
      <c r="BJ2331" s="18" t="s">
        <v>91</v>
      </c>
      <c r="BK2331" s="260">
        <f>ROUND(I2331*H2331,2)</f>
        <v>0</v>
      </c>
      <c r="BL2331" s="18" t="s">
        <v>162</v>
      </c>
      <c r="BM2331" s="259" t="s">
        <v>3684</v>
      </c>
    </row>
    <row r="2332" s="2" customFormat="1">
      <c r="A2332" s="40"/>
      <c r="B2332" s="41"/>
      <c r="C2332" s="42"/>
      <c r="D2332" s="261" t="s">
        <v>404</v>
      </c>
      <c r="E2332" s="42"/>
      <c r="F2332" s="262" t="s">
        <v>3627</v>
      </c>
      <c r="G2332" s="42"/>
      <c r="H2332" s="42"/>
      <c r="I2332" s="157"/>
      <c r="J2332" s="42"/>
      <c r="K2332" s="42"/>
      <c r="L2332" s="46"/>
      <c r="M2332" s="263"/>
      <c r="N2332" s="264"/>
      <c r="O2332" s="93"/>
      <c r="P2332" s="93"/>
      <c r="Q2332" s="93"/>
      <c r="R2332" s="93"/>
      <c r="S2332" s="93"/>
      <c r="T2332" s="94"/>
      <c r="U2332" s="40"/>
      <c r="V2332" s="40"/>
      <c r="W2332" s="40"/>
      <c r="X2332" s="40"/>
      <c r="Y2332" s="40"/>
      <c r="Z2332" s="40"/>
      <c r="AA2332" s="40"/>
      <c r="AB2332" s="40"/>
      <c r="AC2332" s="40"/>
      <c r="AD2332" s="40"/>
      <c r="AE2332" s="40"/>
      <c r="AT2332" s="18" t="s">
        <v>404</v>
      </c>
      <c r="AU2332" s="18" t="s">
        <v>93</v>
      </c>
    </row>
    <row r="2333" s="13" customFormat="1">
      <c r="A2333" s="13"/>
      <c r="B2333" s="269"/>
      <c r="C2333" s="270"/>
      <c r="D2333" s="261" t="s">
        <v>465</v>
      </c>
      <c r="E2333" s="271" t="s">
        <v>1</v>
      </c>
      <c r="F2333" s="272" t="s">
        <v>3685</v>
      </c>
      <c r="G2333" s="270"/>
      <c r="H2333" s="273">
        <v>0.85399999999999998</v>
      </c>
      <c r="I2333" s="274"/>
      <c r="J2333" s="270"/>
      <c r="K2333" s="270"/>
      <c r="L2333" s="275"/>
      <c r="M2333" s="276"/>
      <c r="N2333" s="277"/>
      <c r="O2333" s="277"/>
      <c r="P2333" s="277"/>
      <c r="Q2333" s="277"/>
      <c r="R2333" s="277"/>
      <c r="S2333" s="277"/>
      <c r="T2333" s="278"/>
      <c r="U2333" s="13"/>
      <c r="V2333" s="13"/>
      <c r="W2333" s="13"/>
      <c r="X2333" s="13"/>
      <c r="Y2333" s="13"/>
      <c r="Z2333" s="13"/>
      <c r="AA2333" s="13"/>
      <c r="AB2333" s="13"/>
      <c r="AC2333" s="13"/>
      <c r="AD2333" s="13"/>
      <c r="AE2333" s="13"/>
      <c r="AT2333" s="279" t="s">
        <v>465</v>
      </c>
      <c r="AU2333" s="279" t="s">
        <v>93</v>
      </c>
      <c r="AV2333" s="13" t="s">
        <v>93</v>
      </c>
      <c r="AW2333" s="13" t="s">
        <v>38</v>
      </c>
      <c r="AX2333" s="13" t="s">
        <v>83</v>
      </c>
      <c r="AY2333" s="279" t="s">
        <v>397</v>
      </c>
    </row>
    <row r="2334" s="14" customFormat="1">
      <c r="A2334" s="14"/>
      <c r="B2334" s="280"/>
      <c r="C2334" s="281"/>
      <c r="D2334" s="261" t="s">
        <v>465</v>
      </c>
      <c r="E2334" s="282" t="s">
        <v>1</v>
      </c>
      <c r="F2334" s="283" t="s">
        <v>467</v>
      </c>
      <c r="G2334" s="281"/>
      <c r="H2334" s="284">
        <v>0.85399999999999998</v>
      </c>
      <c r="I2334" s="285"/>
      <c r="J2334" s="281"/>
      <c r="K2334" s="281"/>
      <c r="L2334" s="286"/>
      <c r="M2334" s="287"/>
      <c r="N2334" s="288"/>
      <c r="O2334" s="288"/>
      <c r="P2334" s="288"/>
      <c r="Q2334" s="288"/>
      <c r="R2334" s="288"/>
      <c r="S2334" s="288"/>
      <c r="T2334" s="289"/>
      <c r="U2334" s="14"/>
      <c r="V2334" s="14"/>
      <c r="W2334" s="14"/>
      <c r="X2334" s="14"/>
      <c r="Y2334" s="14"/>
      <c r="Z2334" s="14"/>
      <c r="AA2334" s="14"/>
      <c r="AB2334" s="14"/>
      <c r="AC2334" s="14"/>
      <c r="AD2334" s="14"/>
      <c r="AE2334" s="14"/>
      <c r="AT2334" s="290" t="s">
        <v>465</v>
      </c>
      <c r="AU2334" s="290" t="s">
        <v>93</v>
      </c>
      <c r="AV2334" s="14" t="s">
        <v>124</v>
      </c>
      <c r="AW2334" s="14" t="s">
        <v>38</v>
      </c>
      <c r="AX2334" s="14" t="s">
        <v>91</v>
      </c>
      <c r="AY2334" s="290" t="s">
        <v>397</v>
      </c>
    </row>
    <row r="2335" s="2" customFormat="1" ht="16.5" customHeight="1">
      <c r="A2335" s="40"/>
      <c r="B2335" s="41"/>
      <c r="C2335" s="247" t="s">
        <v>3686</v>
      </c>
      <c r="D2335" s="247" t="s">
        <v>400</v>
      </c>
      <c r="E2335" s="248" t="s">
        <v>3687</v>
      </c>
      <c r="F2335" s="249" t="s">
        <v>3688</v>
      </c>
      <c r="G2335" s="250" t="s">
        <v>3621</v>
      </c>
      <c r="H2335" s="251">
        <v>18453.110000000001</v>
      </c>
      <c r="I2335" s="252"/>
      <c r="J2335" s="253">
        <f>ROUND(I2335*H2335,2)</f>
        <v>0</v>
      </c>
      <c r="K2335" s="254"/>
      <c r="L2335" s="46"/>
      <c r="M2335" s="255" t="s">
        <v>1</v>
      </c>
      <c r="N2335" s="256" t="s">
        <v>48</v>
      </c>
      <c r="O2335" s="93"/>
      <c r="P2335" s="257">
        <f>O2335*H2335</f>
        <v>0</v>
      </c>
      <c r="Q2335" s="257">
        <v>0</v>
      </c>
      <c r="R2335" s="257">
        <f>Q2335*H2335</f>
        <v>0</v>
      </c>
      <c r="S2335" s="257">
        <v>0</v>
      </c>
      <c r="T2335" s="258">
        <f>S2335*H2335</f>
        <v>0</v>
      </c>
      <c r="U2335" s="40"/>
      <c r="V2335" s="40"/>
      <c r="W2335" s="40"/>
      <c r="X2335" s="40"/>
      <c r="Y2335" s="40"/>
      <c r="Z2335" s="40"/>
      <c r="AA2335" s="40"/>
      <c r="AB2335" s="40"/>
      <c r="AC2335" s="40"/>
      <c r="AD2335" s="40"/>
      <c r="AE2335" s="40"/>
      <c r="AR2335" s="259" t="s">
        <v>162</v>
      </c>
      <c r="AT2335" s="259" t="s">
        <v>400</v>
      </c>
      <c r="AU2335" s="259" t="s">
        <v>93</v>
      </c>
      <c r="AY2335" s="18" t="s">
        <v>397</v>
      </c>
      <c r="BE2335" s="260">
        <f>IF(N2335="základní",J2335,0)</f>
        <v>0</v>
      </c>
      <c r="BF2335" s="260">
        <f>IF(N2335="snížená",J2335,0)</f>
        <v>0</v>
      </c>
      <c r="BG2335" s="260">
        <f>IF(N2335="zákl. přenesená",J2335,0)</f>
        <v>0</v>
      </c>
      <c r="BH2335" s="260">
        <f>IF(N2335="sníž. přenesená",J2335,0)</f>
        <v>0</v>
      </c>
      <c r="BI2335" s="260">
        <f>IF(N2335="nulová",J2335,0)</f>
        <v>0</v>
      </c>
      <c r="BJ2335" s="18" t="s">
        <v>91</v>
      </c>
      <c r="BK2335" s="260">
        <f>ROUND(I2335*H2335,2)</f>
        <v>0</v>
      </c>
      <c r="BL2335" s="18" t="s">
        <v>162</v>
      </c>
      <c r="BM2335" s="259" t="s">
        <v>3689</v>
      </c>
    </row>
    <row r="2336" s="2" customFormat="1">
      <c r="A2336" s="40"/>
      <c r="B2336" s="41"/>
      <c r="C2336" s="42"/>
      <c r="D2336" s="261" t="s">
        <v>404</v>
      </c>
      <c r="E2336" s="42"/>
      <c r="F2336" s="262" t="s">
        <v>3690</v>
      </c>
      <c r="G2336" s="42"/>
      <c r="H2336" s="42"/>
      <c r="I2336" s="157"/>
      <c r="J2336" s="42"/>
      <c r="K2336" s="42"/>
      <c r="L2336" s="46"/>
      <c r="M2336" s="263"/>
      <c r="N2336" s="264"/>
      <c r="O2336" s="93"/>
      <c r="P2336" s="93"/>
      <c r="Q2336" s="93"/>
      <c r="R2336" s="93"/>
      <c r="S2336" s="93"/>
      <c r="T2336" s="94"/>
      <c r="U2336" s="40"/>
      <c r="V2336" s="40"/>
      <c r="W2336" s="40"/>
      <c r="X2336" s="40"/>
      <c r="Y2336" s="40"/>
      <c r="Z2336" s="40"/>
      <c r="AA2336" s="40"/>
      <c r="AB2336" s="40"/>
      <c r="AC2336" s="40"/>
      <c r="AD2336" s="40"/>
      <c r="AE2336" s="40"/>
      <c r="AT2336" s="18" t="s">
        <v>404</v>
      </c>
      <c r="AU2336" s="18" t="s">
        <v>93</v>
      </c>
    </row>
    <row r="2337" s="16" customFormat="1">
      <c r="A2337" s="16"/>
      <c r="B2337" s="306"/>
      <c r="C2337" s="307"/>
      <c r="D2337" s="261" t="s">
        <v>465</v>
      </c>
      <c r="E2337" s="308" t="s">
        <v>1</v>
      </c>
      <c r="F2337" s="309" t="s">
        <v>1182</v>
      </c>
      <c r="G2337" s="307"/>
      <c r="H2337" s="308" t="s">
        <v>1</v>
      </c>
      <c r="I2337" s="310"/>
      <c r="J2337" s="307"/>
      <c r="K2337" s="307"/>
      <c r="L2337" s="311"/>
      <c r="M2337" s="312"/>
      <c r="N2337" s="313"/>
      <c r="O2337" s="313"/>
      <c r="P2337" s="313"/>
      <c r="Q2337" s="313"/>
      <c r="R2337" s="313"/>
      <c r="S2337" s="313"/>
      <c r="T2337" s="314"/>
      <c r="U2337" s="16"/>
      <c r="V2337" s="16"/>
      <c r="W2337" s="16"/>
      <c r="X2337" s="16"/>
      <c r="Y2337" s="16"/>
      <c r="Z2337" s="16"/>
      <c r="AA2337" s="16"/>
      <c r="AB2337" s="16"/>
      <c r="AC2337" s="16"/>
      <c r="AD2337" s="16"/>
      <c r="AE2337" s="16"/>
      <c r="AT2337" s="315" t="s">
        <v>465</v>
      </c>
      <c r="AU2337" s="315" t="s">
        <v>93</v>
      </c>
      <c r="AV2337" s="16" t="s">
        <v>91</v>
      </c>
      <c r="AW2337" s="16" t="s">
        <v>38</v>
      </c>
      <c r="AX2337" s="16" t="s">
        <v>83</v>
      </c>
      <c r="AY2337" s="315" t="s">
        <v>397</v>
      </c>
    </row>
    <row r="2338" s="16" customFormat="1">
      <c r="A2338" s="16"/>
      <c r="B2338" s="306"/>
      <c r="C2338" s="307"/>
      <c r="D2338" s="261" t="s">
        <v>465</v>
      </c>
      <c r="E2338" s="308" t="s">
        <v>1</v>
      </c>
      <c r="F2338" s="309" t="s">
        <v>3691</v>
      </c>
      <c r="G2338" s="307"/>
      <c r="H2338" s="308" t="s">
        <v>1</v>
      </c>
      <c r="I2338" s="310"/>
      <c r="J2338" s="307"/>
      <c r="K2338" s="307"/>
      <c r="L2338" s="311"/>
      <c r="M2338" s="312"/>
      <c r="N2338" s="313"/>
      <c r="O2338" s="313"/>
      <c r="P2338" s="313"/>
      <c r="Q2338" s="313"/>
      <c r="R2338" s="313"/>
      <c r="S2338" s="313"/>
      <c r="T2338" s="314"/>
      <c r="U2338" s="16"/>
      <c r="V2338" s="16"/>
      <c r="W2338" s="16"/>
      <c r="X2338" s="16"/>
      <c r="Y2338" s="16"/>
      <c r="Z2338" s="16"/>
      <c r="AA2338" s="16"/>
      <c r="AB2338" s="16"/>
      <c r="AC2338" s="16"/>
      <c r="AD2338" s="16"/>
      <c r="AE2338" s="16"/>
      <c r="AT2338" s="315" t="s">
        <v>465</v>
      </c>
      <c r="AU2338" s="315" t="s">
        <v>93</v>
      </c>
      <c r="AV2338" s="16" t="s">
        <v>91</v>
      </c>
      <c r="AW2338" s="16" t="s">
        <v>38</v>
      </c>
      <c r="AX2338" s="16" t="s">
        <v>83</v>
      </c>
      <c r="AY2338" s="315" t="s">
        <v>397</v>
      </c>
    </row>
    <row r="2339" s="13" customFormat="1">
      <c r="A2339" s="13"/>
      <c r="B2339" s="269"/>
      <c r="C2339" s="270"/>
      <c r="D2339" s="261" t="s">
        <v>465</v>
      </c>
      <c r="E2339" s="271" t="s">
        <v>1</v>
      </c>
      <c r="F2339" s="272" t="s">
        <v>3692</v>
      </c>
      <c r="G2339" s="270"/>
      <c r="H2339" s="273">
        <v>353.5</v>
      </c>
      <c r="I2339" s="274"/>
      <c r="J2339" s="270"/>
      <c r="K2339" s="270"/>
      <c r="L2339" s="275"/>
      <c r="M2339" s="276"/>
      <c r="N2339" s="277"/>
      <c r="O2339" s="277"/>
      <c r="P2339" s="277"/>
      <c r="Q2339" s="277"/>
      <c r="R2339" s="277"/>
      <c r="S2339" s="277"/>
      <c r="T2339" s="278"/>
      <c r="U2339" s="13"/>
      <c r="V2339" s="13"/>
      <c r="W2339" s="13"/>
      <c r="X2339" s="13"/>
      <c r="Y2339" s="13"/>
      <c r="Z2339" s="13"/>
      <c r="AA2339" s="13"/>
      <c r="AB2339" s="13"/>
      <c r="AC2339" s="13"/>
      <c r="AD2339" s="13"/>
      <c r="AE2339" s="13"/>
      <c r="AT2339" s="279" t="s">
        <v>465</v>
      </c>
      <c r="AU2339" s="279" t="s">
        <v>93</v>
      </c>
      <c r="AV2339" s="13" t="s">
        <v>93</v>
      </c>
      <c r="AW2339" s="13" t="s">
        <v>38</v>
      </c>
      <c r="AX2339" s="13" t="s">
        <v>83</v>
      </c>
      <c r="AY2339" s="279" t="s">
        <v>397</v>
      </c>
    </row>
    <row r="2340" s="13" customFormat="1">
      <c r="A2340" s="13"/>
      <c r="B2340" s="269"/>
      <c r="C2340" s="270"/>
      <c r="D2340" s="261" t="s">
        <v>465</v>
      </c>
      <c r="E2340" s="271" t="s">
        <v>1</v>
      </c>
      <c r="F2340" s="272" t="s">
        <v>3693</v>
      </c>
      <c r="G2340" s="270"/>
      <c r="H2340" s="273">
        <v>15049.9</v>
      </c>
      <c r="I2340" s="274"/>
      <c r="J2340" s="270"/>
      <c r="K2340" s="270"/>
      <c r="L2340" s="275"/>
      <c r="M2340" s="276"/>
      <c r="N2340" s="277"/>
      <c r="O2340" s="277"/>
      <c r="P2340" s="277"/>
      <c r="Q2340" s="277"/>
      <c r="R2340" s="277"/>
      <c r="S2340" s="277"/>
      <c r="T2340" s="278"/>
      <c r="U2340" s="13"/>
      <c r="V2340" s="13"/>
      <c r="W2340" s="13"/>
      <c r="X2340" s="13"/>
      <c r="Y2340" s="13"/>
      <c r="Z2340" s="13"/>
      <c r="AA2340" s="13"/>
      <c r="AB2340" s="13"/>
      <c r="AC2340" s="13"/>
      <c r="AD2340" s="13"/>
      <c r="AE2340" s="13"/>
      <c r="AT2340" s="279" t="s">
        <v>465</v>
      </c>
      <c r="AU2340" s="279" t="s">
        <v>93</v>
      </c>
      <c r="AV2340" s="13" t="s">
        <v>93</v>
      </c>
      <c r="AW2340" s="13" t="s">
        <v>38</v>
      </c>
      <c r="AX2340" s="13" t="s">
        <v>83</v>
      </c>
      <c r="AY2340" s="279" t="s">
        <v>397</v>
      </c>
    </row>
    <row r="2341" s="13" customFormat="1">
      <c r="A2341" s="13"/>
      <c r="B2341" s="269"/>
      <c r="C2341" s="270"/>
      <c r="D2341" s="261" t="s">
        <v>465</v>
      </c>
      <c r="E2341" s="271" t="s">
        <v>1</v>
      </c>
      <c r="F2341" s="272" t="s">
        <v>3694</v>
      </c>
      <c r="G2341" s="270"/>
      <c r="H2341" s="273">
        <v>2724.6999999999998</v>
      </c>
      <c r="I2341" s="274"/>
      <c r="J2341" s="270"/>
      <c r="K2341" s="270"/>
      <c r="L2341" s="275"/>
      <c r="M2341" s="276"/>
      <c r="N2341" s="277"/>
      <c r="O2341" s="277"/>
      <c r="P2341" s="277"/>
      <c r="Q2341" s="277"/>
      <c r="R2341" s="277"/>
      <c r="S2341" s="277"/>
      <c r="T2341" s="278"/>
      <c r="U2341" s="13"/>
      <c r="V2341" s="13"/>
      <c r="W2341" s="13"/>
      <c r="X2341" s="13"/>
      <c r="Y2341" s="13"/>
      <c r="Z2341" s="13"/>
      <c r="AA2341" s="13"/>
      <c r="AB2341" s="13"/>
      <c r="AC2341" s="13"/>
      <c r="AD2341" s="13"/>
      <c r="AE2341" s="13"/>
      <c r="AT2341" s="279" t="s">
        <v>465</v>
      </c>
      <c r="AU2341" s="279" t="s">
        <v>93</v>
      </c>
      <c r="AV2341" s="13" t="s">
        <v>93</v>
      </c>
      <c r="AW2341" s="13" t="s">
        <v>38</v>
      </c>
      <c r="AX2341" s="13" t="s">
        <v>83</v>
      </c>
      <c r="AY2341" s="279" t="s">
        <v>397</v>
      </c>
    </row>
    <row r="2342" s="13" customFormat="1">
      <c r="A2342" s="13"/>
      <c r="B2342" s="269"/>
      <c r="C2342" s="270"/>
      <c r="D2342" s="261" t="s">
        <v>465</v>
      </c>
      <c r="E2342" s="271" t="s">
        <v>1</v>
      </c>
      <c r="F2342" s="272" t="s">
        <v>3695</v>
      </c>
      <c r="G2342" s="270"/>
      <c r="H2342" s="273">
        <v>325.00999999999999</v>
      </c>
      <c r="I2342" s="274"/>
      <c r="J2342" s="270"/>
      <c r="K2342" s="270"/>
      <c r="L2342" s="275"/>
      <c r="M2342" s="276"/>
      <c r="N2342" s="277"/>
      <c r="O2342" s="277"/>
      <c r="P2342" s="277"/>
      <c r="Q2342" s="277"/>
      <c r="R2342" s="277"/>
      <c r="S2342" s="277"/>
      <c r="T2342" s="278"/>
      <c r="U2342" s="13"/>
      <c r="V2342" s="13"/>
      <c r="W2342" s="13"/>
      <c r="X2342" s="13"/>
      <c r="Y2342" s="13"/>
      <c r="Z2342" s="13"/>
      <c r="AA2342" s="13"/>
      <c r="AB2342" s="13"/>
      <c r="AC2342" s="13"/>
      <c r="AD2342" s="13"/>
      <c r="AE2342" s="13"/>
      <c r="AT2342" s="279" t="s">
        <v>465</v>
      </c>
      <c r="AU2342" s="279" t="s">
        <v>93</v>
      </c>
      <c r="AV2342" s="13" t="s">
        <v>93</v>
      </c>
      <c r="AW2342" s="13" t="s">
        <v>38</v>
      </c>
      <c r="AX2342" s="13" t="s">
        <v>83</v>
      </c>
      <c r="AY2342" s="279" t="s">
        <v>397</v>
      </c>
    </row>
    <row r="2343" s="14" customFormat="1">
      <c r="A2343" s="14"/>
      <c r="B2343" s="280"/>
      <c r="C2343" s="281"/>
      <c r="D2343" s="261" t="s">
        <v>465</v>
      </c>
      <c r="E2343" s="282" t="s">
        <v>1</v>
      </c>
      <c r="F2343" s="283" t="s">
        <v>467</v>
      </c>
      <c r="G2343" s="281"/>
      <c r="H2343" s="284">
        <v>18453.110000000001</v>
      </c>
      <c r="I2343" s="285"/>
      <c r="J2343" s="281"/>
      <c r="K2343" s="281"/>
      <c r="L2343" s="286"/>
      <c r="M2343" s="287"/>
      <c r="N2343" s="288"/>
      <c r="O2343" s="288"/>
      <c r="P2343" s="288"/>
      <c r="Q2343" s="288"/>
      <c r="R2343" s="288"/>
      <c r="S2343" s="288"/>
      <c r="T2343" s="289"/>
      <c r="U2343" s="14"/>
      <c r="V2343" s="14"/>
      <c r="W2343" s="14"/>
      <c r="X2343" s="14"/>
      <c r="Y2343" s="14"/>
      <c r="Z2343" s="14"/>
      <c r="AA2343" s="14"/>
      <c r="AB2343" s="14"/>
      <c r="AC2343" s="14"/>
      <c r="AD2343" s="14"/>
      <c r="AE2343" s="14"/>
      <c r="AT2343" s="290" t="s">
        <v>465</v>
      </c>
      <c r="AU2343" s="290" t="s">
        <v>93</v>
      </c>
      <c r="AV2343" s="14" t="s">
        <v>124</v>
      </c>
      <c r="AW2343" s="14" t="s">
        <v>38</v>
      </c>
      <c r="AX2343" s="14" t="s">
        <v>91</v>
      </c>
      <c r="AY2343" s="290" t="s">
        <v>397</v>
      </c>
    </row>
    <row r="2344" s="2" customFormat="1" ht="16.5" customHeight="1">
      <c r="A2344" s="40"/>
      <c r="B2344" s="41"/>
      <c r="C2344" s="247" t="s">
        <v>3696</v>
      </c>
      <c r="D2344" s="247" t="s">
        <v>400</v>
      </c>
      <c r="E2344" s="248" t="s">
        <v>3697</v>
      </c>
      <c r="F2344" s="249" t="s">
        <v>3698</v>
      </c>
      <c r="G2344" s="250" t="s">
        <v>546</v>
      </c>
      <c r="H2344" s="251">
        <v>66.602000000000004</v>
      </c>
      <c r="I2344" s="252"/>
      <c r="J2344" s="253">
        <f>ROUND(I2344*H2344,2)</f>
        <v>0</v>
      </c>
      <c r="K2344" s="254"/>
      <c r="L2344" s="46"/>
      <c r="M2344" s="255" t="s">
        <v>1</v>
      </c>
      <c r="N2344" s="256" t="s">
        <v>48</v>
      </c>
      <c r="O2344" s="93"/>
      <c r="P2344" s="257">
        <f>O2344*H2344</f>
        <v>0</v>
      </c>
      <c r="Q2344" s="257">
        <v>0</v>
      </c>
      <c r="R2344" s="257">
        <f>Q2344*H2344</f>
        <v>0</v>
      </c>
      <c r="S2344" s="257">
        <v>0</v>
      </c>
      <c r="T2344" s="258">
        <f>S2344*H2344</f>
        <v>0</v>
      </c>
      <c r="U2344" s="40"/>
      <c r="V2344" s="40"/>
      <c r="W2344" s="40"/>
      <c r="X2344" s="40"/>
      <c r="Y2344" s="40"/>
      <c r="Z2344" s="40"/>
      <c r="AA2344" s="40"/>
      <c r="AB2344" s="40"/>
      <c r="AC2344" s="40"/>
      <c r="AD2344" s="40"/>
      <c r="AE2344" s="40"/>
      <c r="AR2344" s="259" t="s">
        <v>162</v>
      </c>
      <c r="AT2344" s="259" t="s">
        <v>400</v>
      </c>
      <c r="AU2344" s="259" t="s">
        <v>93</v>
      </c>
      <c r="AY2344" s="18" t="s">
        <v>397</v>
      </c>
      <c r="BE2344" s="260">
        <f>IF(N2344="základní",J2344,0)</f>
        <v>0</v>
      </c>
      <c r="BF2344" s="260">
        <f>IF(N2344="snížená",J2344,0)</f>
        <v>0</v>
      </c>
      <c r="BG2344" s="260">
        <f>IF(N2344="zákl. přenesená",J2344,0)</f>
        <v>0</v>
      </c>
      <c r="BH2344" s="260">
        <f>IF(N2344="sníž. přenesená",J2344,0)</f>
        <v>0</v>
      </c>
      <c r="BI2344" s="260">
        <f>IF(N2344="nulová",J2344,0)</f>
        <v>0</v>
      </c>
      <c r="BJ2344" s="18" t="s">
        <v>91</v>
      </c>
      <c r="BK2344" s="260">
        <f>ROUND(I2344*H2344,2)</f>
        <v>0</v>
      </c>
      <c r="BL2344" s="18" t="s">
        <v>162</v>
      </c>
      <c r="BM2344" s="259" t="s">
        <v>3699</v>
      </c>
    </row>
    <row r="2345" s="2" customFormat="1">
      <c r="A2345" s="40"/>
      <c r="B2345" s="41"/>
      <c r="C2345" s="42"/>
      <c r="D2345" s="261" t="s">
        <v>404</v>
      </c>
      <c r="E2345" s="42"/>
      <c r="F2345" s="262" t="s">
        <v>3700</v>
      </c>
      <c r="G2345" s="42"/>
      <c r="H2345" s="42"/>
      <c r="I2345" s="157"/>
      <c r="J2345" s="42"/>
      <c r="K2345" s="42"/>
      <c r="L2345" s="46"/>
      <c r="M2345" s="263"/>
      <c r="N2345" s="264"/>
      <c r="O2345" s="93"/>
      <c r="P2345" s="93"/>
      <c r="Q2345" s="93"/>
      <c r="R2345" s="93"/>
      <c r="S2345" s="93"/>
      <c r="T2345" s="94"/>
      <c r="U2345" s="40"/>
      <c r="V2345" s="40"/>
      <c r="W2345" s="40"/>
      <c r="X2345" s="40"/>
      <c r="Y2345" s="40"/>
      <c r="Z2345" s="40"/>
      <c r="AA2345" s="40"/>
      <c r="AB2345" s="40"/>
      <c r="AC2345" s="40"/>
      <c r="AD2345" s="40"/>
      <c r="AE2345" s="40"/>
      <c r="AT2345" s="18" t="s">
        <v>404</v>
      </c>
      <c r="AU2345" s="18" t="s">
        <v>93</v>
      </c>
    </row>
    <row r="2346" s="16" customFormat="1">
      <c r="A2346" s="16"/>
      <c r="B2346" s="306"/>
      <c r="C2346" s="307"/>
      <c r="D2346" s="261" t="s">
        <v>465</v>
      </c>
      <c r="E2346" s="308" t="s">
        <v>1</v>
      </c>
      <c r="F2346" s="309" t="s">
        <v>1129</v>
      </c>
      <c r="G2346" s="307"/>
      <c r="H2346" s="308" t="s">
        <v>1</v>
      </c>
      <c r="I2346" s="310"/>
      <c r="J2346" s="307"/>
      <c r="K2346" s="307"/>
      <c r="L2346" s="311"/>
      <c r="M2346" s="312"/>
      <c r="N2346" s="313"/>
      <c r="O2346" s="313"/>
      <c r="P2346" s="313"/>
      <c r="Q2346" s="313"/>
      <c r="R2346" s="313"/>
      <c r="S2346" s="313"/>
      <c r="T2346" s="314"/>
      <c r="U2346" s="16"/>
      <c r="V2346" s="16"/>
      <c r="W2346" s="16"/>
      <c r="X2346" s="16"/>
      <c r="Y2346" s="16"/>
      <c r="Z2346" s="16"/>
      <c r="AA2346" s="16"/>
      <c r="AB2346" s="16"/>
      <c r="AC2346" s="16"/>
      <c r="AD2346" s="16"/>
      <c r="AE2346" s="16"/>
      <c r="AT2346" s="315" t="s">
        <v>465</v>
      </c>
      <c r="AU2346" s="315" t="s">
        <v>93</v>
      </c>
      <c r="AV2346" s="16" t="s">
        <v>91</v>
      </c>
      <c r="AW2346" s="16" t="s">
        <v>38</v>
      </c>
      <c r="AX2346" s="16" t="s">
        <v>83</v>
      </c>
      <c r="AY2346" s="315" t="s">
        <v>397</v>
      </c>
    </row>
    <row r="2347" s="16" customFormat="1">
      <c r="A2347" s="16"/>
      <c r="B2347" s="306"/>
      <c r="C2347" s="307"/>
      <c r="D2347" s="261" t="s">
        <v>465</v>
      </c>
      <c r="E2347" s="308" t="s">
        <v>1</v>
      </c>
      <c r="F2347" s="309" t="s">
        <v>3701</v>
      </c>
      <c r="G2347" s="307"/>
      <c r="H2347" s="308" t="s">
        <v>1</v>
      </c>
      <c r="I2347" s="310"/>
      <c r="J2347" s="307"/>
      <c r="K2347" s="307"/>
      <c r="L2347" s="311"/>
      <c r="M2347" s="312"/>
      <c r="N2347" s="313"/>
      <c r="O2347" s="313"/>
      <c r="P2347" s="313"/>
      <c r="Q2347" s="313"/>
      <c r="R2347" s="313"/>
      <c r="S2347" s="313"/>
      <c r="T2347" s="314"/>
      <c r="U2347" s="16"/>
      <c r="V2347" s="16"/>
      <c r="W2347" s="16"/>
      <c r="X2347" s="16"/>
      <c r="Y2347" s="16"/>
      <c r="Z2347" s="16"/>
      <c r="AA2347" s="16"/>
      <c r="AB2347" s="16"/>
      <c r="AC2347" s="16"/>
      <c r="AD2347" s="16"/>
      <c r="AE2347" s="16"/>
      <c r="AT2347" s="315" t="s">
        <v>465</v>
      </c>
      <c r="AU2347" s="315" t="s">
        <v>93</v>
      </c>
      <c r="AV2347" s="16" t="s">
        <v>91</v>
      </c>
      <c r="AW2347" s="16" t="s">
        <v>38</v>
      </c>
      <c r="AX2347" s="16" t="s">
        <v>83</v>
      </c>
      <c r="AY2347" s="315" t="s">
        <v>397</v>
      </c>
    </row>
    <row r="2348" s="13" customFormat="1">
      <c r="A2348" s="13"/>
      <c r="B2348" s="269"/>
      <c r="C2348" s="270"/>
      <c r="D2348" s="261" t="s">
        <v>465</v>
      </c>
      <c r="E2348" s="271" t="s">
        <v>1</v>
      </c>
      <c r="F2348" s="272" t="s">
        <v>3702</v>
      </c>
      <c r="G2348" s="270"/>
      <c r="H2348" s="273">
        <v>34.276000000000003</v>
      </c>
      <c r="I2348" s="274"/>
      <c r="J2348" s="270"/>
      <c r="K2348" s="270"/>
      <c r="L2348" s="275"/>
      <c r="M2348" s="276"/>
      <c r="N2348" s="277"/>
      <c r="O2348" s="277"/>
      <c r="P2348" s="277"/>
      <c r="Q2348" s="277"/>
      <c r="R2348" s="277"/>
      <c r="S2348" s="277"/>
      <c r="T2348" s="278"/>
      <c r="U2348" s="13"/>
      <c r="V2348" s="13"/>
      <c r="W2348" s="13"/>
      <c r="X2348" s="13"/>
      <c r="Y2348" s="13"/>
      <c r="Z2348" s="13"/>
      <c r="AA2348" s="13"/>
      <c r="AB2348" s="13"/>
      <c r="AC2348" s="13"/>
      <c r="AD2348" s="13"/>
      <c r="AE2348" s="13"/>
      <c r="AT2348" s="279" t="s">
        <v>465</v>
      </c>
      <c r="AU2348" s="279" t="s">
        <v>93</v>
      </c>
      <c r="AV2348" s="13" t="s">
        <v>93</v>
      </c>
      <c r="AW2348" s="13" t="s">
        <v>38</v>
      </c>
      <c r="AX2348" s="13" t="s">
        <v>83</v>
      </c>
      <c r="AY2348" s="279" t="s">
        <v>397</v>
      </c>
    </row>
    <row r="2349" s="13" customFormat="1">
      <c r="A2349" s="13"/>
      <c r="B2349" s="269"/>
      <c r="C2349" s="270"/>
      <c r="D2349" s="261" t="s">
        <v>465</v>
      </c>
      <c r="E2349" s="271" t="s">
        <v>1</v>
      </c>
      <c r="F2349" s="272" t="s">
        <v>3703</v>
      </c>
      <c r="G2349" s="270"/>
      <c r="H2349" s="273">
        <v>8.141</v>
      </c>
      <c r="I2349" s="274"/>
      <c r="J2349" s="270"/>
      <c r="K2349" s="270"/>
      <c r="L2349" s="275"/>
      <c r="M2349" s="276"/>
      <c r="N2349" s="277"/>
      <c r="O2349" s="277"/>
      <c r="P2349" s="277"/>
      <c r="Q2349" s="277"/>
      <c r="R2349" s="277"/>
      <c r="S2349" s="277"/>
      <c r="T2349" s="278"/>
      <c r="U2349" s="13"/>
      <c r="V2349" s="13"/>
      <c r="W2349" s="13"/>
      <c r="X2349" s="13"/>
      <c r="Y2349" s="13"/>
      <c r="Z2349" s="13"/>
      <c r="AA2349" s="13"/>
      <c r="AB2349" s="13"/>
      <c r="AC2349" s="13"/>
      <c r="AD2349" s="13"/>
      <c r="AE2349" s="13"/>
      <c r="AT2349" s="279" t="s">
        <v>465</v>
      </c>
      <c r="AU2349" s="279" t="s">
        <v>93</v>
      </c>
      <c r="AV2349" s="13" t="s">
        <v>93</v>
      </c>
      <c r="AW2349" s="13" t="s">
        <v>38</v>
      </c>
      <c r="AX2349" s="13" t="s">
        <v>83</v>
      </c>
      <c r="AY2349" s="279" t="s">
        <v>397</v>
      </c>
    </row>
    <row r="2350" s="13" customFormat="1">
      <c r="A2350" s="13"/>
      <c r="B2350" s="269"/>
      <c r="C2350" s="270"/>
      <c r="D2350" s="261" t="s">
        <v>465</v>
      </c>
      <c r="E2350" s="271" t="s">
        <v>1</v>
      </c>
      <c r="F2350" s="272" t="s">
        <v>3704</v>
      </c>
      <c r="G2350" s="270"/>
      <c r="H2350" s="273">
        <v>13.335000000000001</v>
      </c>
      <c r="I2350" s="274"/>
      <c r="J2350" s="270"/>
      <c r="K2350" s="270"/>
      <c r="L2350" s="275"/>
      <c r="M2350" s="276"/>
      <c r="N2350" s="277"/>
      <c r="O2350" s="277"/>
      <c r="P2350" s="277"/>
      <c r="Q2350" s="277"/>
      <c r="R2350" s="277"/>
      <c r="S2350" s="277"/>
      <c r="T2350" s="278"/>
      <c r="U2350" s="13"/>
      <c r="V2350" s="13"/>
      <c r="W2350" s="13"/>
      <c r="X2350" s="13"/>
      <c r="Y2350" s="13"/>
      <c r="Z2350" s="13"/>
      <c r="AA2350" s="13"/>
      <c r="AB2350" s="13"/>
      <c r="AC2350" s="13"/>
      <c r="AD2350" s="13"/>
      <c r="AE2350" s="13"/>
      <c r="AT2350" s="279" t="s">
        <v>465</v>
      </c>
      <c r="AU2350" s="279" t="s">
        <v>93</v>
      </c>
      <c r="AV2350" s="13" t="s">
        <v>93</v>
      </c>
      <c r="AW2350" s="13" t="s">
        <v>38</v>
      </c>
      <c r="AX2350" s="13" t="s">
        <v>83</v>
      </c>
      <c r="AY2350" s="279" t="s">
        <v>397</v>
      </c>
    </row>
    <row r="2351" s="13" customFormat="1">
      <c r="A2351" s="13"/>
      <c r="B2351" s="269"/>
      <c r="C2351" s="270"/>
      <c r="D2351" s="261" t="s">
        <v>465</v>
      </c>
      <c r="E2351" s="271" t="s">
        <v>1</v>
      </c>
      <c r="F2351" s="272" t="s">
        <v>3705</v>
      </c>
      <c r="G2351" s="270"/>
      <c r="H2351" s="273">
        <v>10.85</v>
      </c>
      <c r="I2351" s="274"/>
      <c r="J2351" s="270"/>
      <c r="K2351" s="270"/>
      <c r="L2351" s="275"/>
      <c r="M2351" s="276"/>
      <c r="N2351" s="277"/>
      <c r="O2351" s="277"/>
      <c r="P2351" s="277"/>
      <c r="Q2351" s="277"/>
      <c r="R2351" s="277"/>
      <c r="S2351" s="277"/>
      <c r="T2351" s="278"/>
      <c r="U2351" s="13"/>
      <c r="V2351" s="13"/>
      <c r="W2351" s="13"/>
      <c r="X2351" s="13"/>
      <c r="Y2351" s="13"/>
      <c r="Z2351" s="13"/>
      <c r="AA2351" s="13"/>
      <c r="AB2351" s="13"/>
      <c r="AC2351" s="13"/>
      <c r="AD2351" s="13"/>
      <c r="AE2351" s="13"/>
      <c r="AT2351" s="279" t="s">
        <v>465</v>
      </c>
      <c r="AU2351" s="279" t="s">
        <v>93</v>
      </c>
      <c r="AV2351" s="13" t="s">
        <v>93</v>
      </c>
      <c r="AW2351" s="13" t="s">
        <v>38</v>
      </c>
      <c r="AX2351" s="13" t="s">
        <v>83</v>
      </c>
      <c r="AY2351" s="279" t="s">
        <v>397</v>
      </c>
    </row>
    <row r="2352" s="14" customFormat="1">
      <c r="A2352" s="14"/>
      <c r="B2352" s="280"/>
      <c r="C2352" s="281"/>
      <c r="D2352" s="261" t="s">
        <v>465</v>
      </c>
      <c r="E2352" s="282" t="s">
        <v>1</v>
      </c>
      <c r="F2352" s="283" t="s">
        <v>467</v>
      </c>
      <c r="G2352" s="281"/>
      <c r="H2352" s="284">
        <v>66.602000000000004</v>
      </c>
      <c r="I2352" s="285"/>
      <c r="J2352" s="281"/>
      <c r="K2352" s="281"/>
      <c r="L2352" s="286"/>
      <c r="M2352" s="287"/>
      <c r="N2352" s="288"/>
      <c r="O2352" s="288"/>
      <c r="P2352" s="288"/>
      <c r="Q2352" s="288"/>
      <c r="R2352" s="288"/>
      <c r="S2352" s="288"/>
      <c r="T2352" s="289"/>
      <c r="U2352" s="14"/>
      <c r="V2352" s="14"/>
      <c r="W2352" s="14"/>
      <c r="X2352" s="14"/>
      <c r="Y2352" s="14"/>
      <c r="Z2352" s="14"/>
      <c r="AA2352" s="14"/>
      <c r="AB2352" s="14"/>
      <c r="AC2352" s="14"/>
      <c r="AD2352" s="14"/>
      <c r="AE2352" s="14"/>
      <c r="AT2352" s="290" t="s">
        <v>465</v>
      </c>
      <c r="AU2352" s="290" t="s">
        <v>93</v>
      </c>
      <c r="AV2352" s="14" t="s">
        <v>124</v>
      </c>
      <c r="AW2352" s="14" t="s">
        <v>38</v>
      </c>
      <c r="AX2352" s="14" t="s">
        <v>91</v>
      </c>
      <c r="AY2352" s="290" t="s">
        <v>397</v>
      </c>
    </row>
    <row r="2353" s="2" customFormat="1" ht="21.75" customHeight="1">
      <c r="A2353" s="40"/>
      <c r="B2353" s="41"/>
      <c r="C2353" s="247" t="s">
        <v>2374</v>
      </c>
      <c r="D2353" s="247" t="s">
        <v>400</v>
      </c>
      <c r="E2353" s="248" t="s">
        <v>3706</v>
      </c>
      <c r="F2353" s="249" t="s">
        <v>3707</v>
      </c>
      <c r="G2353" s="250" t="s">
        <v>656</v>
      </c>
      <c r="H2353" s="251">
        <v>6</v>
      </c>
      <c r="I2353" s="252"/>
      <c r="J2353" s="253">
        <f>ROUND(I2353*H2353,2)</f>
        <v>0</v>
      </c>
      <c r="K2353" s="254"/>
      <c r="L2353" s="46"/>
      <c r="M2353" s="255" t="s">
        <v>1</v>
      </c>
      <c r="N2353" s="256" t="s">
        <v>48</v>
      </c>
      <c r="O2353" s="93"/>
      <c r="P2353" s="257">
        <f>O2353*H2353</f>
        <v>0</v>
      </c>
      <c r="Q2353" s="257">
        <v>0</v>
      </c>
      <c r="R2353" s="257">
        <f>Q2353*H2353</f>
        <v>0</v>
      </c>
      <c r="S2353" s="257">
        <v>0</v>
      </c>
      <c r="T2353" s="258">
        <f>S2353*H2353</f>
        <v>0</v>
      </c>
      <c r="U2353" s="40"/>
      <c r="V2353" s="40"/>
      <c r="W2353" s="40"/>
      <c r="X2353" s="40"/>
      <c r="Y2353" s="40"/>
      <c r="Z2353" s="40"/>
      <c r="AA2353" s="40"/>
      <c r="AB2353" s="40"/>
      <c r="AC2353" s="40"/>
      <c r="AD2353" s="40"/>
      <c r="AE2353" s="40"/>
      <c r="AR2353" s="259" t="s">
        <v>162</v>
      </c>
      <c r="AT2353" s="259" t="s">
        <v>400</v>
      </c>
      <c r="AU2353" s="259" t="s">
        <v>93</v>
      </c>
      <c r="AY2353" s="18" t="s">
        <v>397</v>
      </c>
      <c r="BE2353" s="260">
        <f>IF(N2353="základní",J2353,0)</f>
        <v>0</v>
      </c>
      <c r="BF2353" s="260">
        <f>IF(N2353="snížená",J2353,0)</f>
        <v>0</v>
      </c>
      <c r="BG2353" s="260">
        <f>IF(N2353="zákl. přenesená",J2353,0)</f>
        <v>0</v>
      </c>
      <c r="BH2353" s="260">
        <f>IF(N2353="sníž. přenesená",J2353,0)</f>
        <v>0</v>
      </c>
      <c r="BI2353" s="260">
        <f>IF(N2353="nulová",J2353,0)</f>
        <v>0</v>
      </c>
      <c r="BJ2353" s="18" t="s">
        <v>91</v>
      </c>
      <c r="BK2353" s="260">
        <f>ROUND(I2353*H2353,2)</f>
        <v>0</v>
      </c>
      <c r="BL2353" s="18" t="s">
        <v>162</v>
      </c>
      <c r="BM2353" s="259" t="s">
        <v>3708</v>
      </c>
    </row>
    <row r="2354" s="2" customFormat="1">
      <c r="A2354" s="40"/>
      <c r="B2354" s="41"/>
      <c r="C2354" s="42"/>
      <c r="D2354" s="261" t="s">
        <v>404</v>
      </c>
      <c r="E2354" s="42"/>
      <c r="F2354" s="262" t="s">
        <v>3709</v>
      </c>
      <c r="G2354" s="42"/>
      <c r="H2354" s="42"/>
      <c r="I2354" s="157"/>
      <c r="J2354" s="42"/>
      <c r="K2354" s="42"/>
      <c r="L2354" s="46"/>
      <c r="M2354" s="263"/>
      <c r="N2354" s="264"/>
      <c r="O2354" s="93"/>
      <c r="P2354" s="93"/>
      <c r="Q2354" s="93"/>
      <c r="R2354" s="93"/>
      <c r="S2354" s="93"/>
      <c r="T2354" s="94"/>
      <c r="U2354" s="40"/>
      <c r="V2354" s="40"/>
      <c r="W2354" s="40"/>
      <c r="X2354" s="40"/>
      <c r="Y2354" s="40"/>
      <c r="Z2354" s="40"/>
      <c r="AA2354" s="40"/>
      <c r="AB2354" s="40"/>
      <c r="AC2354" s="40"/>
      <c r="AD2354" s="40"/>
      <c r="AE2354" s="40"/>
      <c r="AT2354" s="18" t="s">
        <v>404</v>
      </c>
      <c r="AU2354" s="18" t="s">
        <v>93</v>
      </c>
    </row>
    <row r="2355" s="2" customFormat="1" ht="16.5" customHeight="1">
      <c r="A2355" s="40"/>
      <c r="B2355" s="41"/>
      <c r="C2355" s="247" t="s">
        <v>3710</v>
      </c>
      <c r="D2355" s="247" t="s">
        <v>400</v>
      </c>
      <c r="E2355" s="248" t="s">
        <v>3711</v>
      </c>
      <c r="F2355" s="249" t="s">
        <v>3712</v>
      </c>
      <c r="G2355" s="250" t="s">
        <v>1431</v>
      </c>
      <c r="H2355" s="329"/>
      <c r="I2355" s="252"/>
      <c r="J2355" s="253">
        <f>ROUND(I2355*H2355,2)</f>
        <v>0</v>
      </c>
      <c r="K2355" s="254"/>
      <c r="L2355" s="46"/>
      <c r="M2355" s="255" t="s">
        <v>1</v>
      </c>
      <c r="N2355" s="256" t="s">
        <v>48</v>
      </c>
      <c r="O2355" s="93"/>
      <c r="P2355" s="257">
        <f>O2355*H2355</f>
        <v>0</v>
      </c>
      <c r="Q2355" s="257">
        <v>0</v>
      </c>
      <c r="R2355" s="257">
        <f>Q2355*H2355</f>
        <v>0</v>
      </c>
      <c r="S2355" s="257">
        <v>0</v>
      </c>
      <c r="T2355" s="258">
        <f>S2355*H2355</f>
        <v>0</v>
      </c>
      <c r="U2355" s="40"/>
      <c r="V2355" s="40"/>
      <c r="W2355" s="40"/>
      <c r="X2355" s="40"/>
      <c r="Y2355" s="40"/>
      <c r="Z2355" s="40"/>
      <c r="AA2355" s="40"/>
      <c r="AB2355" s="40"/>
      <c r="AC2355" s="40"/>
      <c r="AD2355" s="40"/>
      <c r="AE2355" s="40"/>
      <c r="AR2355" s="259" t="s">
        <v>162</v>
      </c>
      <c r="AT2355" s="259" t="s">
        <v>400</v>
      </c>
      <c r="AU2355" s="259" t="s">
        <v>93</v>
      </c>
      <c r="AY2355" s="18" t="s">
        <v>397</v>
      </c>
      <c r="BE2355" s="260">
        <f>IF(N2355="základní",J2355,0)</f>
        <v>0</v>
      </c>
      <c r="BF2355" s="260">
        <f>IF(N2355="snížená",J2355,0)</f>
        <v>0</v>
      </c>
      <c r="BG2355" s="260">
        <f>IF(N2355="zákl. přenesená",J2355,0)</f>
        <v>0</v>
      </c>
      <c r="BH2355" s="260">
        <f>IF(N2355="sníž. přenesená",J2355,0)</f>
        <v>0</v>
      </c>
      <c r="BI2355" s="260">
        <f>IF(N2355="nulová",J2355,0)</f>
        <v>0</v>
      </c>
      <c r="BJ2355" s="18" t="s">
        <v>91</v>
      </c>
      <c r="BK2355" s="260">
        <f>ROUND(I2355*H2355,2)</f>
        <v>0</v>
      </c>
      <c r="BL2355" s="18" t="s">
        <v>162</v>
      </c>
      <c r="BM2355" s="259" t="s">
        <v>3713</v>
      </c>
    </row>
    <row r="2356" s="12" customFormat="1" ht="22.8" customHeight="1">
      <c r="A2356" s="12"/>
      <c r="B2356" s="231"/>
      <c r="C2356" s="232"/>
      <c r="D2356" s="233" t="s">
        <v>82</v>
      </c>
      <c r="E2356" s="245" t="s">
        <v>3714</v>
      </c>
      <c r="F2356" s="245" t="s">
        <v>3715</v>
      </c>
      <c r="G2356" s="232"/>
      <c r="H2356" s="232"/>
      <c r="I2356" s="235"/>
      <c r="J2356" s="246">
        <f>BK2356</f>
        <v>0</v>
      </c>
      <c r="K2356" s="232"/>
      <c r="L2356" s="237"/>
      <c r="M2356" s="238"/>
      <c r="N2356" s="239"/>
      <c r="O2356" s="239"/>
      <c r="P2356" s="240">
        <f>SUM(P2357:P2399)</f>
        <v>0</v>
      </c>
      <c r="Q2356" s="239"/>
      <c r="R2356" s="240">
        <f>SUM(R2357:R2399)</f>
        <v>5.5271502000000003</v>
      </c>
      <c r="S2356" s="239"/>
      <c r="T2356" s="241">
        <f>SUM(T2357:T2399)</f>
        <v>0</v>
      </c>
      <c r="U2356" s="12"/>
      <c r="V2356" s="12"/>
      <c r="W2356" s="12"/>
      <c r="X2356" s="12"/>
      <c r="Y2356" s="12"/>
      <c r="Z2356" s="12"/>
      <c r="AA2356" s="12"/>
      <c r="AB2356" s="12"/>
      <c r="AC2356" s="12"/>
      <c r="AD2356" s="12"/>
      <c r="AE2356" s="12"/>
      <c r="AR2356" s="242" t="s">
        <v>93</v>
      </c>
      <c r="AT2356" s="243" t="s">
        <v>82</v>
      </c>
      <c r="AU2356" s="243" t="s">
        <v>91</v>
      </c>
      <c r="AY2356" s="242" t="s">
        <v>397</v>
      </c>
      <c r="BK2356" s="244">
        <f>SUM(BK2357:BK2399)</f>
        <v>0</v>
      </c>
    </row>
    <row r="2357" s="2" customFormat="1" ht="16.5" customHeight="1">
      <c r="A2357" s="40"/>
      <c r="B2357" s="41"/>
      <c r="C2357" s="247" t="s">
        <v>2369</v>
      </c>
      <c r="D2357" s="247" t="s">
        <v>400</v>
      </c>
      <c r="E2357" s="248" t="s">
        <v>3716</v>
      </c>
      <c r="F2357" s="249" t="s">
        <v>3717</v>
      </c>
      <c r="G2357" s="250" t="s">
        <v>546</v>
      </c>
      <c r="H2357" s="251">
        <v>701.41499999999996</v>
      </c>
      <c r="I2357" s="252"/>
      <c r="J2357" s="253">
        <f>ROUND(I2357*H2357,2)</f>
        <v>0</v>
      </c>
      <c r="K2357" s="254"/>
      <c r="L2357" s="46"/>
      <c r="M2357" s="255" t="s">
        <v>1</v>
      </c>
      <c r="N2357" s="256" t="s">
        <v>48</v>
      </c>
      <c r="O2357" s="93"/>
      <c r="P2357" s="257">
        <f>O2357*H2357</f>
        <v>0</v>
      </c>
      <c r="Q2357" s="257">
        <v>0</v>
      </c>
      <c r="R2357" s="257">
        <f>Q2357*H2357</f>
        <v>0</v>
      </c>
      <c r="S2357" s="257">
        <v>0</v>
      </c>
      <c r="T2357" s="258">
        <f>S2357*H2357</f>
        <v>0</v>
      </c>
      <c r="U2357" s="40"/>
      <c r="V2357" s="40"/>
      <c r="W2357" s="40"/>
      <c r="X2357" s="40"/>
      <c r="Y2357" s="40"/>
      <c r="Z2357" s="40"/>
      <c r="AA2357" s="40"/>
      <c r="AB2357" s="40"/>
      <c r="AC2357" s="40"/>
      <c r="AD2357" s="40"/>
      <c r="AE2357" s="40"/>
      <c r="AR2357" s="259" t="s">
        <v>162</v>
      </c>
      <c r="AT2357" s="259" t="s">
        <v>400</v>
      </c>
      <c r="AU2357" s="259" t="s">
        <v>93</v>
      </c>
      <c r="AY2357" s="18" t="s">
        <v>397</v>
      </c>
      <c r="BE2357" s="260">
        <f>IF(N2357="základní",J2357,0)</f>
        <v>0</v>
      </c>
      <c r="BF2357" s="260">
        <f>IF(N2357="snížená",J2357,0)</f>
        <v>0</v>
      </c>
      <c r="BG2357" s="260">
        <f>IF(N2357="zákl. přenesená",J2357,0)</f>
        <v>0</v>
      </c>
      <c r="BH2357" s="260">
        <f>IF(N2357="sníž. přenesená",J2357,0)</f>
        <v>0</v>
      </c>
      <c r="BI2357" s="260">
        <f>IF(N2357="nulová",J2357,0)</f>
        <v>0</v>
      </c>
      <c r="BJ2357" s="18" t="s">
        <v>91</v>
      </c>
      <c r="BK2357" s="260">
        <f>ROUND(I2357*H2357,2)</f>
        <v>0</v>
      </c>
      <c r="BL2357" s="18" t="s">
        <v>162</v>
      </c>
      <c r="BM2357" s="259" t="s">
        <v>3718</v>
      </c>
    </row>
    <row r="2358" s="16" customFormat="1">
      <c r="A2358" s="16"/>
      <c r="B2358" s="306"/>
      <c r="C2358" s="307"/>
      <c r="D2358" s="261" t="s">
        <v>465</v>
      </c>
      <c r="E2358" s="308" t="s">
        <v>1</v>
      </c>
      <c r="F2358" s="309" t="s">
        <v>1213</v>
      </c>
      <c r="G2358" s="307"/>
      <c r="H2358" s="308" t="s">
        <v>1</v>
      </c>
      <c r="I2358" s="310"/>
      <c r="J2358" s="307"/>
      <c r="K2358" s="307"/>
      <c r="L2358" s="311"/>
      <c r="M2358" s="312"/>
      <c r="N2358" s="313"/>
      <c r="O2358" s="313"/>
      <c r="P2358" s="313"/>
      <c r="Q2358" s="313"/>
      <c r="R2358" s="313"/>
      <c r="S2358" s="313"/>
      <c r="T2358" s="314"/>
      <c r="U2358" s="16"/>
      <c r="V2358" s="16"/>
      <c r="W2358" s="16"/>
      <c r="X2358" s="16"/>
      <c r="Y2358" s="16"/>
      <c r="Z2358" s="16"/>
      <c r="AA2358" s="16"/>
      <c r="AB2358" s="16"/>
      <c r="AC2358" s="16"/>
      <c r="AD2358" s="16"/>
      <c r="AE2358" s="16"/>
      <c r="AT2358" s="315" t="s">
        <v>465</v>
      </c>
      <c r="AU2358" s="315" t="s">
        <v>93</v>
      </c>
      <c r="AV2358" s="16" t="s">
        <v>91</v>
      </c>
      <c r="AW2358" s="16" t="s">
        <v>38</v>
      </c>
      <c r="AX2358" s="16" t="s">
        <v>83</v>
      </c>
      <c r="AY2358" s="315" t="s">
        <v>397</v>
      </c>
    </row>
    <row r="2359" s="16" customFormat="1">
      <c r="A2359" s="16"/>
      <c r="B2359" s="306"/>
      <c r="C2359" s="307"/>
      <c r="D2359" s="261" t="s">
        <v>465</v>
      </c>
      <c r="E2359" s="308" t="s">
        <v>1</v>
      </c>
      <c r="F2359" s="309" t="s">
        <v>3719</v>
      </c>
      <c r="G2359" s="307"/>
      <c r="H2359" s="308" t="s">
        <v>1</v>
      </c>
      <c r="I2359" s="310"/>
      <c r="J2359" s="307"/>
      <c r="K2359" s="307"/>
      <c r="L2359" s="311"/>
      <c r="M2359" s="312"/>
      <c r="N2359" s="313"/>
      <c r="O2359" s="313"/>
      <c r="P2359" s="313"/>
      <c r="Q2359" s="313"/>
      <c r="R2359" s="313"/>
      <c r="S2359" s="313"/>
      <c r="T2359" s="314"/>
      <c r="U2359" s="16"/>
      <c r="V2359" s="16"/>
      <c r="W2359" s="16"/>
      <c r="X2359" s="16"/>
      <c r="Y2359" s="16"/>
      <c r="Z2359" s="16"/>
      <c r="AA2359" s="16"/>
      <c r="AB2359" s="16"/>
      <c r="AC2359" s="16"/>
      <c r="AD2359" s="16"/>
      <c r="AE2359" s="16"/>
      <c r="AT2359" s="315" t="s">
        <v>465</v>
      </c>
      <c r="AU2359" s="315" t="s">
        <v>93</v>
      </c>
      <c r="AV2359" s="16" t="s">
        <v>91</v>
      </c>
      <c r="AW2359" s="16" t="s">
        <v>38</v>
      </c>
      <c r="AX2359" s="16" t="s">
        <v>83</v>
      </c>
      <c r="AY2359" s="315" t="s">
        <v>397</v>
      </c>
    </row>
    <row r="2360" s="13" customFormat="1">
      <c r="A2360" s="13"/>
      <c r="B2360" s="269"/>
      <c r="C2360" s="270"/>
      <c r="D2360" s="261" t="s">
        <v>465</v>
      </c>
      <c r="E2360" s="271" t="s">
        <v>1</v>
      </c>
      <c r="F2360" s="272" t="s">
        <v>3720</v>
      </c>
      <c r="G2360" s="270"/>
      <c r="H2360" s="273">
        <v>637.64999999999998</v>
      </c>
      <c r="I2360" s="274"/>
      <c r="J2360" s="270"/>
      <c r="K2360" s="270"/>
      <c r="L2360" s="275"/>
      <c r="M2360" s="276"/>
      <c r="N2360" s="277"/>
      <c r="O2360" s="277"/>
      <c r="P2360" s="277"/>
      <c r="Q2360" s="277"/>
      <c r="R2360" s="277"/>
      <c r="S2360" s="277"/>
      <c r="T2360" s="278"/>
      <c r="U2360" s="13"/>
      <c r="V2360" s="13"/>
      <c r="W2360" s="13"/>
      <c r="X2360" s="13"/>
      <c r="Y2360" s="13"/>
      <c r="Z2360" s="13"/>
      <c r="AA2360" s="13"/>
      <c r="AB2360" s="13"/>
      <c r="AC2360" s="13"/>
      <c r="AD2360" s="13"/>
      <c r="AE2360" s="13"/>
      <c r="AT2360" s="279" t="s">
        <v>465</v>
      </c>
      <c r="AU2360" s="279" t="s">
        <v>93</v>
      </c>
      <c r="AV2360" s="13" t="s">
        <v>93</v>
      </c>
      <c r="AW2360" s="13" t="s">
        <v>38</v>
      </c>
      <c r="AX2360" s="13" t="s">
        <v>83</v>
      </c>
      <c r="AY2360" s="279" t="s">
        <v>397</v>
      </c>
    </row>
    <row r="2361" s="15" customFormat="1">
      <c r="A2361" s="15"/>
      <c r="B2361" s="291"/>
      <c r="C2361" s="292"/>
      <c r="D2361" s="261" t="s">
        <v>465</v>
      </c>
      <c r="E2361" s="293" t="s">
        <v>1</v>
      </c>
      <c r="F2361" s="294" t="s">
        <v>476</v>
      </c>
      <c r="G2361" s="292"/>
      <c r="H2361" s="295">
        <v>637.64999999999998</v>
      </c>
      <c r="I2361" s="296"/>
      <c r="J2361" s="292"/>
      <c r="K2361" s="292"/>
      <c r="L2361" s="297"/>
      <c r="M2361" s="298"/>
      <c r="N2361" s="299"/>
      <c r="O2361" s="299"/>
      <c r="P2361" s="299"/>
      <c r="Q2361" s="299"/>
      <c r="R2361" s="299"/>
      <c r="S2361" s="299"/>
      <c r="T2361" s="300"/>
      <c r="U2361" s="15"/>
      <c r="V2361" s="15"/>
      <c r="W2361" s="15"/>
      <c r="X2361" s="15"/>
      <c r="Y2361" s="15"/>
      <c r="Z2361" s="15"/>
      <c r="AA2361" s="15"/>
      <c r="AB2361" s="15"/>
      <c r="AC2361" s="15"/>
      <c r="AD2361" s="15"/>
      <c r="AE2361" s="15"/>
      <c r="AT2361" s="301" t="s">
        <v>465</v>
      </c>
      <c r="AU2361" s="301" t="s">
        <v>93</v>
      </c>
      <c r="AV2361" s="15" t="s">
        <v>112</v>
      </c>
      <c r="AW2361" s="15" t="s">
        <v>38</v>
      </c>
      <c r="AX2361" s="15" t="s">
        <v>83</v>
      </c>
      <c r="AY2361" s="301" t="s">
        <v>397</v>
      </c>
    </row>
    <row r="2362" s="13" customFormat="1">
      <c r="A2362" s="13"/>
      <c r="B2362" s="269"/>
      <c r="C2362" s="270"/>
      <c r="D2362" s="261" t="s">
        <v>465</v>
      </c>
      <c r="E2362" s="271" t="s">
        <v>1</v>
      </c>
      <c r="F2362" s="272" t="s">
        <v>3721</v>
      </c>
      <c r="G2362" s="270"/>
      <c r="H2362" s="273">
        <v>63.765000000000001</v>
      </c>
      <c r="I2362" s="274"/>
      <c r="J2362" s="270"/>
      <c r="K2362" s="270"/>
      <c r="L2362" s="275"/>
      <c r="M2362" s="276"/>
      <c r="N2362" s="277"/>
      <c r="O2362" s="277"/>
      <c r="P2362" s="277"/>
      <c r="Q2362" s="277"/>
      <c r="R2362" s="277"/>
      <c r="S2362" s="277"/>
      <c r="T2362" s="278"/>
      <c r="U2362" s="13"/>
      <c r="V2362" s="13"/>
      <c r="W2362" s="13"/>
      <c r="X2362" s="13"/>
      <c r="Y2362" s="13"/>
      <c r="Z2362" s="13"/>
      <c r="AA2362" s="13"/>
      <c r="AB2362" s="13"/>
      <c r="AC2362" s="13"/>
      <c r="AD2362" s="13"/>
      <c r="AE2362" s="13"/>
      <c r="AT2362" s="279" t="s">
        <v>465</v>
      </c>
      <c r="AU2362" s="279" t="s">
        <v>93</v>
      </c>
      <c r="AV2362" s="13" t="s">
        <v>93</v>
      </c>
      <c r="AW2362" s="13" t="s">
        <v>38</v>
      </c>
      <c r="AX2362" s="13" t="s">
        <v>83</v>
      </c>
      <c r="AY2362" s="279" t="s">
        <v>397</v>
      </c>
    </row>
    <row r="2363" s="14" customFormat="1">
      <c r="A2363" s="14"/>
      <c r="B2363" s="280"/>
      <c r="C2363" s="281"/>
      <c r="D2363" s="261" t="s">
        <v>465</v>
      </c>
      <c r="E2363" s="282" t="s">
        <v>1</v>
      </c>
      <c r="F2363" s="283" t="s">
        <v>467</v>
      </c>
      <c r="G2363" s="281"/>
      <c r="H2363" s="284">
        <v>701.41499999999996</v>
      </c>
      <c r="I2363" s="285"/>
      <c r="J2363" s="281"/>
      <c r="K2363" s="281"/>
      <c r="L2363" s="286"/>
      <c r="M2363" s="287"/>
      <c r="N2363" s="288"/>
      <c r="O2363" s="288"/>
      <c r="P2363" s="288"/>
      <c r="Q2363" s="288"/>
      <c r="R2363" s="288"/>
      <c r="S2363" s="288"/>
      <c r="T2363" s="289"/>
      <c r="U2363" s="14"/>
      <c r="V2363" s="14"/>
      <c r="W2363" s="14"/>
      <c r="X2363" s="14"/>
      <c r="Y2363" s="14"/>
      <c r="Z2363" s="14"/>
      <c r="AA2363" s="14"/>
      <c r="AB2363" s="14"/>
      <c r="AC2363" s="14"/>
      <c r="AD2363" s="14"/>
      <c r="AE2363" s="14"/>
      <c r="AT2363" s="290" t="s">
        <v>465</v>
      </c>
      <c r="AU2363" s="290" t="s">
        <v>93</v>
      </c>
      <c r="AV2363" s="14" t="s">
        <v>124</v>
      </c>
      <c r="AW2363" s="14" t="s">
        <v>38</v>
      </c>
      <c r="AX2363" s="14" t="s">
        <v>91</v>
      </c>
      <c r="AY2363" s="290" t="s">
        <v>397</v>
      </c>
    </row>
    <row r="2364" s="2" customFormat="1" ht="16.5" customHeight="1">
      <c r="A2364" s="40"/>
      <c r="B2364" s="41"/>
      <c r="C2364" s="247" t="s">
        <v>3722</v>
      </c>
      <c r="D2364" s="247" t="s">
        <v>400</v>
      </c>
      <c r="E2364" s="248" t="s">
        <v>3723</v>
      </c>
      <c r="F2364" s="249" t="s">
        <v>3724</v>
      </c>
      <c r="G2364" s="250" t="s">
        <v>546</v>
      </c>
      <c r="H2364" s="251">
        <v>701.41499999999996</v>
      </c>
      <c r="I2364" s="252"/>
      <c r="J2364" s="253">
        <f>ROUND(I2364*H2364,2)</f>
        <v>0</v>
      </c>
      <c r="K2364" s="254"/>
      <c r="L2364" s="46"/>
      <c r="M2364" s="255" t="s">
        <v>1</v>
      </c>
      <c r="N2364" s="256" t="s">
        <v>48</v>
      </c>
      <c r="O2364" s="93"/>
      <c r="P2364" s="257">
        <f>O2364*H2364</f>
        <v>0</v>
      </c>
      <c r="Q2364" s="257">
        <v>0.00029999999999999997</v>
      </c>
      <c r="R2364" s="257">
        <f>Q2364*H2364</f>
        <v>0.21042449999999996</v>
      </c>
      <c r="S2364" s="257">
        <v>0</v>
      </c>
      <c r="T2364" s="258">
        <f>S2364*H2364</f>
        <v>0</v>
      </c>
      <c r="U2364" s="40"/>
      <c r="V2364" s="40"/>
      <c r="W2364" s="40"/>
      <c r="X2364" s="40"/>
      <c r="Y2364" s="40"/>
      <c r="Z2364" s="40"/>
      <c r="AA2364" s="40"/>
      <c r="AB2364" s="40"/>
      <c r="AC2364" s="40"/>
      <c r="AD2364" s="40"/>
      <c r="AE2364" s="40"/>
      <c r="AR2364" s="259" t="s">
        <v>162</v>
      </c>
      <c r="AT2364" s="259" t="s">
        <v>400</v>
      </c>
      <c r="AU2364" s="259" t="s">
        <v>93</v>
      </c>
      <c r="AY2364" s="18" t="s">
        <v>397</v>
      </c>
      <c r="BE2364" s="260">
        <f>IF(N2364="základní",J2364,0)</f>
        <v>0</v>
      </c>
      <c r="BF2364" s="260">
        <f>IF(N2364="snížená",J2364,0)</f>
        <v>0</v>
      </c>
      <c r="BG2364" s="260">
        <f>IF(N2364="zákl. přenesená",J2364,0)</f>
        <v>0</v>
      </c>
      <c r="BH2364" s="260">
        <f>IF(N2364="sníž. přenesená",J2364,0)</f>
        <v>0</v>
      </c>
      <c r="BI2364" s="260">
        <f>IF(N2364="nulová",J2364,0)</f>
        <v>0</v>
      </c>
      <c r="BJ2364" s="18" t="s">
        <v>91</v>
      </c>
      <c r="BK2364" s="260">
        <f>ROUND(I2364*H2364,2)</f>
        <v>0</v>
      </c>
      <c r="BL2364" s="18" t="s">
        <v>162</v>
      </c>
      <c r="BM2364" s="259" t="s">
        <v>3725</v>
      </c>
    </row>
    <row r="2365" s="16" customFormat="1">
      <c r="A2365" s="16"/>
      <c r="B2365" s="306"/>
      <c r="C2365" s="307"/>
      <c r="D2365" s="261" t="s">
        <v>465</v>
      </c>
      <c r="E2365" s="308" t="s">
        <v>1</v>
      </c>
      <c r="F2365" s="309" t="s">
        <v>1213</v>
      </c>
      <c r="G2365" s="307"/>
      <c r="H2365" s="308" t="s">
        <v>1</v>
      </c>
      <c r="I2365" s="310"/>
      <c r="J2365" s="307"/>
      <c r="K2365" s="307"/>
      <c r="L2365" s="311"/>
      <c r="M2365" s="312"/>
      <c r="N2365" s="313"/>
      <c r="O2365" s="313"/>
      <c r="P2365" s="313"/>
      <c r="Q2365" s="313"/>
      <c r="R2365" s="313"/>
      <c r="S2365" s="313"/>
      <c r="T2365" s="314"/>
      <c r="U2365" s="16"/>
      <c r="V2365" s="16"/>
      <c r="W2365" s="16"/>
      <c r="X2365" s="16"/>
      <c r="Y2365" s="16"/>
      <c r="Z2365" s="16"/>
      <c r="AA2365" s="16"/>
      <c r="AB2365" s="16"/>
      <c r="AC2365" s="16"/>
      <c r="AD2365" s="16"/>
      <c r="AE2365" s="16"/>
      <c r="AT2365" s="315" t="s">
        <v>465</v>
      </c>
      <c r="AU2365" s="315" t="s">
        <v>93</v>
      </c>
      <c r="AV2365" s="16" t="s">
        <v>91</v>
      </c>
      <c r="AW2365" s="16" t="s">
        <v>38</v>
      </c>
      <c r="AX2365" s="16" t="s">
        <v>83</v>
      </c>
      <c r="AY2365" s="315" t="s">
        <v>397</v>
      </c>
    </row>
    <row r="2366" s="16" customFormat="1">
      <c r="A2366" s="16"/>
      <c r="B2366" s="306"/>
      <c r="C2366" s="307"/>
      <c r="D2366" s="261" t="s">
        <v>465</v>
      </c>
      <c r="E2366" s="308" t="s">
        <v>1</v>
      </c>
      <c r="F2366" s="309" t="s">
        <v>3719</v>
      </c>
      <c r="G2366" s="307"/>
      <c r="H2366" s="308" t="s">
        <v>1</v>
      </c>
      <c r="I2366" s="310"/>
      <c r="J2366" s="307"/>
      <c r="K2366" s="307"/>
      <c r="L2366" s="311"/>
      <c r="M2366" s="312"/>
      <c r="N2366" s="313"/>
      <c r="O2366" s="313"/>
      <c r="P2366" s="313"/>
      <c r="Q2366" s="313"/>
      <c r="R2366" s="313"/>
      <c r="S2366" s="313"/>
      <c r="T2366" s="314"/>
      <c r="U2366" s="16"/>
      <c r="V2366" s="16"/>
      <c r="W2366" s="16"/>
      <c r="X2366" s="16"/>
      <c r="Y2366" s="16"/>
      <c r="Z2366" s="16"/>
      <c r="AA2366" s="16"/>
      <c r="AB2366" s="16"/>
      <c r="AC2366" s="16"/>
      <c r="AD2366" s="16"/>
      <c r="AE2366" s="16"/>
      <c r="AT2366" s="315" t="s">
        <v>465</v>
      </c>
      <c r="AU2366" s="315" t="s">
        <v>93</v>
      </c>
      <c r="AV2366" s="16" t="s">
        <v>91</v>
      </c>
      <c r="AW2366" s="16" t="s">
        <v>38</v>
      </c>
      <c r="AX2366" s="16" t="s">
        <v>83</v>
      </c>
      <c r="AY2366" s="315" t="s">
        <v>397</v>
      </c>
    </row>
    <row r="2367" s="13" customFormat="1">
      <c r="A2367" s="13"/>
      <c r="B2367" s="269"/>
      <c r="C2367" s="270"/>
      <c r="D2367" s="261" t="s">
        <v>465</v>
      </c>
      <c r="E2367" s="271" t="s">
        <v>1</v>
      </c>
      <c r="F2367" s="272" t="s">
        <v>3720</v>
      </c>
      <c r="G2367" s="270"/>
      <c r="H2367" s="273">
        <v>637.64999999999998</v>
      </c>
      <c r="I2367" s="274"/>
      <c r="J2367" s="270"/>
      <c r="K2367" s="270"/>
      <c r="L2367" s="275"/>
      <c r="M2367" s="276"/>
      <c r="N2367" s="277"/>
      <c r="O2367" s="277"/>
      <c r="P2367" s="277"/>
      <c r="Q2367" s="277"/>
      <c r="R2367" s="277"/>
      <c r="S2367" s="277"/>
      <c r="T2367" s="278"/>
      <c r="U2367" s="13"/>
      <c r="V2367" s="13"/>
      <c r="W2367" s="13"/>
      <c r="X2367" s="13"/>
      <c r="Y2367" s="13"/>
      <c r="Z2367" s="13"/>
      <c r="AA2367" s="13"/>
      <c r="AB2367" s="13"/>
      <c r="AC2367" s="13"/>
      <c r="AD2367" s="13"/>
      <c r="AE2367" s="13"/>
      <c r="AT2367" s="279" t="s">
        <v>465</v>
      </c>
      <c r="AU2367" s="279" t="s">
        <v>93</v>
      </c>
      <c r="AV2367" s="13" t="s">
        <v>93</v>
      </c>
      <c r="AW2367" s="13" t="s">
        <v>38</v>
      </c>
      <c r="AX2367" s="13" t="s">
        <v>83</v>
      </c>
      <c r="AY2367" s="279" t="s">
        <v>397</v>
      </c>
    </row>
    <row r="2368" s="15" customFormat="1">
      <c r="A2368" s="15"/>
      <c r="B2368" s="291"/>
      <c r="C2368" s="292"/>
      <c r="D2368" s="261" t="s">
        <v>465</v>
      </c>
      <c r="E2368" s="293" t="s">
        <v>1</v>
      </c>
      <c r="F2368" s="294" t="s">
        <v>476</v>
      </c>
      <c r="G2368" s="292"/>
      <c r="H2368" s="295">
        <v>637.64999999999998</v>
      </c>
      <c r="I2368" s="296"/>
      <c r="J2368" s="292"/>
      <c r="K2368" s="292"/>
      <c r="L2368" s="297"/>
      <c r="M2368" s="298"/>
      <c r="N2368" s="299"/>
      <c r="O2368" s="299"/>
      <c r="P2368" s="299"/>
      <c r="Q2368" s="299"/>
      <c r="R2368" s="299"/>
      <c r="S2368" s="299"/>
      <c r="T2368" s="300"/>
      <c r="U2368" s="15"/>
      <c r="V2368" s="15"/>
      <c r="W2368" s="15"/>
      <c r="X2368" s="15"/>
      <c r="Y2368" s="15"/>
      <c r="Z2368" s="15"/>
      <c r="AA2368" s="15"/>
      <c r="AB2368" s="15"/>
      <c r="AC2368" s="15"/>
      <c r="AD2368" s="15"/>
      <c r="AE2368" s="15"/>
      <c r="AT2368" s="301" t="s">
        <v>465</v>
      </c>
      <c r="AU2368" s="301" t="s">
        <v>93</v>
      </c>
      <c r="AV2368" s="15" t="s">
        <v>112</v>
      </c>
      <c r="AW2368" s="15" t="s">
        <v>38</v>
      </c>
      <c r="AX2368" s="15" t="s">
        <v>83</v>
      </c>
      <c r="AY2368" s="301" t="s">
        <v>397</v>
      </c>
    </row>
    <row r="2369" s="13" customFormat="1">
      <c r="A2369" s="13"/>
      <c r="B2369" s="269"/>
      <c r="C2369" s="270"/>
      <c r="D2369" s="261" t="s">
        <v>465</v>
      </c>
      <c r="E2369" s="271" t="s">
        <v>1</v>
      </c>
      <c r="F2369" s="272" t="s">
        <v>3721</v>
      </c>
      <c r="G2369" s="270"/>
      <c r="H2369" s="273">
        <v>63.765000000000001</v>
      </c>
      <c r="I2369" s="274"/>
      <c r="J2369" s="270"/>
      <c r="K2369" s="270"/>
      <c r="L2369" s="275"/>
      <c r="M2369" s="276"/>
      <c r="N2369" s="277"/>
      <c r="O2369" s="277"/>
      <c r="P2369" s="277"/>
      <c r="Q2369" s="277"/>
      <c r="R2369" s="277"/>
      <c r="S2369" s="277"/>
      <c r="T2369" s="278"/>
      <c r="U2369" s="13"/>
      <c r="V2369" s="13"/>
      <c r="W2369" s="13"/>
      <c r="X2369" s="13"/>
      <c r="Y2369" s="13"/>
      <c r="Z2369" s="13"/>
      <c r="AA2369" s="13"/>
      <c r="AB2369" s="13"/>
      <c r="AC2369" s="13"/>
      <c r="AD2369" s="13"/>
      <c r="AE2369" s="13"/>
      <c r="AT2369" s="279" t="s">
        <v>465</v>
      </c>
      <c r="AU2369" s="279" t="s">
        <v>93</v>
      </c>
      <c r="AV2369" s="13" t="s">
        <v>93</v>
      </c>
      <c r="AW2369" s="13" t="s">
        <v>38</v>
      </c>
      <c r="AX2369" s="13" t="s">
        <v>83</v>
      </c>
      <c r="AY2369" s="279" t="s">
        <v>397</v>
      </c>
    </row>
    <row r="2370" s="14" customFormat="1">
      <c r="A2370" s="14"/>
      <c r="B2370" s="280"/>
      <c r="C2370" s="281"/>
      <c r="D2370" s="261" t="s">
        <v>465</v>
      </c>
      <c r="E2370" s="282" t="s">
        <v>1</v>
      </c>
      <c r="F2370" s="283" t="s">
        <v>467</v>
      </c>
      <c r="G2370" s="281"/>
      <c r="H2370" s="284">
        <v>701.41499999999996</v>
      </c>
      <c r="I2370" s="285"/>
      <c r="J2370" s="281"/>
      <c r="K2370" s="281"/>
      <c r="L2370" s="286"/>
      <c r="M2370" s="287"/>
      <c r="N2370" s="288"/>
      <c r="O2370" s="288"/>
      <c r="P2370" s="288"/>
      <c r="Q2370" s="288"/>
      <c r="R2370" s="288"/>
      <c r="S2370" s="288"/>
      <c r="T2370" s="289"/>
      <c r="U2370" s="14"/>
      <c r="V2370" s="14"/>
      <c r="W2370" s="14"/>
      <c r="X2370" s="14"/>
      <c r="Y2370" s="14"/>
      <c r="Z2370" s="14"/>
      <c r="AA2370" s="14"/>
      <c r="AB2370" s="14"/>
      <c r="AC2370" s="14"/>
      <c r="AD2370" s="14"/>
      <c r="AE2370" s="14"/>
      <c r="AT2370" s="290" t="s">
        <v>465</v>
      </c>
      <c r="AU2370" s="290" t="s">
        <v>93</v>
      </c>
      <c r="AV2370" s="14" t="s">
        <v>124</v>
      </c>
      <c r="AW2370" s="14" t="s">
        <v>38</v>
      </c>
      <c r="AX2370" s="14" t="s">
        <v>91</v>
      </c>
      <c r="AY2370" s="290" t="s">
        <v>397</v>
      </c>
    </row>
    <row r="2371" s="2" customFormat="1" ht="16.5" customHeight="1">
      <c r="A2371" s="40"/>
      <c r="B2371" s="41"/>
      <c r="C2371" s="247" t="s">
        <v>2378</v>
      </c>
      <c r="D2371" s="247" t="s">
        <v>400</v>
      </c>
      <c r="E2371" s="248" t="s">
        <v>3726</v>
      </c>
      <c r="F2371" s="249" t="s">
        <v>3727</v>
      </c>
      <c r="G2371" s="250" t="s">
        <v>546</v>
      </c>
      <c r="H2371" s="251">
        <v>701.41499999999996</v>
      </c>
      <c r="I2371" s="252"/>
      <c r="J2371" s="253">
        <f>ROUND(I2371*H2371,2)</f>
        <v>0</v>
      </c>
      <c r="K2371" s="254"/>
      <c r="L2371" s="46"/>
      <c r="M2371" s="255" t="s">
        <v>1</v>
      </c>
      <c r="N2371" s="256" t="s">
        <v>48</v>
      </c>
      <c r="O2371" s="93"/>
      <c r="P2371" s="257">
        <f>O2371*H2371</f>
        <v>0</v>
      </c>
      <c r="Q2371" s="257">
        <v>0.0075799999999999999</v>
      </c>
      <c r="R2371" s="257">
        <f>Q2371*H2371</f>
        <v>5.3167257000000001</v>
      </c>
      <c r="S2371" s="257">
        <v>0</v>
      </c>
      <c r="T2371" s="258">
        <f>S2371*H2371</f>
        <v>0</v>
      </c>
      <c r="U2371" s="40"/>
      <c r="V2371" s="40"/>
      <c r="W2371" s="40"/>
      <c r="X2371" s="40"/>
      <c r="Y2371" s="40"/>
      <c r="Z2371" s="40"/>
      <c r="AA2371" s="40"/>
      <c r="AB2371" s="40"/>
      <c r="AC2371" s="40"/>
      <c r="AD2371" s="40"/>
      <c r="AE2371" s="40"/>
      <c r="AR2371" s="259" t="s">
        <v>162</v>
      </c>
      <c r="AT2371" s="259" t="s">
        <v>400</v>
      </c>
      <c r="AU2371" s="259" t="s">
        <v>93</v>
      </c>
      <c r="AY2371" s="18" t="s">
        <v>397</v>
      </c>
      <c r="BE2371" s="260">
        <f>IF(N2371="základní",J2371,0)</f>
        <v>0</v>
      </c>
      <c r="BF2371" s="260">
        <f>IF(N2371="snížená",J2371,0)</f>
        <v>0</v>
      </c>
      <c r="BG2371" s="260">
        <f>IF(N2371="zákl. přenesená",J2371,0)</f>
        <v>0</v>
      </c>
      <c r="BH2371" s="260">
        <f>IF(N2371="sníž. přenesená",J2371,0)</f>
        <v>0</v>
      </c>
      <c r="BI2371" s="260">
        <f>IF(N2371="nulová",J2371,0)</f>
        <v>0</v>
      </c>
      <c r="BJ2371" s="18" t="s">
        <v>91</v>
      </c>
      <c r="BK2371" s="260">
        <f>ROUND(I2371*H2371,2)</f>
        <v>0</v>
      </c>
      <c r="BL2371" s="18" t="s">
        <v>162</v>
      </c>
      <c r="BM2371" s="259" t="s">
        <v>3728</v>
      </c>
    </row>
    <row r="2372" s="16" customFormat="1">
      <c r="A2372" s="16"/>
      <c r="B2372" s="306"/>
      <c r="C2372" s="307"/>
      <c r="D2372" s="261" t="s">
        <v>465</v>
      </c>
      <c r="E2372" s="308" t="s">
        <v>1</v>
      </c>
      <c r="F2372" s="309" t="s">
        <v>1213</v>
      </c>
      <c r="G2372" s="307"/>
      <c r="H2372" s="308" t="s">
        <v>1</v>
      </c>
      <c r="I2372" s="310"/>
      <c r="J2372" s="307"/>
      <c r="K2372" s="307"/>
      <c r="L2372" s="311"/>
      <c r="M2372" s="312"/>
      <c r="N2372" s="313"/>
      <c r="O2372" s="313"/>
      <c r="P2372" s="313"/>
      <c r="Q2372" s="313"/>
      <c r="R2372" s="313"/>
      <c r="S2372" s="313"/>
      <c r="T2372" s="314"/>
      <c r="U2372" s="16"/>
      <c r="V2372" s="16"/>
      <c r="W2372" s="16"/>
      <c r="X2372" s="16"/>
      <c r="Y2372" s="16"/>
      <c r="Z2372" s="16"/>
      <c r="AA2372" s="16"/>
      <c r="AB2372" s="16"/>
      <c r="AC2372" s="16"/>
      <c r="AD2372" s="16"/>
      <c r="AE2372" s="16"/>
      <c r="AT2372" s="315" t="s">
        <v>465</v>
      </c>
      <c r="AU2372" s="315" t="s">
        <v>93</v>
      </c>
      <c r="AV2372" s="16" t="s">
        <v>91</v>
      </c>
      <c r="AW2372" s="16" t="s">
        <v>38</v>
      </c>
      <c r="AX2372" s="16" t="s">
        <v>83</v>
      </c>
      <c r="AY2372" s="315" t="s">
        <v>397</v>
      </c>
    </row>
    <row r="2373" s="16" customFormat="1">
      <c r="A2373" s="16"/>
      <c r="B2373" s="306"/>
      <c r="C2373" s="307"/>
      <c r="D2373" s="261" t="s">
        <v>465</v>
      </c>
      <c r="E2373" s="308" t="s">
        <v>1</v>
      </c>
      <c r="F2373" s="309" t="s">
        <v>3719</v>
      </c>
      <c r="G2373" s="307"/>
      <c r="H2373" s="308" t="s">
        <v>1</v>
      </c>
      <c r="I2373" s="310"/>
      <c r="J2373" s="307"/>
      <c r="K2373" s="307"/>
      <c r="L2373" s="311"/>
      <c r="M2373" s="312"/>
      <c r="N2373" s="313"/>
      <c r="O2373" s="313"/>
      <c r="P2373" s="313"/>
      <c r="Q2373" s="313"/>
      <c r="R2373" s="313"/>
      <c r="S2373" s="313"/>
      <c r="T2373" s="314"/>
      <c r="U2373" s="16"/>
      <c r="V2373" s="16"/>
      <c r="W2373" s="16"/>
      <c r="X2373" s="16"/>
      <c r="Y2373" s="16"/>
      <c r="Z2373" s="16"/>
      <c r="AA2373" s="16"/>
      <c r="AB2373" s="16"/>
      <c r="AC2373" s="16"/>
      <c r="AD2373" s="16"/>
      <c r="AE2373" s="16"/>
      <c r="AT2373" s="315" t="s">
        <v>465</v>
      </c>
      <c r="AU2373" s="315" t="s">
        <v>93</v>
      </c>
      <c r="AV2373" s="16" t="s">
        <v>91</v>
      </c>
      <c r="AW2373" s="16" t="s">
        <v>38</v>
      </c>
      <c r="AX2373" s="16" t="s">
        <v>83</v>
      </c>
      <c r="AY2373" s="315" t="s">
        <v>397</v>
      </c>
    </row>
    <row r="2374" s="13" customFormat="1">
      <c r="A2374" s="13"/>
      <c r="B2374" s="269"/>
      <c r="C2374" s="270"/>
      <c r="D2374" s="261" t="s">
        <v>465</v>
      </c>
      <c r="E2374" s="271" t="s">
        <v>1</v>
      </c>
      <c r="F2374" s="272" t="s">
        <v>3720</v>
      </c>
      <c r="G2374" s="270"/>
      <c r="H2374" s="273">
        <v>637.64999999999998</v>
      </c>
      <c r="I2374" s="274"/>
      <c r="J2374" s="270"/>
      <c r="K2374" s="270"/>
      <c r="L2374" s="275"/>
      <c r="M2374" s="276"/>
      <c r="N2374" s="277"/>
      <c r="O2374" s="277"/>
      <c r="P2374" s="277"/>
      <c r="Q2374" s="277"/>
      <c r="R2374" s="277"/>
      <c r="S2374" s="277"/>
      <c r="T2374" s="278"/>
      <c r="U2374" s="13"/>
      <c r="V2374" s="13"/>
      <c r="W2374" s="13"/>
      <c r="X2374" s="13"/>
      <c r="Y2374" s="13"/>
      <c r="Z2374" s="13"/>
      <c r="AA2374" s="13"/>
      <c r="AB2374" s="13"/>
      <c r="AC2374" s="13"/>
      <c r="AD2374" s="13"/>
      <c r="AE2374" s="13"/>
      <c r="AT2374" s="279" t="s">
        <v>465</v>
      </c>
      <c r="AU2374" s="279" t="s">
        <v>93</v>
      </c>
      <c r="AV2374" s="13" t="s">
        <v>93</v>
      </c>
      <c r="AW2374" s="13" t="s">
        <v>38</v>
      </c>
      <c r="AX2374" s="13" t="s">
        <v>83</v>
      </c>
      <c r="AY2374" s="279" t="s">
        <v>397</v>
      </c>
    </row>
    <row r="2375" s="15" customFormat="1">
      <c r="A2375" s="15"/>
      <c r="B2375" s="291"/>
      <c r="C2375" s="292"/>
      <c r="D2375" s="261" t="s">
        <v>465</v>
      </c>
      <c r="E2375" s="293" t="s">
        <v>1</v>
      </c>
      <c r="F2375" s="294" t="s">
        <v>476</v>
      </c>
      <c r="G2375" s="292"/>
      <c r="H2375" s="295">
        <v>637.64999999999998</v>
      </c>
      <c r="I2375" s="296"/>
      <c r="J2375" s="292"/>
      <c r="K2375" s="292"/>
      <c r="L2375" s="297"/>
      <c r="M2375" s="298"/>
      <c r="N2375" s="299"/>
      <c r="O2375" s="299"/>
      <c r="P2375" s="299"/>
      <c r="Q2375" s="299"/>
      <c r="R2375" s="299"/>
      <c r="S2375" s="299"/>
      <c r="T2375" s="300"/>
      <c r="U2375" s="15"/>
      <c r="V2375" s="15"/>
      <c r="W2375" s="15"/>
      <c r="X2375" s="15"/>
      <c r="Y2375" s="15"/>
      <c r="Z2375" s="15"/>
      <c r="AA2375" s="15"/>
      <c r="AB2375" s="15"/>
      <c r="AC2375" s="15"/>
      <c r="AD2375" s="15"/>
      <c r="AE2375" s="15"/>
      <c r="AT2375" s="301" t="s">
        <v>465</v>
      </c>
      <c r="AU2375" s="301" t="s">
        <v>93</v>
      </c>
      <c r="AV2375" s="15" t="s">
        <v>112</v>
      </c>
      <c r="AW2375" s="15" t="s">
        <v>38</v>
      </c>
      <c r="AX2375" s="15" t="s">
        <v>83</v>
      </c>
      <c r="AY2375" s="301" t="s">
        <v>397</v>
      </c>
    </row>
    <row r="2376" s="13" customFormat="1">
      <c r="A2376" s="13"/>
      <c r="B2376" s="269"/>
      <c r="C2376" s="270"/>
      <c r="D2376" s="261" t="s">
        <v>465</v>
      </c>
      <c r="E2376" s="271" t="s">
        <v>1</v>
      </c>
      <c r="F2376" s="272" t="s">
        <v>3721</v>
      </c>
      <c r="G2376" s="270"/>
      <c r="H2376" s="273">
        <v>63.765000000000001</v>
      </c>
      <c r="I2376" s="274"/>
      <c r="J2376" s="270"/>
      <c r="K2376" s="270"/>
      <c r="L2376" s="275"/>
      <c r="M2376" s="276"/>
      <c r="N2376" s="277"/>
      <c r="O2376" s="277"/>
      <c r="P2376" s="277"/>
      <c r="Q2376" s="277"/>
      <c r="R2376" s="277"/>
      <c r="S2376" s="277"/>
      <c r="T2376" s="278"/>
      <c r="U2376" s="13"/>
      <c r="V2376" s="13"/>
      <c r="W2376" s="13"/>
      <c r="X2376" s="13"/>
      <c r="Y2376" s="13"/>
      <c r="Z2376" s="13"/>
      <c r="AA2376" s="13"/>
      <c r="AB2376" s="13"/>
      <c r="AC2376" s="13"/>
      <c r="AD2376" s="13"/>
      <c r="AE2376" s="13"/>
      <c r="AT2376" s="279" t="s">
        <v>465</v>
      </c>
      <c r="AU2376" s="279" t="s">
        <v>93</v>
      </c>
      <c r="AV2376" s="13" t="s">
        <v>93</v>
      </c>
      <c r="AW2376" s="13" t="s">
        <v>38</v>
      </c>
      <c r="AX2376" s="13" t="s">
        <v>83</v>
      </c>
      <c r="AY2376" s="279" t="s">
        <v>397</v>
      </c>
    </row>
    <row r="2377" s="14" customFormat="1">
      <c r="A2377" s="14"/>
      <c r="B2377" s="280"/>
      <c r="C2377" s="281"/>
      <c r="D2377" s="261" t="s">
        <v>465</v>
      </c>
      <c r="E2377" s="282" t="s">
        <v>1</v>
      </c>
      <c r="F2377" s="283" t="s">
        <v>467</v>
      </c>
      <c r="G2377" s="281"/>
      <c r="H2377" s="284">
        <v>701.41499999999996</v>
      </c>
      <c r="I2377" s="285"/>
      <c r="J2377" s="281"/>
      <c r="K2377" s="281"/>
      <c r="L2377" s="286"/>
      <c r="M2377" s="287"/>
      <c r="N2377" s="288"/>
      <c r="O2377" s="288"/>
      <c r="P2377" s="288"/>
      <c r="Q2377" s="288"/>
      <c r="R2377" s="288"/>
      <c r="S2377" s="288"/>
      <c r="T2377" s="289"/>
      <c r="U2377" s="14"/>
      <c r="V2377" s="14"/>
      <c r="W2377" s="14"/>
      <c r="X2377" s="14"/>
      <c r="Y2377" s="14"/>
      <c r="Z2377" s="14"/>
      <c r="AA2377" s="14"/>
      <c r="AB2377" s="14"/>
      <c r="AC2377" s="14"/>
      <c r="AD2377" s="14"/>
      <c r="AE2377" s="14"/>
      <c r="AT2377" s="290" t="s">
        <v>465</v>
      </c>
      <c r="AU2377" s="290" t="s">
        <v>93</v>
      </c>
      <c r="AV2377" s="14" t="s">
        <v>124</v>
      </c>
      <c r="AW2377" s="14" t="s">
        <v>38</v>
      </c>
      <c r="AX2377" s="14" t="s">
        <v>91</v>
      </c>
      <c r="AY2377" s="290" t="s">
        <v>397</v>
      </c>
    </row>
    <row r="2378" s="2" customFormat="1" ht="21.75" customHeight="1">
      <c r="A2378" s="40"/>
      <c r="B2378" s="41"/>
      <c r="C2378" s="247" t="s">
        <v>3729</v>
      </c>
      <c r="D2378" s="247" t="s">
        <v>400</v>
      </c>
      <c r="E2378" s="248" t="s">
        <v>3730</v>
      </c>
      <c r="F2378" s="249" t="s">
        <v>3731</v>
      </c>
      <c r="G2378" s="250" t="s">
        <v>546</v>
      </c>
      <c r="H2378" s="251">
        <v>701.41499999999996</v>
      </c>
      <c r="I2378" s="252"/>
      <c r="J2378" s="253">
        <f>ROUND(I2378*H2378,2)</f>
        <v>0</v>
      </c>
      <c r="K2378" s="254"/>
      <c r="L2378" s="46"/>
      <c r="M2378" s="255" t="s">
        <v>1</v>
      </c>
      <c r="N2378" s="256" t="s">
        <v>48</v>
      </c>
      <c r="O2378" s="93"/>
      <c r="P2378" s="257">
        <f>O2378*H2378</f>
        <v>0</v>
      </c>
      <c r="Q2378" s="257">
        <v>0</v>
      </c>
      <c r="R2378" s="257">
        <f>Q2378*H2378</f>
        <v>0</v>
      </c>
      <c r="S2378" s="257">
        <v>0</v>
      </c>
      <c r="T2378" s="258">
        <f>S2378*H2378</f>
        <v>0</v>
      </c>
      <c r="U2378" s="40"/>
      <c r="V2378" s="40"/>
      <c r="W2378" s="40"/>
      <c r="X2378" s="40"/>
      <c r="Y2378" s="40"/>
      <c r="Z2378" s="40"/>
      <c r="AA2378" s="40"/>
      <c r="AB2378" s="40"/>
      <c r="AC2378" s="40"/>
      <c r="AD2378" s="40"/>
      <c r="AE2378" s="40"/>
      <c r="AR2378" s="259" t="s">
        <v>162</v>
      </c>
      <c r="AT2378" s="259" t="s">
        <v>400</v>
      </c>
      <c r="AU2378" s="259" t="s">
        <v>93</v>
      </c>
      <c r="AY2378" s="18" t="s">
        <v>397</v>
      </c>
      <c r="BE2378" s="260">
        <f>IF(N2378="základní",J2378,0)</f>
        <v>0</v>
      </c>
      <c r="BF2378" s="260">
        <f>IF(N2378="snížená",J2378,0)</f>
        <v>0</v>
      </c>
      <c r="BG2378" s="260">
        <f>IF(N2378="zákl. přenesená",J2378,0)</f>
        <v>0</v>
      </c>
      <c r="BH2378" s="260">
        <f>IF(N2378="sníž. přenesená",J2378,0)</f>
        <v>0</v>
      </c>
      <c r="BI2378" s="260">
        <f>IF(N2378="nulová",J2378,0)</f>
        <v>0</v>
      </c>
      <c r="BJ2378" s="18" t="s">
        <v>91</v>
      </c>
      <c r="BK2378" s="260">
        <f>ROUND(I2378*H2378,2)</f>
        <v>0</v>
      </c>
      <c r="BL2378" s="18" t="s">
        <v>162</v>
      </c>
      <c r="BM2378" s="259" t="s">
        <v>3732</v>
      </c>
    </row>
    <row r="2379" s="2" customFormat="1">
      <c r="A2379" s="40"/>
      <c r="B2379" s="41"/>
      <c r="C2379" s="42"/>
      <c r="D2379" s="261" t="s">
        <v>404</v>
      </c>
      <c r="E2379" s="42"/>
      <c r="F2379" s="262" t="s">
        <v>3733</v>
      </c>
      <c r="G2379" s="42"/>
      <c r="H2379" s="42"/>
      <c r="I2379" s="157"/>
      <c r="J2379" s="42"/>
      <c r="K2379" s="42"/>
      <c r="L2379" s="46"/>
      <c r="M2379" s="263"/>
      <c r="N2379" s="264"/>
      <c r="O2379" s="93"/>
      <c r="P2379" s="93"/>
      <c r="Q2379" s="93"/>
      <c r="R2379" s="93"/>
      <c r="S2379" s="93"/>
      <c r="T2379" s="94"/>
      <c r="U2379" s="40"/>
      <c r="V2379" s="40"/>
      <c r="W2379" s="40"/>
      <c r="X2379" s="40"/>
      <c r="Y2379" s="40"/>
      <c r="Z2379" s="40"/>
      <c r="AA2379" s="40"/>
      <c r="AB2379" s="40"/>
      <c r="AC2379" s="40"/>
      <c r="AD2379" s="40"/>
      <c r="AE2379" s="40"/>
      <c r="AT2379" s="18" t="s">
        <v>404</v>
      </c>
      <c r="AU2379" s="18" t="s">
        <v>93</v>
      </c>
    </row>
    <row r="2380" s="16" customFormat="1">
      <c r="A2380" s="16"/>
      <c r="B2380" s="306"/>
      <c r="C2380" s="307"/>
      <c r="D2380" s="261" t="s">
        <v>465</v>
      </c>
      <c r="E2380" s="308" t="s">
        <v>1</v>
      </c>
      <c r="F2380" s="309" t="s">
        <v>1213</v>
      </c>
      <c r="G2380" s="307"/>
      <c r="H2380" s="308" t="s">
        <v>1</v>
      </c>
      <c r="I2380" s="310"/>
      <c r="J2380" s="307"/>
      <c r="K2380" s="307"/>
      <c r="L2380" s="311"/>
      <c r="M2380" s="312"/>
      <c r="N2380" s="313"/>
      <c r="O2380" s="313"/>
      <c r="P2380" s="313"/>
      <c r="Q2380" s="313"/>
      <c r="R2380" s="313"/>
      <c r="S2380" s="313"/>
      <c r="T2380" s="314"/>
      <c r="U2380" s="16"/>
      <c r="V2380" s="16"/>
      <c r="W2380" s="16"/>
      <c r="X2380" s="16"/>
      <c r="Y2380" s="16"/>
      <c r="Z2380" s="16"/>
      <c r="AA2380" s="16"/>
      <c r="AB2380" s="16"/>
      <c r="AC2380" s="16"/>
      <c r="AD2380" s="16"/>
      <c r="AE2380" s="16"/>
      <c r="AT2380" s="315" t="s">
        <v>465</v>
      </c>
      <c r="AU2380" s="315" t="s">
        <v>93</v>
      </c>
      <c r="AV2380" s="16" t="s">
        <v>91</v>
      </c>
      <c r="AW2380" s="16" t="s">
        <v>38</v>
      </c>
      <c r="AX2380" s="16" t="s">
        <v>83</v>
      </c>
      <c r="AY2380" s="315" t="s">
        <v>397</v>
      </c>
    </row>
    <row r="2381" s="16" customFormat="1">
      <c r="A2381" s="16"/>
      <c r="B2381" s="306"/>
      <c r="C2381" s="307"/>
      <c r="D2381" s="261" t="s">
        <v>465</v>
      </c>
      <c r="E2381" s="308" t="s">
        <v>1</v>
      </c>
      <c r="F2381" s="309" t="s">
        <v>3719</v>
      </c>
      <c r="G2381" s="307"/>
      <c r="H2381" s="308" t="s">
        <v>1</v>
      </c>
      <c r="I2381" s="310"/>
      <c r="J2381" s="307"/>
      <c r="K2381" s="307"/>
      <c r="L2381" s="311"/>
      <c r="M2381" s="312"/>
      <c r="N2381" s="313"/>
      <c r="O2381" s="313"/>
      <c r="P2381" s="313"/>
      <c r="Q2381" s="313"/>
      <c r="R2381" s="313"/>
      <c r="S2381" s="313"/>
      <c r="T2381" s="314"/>
      <c r="U2381" s="16"/>
      <c r="V2381" s="16"/>
      <c r="W2381" s="16"/>
      <c r="X2381" s="16"/>
      <c r="Y2381" s="16"/>
      <c r="Z2381" s="16"/>
      <c r="AA2381" s="16"/>
      <c r="AB2381" s="16"/>
      <c r="AC2381" s="16"/>
      <c r="AD2381" s="16"/>
      <c r="AE2381" s="16"/>
      <c r="AT2381" s="315" t="s">
        <v>465</v>
      </c>
      <c r="AU2381" s="315" t="s">
        <v>93</v>
      </c>
      <c r="AV2381" s="16" t="s">
        <v>91</v>
      </c>
      <c r="AW2381" s="16" t="s">
        <v>38</v>
      </c>
      <c r="AX2381" s="16" t="s">
        <v>83</v>
      </c>
      <c r="AY2381" s="315" t="s">
        <v>397</v>
      </c>
    </row>
    <row r="2382" s="13" customFormat="1">
      <c r="A2382" s="13"/>
      <c r="B2382" s="269"/>
      <c r="C2382" s="270"/>
      <c r="D2382" s="261" t="s">
        <v>465</v>
      </c>
      <c r="E2382" s="271" t="s">
        <v>1</v>
      </c>
      <c r="F2382" s="272" t="s">
        <v>3720</v>
      </c>
      <c r="G2382" s="270"/>
      <c r="H2382" s="273">
        <v>637.64999999999998</v>
      </c>
      <c r="I2382" s="274"/>
      <c r="J2382" s="270"/>
      <c r="K2382" s="270"/>
      <c r="L2382" s="275"/>
      <c r="M2382" s="276"/>
      <c r="N2382" s="277"/>
      <c r="O2382" s="277"/>
      <c r="P2382" s="277"/>
      <c r="Q2382" s="277"/>
      <c r="R2382" s="277"/>
      <c r="S2382" s="277"/>
      <c r="T2382" s="278"/>
      <c r="U2382" s="13"/>
      <c r="V2382" s="13"/>
      <c r="W2382" s="13"/>
      <c r="X2382" s="13"/>
      <c r="Y2382" s="13"/>
      <c r="Z2382" s="13"/>
      <c r="AA2382" s="13"/>
      <c r="AB2382" s="13"/>
      <c r="AC2382" s="13"/>
      <c r="AD2382" s="13"/>
      <c r="AE2382" s="13"/>
      <c r="AT2382" s="279" t="s">
        <v>465</v>
      </c>
      <c r="AU2382" s="279" t="s">
        <v>93</v>
      </c>
      <c r="AV2382" s="13" t="s">
        <v>93</v>
      </c>
      <c r="AW2382" s="13" t="s">
        <v>38</v>
      </c>
      <c r="AX2382" s="13" t="s">
        <v>83</v>
      </c>
      <c r="AY2382" s="279" t="s">
        <v>397</v>
      </c>
    </row>
    <row r="2383" s="15" customFormat="1">
      <c r="A2383" s="15"/>
      <c r="B2383" s="291"/>
      <c r="C2383" s="292"/>
      <c r="D2383" s="261" t="s">
        <v>465</v>
      </c>
      <c r="E2383" s="293" t="s">
        <v>1</v>
      </c>
      <c r="F2383" s="294" t="s">
        <v>476</v>
      </c>
      <c r="G2383" s="292"/>
      <c r="H2383" s="295">
        <v>637.64999999999998</v>
      </c>
      <c r="I2383" s="296"/>
      <c r="J2383" s="292"/>
      <c r="K2383" s="292"/>
      <c r="L2383" s="297"/>
      <c r="M2383" s="298"/>
      <c r="N2383" s="299"/>
      <c r="O2383" s="299"/>
      <c r="P2383" s="299"/>
      <c r="Q2383" s="299"/>
      <c r="R2383" s="299"/>
      <c r="S2383" s="299"/>
      <c r="T2383" s="300"/>
      <c r="U2383" s="15"/>
      <c r="V2383" s="15"/>
      <c r="W2383" s="15"/>
      <c r="X2383" s="15"/>
      <c r="Y2383" s="15"/>
      <c r="Z2383" s="15"/>
      <c r="AA2383" s="15"/>
      <c r="AB2383" s="15"/>
      <c r="AC2383" s="15"/>
      <c r="AD2383" s="15"/>
      <c r="AE2383" s="15"/>
      <c r="AT2383" s="301" t="s">
        <v>465</v>
      </c>
      <c r="AU2383" s="301" t="s">
        <v>93</v>
      </c>
      <c r="AV2383" s="15" t="s">
        <v>112</v>
      </c>
      <c r="AW2383" s="15" t="s">
        <v>38</v>
      </c>
      <c r="AX2383" s="15" t="s">
        <v>83</v>
      </c>
      <c r="AY2383" s="301" t="s">
        <v>397</v>
      </c>
    </row>
    <row r="2384" s="13" customFormat="1">
      <c r="A2384" s="13"/>
      <c r="B2384" s="269"/>
      <c r="C2384" s="270"/>
      <c r="D2384" s="261" t="s">
        <v>465</v>
      </c>
      <c r="E2384" s="271" t="s">
        <v>1</v>
      </c>
      <c r="F2384" s="272" t="s">
        <v>3721</v>
      </c>
      <c r="G2384" s="270"/>
      <c r="H2384" s="273">
        <v>63.765000000000001</v>
      </c>
      <c r="I2384" s="274"/>
      <c r="J2384" s="270"/>
      <c r="K2384" s="270"/>
      <c r="L2384" s="275"/>
      <c r="M2384" s="276"/>
      <c r="N2384" s="277"/>
      <c r="O2384" s="277"/>
      <c r="P2384" s="277"/>
      <c r="Q2384" s="277"/>
      <c r="R2384" s="277"/>
      <c r="S2384" s="277"/>
      <c r="T2384" s="278"/>
      <c r="U2384" s="13"/>
      <c r="V2384" s="13"/>
      <c r="W2384" s="13"/>
      <c r="X2384" s="13"/>
      <c r="Y2384" s="13"/>
      <c r="Z2384" s="13"/>
      <c r="AA2384" s="13"/>
      <c r="AB2384" s="13"/>
      <c r="AC2384" s="13"/>
      <c r="AD2384" s="13"/>
      <c r="AE2384" s="13"/>
      <c r="AT2384" s="279" t="s">
        <v>465</v>
      </c>
      <c r="AU2384" s="279" t="s">
        <v>93</v>
      </c>
      <c r="AV2384" s="13" t="s">
        <v>93</v>
      </c>
      <c r="AW2384" s="13" t="s">
        <v>38</v>
      </c>
      <c r="AX2384" s="13" t="s">
        <v>83</v>
      </c>
      <c r="AY2384" s="279" t="s">
        <v>397</v>
      </c>
    </row>
    <row r="2385" s="14" customFormat="1">
      <c r="A2385" s="14"/>
      <c r="B2385" s="280"/>
      <c r="C2385" s="281"/>
      <c r="D2385" s="261" t="s">
        <v>465</v>
      </c>
      <c r="E2385" s="282" t="s">
        <v>1</v>
      </c>
      <c r="F2385" s="283" t="s">
        <v>467</v>
      </c>
      <c r="G2385" s="281"/>
      <c r="H2385" s="284">
        <v>701.41499999999996</v>
      </c>
      <c r="I2385" s="285"/>
      <c r="J2385" s="281"/>
      <c r="K2385" s="281"/>
      <c r="L2385" s="286"/>
      <c r="M2385" s="287"/>
      <c r="N2385" s="288"/>
      <c r="O2385" s="288"/>
      <c r="P2385" s="288"/>
      <c r="Q2385" s="288"/>
      <c r="R2385" s="288"/>
      <c r="S2385" s="288"/>
      <c r="T2385" s="289"/>
      <c r="U2385" s="14"/>
      <c r="V2385" s="14"/>
      <c r="W2385" s="14"/>
      <c r="X2385" s="14"/>
      <c r="Y2385" s="14"/>
      <c r="Z2385" s="14"/>
      <c r="AA2385" s="14"/>
      <c r="AB2385" s="14"/>
      <c r="AC2385" s="14"/>
      <c r="AD2385" s="14"/>
      <c r="AE2385" s="14"/>
      <c r="AT2385" s="290" t="s">
        <v>465</v>
      </c>
      <c r="AU2385" s="290" t="s">
        <v>93</v>
      </c>
      <c r="AV2385" s="14" t="s">
        <v>124</v>
      </c>
      <c r="AW2385" s="14" t="s">
        <v>38</v>
      </c>
      <c r="AX2385" s="14" t="s">
        <v>91</v>
      </c>
      <c r="AY2385" s="290" t="s">
        <v>397</v>
      </c>
    </row>
    <row r="2386" s="2" customFormat="1" ht="21.75" customHeight="1">
      <c r="A2386" s="40"/>
      <c r="B2386" s="41"/>
      <c r="C2386" s="316" t="s">
        <v>2382</v>
      </c>
      <c r="D2386" s="316" t="s">
        <v>534</v>
      </c>
      <c r="E2386" s="317" t="s">
        <v>3734</v>
      </c>
      <c r="F2386" s="318" t="s">
        <v>3735</v>
      </c>
      <c r="G2386" s="319" t="s">
        <v>546</v>
      </c>
      <c r="H2386" s="320">
        <v>42.700000000000003</v>
      </c>
      <c r="I2386" s="321"/>
      <c r="J2386" s="322">
        <f>ROUND(I2386*H2386,2)</f>
        <v>0</v>
      </c>
      <c r="K2386" s="323"/>
      <c r="L2386" s="324"/>
      <c r="M2386" s="325" t="s">
        <v>1</v>
      </c>
      <c r="N2386" s="326" t="s">
        <v>48</v>
      </c>
      <c r="O2386" s="93"/>
      <c r="P2386" s="257">
        <f>O2386*H2386</f>
        <v>0</v>
      </c>
      <c r="Q2386" s="257">
        <v>0</v>
      </c>
      <c r="R2386" s="257">
        <f>Q2386*H2386</f>
        <v>0</v>
      </c>
      <c r="S2386" s="257">
        <v>0</v>
      </c>
      <c r="T2386" s="258">
        <f>S2386*H2386</f>
        <v>0</v>
      </c>
      <c r="U2386" s="40"/>
      <c r="V2386" s="40"/>
      <c r="W2386" s="40"/>
      <c r="X2386" s="40"/>
      <c r="Y2386" s="40"/>
      <c r="Z2386" s="40"/>
      <c r="AA2386" s="40"/>
      <c r="AB2386" s="40"/>
      <c r="AC2386" s="40"/>
      <c r="AD2386" s="40"/>
      <c r="AE2386" s="40"/>
      <c r="AR2386" s="259" t="s">
        <v>212</v>
      </c>
      <c r="AT2386" s="259" t="s">
        <v>534</v>
      </c>
      <c r="AU2386" s="259" t="s">
        <v>93</v>
      </c>
      <c r="AY2386" s="18" t="s">
        <v>397</v>
      </c>
      <c r="BE2386" s="260">
        <f>IF(N2386="základní",J2386,0)</f>
        <v>0</v>
      </c>
      <c r="BF2386" s="260">
        <f>IF(N2386="snížená",J2386,0)</f>
        <v>0</v>
      </c>
      <c r="BG2386" s="260">
        <f>IF(N2386="zákl. přenesená",J2386,0)</f>
        <v>0</v>
      </c>
      <c r="BH2386" s="260">
        <f>IF(N2386="sníž. přenesená",J2386,0)</f>
        <v>0</v>
      </c>
      <c r="BI2386" s="260">
        <f>IF(N2386="nulová",J2386,0)</f>
        <v>0</v>
      </c>
      <c r="BJ2386" s="18" t="s">
        <v>91</v>
      </c>
      <c r="BK2386" s="260">
        <f>ROUND(I2386*H2386,2)</f>
        <v>0</v>
      </c>
      <c r="BL2386" s="18" t="s">
        <v>162</v>
      </c>
      <c r="BM2386" s="259" t="s">
        <v>3736</v>
      </c>
    </row>
    <row r="2387" s="2" customFormat="1">
      <c r="A2387" s="40"/>
      <c r="B2387" s="41"/>
      <c r="C2387" s="42"/>
      <c r="D2387" s="261" t="s">
        <v>404</v>
      </c>
      <c r="E2387" s="42"/>
      <c r="F2387" s="262" t="s">
        <v>3737</v>
      </c>
      <c r="G2387" s="42"/>
      <c r="H2387" s="42"/>
      <c r="I2387" s="157"/>
      <c r="J2387" s="42"/>
      <c r="K2387" s="42"/>
      <c r="L2387" s="46"/>
      <c r="M2387" s="263"/>
      <c r="N2387" s="264"/>
      <c r="O2387" s="93"/>
      <c r="P2387" s="93"/>
      <c r="Q2387" s="93"/>
      <c r="R2387" s="93"/>
      <c r="S2387" s="93"/>
      <c r="T2387" s="94"/>
      <c r="U2387" s="40"/>
      <c r="V2387" s="40"/>
      <c r="W2387" s="40"/>
      <c r="X2387" s="40"/>
      <c r="Y2387" s="40"/>
      <c r="Z2387" s="40"/>
      <c r="AA2387" s="40"/>
      <c r="AB2387" s="40"/>
      <c r="AC2387" s="40"/>
      <c r="AD2387" s="40"/>
      <c r="AE2387" s="40"/>
      <c r="AT2387" s="18" t="s">
        <v>404</v>
      </c>
      <c r="AU2387" s="18" t="s">
        <v>93</v>
      </c>
    </row>
    <row r="2388" s="2" customFormat="1" ht="21.75" customHeight="1">
      <c r="A2388" s="40"/>
      <c r="B2388" s="41"/>
      <c r="C2388" s="316" t="s">
        <v>3738</v>
      </c>
      <c r="D2388" s="316" t="s">
        <v>534</v>
      </c>
      <c r="E2388" s="317" t="s">
        <v>3739</v>
      </c>
      <c r="F2388" s="318" t="s">
        <v>3740</v>
      </c>
      <c r="G2388" s="319" t="s">
        <v>546</v>
      </c>
      <c r="H2388" s="320">
        <v>269</v>
      </c>
      <c r="I2388" s="321"/>
      <c r="J2388" s="322">
        <f>ROUND(I2388*H2388,2)</f>
        <v>0</v>
      </c>
      <c r="K2388" s="323"/>
      <c r="L2388" s="324"/>
      <c r="M2388" s="325" t="s">
        <v>1</v>
      </c>
      <c r="N2388" s="326" t="s">
        <v>48</v>
      </c>
      <c r="O2388" s="93"/>
      <c r="P2388" s="257">
        <f>O2388*H2388</f>
        <v>0</v>
      </c>
      <c r="Q2388" s="257">
        <v>0</v>
      </c>
      <c r="R2388" s="257">
        <f>Q2388*H2388</f>
        <v>0</v>
      </c>
      <c r="S2388" s="257">
        <v>0</v>
      </c>
      <c r="T2388" s="258">
        <f>S2388*H2388</f>
        <v>0</v>
      </c>
      <c r="U2388" s="40"/>
      <c r="V2388" s="40"/>
      <c r="W2388" s="40"/>
      <c r="X2388" s="40"/>
      <c r="Y2388" s="40"/>
      <c r="Z2388" s="40"/>
      <c r="AA2388" s="40"/>
      <c r="AB2388" s="40"/>
      <c r="AC2388" s="40"/>
      <c r="AD2388" s="40"/>
      <c r="AE2388" s="40"/>
      <c r="AR2388" s="259" t="s">
        <v>212</v>
      </c>
      <c r="AT2388" s="259" t="s">
        <v>534</v>
      </c>
      <c r="AU2388" s="259" t="s">
        <v>93</v>
      </c>
      <c r="AY2388" s="18" t="s">
        <v>397</v>
      </c>
      <c r="BE2388" s="260">
        <f>IF(N2388="základní",J2388,0)</f>
        <v>0</v>
      </c>
      <c r="BF2388" s="260">
        <f>IF(N2388="snížená",J2388,0)</f>
        <v>0</v>
      </c>
      <c r="BG2388" s="260">
        <f>IF(N2388="zákl. přenesená",J2388,0)</f>
        <v>0</v>
      </c>
      <c r="BH2388" s="260">
        <f>IF(N2388="sníž. přenesená",J2388,0)</f>
        <v>0</v>
      </c>
      <c r="BI2388" s="260">
        <f>IF(N2388="nulová",J2388,0)</f>
        <v>0</v>
      </c>
      <c r="BJ2388" s="18" t="s">
        <v>91</v>
      </c>
      <c r="BK2388" s="260">
        <f>ROUND(I2388*H2388,2)</f>
        <v>0</v>
      </c>
      <c r="BL2388" s="18" t="s">
        <v>162</v>
      </c>
      <c r="BM2388" s="259" t="s">
        <v>3741</v>
      </c>
    </row>
    <row r="2389" s="2" customFormat="1">
      <c r="A2389" s="40"/>
      <c r="B2389" s="41"/>
      <c r="C2389" s="42"/>
      <c r="D2389" s="261" t="s">
        <v>404</v>
      </c>
      <c r="E2389" s="42"/>
      <c r="F2389" s="262" t="s">
        <v>3742</v>
      </c>
      <c r="G2389" s="42"/>
      <c r="H2389" s="42"/>
      <c r="I2389" s="157"/>
      <c r="J2389" s="42"/>
      <c r="K2389" s="42"/>
      <c r="L2389" s="46"/>
      <c r="M2389" s="263"/>
      <c r="N2389" s="264"/>
      <c r="O2389" s="93"/>
      <c r="P2389" s="93"/>
      <c r="Q2389" s="93"/>
      <c r="R2389" s="93"/>
      <c r="S2389" s="93"/>
      <c r="T2389" s="94"/>
      <c r="U2389" s="40"/>
      <c r="V2389" s="40"/>
      <c r="W2389" s="40"/>
      <c r="X2389" s="40"/>
      <c r="Y2389" s="40"/>
      <c r="Z2389" s="40"/>
      <c r="AA2389" s="40"/>
      <c r="AB2389" s="40"/>
      <c r="AC2389" s="40"/>
      <c r="AD2389" s="40"/>
      <c r="AE2389" s="40"/>
      <c r="AT2389" s="18" t="s">
        <v>404</v>
      </c>
      <c r="AU2389" s="18" t="s">
        <v>93</v>
      </c>
    </row>
    <row r="2390" s="2" customFormat="1" ht="21.75" customHeight="1">
      <c r="A2390" s="40"/>
      <c r="B2390" s="41"/>
      <c r="C2390" s="316" t="s">
        <v>2385</v>
      </c>
      <c r="D2390" s="316" t="s">
        <v>534</v>
      </c>
      <c r="E2390" s="317" t="s">
        <v>3743</v>
      </c>
      <c r="F2390" s="318" t="s">
        <v>3744</v>
      </c>
      <c r="G2390" s="319" t="s">
        <v>546</v>
      </c>
      <c r="H2390" s="320">
        <v>21.600000000000001</v>
      </c>
      <c r="I2390" s="321"/>
      <c r="J2390" s="322">
        <f>ROUND(I2390*H2390,2)</f>
        <v>0</v>
      </c>
      <c r="K2390" s="323"/>
      <c r="L2390" s="324"/>
      <c r="M2390" s="325" t="s">
        <v>1</v>
      </c>
      <c r="N2390" s="326" t="s">
        <v>48</v>
      </c>
      <c r="O2390" s="93"/>
      <c r="P2390" s="257">
        <f>O2390*H2390</f>
        <v>0</v>
      </c>
      <c r="Q2390" s="257">
        <v>0</v>
      </c>
      <c r="R2390" s="257">
        <f>Q2390*H2390</f>
        <v>0</v>
      </c>
      <c r="S2390" s="257">
        <v>0</v>
      </c>
      <c r="T2390" s="258">
        <f>S2390*H2390</f>
        <v>0</v>
      </c>
      <c r="U2390" s="40"/>
      <c r="V2390" s="40"/>
      <c r="W2390" s="40"/>
      <c r="X2390" s="40"/>
      <c r="Y2390" s="40"/>
      <c r="Z2390" s="40"/>
      <c r="AA2390" s="40"/>
      <c r="AB2390" s="40"/>
      <c r="AC2390" s="40"/>
      <c r="AD2390" s="40"/>
      <c r="AE2390" s="40"/>
      <c r="AR2390" s="259" t="s">
        <v>212</v>
      </c>
      <c r="AT2390" s="259" t="s">
        <v>534</v>
      </c>
      <c r="AU2390" s="259" t="s">
        <v>93</v>
      </c>
      <c r="AY2390" s="18" t="s">
        <v>397</v>
      </c>
      <c r="BE2390" s="260">
        <f>IF(N2390="základní",J2390,0)</f>
        <v>0</v>
      </c>
      <c r="BF2390" s="260">
        <f>IF(N2390="snížená",J2390,0)</f>
        <v>0</v>
      </c>
      <c r="BG2390" s="260">
        <f>IF(N2390="zákl. přenesená",J2390,0)</f>
        <v>0</v>
      </c>
      <c r="BH2390" s="260">
        <f>IF(N2390="sníž. přenesená",J2390,0)</f>
        <v>0</v>
      </c>
      <c r="BI2390" s="260">
        <f>IF(N2390="nulová",J2390,0)</f>
        <v>0</v>
      </c>
      <c r="BJ2390" s="18" t="s">
        <v>91</v>
      </c>
      <c r="BK2390" s="260">
        <f>ROUND(I2390*H2390,2)</f>
        <v>0</v>
      </c>
      <c r="BL2390" s="18" t="s">
        <v>162</v>
      </c>
      <c r="BM2390" s="259" t="s">
        <v>3745</v>
      </c>
    </row>
    <row r="2391" s="2" customFormat="1">
      <c r="A2391" s="40"/>
      <c r="B2391" s="41"/>
      <c r="C2391" s="42"/>
      <c r="D2391" s="261" t="s">
        <v>404</v>
      </c>
      <c r="E2391" s="42"/>
      <c r="F2391" s="262" t="s">
        <v>3746</v>
      </c>
      <c r="G2391" s="42"/>
      <c r="H2391" s="42"/>
      <c r="I2391" s="157"/>
      <c r="J2391" s="42"/>
      <c r="K2391" s="42"/>
      <c r="L2391" s="46"/>
      <c r="M2391" s="263"/>
      <c r="N2391" s="264"/>
      <c r="O2391" s="93"/>
      <c r="P2391" s="93"/>
      <c r="Q2391" s="93"/>
      <c r="R2391" s="93"/>
      <c r="S2391" s="93"/>
      <c r="T2391" s="94"/>
      <c r="U2391" s="40"/>
      <c r="V2391" s="40"/>
      <c r="W2391" s="40"/>
      <c r="X2391" s="40"/>
      <c r="Y2391" s="40"/>
      <c r="Z2391" s="40"/>
      <c r="AA2391" s="40"/>
      <c r="AB2391" s="40"/>
      <c r="AC2391" s="40"/>
      <c r="AD2391" s="40"/>
      <c r="AE2391" s="40"/>
      <c r="AT2391" s="18" t="s">
        <v>404</v>
      </c>
      <c r="AU2391" s="18" t="s">
        <v>93</v>
      </c>
    </row>
    <row r="2392" s="2" customFormat="1" ht="21.75" customHeight="1">
      <c r="A2392" s="40"/>
      <c r="B2392" s="41"/>
      <c r="C2392" s="316" t="s">
        <v>3747</v>
      </c>
      <c r="D2392" s="316" t="s">
        <v>534</v>
      </c>
      <c r="E2392" s="317" t="s">
        <v>3748</v>
      </c>
      <c r="F2392" s="318" t="s">
        <v>3749</v>
      </c>
      <c r="G2392" s="319" t="s">
        <v>546</v>
      </c>
      <c r="H2392" s="320">
        <v>351.27999999999997</v>
      </c>
      <c r="I2392" s="321"/>
      <c r="J2392" s="322">
        <f>ROUND(I2392*H2392,2)</f>
        <v>0</v>
      </c>
      <c r="K2392" s="323"/>
      <c r="L2392" s="324"/>
      <c r="M2392" s="325" t="s">
        <v>1</v>
      </c>
      <c r="N2392" s="326" t="s">
        <v>48</v>
      </c>
      <c r="O2392" s="93"/>
      <c r="P2392" s="257">
        <f>O2392*H2392</f>
        <v>0</v>
      </c>
      <c r="Q2392" s="257">
        <v>0</v>
      </c>
      <c r="R2392" s="257">
        <f>Q2392*H2392</f>
        <v>0</v>
      </c>
      <c r="S2392" s="257">
        <v>0</v>
      </c>
      <c r="T2392" s="258">
        <f>S2392*H2392</f>
        <v>0</v>
      </c>
      <c r="U2392" s="40"/>
      <c r="V2392" s="40"/>
      <c r="W2392" s="40"/>
      <c r="X2392" s="40"/>
      <c r="Y2392" s="40"/>
      <c r="Z2392" s="40"/>
      <c r="AA2392" s="40"/>
      <c r="AB2392" s="40"/>
      <c r="AC2392" s="40"/>
      <c r="AD2392" s="40"/>
      <c r="AE2392" s="40"/>
      <c r="AR2392" s="259" t="s">
        <v>212</v>
      </c>
      <c r="AT2392" s="259" t="s">
        <v>534</v>
      </c>
      <c r="AU2392" s="259" t="s">
        <v>93</v>
      </c>
      <c r="AY2392" s="18" t="s">
        <v>397</v>
      </c>
      <c r="BE2392" s="260">
        <f>IF(N2392="základní",J2392,0)</f>
        <v>0</v>
      </c>
      <c r="BF2392" s="260">
        <f>IF(N2392="snížená",J2392,0)</f>
        <v>0</v>
      </c>
      <c r="BG2392" s="260">
        <f>IF(N2392="zákl. přenesená",J2392,0)</f>
        <v>0</v>
      </c>
      <c r="BH2392" s="260">
        <f>IF(N2392="sníž. přenesená",J2392,0)</f>
        <v>0</v>
      </c>
      <c r="BI2392" s="260">
        <f>IF(N2392="nulová",J2392,0)</f>
        <v>0</v>
      </c>
      <c r="BJ2392" s="18" t="s">
        <v>91</v>
      </c>
      <c r="BK2392" s="260">
        <f>ROUND(I2392*H2392,2)</f>
        <v>0</v>
      </c>
      <c r="BL2392" s="18" t="s">
        <v>162</v>
      </c>
      <c r="BM2392" s="259" t="s">
        <v>3750</v>
      </c>
    </row>
    <row r="2393" s="2" customFormat="1">
      <c r="A2393" s="40"/>
      <c r="B2393" s="41"/>
      <c r="C2393" s="42"/>
      <c r="D2393" s="261" t="s">
        <v>404</v>
      </c>
      <c r="E2393" s="42"/>
      <c r="F2393" s="262" t="s">
        <v>3751</v>
      </c>
      <c r="G2393" s="42"/>
      <c r="H2393" s="42"/>
      <c r="I2393" s="157"/>
      <c r="J2393" s="42"/>
      <c r="K2393" s="42"/>
      <c r="L2393" s="46"/>
      <c r="M2393" s="263"/>
      <c r="N2393" s="264"/>
      <c r="O2393" s="93"/>
      <c r="P2393" s="93"/>
      <c r="Q2393" s="93"/>
      <c r="R2393" s="93"/>
      <c r="S2393" s="93"/>
      <c r="T2393" s="94"/>
      <c r="U2393" s="40"/>
      <c r="V2393" s="40"/>
      <c r="W2393" s="40"/>
      <c r="X2393" s="40"/>
      <c r="Y2393" s="40"/>
      <c r="Z2393" s="40"/>
      <c r="AA2393" s="40"/>
      <c r="AB2393" s="40"/>
      <c r="AC2393" s="40"/>
      <c r="AD2393" s="40"/>
      <c r="AE2393" s="40"/>
      <c r="AT2393" s="18" t="s">
        <v>404</v>
      </c>
      <c r="AU2393" s="18" t="s">
        <v>93</v>
      </c>
    </row>
    <row r="2394" s="2" customFormat="1" ht="21.75" customHeight="1">
      <c r="A2394" s="40"/>
      <c r="B2394" s="41"/>
      <c r="C2394" s="316" t="s">
        <v>2389</v>
      </c>
      <c r="D2394" s="316" t="s">
        <v>534</v>
      </c>
      <c r="E2394" s="317" t="s">
        <v>3752</v>
      </c>
      <c r="F2394" s="318" t="s">
        <v>3753</v>
      </c>
      <c r="G2394" s="319" t="s">
        <v>546</v>
      </c>
      <c r="H2394" s="320">
        <v>122.19</v>
      </c>
      <c r="I2394" s="321"/>
      <c r="J2394" s="322">
        <f>ROUND(I2394*H2394,2)</f>
        <v>0</v>
      </c>
      <c r="K2394" s="323"/>
      <c r="L2394" s="324"/>
      <c r="M2394" s="325" t="s">
        <v>1</v>
      </c>
      <c r="N2394" s="326" t="s">
        <v>48</v>
      </c>
      <c r="O2394" s="93"/>
      <c r="P2394" s="257">
        <f>O2394*H2394</f>
        <v>0</v>
      </c>
      <c r="Q2394" s="257">
        <v>0</v>
      </c>
      <c r="R2394" s="257">
        <f>Q2394*H2394</f>
        <v>0</v>
      </c>
      <c r="S2394" s="257">
        <v>0</v>
      </c>
      <c r="T2394" s="258">
        <f>S2394*H2394</f>
        <v>0</v>
      </c>
      <c r="U2394" s="40"/>
      <c r="V2394" s="40"/>
      <c r="W2394" s="40"/>
      <c r="X2394" s="40"/>
      <c r="Y2394" s="40"/>
      <c r="Z2394" s="40"/>
      <c r="AA2394" s="40"/>
      <c r="AB2394" s="40"/>
      <c r="AC2394" s="40"/>
      <c r="AD2394" s="40"/>
      <c r="AE2394" s="40"/>
      <c r="AR2394" s="259" t="s">
        <v>212</v>
      </c>
      <c r="AT2394" s="259" t="s">
        <v>534</v>
      </c>
      <c r="AU2394" s="259" t="s">
        <v>93</v>
      </c>
      <c r="AY2394" s="18" t="s">
        <v>397</v>
      </c>
      <c r="BE2394" s="260">
        <f>IF(N2394="základní",J2394,0)</f>
        <v>0</v>
      </c>
      <c r="BF2394" s="260">
        <f>IF(N2394="snížená",J2394,0)</f>
        <v>0</v>
      </c>
      <c r="BG2394" s="260">
        <f>IF(N2394="zákl. přenesená",J2394,0)</f>
        <v>0</v>
      </c>
      <c r="BH2394" s="260">
        <f>IF(N2394="sníž. přenesená",J2394,0)</f>
        <v>0</v>
      </c>
      <c r="BI2394" s="260">
        <f>IF(N2394="nulová",J2394,0)</f>
        <v>0</v>
      </c>
      <c r="BJ2394" s="18" t="s">
        <v>91</v>
      </c>
      <c r="BK2394" s="260">
        <f>ROUND(I2394*H2394,2)</f>
        <v>0</v>
      </c>
      <c r="BL2394" s="18" t="s">
        <v>162</v>
      </c>
      <c r="BM2394" s="259" t="s">
        <v>3754</v>
      </c>
    </row>
    <row r="2395" s="2" customFormat="1">
      <c r="A2395" s="40"/>
      <c r="B2395" s="41"/>
      <c r="C2395" s="42"/>
      <c r="D2395" s="261" t="s">
        <v>404</v>
      </c>
      <c r="E2395" s="42"/>
      <c r="F2395" s="262" t="s">
        <v>3755</v>
      </c>
      <c r="G2395" s="42"/>
      <c r="H2395" s="42"/>
      <c r="I2395" s="157"/>
      <c r="J2395" s="42"/>
      <c r="K2395" s="42"/>
      <c r="L2395" s="46"/>
      <c r="M2395" s="263"/>
      <c r="N2395" s="264"/>
      <c r="O2395" s="93"/>
      <c r="P2395" s="93"/>
      <c r="Q2395" s="93"/>
      <c r="R2395" s="93"/>
      <c r="S2395" s="93"/>
      <c r="T2395" s="94"/>
      <c r="U2395" s="40"/>
      <c r="V2395" s="40"/>
      <c r="W2395" s="40"/>
      <c r="X2395" s="40"/>
      <c r="Y2395" s="40"/>
      <c r="Z2395" s="40"/>
      <c r="AA2395" s="40"/>
      <c r="AB2395" s="40"/>
      <c r="AC2395" s="40"/>
      <c r="AD2395" s="40"/>
      <c r="AE2395" s="40"/>
      <c r="AT2395" s="18" t="s">
        <v>404</v>
      </c>
      <c r="AU2395" s="18" t="s">
        <v>93</v>
      </c>
    </row>
    <row r="2396" s="2" customFormat="1" ht="21.75" customHeight="1">
      <c r="A2396" s="40"/>
      <c r="B2396" s="41"/>
      <c r="C2396" s="247" t="s">
        <v>3756</v>
      </c>
      <c r="D2396" s="247" t="s">
        <v>400</v>
      </c>
      <c r="E2396" s="248" t="s">
        <v>3757</v>
      </c>
      <c r="F2396" s="249" t="s">
        <v>3758</v>
      </c>
      <c r="G2396" s="250" t="s">
        <v>546</v>
      </c>
      <c r="H2396" s="251">
        <v>701.41499999999996</v>
      </c>
      <c r="I2396" s="252"/>
      <c r="J2396" s="253">
        <f>ROUND(I2396*H2396,2)</f>
        <v>0</v>
      </c>
      <c r="K2396" s="254"/>
      <c r="L2396" s="46"/>
      <c r="M2396" s="255" t="s">
        <v>1</v>
      </c>
      <c r="N2396" s="256" t="s">
        <v>48</v>
      </c>
      <c r="O2396" s="93"/>
      <c r="P2396" s="257">
        <f>O2396*H2396</f>
        <v>0</v>
      </c>
      <c r="Q2396" s="257">
        <v>0</v>
      </c>
      <c r="R2396" s="257">
        <f>Q2396*H2396</f>
        <v>0</v>
      </c>
      <c r="S2396" s="257">
        <v>0</v>
      </c>
      <c r="T2396" s="258">
        <f>S2396*H2396</f>
        <v>0</v>
      </c>
      <c r="U2396" s="40"/>
      <c r="V2396" s="40"/>
      <c r="W2396" s="40"/>
      <c r="X2396" s="40"/>
      <c r="Y2396" s="40"/>
      <c r="Z2396" s="40"/>
      <c r="AA2396" s="40"/>
      <c r="AB2396" s="40"/>
      <c r="AC2396" s="40"/>
      <c r="AD2396" s="40"/>
      <c r="AE2396" s="40"/>
      <c r="AR2396" s="259" t="s">
        <v>162</v>
      </c>
      <c r="AT2396" s="259" t="s">
        <v>400</v>
      </c>
      <c r="AU2396" s="259" t="s">
        <v>93</v>
      </c>
      <c r="AY2396" s="18" t="s">
        <v>397</v>
      </c>
      <c r="BE2396" s="260">
        <f>IF(N2396="základní",J2396,0)</f>
        <v>0</v>
      </c>
      <c r="BF2396" s="260">
        <f>IF(N2396="snížená",J2396,0)</f>
        <v>0</v>
      </c>
      <c r="BG2396" s="260">
        <f>IF(N2396="zákl. přenesená",J2396,0)</f>
        <v>0</v>
      </c>
      <c r="BH2396" s="260">
        <f>IF(N2396="sníž. přenesená",J2396,0)</f>
        <v>0</v>
      </c>
      <c r="BI2396" s="260">
        <f>IF(N2396="nulová",J2396,0)</f>
        <v>0</v>
      </c>
      <c r="BJ2396" s="18" t="s">
        <v>91</v>
      </c>
      <c r="BK2396" s="260">
        <f>ROUND(I2396*H2396,2)</f>
        <v>0</v>
      </c>
      <c r="BL2396" s="18" t="s">
        <v>162</v>
      </c>
      <c r="BM2396" s="259" t="s">
        <v>3759</v>
      </c>
    </row>
    <row r="2397" s="2" customFormat="1" ht="21.75" customHeight="1">
      <c r="A2397" s="40"/>
      <c r="B2397" s="41"/>
      <c r="C2397" s="247" t="s">
        <v>2392</v>
      </c>
      <c r="D2397" s="247" t="s">
        <v>400</v>
      </c>
      <c r="E2397" s="248" t="s">
        <v>3760</v>
      </c>
      <c r="F2397" s="249" t="s">
        <v>3761</v>
      </c>
      <c r="G2397" s="250" t="s">
        <v>546</v>
      </c>
      <c r="H2397" s="251">
        <v>701.41499999999996</v>
      </c>
      <c r="I2397" s="252"/>
      <c r="J2397" s="253">
        <f>ROUND(I2397*H2397,2)</f>
        <v>0</v>
      </c>
      <c r="K2397" s="254"/>
      <c r="L2397" s="46"/>
      <c r="M2397" s="255" t="s">
        <v>1</v>
      </c>
      <c r="N2397" s="256" t="s">
        <v>48</v>
      </c>
      <c r="O2397" s="93"/>
      <c r="P2397" s="257">
        <f>O2397*H2397</f>
        <v>0</v>
      </c>
      <c r="Q2397" s="257">
        <v>0</v>
      </c>
      <c r="R2397" s="257">
        <f>Q2397*H2397</f>
        <v>0</v>
      </c>
      <c r="S2397" s="257">
        <v>0</v>
      </c>
      <c r="T2397" s="258">
        <f>S2397*H2397</f>
        <v>0</v>
      </c>
      <c r="U2397" s="40"/>
      <c r="V2397" s="40"/>
      <c r="W2397" s="40"/>
      <c r="X2397" s="40"/>
      <c r="Y2397" s="40"/>
      <c r="Z2397" s="40"/>
      <c r="AA2397" s="40"/>
      <c r="AB2397" s="40"/>
      <c r="AC2397" s="40"/>
      <c r="AD2397" s="40"/>
      <c r="AE2397" s="40"/>
      <c r="AR2397" s="259" t="s">
        <v>162</v>
      </c>
      <c r="AT2397" s="259" t="s">
        <v>400</v>
      </c>
      <c r="AU2397" s="259" t="s">
        <v>93</v>
      </c>
      <c r="AY2397" s="18" t="s">
        <v>397</v>
      </c>
      <c r="BE2397" s="260">
        <f>IF(N2397="základní",J2397,0)</f>
        <v>0</v>
      </c>
      <c r="BF2397" s="260">
        <f>IF(N2397="snížená",J2397,0)</f>
        <v>0</v>
      </c>
      <c r="BG2397" s="260">
        <f>IF(N2397="zákl. přenesená",J2397,0)</f>
        <v>0</v>
      </c>
      <c r="BH2397" s="260">
        <f>IF(N2397="sníž. přenesená",J2397,0)</f>
        <v>0</v>
      </c>
      <c r="BI2397" s="260">
        <f>IF(N2397="nulová",J2397,0)</f>
        <v>0</v>
      </c>
      <c r="BJ2397" s="18" t="s">
        <v>91</v>
      </c>
      <c r="BK2397" s="260">
        <f>ROUND(I2397*H2397,2)</f>
        <v>0</v>
      </c>
      <c r="BL2397" s="18" t="s">
        <v>162</v>
      </c>
      <c r="BM2397" s="259" t="s">
        <v>3762</v>
      </c>
    </row>
    <row r="2398" s="2" customFormat="1">
      <c r="A2398" s="40"/>
      <c r="B2398" s="41"/>
      <c r="C2398" s="42"/>
      <c r="D2398" s="261" t="s">
        <v>404</v>
      </c>
      <c r="E2398" s="42"/>
      <c r="F2398" s="262" t="s">
        <v>3763</v>
      </c>
      <c r="G2398" s="42"/>
      <c r="H2398" s="42"/>
      <c r="I2398" s="157"/>
      <c r="J2398" s="42"/>
      <c r="K2398" s="42"/>
      <c r="L2398" s="46"/>
      <c r="M2398" s="263"/>
      <c r="N2398" s="264"/>
      <c r="O2398" s="93"/>
      <c r="P2398" s="93"/>
      <c r="Q2398" s="93"/>
      <c r="R2398" s="93"/>
      <c r="S2398" s="93"/>
      <c r="T2398" s="94"/>
      <c r="U2398" s="40"/>
      <c r="V2398" s="40"/>
      <c r="W2398" s="40"/>
      <c r="X2398" s="40"/>
      <c r="Y2398" s="40"/>
      <c r="Z2398" s="40"/>
      <c r="AA2398" s="40"/>
      <c r="AB2398" s="40"/>
      <c r="AC2398" s="40"/>
      <c r="AD2398" s="40"/>
      <c r="AE2398" s="40"/>
      <c r="AT2398" s="18" t="s">
        <v>404</v>
      </c>
      <c r="AU2398" s="18" t="s">
        <v>93</v>
      </c>
    </row>
    <row r="2399" s="2" customFormat="1" ht="16.5" customHeight="1">
      <c r="A2399" s="40"/>
      <c r="B2399" s="41"/>
      <c r="C2399" s="247" t="s">
        <v>3764</v>
      </c>
      <c r="D2399" s="247" t="s">
        <v>400</v>
      </c>
      <c r="E2399" s="248" t="s">
        <v>3765</v>
      </c>
      <c r="F2399" s="249" t="s">
        <v>3766</v>
      </c>
      <c r="G2399" s="250" t="s">
        <v>1431</v>
      </c>
      <c r="H2399" s="329"/>
      <c r="I2399" s="252"/>
      <c r="J2399" s="253">
        <f>ROUND(I2399*H2399,2)</f>
        <v>0</v>
      </c>
      <c r="K2399" s="254"/>
      <c r="L2399" s="46"/>
      <c r="M2399" s="255" t="s">
        <v>1</v>
      </c>
      <c r="N2399" s="256" t="s">
        <v>48</v>
      </c>
      <c r="O2399" s="93"/>
      <c r="P2399" s="257">
        <f>O2399*H2399</f>
        <v>0</v>
      </c>
      <c r="Q2399" s="257">
        <v>0</v>
      </c>
      <c r="R2399" s="257">
        <f>Q2399*H2399</f>
        <v>0</v>
      </c>
      <c r="S2399" s="257">
        <v>0</v>
      </c>
      <c r="T2399" s="258">
        <f>S2399*H2399</f>
        <v>0</v>
      </c>
      <c r="U2399" s="40"/>
      <c r="V2399" s="40"/>
      <c r="W2399" s="40"/>
      <c r="X2399" s="40"/>
      <c r="Y2399" s="40"/>
      <c r="Z2399" s="40"/>
      <c r="AA2399" s="40"/>
      <c r="AB2399" s="40"/>
      <c r="AC2399" s="40"/>
      <c r="AD2399" s="40"/>
      <c r="AE2399" s="40"/>
      <c r="AR2399" s="259" t="s">
        <v>162</v>
      </c>
      <c r="AT2399" s="259" t="s">
        <v>400</v>
      </c>
      <c r="AU2399" s="259" t="s">
        <v>93</v>
      </c>
      <c r="AY2399" s="18" t="s">
        <v>397</v>
      </c>
      <c r="BE2399" s="260">
        <f>IF(N2399="základní",J2399,0)</f>
        <v>0</v>
      </c>
      <c r="BF2399" s="260">
        <f>IF(N2399="snížená",J2399,0)</f>
        <v>0</v>
      </c>
      <c r="BG2399" s="260">
        <f>IF(N2399="zákl. přenesená",J2399,0)</f>
        <v>0</v>
      </c>
      <c r="BH2399" s="260">
        <f>IF(N2399="sníž. přenesená",J2399,0)</f>
        <v>0</v>
      </c>
      <c r="BI2399" s="260">
        <f>IF(N2399="nulová",J2399,0)</f>
        <v>0</v>
      </c>
      <c r="BJ2399" s="18" t="s">
        <v>91</v>
      </c>
      <c r="BK2399" s="260">
        <f>ROUND(I2399*H2399,2)</f>
        <v>0</v>
      </c>
      <c r="BL2399" s="18" t="s">
        <v>162</v>
      </c>
      <c r="BM2399" s="259" t="s">
        <v>3767</v>
      </c>
    </row>
    <row r="2400" s="12" customFormat="1" ht="22.8" customHeight="1">
      <c r="A2400" s="12"/>
      <c r="B2400" s="231"/>
      <c r="C2400" s="232"/>
      <c r="D2400" s="233" t="s">
        <v>82</v>
      </c>
      <c r="E2400" s="245" t="s">
        <v>2421</v>
      </c>
      <c r="F2400" s="245" t="s">
        <v>3768</v>
      </c>
      <c r="G2400" s="232"/>
      <c r="H2400" s="232"/>
      <c r="I2400" s="235"/>
      <c r="J2400" s="246">
        <f>BK2400</f>
        <v>0</v>
      </c>
      <c r="K2400" s="232"/>
      <c r="L2400" s="237"/>
      <c r="M2400" s="238"/>
      <c r="N2400" s="239"/>
      <c r="O2400" s="239"/>
      <c r="P2400" s="240">
        <f>SUM(P2401:P2522)</f>
        <v>0</v>
      </c>
      <c r="Q2400" s="239"/>
      <c r="R2400" s="240">
        <f>SUM(R2401:R2522)</f>
        <v>41.31949118</v>
      </c>
      <c r="S2400" s="239"/>
      <c r="T2400" s="241">
        <f>SUM(T2401:T2522)</f>
        <v>0</v>
      </c>
      <c r="U2400" s="12"/>
      <c r="V2400" s="12"/>
      <c r="W2400" s="12"/>
      <c r="X2400" s="12"/>
      <c r="Y2400" s="12"/>
      <c r="Z2400" s="12"/>
      <c r="AA2400" s="12"/>
      <c r="AB2400" s="12"/>
      <c r="AC2400" s="12"/>
      <c r="AD2400" s="12"/>
      <c r="AE2400" s="12"/>
      <c r="AR2400" s="242" t="s">
        <v>93</v>
      </c>
      <c r="AT2400" s="243" t="s">
        <v>82</v>
      </c>
      <c r="AU2400" s="243" t="s">
        <v>91</v>
      </c>
      <c r="AY2400" s="242" t="s">
        <v>397</v>
      </c>
      <c r="BK2400" s="244">
        <f>SUM(BK2401:BK2522)</f>
        <v>0</v>
      </c>
    </row>
    <row r="2401" s="2" customFormat="1" ht="16.5" customHeight="1">
      <c r="A2401" s="40"/>
      <c r="B2401" s="41"/>
      <c r="C2401" s="247" t="s">
        <v>2396</v>
      </c>
      <c r="D2401" s="247" t="s">
        <v>400</v>
      </c>
      <c r="E2401" s="248" t="s">
        <v>3769</v>
      </c>
      <c r="F2401" s="249" t="s">
        <v>3770</v>
      </c>
      <c r="G2401" s="250" t="s">
        <v>546</v>
      </c>
      <c r="H2401" s="251">
        <v>5253.2380000000003</v>
      </c>
      <c r="I2401" s="252"/>
      <c r="J2401" s="253">
        <f>ROUND(I2401*H2401,2)</f>
        <v>0</v>
      </c>
      <c r="K2401" s="254"/>
      <c r="L2401" s="46"/>
      <c r="M2401" s="255" t="s">
        <v>1</v>
      </c>
      <c r="N2401" s="256" t="s">
        <v>48</v>
      </c>
      <c r="O2401" s="93"/>
      <c r="P2401" s="257">
        <f>O2401*H2401</f>
        <v>0</v>
      </c>
      <c r="Q2401" s="257">
        <v>0</v>
      </c>
      <c r="R2401" s="257">
        <f>Q2401*H2401</f>
        <v>0</v>
      </c>
      <c r="S2401" s="257">
        <v>0</v>
      </c>
      <c r="T2401" s="258">
        <f>S2401*H2401</f>
        <v>0</v>
      </c>
      <c r="U2401" s="40"/>
      <c r="V2401" s="40"/>
      <c r="W2401" s="40"/>
      <c r="X2401" s="40"/>
      <c r="Y2401" s="40"/>
      <c r="Z2401" s="40"/>
      <c r="AA2401" s="40"/>
      <c r="AB2401" s="40"/>
      <c r="AC2401" s="40"/>
      <c r="AD2401" s="40"/>
      <c r="AE2401" s="40"/>
      <c r="AR2401" s="259" t="s">
        <v>162</v>
      </c>
      <c r="AT2401" s="259" t="s">
        <v>400</v>
      </c>
      <c r="AU2401" s="259" t="s">
        <v>93</v>
      </c>
      <c r="AY2401" s="18" t="s">
        <v>397</v>
      </c>
      <c r="BE2401" s="260">
        <f>IF(N2401="základní",J2401,0)</f>
        <v>0</v>
      </c>
      <c r="BF2401" s="260">
        <f>IF(N2401="snížená",J2401,0)</f>
        <v>0</v>
      </c>
      <c r="BG2401" s="260">
        <f>IF(N2401="zákl. přenesená",J2401,0)</f>
        <v>0</v>
      </c>
      <c r="BH2401" s="260">
        <f>IF(N2401="sníž. přenesená",J2401,0)</f>
        <v>0</v>
      </c>
      <c r="BI2401" s="260">
        <f>IF(N2401="nulová",J2401,0)</f>
        <v>0</v>
      </c>
      <c r="BJ2401" s="18" t="s">
        <v>91</v>
      </c>
      <c r="BK2401" s="260">
        <f>ROUND(I2401*H2401,2)</f>
        <v>0</v>
      </c>
      <c r="BL2401" s="18" t="s">
        <v>162</v>
      </c>
      <c r="BM2401" s="259" t="s">
        <v>3771</v>
      </c>
    </row>
    <row r="2402" s="16" customFormat="1">
      <c r="A2402" s="16"/>
      <c r="B2402" s="306"/>
      <c r="C2402" s="307"/>
      <c r="D2402" s="261" t="s">
        <v>465</v>
      </c>
      <c r="E2402" s="308" t="s">
        <v>1</v>
      </c>
      <c r="F2402" s="309" t="s">
        <v>1213</v>
      </c>
      <c r="G2402" s="307"/>
      <c r="H2402" s="308" t="s">
        <v>1</v>
      </c>
      <c r="I2402" s="310"/>
      <c r="J2402" s="307"/>
      <c r="K2402" s="307"/>
      <c r="L2402" s="311"/>
      <c r="M2402" s="312"/>
      <c r="N2402" s="313"/>
      <c r="O2402" s="313"/>
      <c r="P2402" s="313"/>
      <c r="Q2402" s="313"/>
      <c r="R2402" s="313"/>
      <c r="S2402" s="313"/>
      <c r="T2402" s="314"/>
      <c r="U2402" s="16"/>
      <c r="V2402" s="16"/>
      <c r="W2402" s="16"/>
      <c r="X2402" s="16"/>
      <c r="Y2402" s="16"/>
      <c r="Z2402" s="16"/>
      <c r="AA2402" s="16"/>
      <c r="AB2402" s="16"/>
      <c r="AC2402" s="16"/>
      <c r="AD2402" s="16"/>
      <c r="AE2402" s="16"/>
      <c r="AT2402" s="315" t="s">
        <v>465</v>
      </c>
      <c r="AU2402" s="315" t="s">
        <v>93</v>
      </c>
      <c r="AV2402" s="16" t="s">
        <v>91</v>
      </c>
      <c r="AW2402" s="16" t="s">
        <v>38</v>
      </c>
      <c r="AX2402" s="16" t="s">
        <v>83</v>
      </c>
      <c r="AY2402" s="315" t="s">
        <v>397</v>
      </c>
    </row>
    <row r="2403" s="13" customFormat="1">
      <c r="A2403" s="13"/>
      <c r="B2403" s="269"/>
      <c r="C2403" s="270"/>
      <c r="D2403" s="261" t="s">
        <v>465</v>
      </c>
      <c r="E2403" s="271" t="s">
        <v>1</v>
      </c>
      <c r="F2403" s="272" t="s">
        <v>3772</v>
      </c>
      <c r="G2403" s="270"/>
      <c r="H2403" s="273">
        <v>48.329999999999998</v>
      </c>
      <c r="I2403" s="274"/>
      <c r="J2403" s="270"/>
      <c r="K2403" s="270"/>
      <c r="L2403" s="275"/>
      <c r="M2403" s="276"/>
      <c r="N2403" s="277"/>
      <c r="O2403" s="277"/>
      <c r="P2403" s="277"/>
      <c r="Q2403" s="277"/>
      <c r="R2403" s="277"/>
      <c r="S2403" s="277"/>
      <c r="T2403" s="278"/>
      <c r="U2403" s="13"/>
      <c r="V2403" s="13"/>
      <c r="W2403" s="13"/>
      <c r="X2403" s="13"/>
      <c r="Y2403" s="13"/>
      <c r="Z2403" s="13"/>
      <c r="AA2403" s="13"/>
      <c r="AB2403" s="13"/>
      <c r="AC2403" s="13"/>
      <c r="AD2403" s="13"/>
      <c r="AE2403" s="13"/>
      <c r="AT2403" s="279" t="s">
        <v>465</v>
      </c>
      <c r="AU2403" s="279" t="s">
        <v>93</v>
      </c>
      <c r="AV2403" s="13" t="s">
        <v>93</v>
      </c>
      <c r="AW2403" s="13" t="s">
        <v>38</v>
      </c>
      <c r="AX2403" s="13" t="s">
        <v>83</v>
      </c>
      <c r="AY2403" s="279" t="s">
        <v>397</v>
      </c>
    </row>
    <row r="2404" s="15" customFormat="1">
      <c r="A2404" s="15"/>
      <c r="B2404" s="291"/>
      <c r="C2404" s="292"/>
      <c r="D2404" s="261" t="s">
        <v>465</v>
      </c>
      <c r="E2404" s="293" t="s">
        <v>1</v>
      </c>
      <c r="F2404" s="294" t="s">
        <v>476</v>
      </c>
      <c r="G2404" s="292"/>
      <c r="H2404" s="295">
        <v>48.329999999999998</v>
      </c>
      <c r="I2404" s="296"/>
      <c r="J2404" s="292"/>
      <c r="K2404" s="292"/>
      <c r="L2404" s="297"/>
      <c r="M2404" s="298"/>
      <c r="N2404" s="299"/>
      <c r="O2404" s="299"/>
      <c r="P2404" s="299"/>
      <c r="Q2404" s="299"/>
      <c r="R2404" s="299"/>
      <c r="S2404" s="299"/>
      <c r="T2404" s="300"/>
      <c r="U2404" s="15"/>
      <c r="V2404" s="15"/>
      <c r="W2404" s="15"/>
      <c r="X2404" s="15"/>
      <c r="Y2404" s="15"/>
      <c r="Z2404" s="15"/>
      <c r="AA2404" s="15"/>
      <c r="AB2404" s="15"/>
      <c r="AC2404" s="15"/>
      <c r="AD2404" s="15"/>
      <c r="AE2404" s="15"/>
      <c r="AT2404" s="301" t="s">
        <v>465</v>
      </c>
      <c r="AU2404" s="301" t="s">
        <v>93</v>
      </c>
      <c r="AV2404" s="15" t="s">
        <v>112</v>
      </c>
      <c r="AW2404" s="15" t="s">
        <v>38</v>
      </c>
      <c r="AX2404" s="15" t="s">
        <v>83</v>
      </c>
      <c r="AY2404" s="301" t="s">
        <v>397</v>
      </c>
    </row>
    <row r="2405" s="13" customFormat="1">
      <c r="A2405" s="13"/>
      <c r="B2405" s="269"/>
      <c r="C2405" s="270"/>
      <c r="D2405" s="261" t="s">
        <v>465</v>
      </c>
      <c r="E2405" s="271" t="s">
        <v>1</v>
      </c>
      <c r="F2405" s="272" t="s">
        <v>3773</v>
      </c>
      <c r="G2405" s="270"/>
      <c r="H2405" s="273">
        <v>7.25</v>
      </c>
      <c r="I2405" s="274"/>
      <c r="J2405" s="270"/>
      <c r="K2405" s="270"/>
      <c r="L2405" s="275"/>
      <c r="M2405" s="276"/>
      <c r="N2405" s="277"/>
      <c r="O2405" s="277"/>
      <c r="P2405" s="277"/>
      <c r="Q2405" s="277"/>
      <c r="R2405" s="277"/>
      <c r="S2405" s="277"/>
      <c r="T2405" s="278"/>
      <c r="U2405" s="13"/>
      <c r="V2405" s="13"/>
      <c r="W2405" s="13"/>
      <c r="X2405" s="13"/>
      <c r="Y2405" s="13"/>
      <c r="Z2405" s="13"/>
      <c r="AA2405" s="13"/>
      <c r="AB2405" s="13"/>
      <c r="AC2405" s="13"/>
      <c r="AD2405" s="13"/>
      <c r="AE2405" s="13"/>
      <c r="AT2405" s="279" t="s">
        <v>465</v>
      </c>
      <c r="AU2405" s="279" t="s">
        <v>93</v>
      </c>
      <c r="AV2405" s="13" t="s">
        <v>93</v>
      </c>
      <c r="AW2405" s="13" t="s">
        <v>38</v>
      </c>
      <c r="AX2405" s="13" t="s">
        <v>83</v>
      </c>
      <c r="AY2405" s="279" t="s">
        <v>397</v>
      </c>
    </row>
    <row r="2406" s="15" customFormat="1">
      <c r="A2406" s="15"/>
      <c r="B2406" s="291"/>
      <c r="C2406" s="292"/>
      <c r="D2406" s="261" t="s">
        <v>465</v>
      </c>
      <c r="E2406" s="293" t="s">
        <v>1</v>
      </c>
      <c r="F2406" s="294" t="s">
        <v>476</v>
      </c>
      <c r="G2406" s="292"/>
      <c r="H2406" s="295">
        <v>7.25</v>
      </c>
      <c r="I2406" s="296"/>
      <c r="J2406" s="292"/>
      <c r="K2406" s="292"/>
      <c r="L2406" s="297"/>
      <c r="M2406" s="298"/>
      <c r="N2406" s="299"/>
      <c r="O2406" s="299"/>
      <c r="P2406" s="299"/>
      <c r="Q2406" s="299"/>
      <c r="R2406" s="299"/>
      <c r="S2406" s="299"/>
      <c r="T2406" s="300"/>
      <c r="U2406" s="15"/>
      <c r="V2406" s="15"/>
      <c r="W2406" s="15"/>
      <c r="X2406" s="15"/>
      <c r="Y2406" s="15"/>
      <c r="Z2406" s="15"/>
      <c r="AA2406" s="15"/>
      <c r="AB2406" s="15"/>
      <c r="AC2406" s="15"/>
      <c r="AD2406" s="15"/>
      <c r="AE2406" s="15"/>
      <c r="AT2406" s="301" t="s">
        <v>465</v>
      </c>
      <c r="AU2406" s="301" t="s">
        <v>93</v>
      </c>
      <c r="AV2406" s="15" t="s">
        <v>112</v>
      </c>
      <c r="AW2406" s="15" t="s">
        <v>38</v>
      </c>
      <c r="AX2406" s="15" t="s">
        <v>83</v>
      </c>
      <c r="AY2406" s="301" t="s">
        <v>397</v>
      </c>
    </row>
    <row r="2407" s="16" customFormat="1">
      <c r="A2407" s="16"/>
      <c r="B2407" s="306"/>
      <c r="C2407" s="307"/>
      <c r="D2407" s="261" t="s">
        <v>465</v>
      </c>
      <c r="E2407" s="308" t="s">
        <v>1</v>
      </c>
      <c r="F2407" s="309" t="s">
        <v>3774</v>
      </c>
      <c r="G2407" s="307"/>
      <c r="H2407" s="308" t="s">
        <v>1</v>
      </c>
      <c r="I2407" s="310"/>
      <c r="J2407" s="307"/>
      <c r="K2407" s="307"/>
      <c r="L2407" s="311"/>
      <c r="M2407" s="312"/>
      <c r="N2407" s="313"/>
      <c r="O2407" s="313"/>
      <c r="P2407" s="313"/>
      <c r="Q2407" s="313"/>
      <c r="R2407" s="313"/>
      <c r="S2407" s="313"/>
      <c r="T2407" s="314"/>
      <c r="U2407" s="16"/>
      <c r="V2407" s="16"/>
      <c r="W2407" s="16"/>
      <c r="X2407" s="16"/>
      <c r="Y2407" s="16"/>
      <c r="Z2407" s="16"/>
      <c r="AA2407" s="16"/>
      <c r="AB2407" s="16"/>
      <c r="AC2407" s="16"/>
      <c r="AD2407" s="16"/>
      <c r="AE2407" s="16"/>
      <c r="AT2407" s="315" t="s">
        <v>465</v>
      </c>
      <c r="AU2407" s="315" t="s">
        <v>93</v>
      </c>
      <c r="AV2407" s="16" t="s">
        <v>91</v>
      </c>
      <c r="AW2407" s="16" t="s">
        <v>38</v>
      </c>
      <c r="AX2407" s="16" t="s">
        <v>83</v>
      </c>
      <c r="AY2407" s="315" t="s">
        <v>397</v>
      </c>
    </row>
    <row r="2408" s="13" customFormat="1">
      <c r="A2408" s="13"/>
      <c r="B2408" s="269"/>
      <c r="C2408" s="270"/>
      <c r="D2408" s="261" t="s">
        <v>465</v>
      </c>
      <c r="E2408" s="271" t="s">
        <v>1</v>
      </c>
      <c r="F2408" s="272" t="s">
        <v>3775</v>
      </c>
      <c r="G2408" s="270"/>
      <c r="H2408" s="273">
        <v>4950.1499999999996</v>
      </c>
      <c r="I2408" s="274"/>
      <c r="J2408" s="270"/>
      <c r="K2408" s="270"/>
      <c r="L2408" s="275"/>
      <c r="M2408" s="276"/>
      <c r="N2408" s="277"/>
      <c r="O2408" s="277"/>
      <c r="P2408" s="277"/>
      <c r="Q2408" s="277"/>
      <c r="R2408" s="277"/>
      <c r="S2408" s="277"/>
      <c r="T2408" s="278"/>
      <c r="U2408" s="13"/>
      <c r="V2408" s="13"/>
      <c r="W2408" s="13"/>
      <c r="X2408" s="13"/>
      <c r="Y2408" s="13"/>
      <c r="Z2408" s="13"/>
      <c r="AA2408" s="13"/>
      <c r="AB2408" s="13"/>
      <c r="AC2408" s="13"/>
      <c r="AD2408" s="13"/>
      <c r="AE2408" s="13"/>
      <c r="AT2408" s="279" t="s">
        <v>465</v>
      </c>
      <c r="AU2408" s="279" t="s">
        <v>93</v>
      </c>
      <c r="AV2408" s="13" t="s">
        <v>93</v>
      </c>
      <c r="AW2408" s="13" t="s">
        <v>38</v>
      </c>
      <c r="AX2408" s="13" t="s">
        <v>83</v>
      </c>
      <c r="AY2408" s="279" t="s">
        <v>397</v>
      </c>
    </row>
    <row r="2409" s="15" customFormat="1">
      <c r="A2409" s="15"/>
      <c r="B2409" s="291"/>
      <c r="C2409" s="292"/>
      <c r="D2409" s="261" t="s">
        <v>465</v>
      </c>
      <c r="E2409" s="293" t="s">
        <v>1</v>
      </c>
      <c r="F2409" s="294" t="s">
        <v>476</v>
      </c>
      <c r="G2409" s="292"/>
      <c r="H2409" s="295">
        <v>4950.1499999999996</v>
      </c>
      <c r="I2409" s="296"/>
      <c r="J2409" s="292"/>
      <c r="K2409" s="292"/>
      <c r="L2409" s="297"/>
      <c r="M2409" s="298"/>
      <c r="N2409" s="299"/>
      <c r="O2409" s="299"/>
      <c r="P2409" s="299"/>
      <c r="Q2409" s="299"/>
      <c r="R2409" s="299"/>
      <c r="S2409" s="299"/>
      <c r="T2409" s="300"/>
      <c r="U2409" s="15"/>
      <c r="V2409" s="15"/>
      <c r="W2409" s="15"/>
      <c r="X2409" s="15"/>
      <c r="Y2409" s="15"/>
      <c r="Z2409" s="15"/>
      <c r="AA2409" s="15"/>
      <c r="AB2409" s="15"/>
      <c r="AC2409" s="15"/>
      <c r="AD2409" s="15"/>
      <c r="AE2409" s="15"/>
      <c r="AT2409" s="301" t="s">
        <v>465</v>
      </c>
      <c r="AU2409" s="301" t="s">
        <v>93</v>
      </c>
      <c r="AV2409" s="15" t="s">
        <v>112</v>
      </c>
      <c r="AW2409" s="15" t="s">
        <v>38</v>
      </c>
      <c r="AX2409" s="15" t="s">
        <v>83</v>
      </c>
      <c r="AY2409" s="301" t="s">
        <v>397</v>
      </c>
    </row>
    <row r="2410" s="13" customFormat="1">
      <c r="A2410" s="13"/>
      <c r="B2410" s="269"/>
      <c r="C2410" s="270"/>
      <c r="D2410" s="261" t="s">
        <v>465</v>
      </c>
      <c r="E2410" s="271" t="s">
        <v>1</v>
      </c>
      <c r="F2410" s="272" t="s">
        <v>3776</v>
      </c>
      <c r="G2410" s="270"/>
      <c r="H2410" s="273">
        <v>247.50800000000001</v>
      </c>
      <c r="I2410" s="274"/>
      <c r="J2410" s="270"/>
      <c r="K2410" s="270"/>
      <c r="L2410" s="275"/>
      <c r="M2410" s="276"/>
      <c r="N2410" s="277"/>
      <c r="O2410" s="277"/>
      <c r="P2410" s="277"/>
      <c r="Q2410" s="277"/>
      <c r="R2410" s="277"/>
      <c r="S2410" s="277"/>
      <c r="T2410" s="278"/>
      <c r="U2410" s="13"/>
      <c r="V2410" s="13"/>
      <c r="W2410" s="13"/>
      <c r="X2410" s="13"/>
      <c r="Y2410" s="13"/>
      <c r="Z2410" s="13"/>
      <c r="AA2410" s="13"/>
      <c r="AB2410" s="13"/>
      <c r="AC2410" s="13"/>
      <c r="AD2410" s="13"/>
      <c r="AE2410" s="13"/>
      <c r="AT2410" s="279" t="s">
        <v>465</v>
      </c>
      <c r="AU2410" s="279" t="s">
        <v>93</v>
      </c>
      <c r="AV2410" s="13" t="s">
        <v>93</v>
      </c>
      <c r="AW2410" s="13" t="s">
        <v>38</v>
      </c>
      <c r="AX2410" s="13" t="s">
        <v>83</v>
      </c>
      <c r="AY2410" s="279" t="s">
        <v>397</v>
      </c>
    </row>
    <row r="2411" s="15" customFormat="1">
      <c r="A2411" s="15"/>
      <c r="B2411" s="291"/>
      <c r="C2411" s="292"/>
      <c r="D2411" s="261" t="s">
        <v>465</v>
      </c>
      <c r="E2411" s="293" t="s">
        <v>1</v>
      </c>
      <c r="F2411" s="294" t="s">
        <v>476</v>
      </c>
      <c r="G2411" s="292"/>
      <c r="H2411" s="295">
        <v>247.50800000000001</v>
      </c>
      <c r="I2411" s="296"/>
      <c r="J2411" s="292"/>
      <c r="K2411" s="292"/>
      <c r="L2411" s="297"/>
      <c r="M2411" s="298"/>
      <c r="N2411" s="299"/>
      <c r="O2411" s="299"/>
      <c r="P2411" s="299"/>
      <c r="Q2411" s="299"/>
      <c r="R2411" s="299"/>
      <c r="S2411" s="299"/>
      <c r="T2411" s="300"/>
      <c r="U2411" s="15"/>
      <c r="V2411" s="15"/>
      <c r="W2411" s="15"/>
      <c r="X2411" s="15"/>
      <c r="Y2411" s="15"/>
      <c r="Z2411" s="15"/>
      <c r="AA2411" s="15"/>
      <c r="AB2411" s="15"/>
      <c r="AC2411" s="15"/>
      <c r="AD2411" s="15"/>
      <c r="AE2411" s="15"/>
      <c r="AT2411" s="301" t="s">
        <v>465</v>
      </c>
      <c r="AU2411" s="301" t="s">
        <v>93</v>
      </c>
      <c r="AV2411" s="15" t="s">
        <v>112</v>
      </c>
      <c r="AW2411" s="15" t="s">
        <v>38</v>
      </c>
      <c r="AX2411" s="15" t="s">
        <v>83</v>
      </c>
      <c r="AY2411" s="301" t="s">
        <v>397</v>
      </c>
    </row>
    <row r="2412" s="14" customFormat="1">
      <c r="A2412" s="14"/>
      <c r="B2412" s="280"/>
      <c r="C2412" s="281"/>
      <c r="D2412" s="261" t="s">
        <v>465</v>
      </c>
      <c r="E2412" s="282" t="s">
        <v>1</v>
      </c>
      <c r="F2412" s="283" t="s">
        <v>467</v>
      </c>
      <c r="G2412" s="281"/>
      <c r="H2412" s="284">
        <v>5253.2380000000003</v>
      </c>
      <c r="I2412" s="285"/>
      <c r="J2412" s="281"/>
      <c r="K2412" s="281"/>
      <c r="L2412" s="286"/>
      <c r="M2412" s="287"/>
      <c r="N2412" s="288"/>
      <c r="O2412" s="288"/>
      <c r="P2412" s="288"/>
      <c r="Q2412" s="288"/>
      <c r="R2412" s="288"/>
      <c r="S2412" s="288"/>
      <c r="T2412" s="289"/>
      <c r="U2412" s="14"/>
      <c r="V2412" s="14"/>
      <c r="W2412" s="14"/>
      <c r="X2412" s="14"/>
      <c r="Y2412" s="14"/>
      <c r="Z2412" s="14"/>
      <c r="AA2412" s="14"/>
      <c r="AB2412" s="14"/>
      <c r="AC2412" s="14"/>
      <c r="AD2412" s="14"/>
      <c r="AE2412" s="14"/>
      <c r="AT2412" s="290" t="s">
        <v>465</v>
      </c>
      <c r="AU2412" s="290" t="s">
        <v>93</v>
      </c>
      <c r="AV2412" s="14" t="s">
        <v>124</v>
      </c>
      <c r="AW2412" s="14" t="s">
        <v>38</v>
      </c>
      <c r="AX2412" s="14" t="s">
        <v>91</v>
      </c>
      <c r="AY2412" s="290" t="s">
        <v>397</v>
      </c>
    </row>
    <row r="2413" s="2" customFormat="1" ht="16.5" customHeight="1">
      <c r="A2413" s="40"/>
      <c r="B2413" s="41"/>
      <c r="C2413" s="247" t="s">
        <v>3777</v>
      </c>
      <c r="D2413" s="247" t="s">
        <v>400</v>
      </c>
      <c r="E2413" s="248" t="s">
        <v>3778</v>
      </c>
      <c r="F2413" s="249" t="s">
        <v>3779</v>
      </c>
      <c r="G2413" s="250" t="s">
        <v>461</v>
      </c>
      <c r="H2413" s="251">
        <v>332.80000000000001</v>
      </c>
      <c r="I2413" s="252"/>
      <c r="J2413" s="253">
        <f>ROUND(I2413*H2413,2)</f>
        <v>0</v>
      </c>
      <c r="K2413" s="254"/>
      <c r="L2413" s="46"/>
      <c r="M2413" s="255" t="s">
        <v>1</v>
      </c>
      <c r="N2413" s="256" t="s">
        <v>48</v>
      </c>
      <c r="O2413" s="93"/>
      <c r="P2413" s="257">
        <f>O2413*H2413</f>
        <v>0</v>
      </c>
      <c r="Q2413" s="257">
        <v>0</v>
      </c>
      <c r="R2413" s="257">
        <f>Q2413*H2413</f>
        <v>0</v>
      </c>
      <c r="S2413" s="257">
        <v>0</v>
      </c>
      <c r="T2413" s="258">
        <f>S2413*H2413</f>
        <v>0</v>
      </c>
      <c r="U2413" s="40"/>
      <c r="V2413" s="40"/>
      <c r="W2413" s="40"/>
      <c r="X2413" s="40"/>
      <c r="Y2413" s="40"/>
      <c r="Z2413" s="40"/>
      <c r="AA2413" s="40"/>
      <c r="AB2413" s="40"/>
      <c r="AC2413" s="40"/>
      <c r="AD2413" s="40"/>
      <c r="AE2413" s="40"/>
      <c r="AR2413" s="259" t="s">
        <v>162</v>
      </c>
      <c r="AT2413" s="259" t="s">
        <v>400</v>
      </c>
      <c r="AU2413" s="259" t="s">
        <v>93</v>
      </c>
      <c r="AY2413" s="18" t="s">
        <v>397</v>
      </c>
      <c r="BE2413" s="260">
        <f>IF(N2413="základní",J2413,0)</f>
        <v>0</v>
      </c>
      <c r="BF2413" s="260">
        <f>IF(N2413="snížená",J2413,0)</f>
        <v>0</v>
      </c>
      <c r="BG2413" s="260">
        <f>IF(N2413="zákl. přenesená",J2413,0)</f>
        <v>0</v>
      </c>
      <c r="BH2413" s="260">
        <f>IF(N2413="sníž. přenesená",J2413,0)</f>
        <v>0</v>
      </c>
      <c r="BI2413" s="260">
        <f>IF(N2413="nulová",J2413,0)</f>
        <v>0</v>
      </c>
      <c r="BJ2413" s="18" t="s">
        <v>91</v>
      </c>
      <c r="BK2413" s="260">
        <f>ROUND(I2413*H2413,2)</f>
        <v>0</v>
      </c>
      <c r="BL2413" s="18" t="s">
        <v>162</v>
      </c>
      <c r="BM2413" s="259" t="s">
        <v>3780</v>
      </c>
    </row>
    <row r="2414" s="16" customFormat="1">
      <c r="A2414" s="16"/>
      <c r="B2414" s="306"/>
      <c r="C2414" s="307"/>
      <c r="D2414" s="261" t="s">
        <v>465</v>
      </c>
      <c r="E2414" s="308" t="s">
        <v>1</v>
      </c>
      <c r="F2414" s="309" t="s">
        <v>1213</v>
      </c>
      <c r="G2414" s="307"/>
      <c r="H2414" s="308" t="s">
        <v>1</v>
      </c>
      <c r="I2414" s="310"/>
      <c r="J2414" s="307"/>
      <c r="K2414" s="307"/>
      <c r="L2414" s="311"/>
      <c r="M2414" s="312"/>
      <c r="N2414" s="313"/>
      <c r="O2414" s="313"/>
      <c r="P2414" s="313"/>
      <c r="Q2414" s="313"/>
      <c r="R2414" s="313"/>
      <c r="S2414" s="313"/>
      <c r="T2414" s="314"/>
      <c r="U2414" s="16"/>
      <c r="V2414" s="16"/>
      <c r="W2414" s="16"/>
      <c r="X2414" s="16"/>
      <c r="Y2414" s="16"/>
      <c r="Z2414" s="16"/>
      <c r="AA2414" s="16"/>
      <c r="AB2414" s="16"/>
      <c r="AC2414" s="16"/>
      <c r="AD2414" s="16"/>
      <c r="AE2414" s="16"/>
      <c r="AT2414" s="315" t="s">
        <v>465</v>
      </c>
      <c r="AU2414" s="315" t="s">
        <v>93</v>
      </c>
      <c r="AV2414" s="16" t="s">
        <v>91</v>
      </c>
      <c r="AW2414" s="16" t="s">
        <v>38</v>
      </c>
      <c r="AX2414" s="16" t="s">
        <v>83</v>
      </c>
      <c r="AY2414" s="315" t="s">
        <v>397</v>
      </c>
    </row>
    <row r="2415" s="13" customFormat="1">
      <c r="A2415" s="13"/>
      <c r="B2415" s="269"/>
      <c r="C2415" s="270"/>
      <c r="D2415" s="261" t="s">
        <v>465</v>
      </c>
      <c r="E2415" s="271" t="s">
        <v>1</v>
      </c>
      <c r="F2415" s="272" t="s">
        <v>3781</v>
      </c>
      <c r="G2415" s="270"/>
      <c r="H2415" s="273">
        <v>332.80000000000001</v>
      </c>
      <c r="I2415" s="274"/>
      <c r="J2415" s="270"/>
      <c r="K2415" s="270"/>
      <c r="L2415" s="275"/>
      <c r="M2415" s="276"/>
      <c r="N2415" s="277"/>
      <c r="O2415" s="277"/>
      <c r="P2415" s="277"/>
      <c r="Q2415" s="277"/>
      <c r="R2415" s="277"/>
      <c r="S2415" s="277"/>
      <c r="T2415" s="278"/>
      <c r="U2415" s="13"/>
      <c r="V2415" s="13"/>
      <c r="W2415" s="13"/>
      <c r="X2415" s="13"/>
      <c r="Y2415" s="13"/>
      <c r="Z2415" s="13"/>
      <c r="AA2415" s="13"/>
      <c r="AB2415" s="13"/>
      <c r="AC2415" s="13"/>
      <c r="AD2415" s="13"/>
      <c r="AE2415" s="13"/>
      <c r="AT2415" s="279" t="s">
        <v>465</v>
      </c>
      <c r="AU2415" s="279" t="s">
        <v>93</v>
      </c>
      <c r="AV2415" s="13" t="s">
        <v>93</v>
      </c>
      <c r="AW2415" s="13" t="s">
        <v>38</v>
      </c>
      <c r="AX2415" s="13" t="s">
        <v>83</v>
      </c>
      <c r="AY2415" s="279" t="s">
        <v>397</v>
      </c>
    </row>
    <row r="2416" s="14" customFormat="1">
      <c r="A2416" s="14"/>
      <c r="B2416" s="280"/>
      <c r="C2416" s="281"/>
      <c r="D2416" s="261" t="s">
        <v>465</v>
      </c>
      <c r="E2416" s="282" t="s">
        <v>1</v>
      </c>
      <c r="F2416" s="283" t="s">
        <v>467</v>
      </c>
      <c r="G2416" s="281"/>
      <c r="H2416" s="284">
        <v>332.80000000000001</v>
      </c>
      <c r="I2416" s="285"/>
      <c r="J2416" s="281"/>
      <c r="K2416" s="281"/>
      <c r="L2416" s="286"/>
      <c r="M2416" s="287"/>
      <c r="N2416" s="288"/>
      <c r="O2416" s="288"/>
      <c r="P2416" s="288"/>
      <c r="Q2416" s="288"/>
      <c r="R2416" s="288"/>
      <c r="S2416" s="288"/>
      <c r="T2416" s="289"/>
      <c r="U2416" s="14"/>
      <c r="V2416" s="14"/>
      <c r="W2416" s="14"/>
      <c r="X2416" s="14"/>
      <c r="Y2416" s="14"/>
      <c r="Z2416" s="14"/>
      <c r="AA2416" s="14"/>
      <c r="AB2416" s="14"/>
      <c r="AC2416" s="14"/>
      <c r="AD2416" s="14"/>
      <c r="AE2416" s="14"/>
      <c r="AT2416" s="290" t="s">
        <v>465</v>
      </c>
      <c r="AU2416" s="290" t="s">
        <v>93</v>
      </c>
      <c r="AV2416" s="14" t="s">
        <v>124</v>
      </c>
      <c r="AW2416" s="14" t="s">
        <v>38</v>
      </c>
      <c r="AX2416" s="14" t="s">
        <v>91</v>
      </c>
      <c r="AY2416" s="290" t="s">
        <v>397</v>
      </c>
    </row>
    <row r="2417" s="2" customFormat="1" ht="16.5" customHeight="1">
      <c r="A2417" s="40"/>
      <c r="B2417" s="41"/>
      <c r="C2417" s="247" t="s">
        <v>1612</v>
      </c>
      <c r="D2417" s="247" t="s">
        <v>400</v>
      </c>
      <c r="E2417" s="248" t="s">
        <v>3782</v>
      </c>
      <c r="F2417" s="249" t="s">
        <v>3783</v>
      </c>
      <c r="G2417" s="250" t="s">
        <v>461</v>
      </c>
      <c r="H2417" s="251">
        <v>332.80000000000001</v>
      </c>
      <c r="I2417" s="252"/>
      <c r="J2417" s="253">
        <f>ROUND(I2417*H2417,2)</f>
        <v>0</v>
      </c>
      <c r="K2417" s="254"/>
      <c r="L2417" s="46"/>
      <c r="M2417" s="255" t="s">
        <v>1</v>
      </c>
      <c r="N2417" s="256" t="s">
        <v>48</v>
      </c>
      <c r="O2417" s="93"/>
      <c r="P2417" s="257">
        <f>O2417*H2417</f>
        <v>0</v>
      </c>
      <c r="Q2417" s="257">
        <v>0</v>
      </c>
      <c r="R2417" s="257">
        <f>Q2417*H2417</f>
        <v>0</v>
      </c>
      <c r="S2417" s="257">
        <v>0</v>
      </c>
      <c r="T2417" s="258">
        <f>S2417*H2417</f>
        <v>0</v>
      </c>
      <c r="U2417" s="40"/>
      <c r="V2417" s="40"/>
      <c r="W2417" s="40"/>
      <c r="X2417" s="40"/>
      <c r="Y2417" s="40"/>
      <c r="Z2417" s="40"/>
      <c r="AA2417" s="40"/>
      <c r="AB2417" s="40"/>
      <c r="AC2417" s="40"/>
      <c r="AD2417" s="40"/>
      <c r="AE2417" s="40"/>
      <c r="AR2417" s="259" t="s">
        <v>162</v>
      </c>
      <c r="AT2417" s="259" t="s">
        <v>400</v>
      </c>
      <c r="AU2417" s="259" t="s">
        <v>93</v>
      </c>
      <c r="AY2417" s="18" t="s">
        <v>397</v>
      </c>
      <c r="BE2417" s="260">
        <f>IF(N2417="základní",J2417,0)</f>
        <v>0</v>
      </c>
      <c r="BF2417" s="260">
        <f>IF(N2417="snížená",J2417,0)</f>
        <v>0</v>
      </c>
      <c r="BG2417" s="260">
        <f>IF(N2417="zákl. přenesená",J2417,0)</f>
        <v>0</v>
      </c>
      <c r="BH2417" s="260">
        <f>IF(N2417="sníž. přenesená",J2417,0)</f>
        <v>0</v>
      </c>
      <c r="BI2417" s="260">
        <f>IF(N2417="nulová",J2417,0)</f>
        <v>0</v>
      </c>
      <c r="BJ2417" s="18" t="s">
        <v>91</v>
      </c>
      <c r="BK2417" s="260">
        <f>ROUND(I2417*H2417,2)</f>
        <v>0</v>
      </c>
      <c r="BL2417" s="18" t="s">
        <v>162</v>
      </c>
      <c r="BM2417" s="259" t="s">
        <v>3784</v>
      </c>
    </row>
    <row r="2418" s="16" customFormat="1">
      <c r="A2418" s="16"/>
      <c r="B2418" s="306"/>
      <c r="C2418" s="307"/>
      <c r="D2418" s="261" t="s">
        <v>465</v>
      </c>
      <c r="E2418" s="308" t="s">
        <v>1</v>
      </c>
      <c r="F2418" s="309" t="s">
        <v>1213</v>
      </c>
      <c r="G2418" s="307"/>
      <c r="H2418" s="308" t="s">
        <v>1</v>
      </c>
      <c r="I2418" s="310"/>
      <c r="J2418" s="307"/>
      <c r="K2418" s="307"/>
      <c r="L2418" s="311"/>
      <c r="M2418" s="312"/>
      <c r="N2418" s="313"/>
      <c r="O2418" s="313"/>
      <c r="P2418" s="313"/>
      <c r="Q2418" s="313"/>
      <c r="R2418" s="313"/>
      <c r="S2418" s="313"/>
      <c r="T2418" s="314"/>
      <c r="U2418" s="16"/>
      <c r="V2418" s="16"/>
      <c r="W2418" s="16"/>
      <c r="X2418" s="16"/>
      <c r="Y2418" s="16"/>
      <c r="Z2418" s="16"/>
      <c r="AA2418" s="16"/>
      <c r="AB2418" s="16"/>
      <c r="AC2418" s="16"/>
      <c r="AD2418" s="16"/>
      <c r="AE2418" s="16"/>
      <c r="AT2418" s="315" t="s">
        <v>465</v>
      </c>
      <c r="AU2418" s="315" t="s">
        <v>93</v>
      </c>
      <c r="AV2418" s="16" t="s">
        <v>91</v>
      </c>
      <c r="AW2418" s="16" t="s">
        <v>38</v>
      </c>
      <c r="AX2418" s="16" t="s">
        <v>83</v>
      </c>
      <c r="AY2418" s="315" t="s">
        <v>397</v>
      </c>
    </row>
    <row r="2419" s="13" customFormat="1">
      <c r="A2419" s="13"/>
      <c r="B2419" s="269"/>
      <c r="C2419" s="270"/>
      <c r="D2419" s="261" t="s">
        <v>465</v>
      </c>
      <c r="E2419" s="271" t="s">
        <v>1</v>
      </c>
      <c r="F2419" s="272" t="s">
        <v>3781</v>
      </c>
      <c r="G2419" s="270"/>
      <c r="H2419" s="273">
        <v>332.80000000000001</v>
      </c>
      <c r="I2419" s="274"/>
      <c r="J2419" s="270"/>
      <c r="K2419" s="270"/>
      <c r="L2419" s="275"/>
      <c r="M2419" s="276"/>
      <c r="N2419" s="277"/>
      <c r="O2419" s="277"/>
      <c r="P2419" s="277"/>
      <c r="Q2419" s="277"/>
      <c r="R2419" s="277"/>
      <c r="S2419" s="277"/>
      <c r="T2419" s="278"/>
      <c r="U2419" s="13"/>
      <c r="V2419" s="13"/>
      <c r="W2419" s="13"/>
      <c r="X2419" s="13"/>
      <c r="Y2419" s="13"/>
      <c r="Z2419" s="13"/>
      <c r="AA2419" s="13"/>
      <c r="AB2419" s="13"/>
      <c r="AC2419" s="13"/>
      <c r="AD2419" s="13"/>
      <c r="AE2419" s="13"/>
      <c r="AT2419" s="279" t="s">
        <v>465</v>
      </c>
      <c r="AU2419" s="279" t="s">
        <v>93</v>
      </c>
      <c r="AV2419" s="13" t="s">
        <v>93</v>
      </c>
      <c r="AW2419" s="13" t="s">
        <v>38</v>
      </c>
      <c r="AX2419" s="13" t="s">
        <v>83</v>
      </c>
      <c r="AY2419" s="279" t="s">
        <v>397</v>
      </c>
    </row>
    <row r="2420" s="14" customFormat="1">
      <c r="A2420" s="14"/>
      <c r="B2420" s="280"/>
      <c r="C2420" s="281"/>
      <c r="D2420" s="261" t="s">
        <v>465</v>
      </c>
      <c r="E2420" s="282" t="s">
        <v>1</v>
      </c>
      <c r="F2420" s="283" t="s">
        <v>467</v>
      </c>
      <c r="G2420" s="281"/>
      <c r="H2420" s="284">
        <v>332.80000000000001</v>
      </c>
      <c r="I2420" s="285"/>
      <c r="J2420" s="281"/>
      <c r="K2420" s="281"/>
      <c r="L2420" s="286"/>
      <c r="M2420" s="287"/>
      <c r="N2420" s="288"/>
      <c r="O2420" s="288"/>
      <c r="P2420" s="288"/>
      <c r="Q2420" s="288"/>
      <c r="R2420" s="288"/>
      <c r="S2420" s="288"/>
      <c r="T2420" s="289"/>
      <c r="U2420" s="14"/>
      <c r="V2420" s="14"/>
      <c r="W2420" s="14"/>
      <c r="X2420" s="14"/>
      <c r="Y2420" s="14"/>
      <c r="Z2420" s="14"/>
      <c r="AA2420" s="14"/>
      <c r="AB2420" s="14"/>
      <c r="AC2420" s="14"/>
      <c r="AD2420" s="14"/>
      <c r="AE2420" s="14"/>
      <c r="AT2420" s="290" t="s">
        <v>465</v>
      </c>
      <c r="AU2420" s="290" t="s">
        <v>93</v>
      </c>
      <c r="AV2420" s="14" t="s">
        <v>124</v>
      </c>
      <c r="AW2420" s="14" t="s">
        <v>38</v>
      </c>
      <c r="AX2420" s="14" t="s">
        <v>91</v>
      </c>
      <c r="AY2420" s="290" t="s">
        <v>397</v>
      </c>
    </row>
    <row r="2421" s="2" customFormat="1" ht="21.75" customHeight="1">
      <c r="A2421" s="40"/>
      <c r="B2421" s="41"/>
      <c r="C2421" s="247" t="s">
        <v>1629</v>
      </c>
      <c r="D2421" s="247" t="s">
        <v>400</v>
      </c>
      <c r="E2421" s="248" t="s">
        <v>3785</v>
      </c>
      <c r="F2421" s="249" t="s">
        <v>3786</v>
      </c>
      <c r="G2421" s="250" t="s">
        <v>546</v>
      </c>
      <c r="H2421" s="251">
        <v>5253.2380000000003</v>
      </c>
      <c r="I2421" s="252"/>
      <c r="J2421" s="253">
        <f>ROUND(I2421*H2421,2)</f>
        <v>0</v>
      </c>
      <c r="K2421" s="254"/>
      <c r="L2421" s="46"/>
      <c r="M2421" s="255" t="s">
        <v>1</v>
      </c>
      <c r="N2421" s="256" t="s">
        <v>48</v>
      </c>
      <c r="O2421" s="93"/>
      <c r="P2421" s="257">
        <f>O2421*H2421</f>
        <v>0</v>
      </c>
      <c r="Q2421" s="257">
        <v>3.0000000000000001E-05</v>
      </c>
      <c r="R2421" s="257">
        <f>Q2421*H2421</f>
        <v>0.15759714000000002</v>
      </c>
      <c r="S2421" s="257">
        <v>0</v>
      </c>
      <c r="T2421" s="258">
        <f>S2421*H2421</f>
        <v>0</v>
      </c>
      <c r="U2421" s="40"/>
      <c r="V2421" s="40"/>
      <c r="W2421" s="40"/>
      <c r="X2421" s="40"/>
      <c r="Y2421" s="40"/>
      <c r="Z2421" s="40"/>
      <c r="AA2421" s="40"/>
      <c r="AB2421" s="40"/>
      <c r="AC2421" s="40"/>
      <c r="AD2421" s="40"/>
      <c r="AE2421" s="40"/>
      <c r="AR2421" s="259" t="s">
        <v>162</v>
      </c>
      <c r="AT2421" s="259" t="s">
        <v>400</v>
      </c>
      <c r="AU2421" s="259" t="s">
        <v>93</v>
      </c>
      <c r="AY2421" s="18" t="s">
        <v>397</v>
      </c>
      <c r="BE2421" s="260">
        <f>IF(N2421="základní",J2421,0)</f>
        <v>0</v>
      </c>
      <c r="BF2421" s="260">
        <f>IF(N2421="snížená",J2421,0)</f>
        <v>0</v>
      </c>
      <c r="BG2421" s="260">
        <f>IF(N2421="zákl. přenesená",J2421,0)</f>
        <v>0</v>
      </c>
      <c r="BH2421" s="260">
        <f>IF(N2421="sníž. přenesená",J2421,0)</f>
        <v>0</v>
      </c>
      <c r="BI2421" s="260">
        <f>IF(N2421="nulová",J2421,0)</f>
        <v>0</v>
      </c>
      <c r="BJ2421" s="18" t="s">
        <v>91</v>
      </c>
      <c r="BK2421" s="260">
        <f>ROUND(I2421*H2421,2)</f>
        <v>0</v>
      </c>
      <c r="BL2421" s="18" t="s">
        <v>162</v>
      </c>
      <c r="BM2421" s="259" t="s">
        <v>3787</v>
      </c>
    </row>
    <row r="2422" s="16" customFormat="1">
      <c r="A2422" s="16"/>
      <c r="B2422" s="306"/>
      <c r="C2422" s="307"/>
      <c r="D2422" s="261" t="s">
        <v>465</v>
      </c>
      <c r="E2422" s="308" t="s">
        <v>1</v>
      </c>
      <c r="F2422" s="309" t="s">
        <v>1213</v>
      </c>
      <c r="G2422" s="307"/>
      <c r="H2422" s="308" t="s">
        <v>1</v>
      </c>
      <c r="I2422" s="310"/>
      <c r="J2422" s="307"/>
      <c r="K2422" s="307"/>
      <c r="L2422" s="311"/>
      <c r="M2422" s="312"/>
      <c r="N2422" s="313"/>
      <c r="O2422" s="313"/>
      <c r="P2422" s="313"/>
      <c r="Q2422" s="313"/>
      <c r="R2422" s="313"/>
      <c r="S2422" s="313"/>
      <c r="T2422" s="314"/>
      <c r="U2422" s="16"/>
      <c r="V2422" s="16"/>
      <c r="W2422" s="16"/>
      <c r="X2422" s="16"/>
      <c r="Y2422" s="16"/>
      <c r="Z2422" s="16"/>
      <c r="AA2422" s="16"/>
      <c r="AB2422" s="16"/>
      <c r="AC2422" s="16"/>
      <c r="AD2422" s="16"/>
      <c r="AE2422" s="16"/>
      <c r="AT2422" s="315" t="s">
        <v>465</v>
      </c>
      <c r="AU2422" s="315" t="s">
        <v>93</v>
      </c>
      <c r="AV2422" s="16" t="s">
        <v>91</v>
      </c>
      <c r="AW2422" s="16" t="s">
        <v>38</v>
      </c>
      <c r="AX2422" s="16" t="s">
        <v>83</v>
      </c>
      <c r="AY2422" s="315" t="s">
        <v>397</v>
      </c>
    </row>
    <row r="2423" s="13" customFormat="1">
      <c r="A2423" s="13"/>
      <c r="B2423" s="269"/>
      <c r="C2423" s="270"/>
      <c r="D2423" s="261" t="s">
        <v>465</v>
      </c>
      <c r="E2423" s="271" t="s">
        <v>1</v>
      </c>
      <c r="F2423" s="272" t="s">
        <v>3772</v>
      </c>
      <c r="G2423" s="270"/>
      <c r="H2423" s="273">
        <v>48.329999999999998</v>
      </c>
      <c r="I2423" s="274"/>
      <c r="J2423" s="270"/>
      <c r="K2423" s="270"/>
      <c r="L2423" s="275"/>
      <c r="M2423" s="276"/>
      <c r="N2423" s="277"/>
      <c r="O2423" s="277"/>
      <c r="P2423" s="277"/>
      <c r="Q2423" s="277"/>
      <c r="R2423" s="277"/>
      <c r="S2423" s="277"/>
      <c r="T2423" s="278"/>
      <c r="U2423" s="13"/>
      <c r="V2423" s="13"/>
      <c r="W2423" s="13"/>
      <c r="X2423" s="13"/>
      <c r="Y2423" s="13"/>
      <c r="Z2423" s="13"/>
      <c r="AA2423" s="13"/>
      <c r="AB2423" s="13"/>
      <c r="AC2423" s="13"/>
      <c r="AD2423" s="13"/>
      <c r="AE2423" s="13"/>
      <c r="AT2423" s="279" t="s">
        <v>465</v>
      </c>
      <c r="AU2423" s="279" t="s">
        <v>93</v>
      </c>
      <c r="AV2423" s="13" t="s">
        <v>93</v>
      </c>
      <c r="AW2423" s="13" t="s">
        <v>38</v>
      </c>
      <c r="AX2423" s="13" t="s">
        <v>83</v>
      </c>
      <c r="AY2423" s="279" t="s">
        <v>397</v>
      </c>
    </row>
    <row r="2424" s="15" customFormat="1">
      <c r="A2424" s="15"/>
      <c r="B2424" s="291"/>
      <c r="C2424" s="292"/>
      <c r="D2424" s="261" t="s">
        <v>465</v>
      </c>
      <c r="E2424" s="293" t="s">
        <v>1</v>
      </c>
      <c r="F2424" s="294" t="s">
        <v>476</v>
      </c>
      <c r="G2424" s="292"/>
      <c r="H2424" s="295">
        <v>48.329999999999998</v>
      </c>
      <c r="I2424" s="296"/>
      <c r="J2424" s="292"/>
      <c r="K2424" s="292"/>
      <c r="L2424" s="297"/>
      <c r="M2424" s="298"/>
      <c r="N2424" s="299"/>
      <c r="O2424" s="299"/>
      <c r="P2424" s="299"/>
      <c r="Q2424" s="299"/>
      <c r="R2424" s="299"/>
      <c r="S2424" s="299"/>
      <c r="T2424" s="300"/>
      <c r="U2424" s="15"/>
      <c r="V2424" s="15"/>
      <c r="W2424" s="15"/>
      <c r="X2424" s="15"/>
      <c r="Y2424" s="15"/>
      <c r="Z2424" s="15"/>
      <c r="AA2424" s="15"/>
      <c r="AB2424" s="15"/>
      <c r="AC2424" s="15"/>
      <c r="AD2424" s="15"/>
      <c r="AE2424" s="15"/>
      <c r="AT2424" s="301" t="s">
        <v>465</v>
      </c>
      <c r="AU2424" s="301" t="s">
        <v>93</v>
      </c>
      <c r="AV2424" s="15" t="s">
        <v>112</v>
      </c>
      <c r="AW2424" s="15" t="s">
        <v>38</v>
      </c>
      <c r="AX2424" s="15" t="s">
        <v>83</v>
      </c>
      <c r="AY2424" s="301" t="s">
        <v>397</v>
      </c>
    </row>
    <row r="2425" s="13" customFormat="1">
      <c r="A2425" s="13"/>
      <c r="B2425" s="269"/>
      <c r="C2425" s="270"/>
      <c r="D2425" s="261" t="s">
        <v>465</v>
      </c>
      <c r="E2425" s="271" t="s">
        <v>1</v>
      </c>
      <c r="F2425" s="272" t="s">
        <v>3773</v>
      </c>
      <c r="G2425" s="270"/>
      <c r="H2425" s="273">
        <v>7.25</v>
      </c>
      <c r="I2425" s="274"/>
      <c r="J2425" s="270"/>
      <c r="K2425" s="270"/>
      <c r="L2425" s="275"/>
      <c r="M2425" s="276"/>
      <c r="N2425" s="277"/>
      <c r="O2425" s="277"/>
      <c r="P2425" s="277"/>
      <c r="Q2425" s="277"/>
      <c r="R2425" s="277"/>
      <c r="S2425" s="277"/>
      <c r="T2425" s="278"/>
      <c r="U2425" s="13"/>
      <c r="V2425" s="13"/>
      <c r="W2425" s="13"/>
      <c r="X2425" s="13"/>
      <c r="Y2425" s="13"/>
      <c r="Z2425" s="13"/>
      <c r="AA2425" s="13"/>
      <c r="AB2425" s="13"/>
      <c r="AC2425" s="13"/>
      <c r="AD2425" s="13"/>
      <c r="AE2425" s="13"/>
      <c r="AT2425" s="279" t="s">
        <v>465</v>
      </c>
      <c r="AU2425" s="279" t="s">
        <v>93</v>
      </c>
      <c r="AV2425" s="13" t="s">
        <v>93</v>
      </c>
      <c r="AW2425" s="13" t="s">
        <v>38</v>
      </c>
      <c r="AX2425" s="13" t="s">
        <v>83</v>
      </c>
      <c r="AY2425" s="279" t="s">
        <v>397</v>
      </c>
    </row>
    <row r="2426" s="15" customFormat="1">
      <c r="A2426" s="15"/>
      <c r="B2426" s="291"/>
      <c r="C2426" s="292"/>
      <c r="D2426" s="261" t="s">
        <v>465</v>
      </c>
      <c r="E2426" s="293" t="s">
        <v>1</v>
      </c>
      <c r="F2426" s="294" t="s">
        <v>476</v>
      </c>
      <c r="G2426" s="292"/>
      <c r="H2426" s="295">
        <v>7.25</v>
      </c>
      <c r="I2426" s="296"/>
      <c r="J2426" s="292"/>
      <c r="K2426" s="292"/>
      <c r="L2426" s="297"/>
      <c r="M2426" s="298"/>
      <c r="N2426" s="299"/>
      <c r="O2426" s="299"/>
      <c r="P2426" s="299"/>
      <c r="Q2426" s="299"/>
      <c r="R2426" s="299"/>
      <c r="S2426" s="299"/>
      <c r="T2426" s="300"/>
      <c r="U2426" s="15"/>
      <c r="V2426" s="15"/>
      <c r="W2426" s="15"/>
      <c r="X2426" s="15"/>
      <c r="Y2426" s="15"/>
      <c r="Z2426" s="15"/>
      <c r="AA2426" s="15"/>
      <c r="AB2426" s="15"/>
      <c r="AC2426" s="15"/>
      <c r="AD2426" s="15"/>
      <c r="AE2426" s="15"/>
      <c r="AT2426" s="301" t="s">
        <v>465</v>
      </c>
      <c r="AU2426" s="301" t="s">
        <v>93</v>
      </c>
      <c r="AV2426" s="15" t="s">
        <v>112</v>
      </c>
      <c r="AW2426" s="15" t="s">
        <v>38</v>
      </c>
      <c r="AX2426" s="15" t="s">
        <v>83</v>
      </c>
      <c r="AY2426" s="301" t="s">
        <v>397</v>
      </c>
    </row>
    <row r="2427" s="16" customFormat="1">
      <c r="A2427" s="16"/>
      <c r="B2427" s="306"/>
      <c r="C2427" s="307"/>
      <c r="D2427" s="261" t="s">
        <v>465</v>
      </c>
      <c r="E2427" s="308" t="s">
        <v>1</v>
      </c>
      <c r="F2427" s="309" t="s">
        <v>3774</v>
      </c>
      <c r="G2427" s="307"/>
      <c r="H2427" s="308" t="s">
        <v>1</v>
      </c>
      <c r="I2427" s="310"/>
      <c r="J2427" s="307"/>
      <c r="K2427" s="307"/>
      <c r="L2427" s="311"/>
      <c r="M2427" s="312"/>
      <c r="N2427" s="313"/>
      <c r="O2427" s="313"/>
      <c r="P2427" s="313"/>
      <c r="Q2427" s="313"/>
      <c r="R2427" s="313"/>
      <c r="S2427" s="313"/>
      <c r="T2427" s="314"/>
      <c r="U2427" s="16"/>
      <c r="V2427" s="16"/>
      <c r="W2427" s="16"/>
      <c r="X2427" s="16"/>
      <c r="Y2427" s="16"/>
      <c r="Z2427" s="16"/>
      <c r="AA2427" s="16"/>
      <c r="AB2427" s="16"/>
      <c r="AC2427" s="16"/>
      <c r="AD2427" s="16"/>
      <c r="AE2427" s="16"/>
      <c r="AT2427" s="315" t="s">
        <v>465</v>
      </c>
      <c r="AU2427" s="315" t="s">
        <v>93</v>
      </c>
      <c r="AV2427" s="16" t="s">
        <v>91</v>
      </c>
      <c r="AW2427" s="16" t="s">
        <v>38</v>
      </c>
      <c r="AX2427" s="16" t="s">
        <v>83</v>
      </c>
      <c r="AY2427" s="315" t="s">
        <v>397</v>
      </c>
    </row>
    <row r="2428" s="13" customFormat="1">
      <c r="A2428" s="13"/>
      <c r="B2428" s="269"/>
      <c r="C2428" s="270"/>
      <c r="D2428" s="261" t="s">
        <v>465</v>
      </c>
      <c r="E2428" s="271" t="s">
        <v>1</v>
      </c>
      <c r="F2428" s="272" t="s">
        <v>3775</v>
      </c>
      <c r="G2428" s="270"/>
      <c r="H2428" s="273">
        <v>4950.1499999999996</v>
      </c>
      <c r="I2428" s="274"/>
      <c r="J2428" s="270"/>
      <c r="K2428" s="270"/>
      <c r="L2428" s="275"/>
      <c r="M2428" s="276"/>
      <c r="N2428" s="277"/>
      <c r="O2428" s="277"/>
      <c r="P2428" s="277"/>
      <c r="Q2428" s="277"/>
      <c r="R2428" s="277"/>
      <c r="S2428" s="277"/>
      <c r="T2428" s="278"/>
      <c r="U2428" s="13"/>
      <c r="V2428" s="13"/>
      <c r="W2428" s="13"/>
      <c r="X2428" s="13"/>
      <c r="Y2428" s="13"/>
      <c r="Z2428" s="13"/>
      <c r="AA2428" s="13"/>
      <c r="AB2428" s="13"/>
      <c r="AC2428" s="13"/>
      <c r="AD2428" s="13"/>
      <c r="AE2428" s="13"/>
      <c r="AT2428" s="279" t="s">
        <v>465</v>
      </c>
      <c r="AU2428" s="279" t="s">
        <v>93</v>
      </c>
      <c r="AV2428" s="13" t="s">
        <v>93</v>
      </c>
      <c r="AW2428" s="13" t="s">
        <v>38</v>
      </c>
      <c r="AX2428" s="13" t="s">
        <v>83</v>
      </c>
      <c r="AY2428" s="279" t="s">
        <v>397</v>
      </c>
    </row>
    <row r="2429" s="15" customFormat="1">
      <c r="A2429" s="15"/>
      <c r="B2429" s="291"/>
      <c r="C2429" s="292"/>
      <c r="D2429" s="261" t="s">
        <v>465</v>
      </c>
      <c r="E2429" s="293" t="s">
        <v>1</v>
      </c>
      <c r="F2429" s="294" t="s">
        <v>476</v>
      </c>
      <c r="G2429" s="292"/>
      <c r="H2429" s="295">
        <v>4950.1499999999996</v>
      </c>
      <c r="I2429" s="296"/>
      <c r="J2429" s="292"/>
      <c r="K2429" s="292"/>
      <c r="L2429" s="297"/>
      <c r="M2429" s="298"/>
      <c r="N2429" s="299"/>
      <c r="O2429" s="299"/>
      <c r="P2429" s="299"/>
      <c r="Q2429" s="299"/>
      <c r="R2429" s="299"/>
      <c r="S2429" s="299"/>
      <c r="T2429" s="300"/>
      <c r="U2429" s="15"/>
      <c r="V2429" s="15"/>
      <c r="W2429" s="15"/>
      <c r="X2429" s="15"/>
      <c r="Y2429" s="15"/>
      <c r="Z2429" s="15"/>
      <c r="AA2429" s="15"/>
      <c r="AB2429" s="15"/>
      <c r="AC2429" s="15"/>
      <c r="AD2429" s="15"/>
      <c r="AE2429" s="15"/>
      <c r="AT2429" s="301" t="s">
        <v>465</v>
      </c>
      <c r="AU2429" s="301" t="s">
        <v>93</v>
      </c>
      <c r="AV2429" s="15" t="s">
        <v>112</v>
      </c>
      <c r="AW2429" s="15" t="s">
        <v>38</v>
      </c>
      <c r="AX2429" s="15" t="s">
        <v>83</v>
      </c>
      <c r="AY2429" s="301" t="s">
        <v>397</v>
      </c>
    </row>
    <row r="2430" s="13" customFormat="1">
      <c r="A2430" s="13"/>
      <c r="B2430" s="269"/>
      <c r="C2430" s="270"/>
      <c r="D2430" s="261" t="s">
        <v>465</v>
      </c>
      <c r="E2430" s="271" t="s">
        <v>1</v>
      </c>
      <c r="F2430" s="272" t="s">
        <v>3776</v>
      </c>
      <c r="G2430" s="270"/>
      <c r="H2430" s="273">
        <v>247.50800000000001</v>
      </c>
      <c r="I2430" s="274"/>
      <c r="J2430" s="270"/>
      <c r="K2430" s="270"/>
      <c r="L2430" s="275"/>
      <c r="M2430" s="276"/>
      <c r="N2430" s="277"/>
      <c r="O2430" s="277"/>
      <c r="P2430" s="277"/>
      <c r="Q2430" s="277"/>
      <c r="R2430" s="277"/>
      <c r="S2430" s="277"/>
      <c r="T2430" s="278"/>
      <c r="U2430" s="13"/>
      <c r="V2430" s="13"/>
      <c r="W2430" s="13"/>
      <c r="X2430" s="13"/>
      <c r="Y2430" s="13"/>
      <c r="Z2430" s="13"/>
      <c r="AA2430" s="13"/>
      <c r="AB2430" s="13"/>
      <c r="AC2430" s="13"/>
      <c r="AD2430" s="13"/>
      <c r="AE2430" s="13"/>
      <c r="AT2430" s="279" t="s">
        <v>465</v>
      </c>
      <c r="AU2430" s="279" t="s">
        <v>93</v>
      </c>
      <c r="AV2430" s="13" t="s">
        <v>93</v>
      </c>
      <c r="AW2430" s="13" t="s">
        <v>38</v>
      </c>
      <c r="AX2430" s="13" t="s">
        <v>83</v>
      </c>
      <c r="AY2430" s="279" t="s">
        <v>397</v>
      </c>
    </row>
    <row r="2431" s="15" customFormat="1">
      <c r="A2431" s="15"/>
      <c r="B2431" s="291"/>
      <c r="C2431" s="292"/>
      <c r="D2431" s="261" t="s">
        <v>465</v>
      </c>
      <c r="E2431" s="293" t="s">
        <v>1</v>
      </c>
      <c r="F2431" s="294" t="s">
        <v>476</v>
      </c>
      <c r="G2431" s="292"/>
      <c r="H2431" s="295">
        <v>247.50800000000001</v>
      </c>
      <c r="I2431" s="296"/>
      <c r="J2431" s="292"/>
      <c r="K2431" s="292"/>
      <c r="L2431" s="297"/>
      <c r="M2431" s="298"/>
      <c r="N2431" s="299"/>
      <c r="O2431" s="299"/>
      <c r="P2431" s="299"/>
      <c r="Q2431" s="299"/>
      <c r="R2431" s="299"/>
      <c r="S2431" s="299"/>
      <c r="T2431" s="300"/>
      <c r="U2431" s="15"/>
      <c r="V2431" s="15"/>
      <c r="W2431" s="15"/>
      <c r="X2431" s="15"/>
      <c r="Y2431" s="15"/>
      <c r="Z2431" s="15"/>
      <c r="AA2431" s="15"/>
      <c r="AB2431" s="15"/>
      <c r="AC2431" s="15"/>
      <c r="AD2431" s="15"/>
      <c r="AE2431" s="15"/>
      <c r="AT2431" s="301" t="s">
        <v>465</v>
      </c>
      <c r="AU2431" s="301" t="s">
        <v>93</v>
      </c>
      <c r="AV2431" s="15" t="s">
        <v>112</v>
      </c>
      <c r="AW2431" s="15" t="s">
        <v>38</v>
      </c>
      <c r="AX2431" s="15" t="s">
        <v>83</v>
      </c>
      <c r="AY2431" s="301" t="s">
        <v>397</v>
      </c>
    </row>
    <row r="2432" s="14" customFormat="1">
      <c r="A2432" s="14"/>
      <c r="B2432" s="280"/>
      <c r="C2432" s="281"/>
      <c r="D2432" s="261" t="s">
        <v>465</v>
      </c>
      <c r="E2432" s="282" t="s">
        <v>1</v>
      </c>
      <c r="F2432" s="283" t="s">
        <v>467</v>
      </c>
      <c r="G2432" s="281"/>
      <c r="H2432" s="284">
        <v>5253.2380000000003</v>
      </c>
      <c r="I2432" s="285"/>
      <c r="J2432" s="281"/>
      <c r="K2432" s="281"/>
      <c r="L2432" s="286"/>
      <c r="M2432" s="287"/>
      <c r="N2432" s="288"/>
      <c r="O2432" s="288"/>
      <c r="P2432" s="288"/>
      <c r="Q2432" s="288"/>
      <c r="R2432" s="288"/>
      <c r="S2432" s="288"/>
      <c r="T2432" s="289"/>
      <c r="U2432" s="14"/>
      <c r="V2432" s="14"/>
      <c r="W2432" s="14"/>
      <c r="X2432" s="14"/>
      <c r="Y2432" s="14"/>
      <c r="Z2432" s="14"/>
      <c r="AA2432" s="14"/>
      <c r="AB2432" s="14"/>
      <c r="AC2432" s="14"/>
      <c r="AD2432" s="14"/>
      <c r="AE2432" s="14"/>
      <c r="AT2432" s="290" t="s">
        <v>465</v>
      </c>
      <c r="AU2432" s="290" t="s">
        <v>93</v>
      </c>
      <c r="AV2432" s="14" t="s">
        <v>124</v>
      </c>
      <c r="AW2432" s="14" t="s">
        <v>38</v>
      </c>
      <c r="AX2432" s="14" t="s">
        <v>91</v>
      </c>
      <c r="AY2432" s="290" t="s">
        <v>397</v>
      </c>
    </row>
    <row r="2433" s="2" customFormat="1" ht="16.5" customHeight="1">
      <c r="A2433" s="40"/>
      <c r="B2433" s="41"/>
      <c r="C2433" s="247" t="s">
        <v>1765</v>
      </c>
      <c r="D2433" s="247" t="s">
        <v>400</v>
      </c>
      <c r="E2433" s="248" t="s">
        <v>3788</v>
      </c>
      <c r="F2433" s="249" t="s">
        <v>3789</v>
      </c>
      <c r="G2433" s="250" t="s">
        <v>461</v>
      </c>
      <c r="H2433" s="251">
        <v>332.80000000000001</v>
      </c>
      <c r="I2433" s="252"/>
      <c r="J2433" s="253">
        <f>ROUND(I2433*H2433,2)</f>
        <v>0</v>
      </c>
      <c r="K2433" s="254"/>
      <c r="L2433" s="46"/>
      <c r="M2433" s="255" t="s">
        <v>1</v>
      </c>
      <c r="N2433" s="256" t="s">
        <v>48</v>
      </c>
      <c r="O2433" s="93"/>
      <c r="P2433" s="257">
        <f>O2433*H2433</f>
        <v>0</v>
      </c>
      <c r="Q2433" s="257">
        <v>4.0000000000000003E-05</v>
      </c>
      <c r="R2433" s="257">
        <f>Q2433*H2433</f>
        <v>0.013312000000000001</v>
      </c>
      <c r="S2433" s="257">
        <v>0</v>
      </c>
      <c r="T2433" s="258">
        <f>S2433*H2433</f>
        <v>0</v>
      </c>
      <c r="U2433" s="40"/>
      <c r="V2433" s="40"/>
      <c r="W2433" s="40"/>
      <c r="X2433" s="40"/>
      <c r="Y2433" s="40"/>
      <c r="Z2433" s="40"/>
      <c r="AA2433" s="40"/>
      <c r="AB2433" s="40"/>
      <c r="AC2433" s="40"/>
      <c r="AD2433" s="40"/>
      <c r="AE2433" s="40"/>
      <c r="AR2433" s="259" t="s">
        <v>162</v>
      </c>
      <c r="AT2433" s="259" t="s">
        <v>400</v>
      </c>
      <c r="AU2433" s="259" t="s">
        <v>93</v>
      </c>
      <c r="AY2433" s="18" t="s">
        <v>397</v>
      </c>
      <c r="BE2433" s="260">
        <f>IF(N2433="základní",J2433,0)</f>
        <v>0</v>
      </c>
      <c r="BF2433" s="260">
        <f>IF(N2433="snížená",J2433,0)</f>
        <v>0</v>
      </c>
      <c r="BG2433" s="260">
        <f>IF(N2433="zákl. přenesená",J2433,0)</f>
        <v>0</v>
      </c>
      <c r="BH2433" s="260">
        <f>IF(N2433="sníž. přenesená",J2433,0)</f>
        <v>0</v>
      </c>
      <c r="BI2433" s="260">
        <f>IF(N2433="nulová",J2433,0)</f>
        <v>0</v>
      </c>
      <c r="BJ2433" s="18" t="s">
        <v>91</v>
      </c>
      <c r="BK2433" s="260">
        <f>ROUND(I2433*H2433,2)</f>
        <v>0</v>
      </c>
      <c r="BL2433" s="18" t="s">
        <v>162</v>
      </c>
      <c r="BM2433" s="259" t="s">
        <v>3790</v>
      </c>
    </row>
    <row r="2434" s="16" customFormat="1">
      <c r="A2434" s="16"/>
      <c r="B2434" s="306"/>
      <c r="C2434" s="307"/>
      <c r="D2434" s="261" t="s">
        <v>465</v>
      </c>
      <c r="E2434" s="308" t="s">
        <v>1</v>
      </c>
      <c r="F2434" s="309" t="s">
        <v>1213</v>
      </c>
      <c r="G2434" s="307"/>
      <c r="H2434" s="308" t="s">
        <v>1</v>
      </c>
      <c r="I2434" s="310"/>
      <c r="J2434" s="307"/>
      <c r="K2434" s="307"/>
      <c r="L2434" s="311"/>
      <c r="M2434" s="312"/>
      <c r="N2434" s="313"/>
      <c r="O2434" s="313"/>
      <c r="P2434" s="313"/>
      <c r="Q2434" s="313"/>
      <c r="R2434" s="313"/>
      <c r="S2434" s="313"/>
      <c r="T2434" s="314"/>
      <c r="U2434" s="16"/>
      <c r="V2434" s="16"/>
      <c r="W2434" s="16"/>
      <c r="X2434" s="16"/>
      <c r="Y2434" s="16"/>
      <c r="Z2434" s="16"/>
      <c r="AA2434" s="16"/>
      <c r="AB2434" s="16"/>
      <c r="AC2434" s="16"/>
      <c r="AD2434" s="16"/>
      <c r="AE2434" s="16"/>
      <c r="AT2434" s="315" t="s">
        <v>465</v>
      </c>
      <c r="AU2434" s="315" t="s">
        <v>93</v>
      </c>
      <c r="AV2434" s="16" t="s">
        <v>91</v>
      </c>
      <c r="AW2434" s="16" t="s">
        <v>38</v>
      </c>
      <c r="AX2434" s="16" t="s">
        <v>83</v>
      </c>
      <c r="AY2434" s="315" t="s">
        <v>397</v>
      </c>
    </row>
    <row r="2435" s="13" customFormat="1">
      <c r="A2435" s="13"/>
      <c r="B2435" s="269"/>
      <c r="C2435" s="270"/>
      <c r="D2435" s="261" t="s">
        <v>465</v>
      </c>
      <c r="E2435" s="271" t="s">
        <v>1</v>
      </c>
      <c r="F2435" s="272" t="s">
        <v>3781</v>
      </c>
      <c r="G2435" s="270"/>
      <c r="H2435" s="273">
        <v>332.80000000000001</v>
      </c>
      <c r="I2435" s="274"/>
      <c r="J2435" s="270"/>
      <c r="K2435" s="270"/>
      <c r="L2435" s="275"/>
      <c r="M2435" s="276"/>
      <c r="N2435" s="277"/>
      <c r="O2435" s="277"/>
      <c r="P2435" s="277"/>
      <c r="Q2435" s="277"/>
      <c r="R2435" s="277"/>
      <c r="S2435" s="277"/>
      <c r="T2435" s="278"/>
      <c r="U2435" s="13"/>
      <c r="V2435" s="13"/>
      <c r="W2435" s="13"/>
      <c r="X2435" s="13"/>
      <c r="Y2435" s="13"/>
      <c r="Z2435" s="13"/>
      <c r="AA2435" s="13"/>
      <c r="AB2435" s="13"/>
      <c r="AC2435" s="13"/>
      <c r="AD2435" s="13"/>
      <c r="AE2435" s="13"/>
      <c r="AT2435" s="279" t="s">
        <v>465</v>
      </c>
      <c r="AU2435" s="279" t="s">
        <v>93</v>
      </c>
      <c r="AV2435" s="13" t="s">
        <v>93</v>
      </c>
      <c r="AW2435" s="13" t="s">
        <v>38</v>
      </c>
      <c r="AX2435" s="13" t="s">
        <v>83</v>
      </c>
      <c r="AY2435" s="279" t="s">
        <v>397</v>
      </c>
    </row>
    <row r="2436" s="14" customFormat="1">
      <c r="A2436" s="14"/>
      <c r="B2436" s="280"/>
      <c r="C2436" s="281"/>
      <c r="D2436" s="261" t="s">
        <v>465</v>
      </c>
      <c r="E2436" s="282" t="s">
        <v>1</v>
      </c>
      <c r="F2436" s="283" t="s">
        <v>467</v>
      </c>
      <c r="G2436" s="281"/>
      <c r="H2436" s="284">
        <v>332.80000000000001</v>
      </c>
      <c r="I2436" s="285"/>
      <c r="J2436" s="281"/>
      <c r="K2436" s="281"/>
      <c r="L2436" s="286"/>
      <c r="M2436" s="287"/>
      <c r="N2436" s="288"/>
      <c r="O2436" s="288"/>
      <c r="P2436" s="288"/>
      <c r="Q2436" s="288"/>
      <c r="R2436" s="288"/>
      <c r="S2436" s="288"/>
      <c r="T2436" s="289"/>
      <c r="U2436" s="14"/>
      <c r="V2436" s="14"/>
      <c r="W2436" s="14"/>
      <c r="X2436" s="14"/>
      <c r="Y2436" s="14"/>
      <c r="Z2436" s="14"/>
      <c r="AA2436" s="14"/>
      <c r="AB2436" s="14"/>
      <c r="AC2436" s="14"/>
      <c r="AD2436" s="14"/>
      <c r="AE2436" s="14"/>
      <c r="AT2436" s="290" t="s">
        <v>465</v>
      </c>
      <c r="AU2436" s="290" t="s">
        <v>93</v>
      </c>
      <c r="AV2436" s="14" t="s">
        <v>124</v>
      </c>
      <c r="AW2436" s="14" t="s">
        <v>38</v>
      </c>
      <c r="AX2436" s="14" t="s">
        <v>91</v>
      </c>
      <c r="AY2436" s="290" t="s">
        <v>397</v>
      </c>
    </row>
    <row r="2437" s="2" customFormat="1" ht="16.5" customHeight="1">
      <c r="A2437" s="40"/>
      <c r="B2437" s="41"/>
      <c r="C2437" s="247" t="s">
        <v>3791</v>
      </c>
      <c r="D2437" s="247" t="s">
        <v>400</v>
      </c>
      <c r="E2437" s="248" t="s">
        <v>3792</v>
      </c>
      <c r="F2437" s="249" t="s">
        <v>3793</v>
      </c>
      <c r="G2437" s="250" t="s">
        <v>461</v>
      </c>
      <c r="H2437" s="251">
        <v>332.80000000000001</v>
      </c>
      <c r="I2437" s="252"/>
      <c r="J2437" s="253">
        <f>ROUND(I2437*H2437,2)</f>
        <v>0</v>
      </c>
      <c r="K2437" s="254"/>
      <c r="L2437" s="46"/>
      <c r="M2437" s="255" t="s">
        <v>1</v>
      </c>
      <c r="N2437" s="256" t="s">
        <v>48</v>
      </c>
      <c r="O2437" s="93"/>
      <c r="P2437" s="257">
        <f>O2437*H2437</f>
        <v>0</v>
      </c>
      <c r="Q2437" s="257">
        <v>2.0000000000000002E-05</v>
      </c>
      <c r="R2437" s="257">
        <f>Q2437*H2437</f>
        <v>0.0066560000000000005</v>
      </c>
      <c r="S2437" s="257">
        <v>0</v>
      </c>
      <c r="T2437" s="258">
        <f>S2437*H2437</f>
        <v>0</v>
      </c>
      <c r="U2437" s="40"/>
      <c r="V2437" s="40"/>
      <c r="W2437" s="40"/>
      <c r="X2437" s="40"/>
      <c r="Y2437" s="40"/>
      <c r="Z2437" s="40"/>
      <c r="AA2437" s="40"/>
      <c r="AB2437" s="40"/>
      <c r="AC2437" s="40"/>
      <c r="AD2437" s="40"/>
      <c r="AE2437" s="40"/>
      <c r="AR2437" s="259" t="s">
        <v>162</v>
      </c>
      <c r="AT2437" s="259" t="s">
        <v>400</v>
      </c>
      <c r="AU2437" s="259" t="s">
        <v>93</v>
      </c>
      <c r="AY2437" s="18" t="s">
        <v>397</v>
      </c>
      <c r="BE2437" s="260">
        <f>IF(N2437="základní",J2437,0)</f>
        <v>0</v>
      </c>
      <c r="BF2437" s="260">
        <f>IF(N2437="snížená",J2437,0)</f>
        <v>0</v>
      </c>
      <c r="BG2437" s="260">
        <f>IF(N2437="zákl. přenesená",J2437,0)</f>
        <v>0</v>
      </c>
      <c r="BH2437" s="260">
        <f>IF(N2437="sníž. přenesená",J2437,0)</f>
        <v>0</v>
      </c>
      <c r="BI2437" s="260">
        <f>IF(N2437="nulová",J2437,0)</f>
        <v>0</v>
      </c>
      <c r="BJ2437" s="18" t="s">
        <v>91</v>
      </c>
      <c r="BK2437" s="260">
        <f>ROUND(I2437*H2437,2)</f>
        <v>0</v>
      </c>
      <c r="BL2437" s="18" t="s">
        <v>162</v>
      </c>
      <c r="BM2437" s="259" t="s">
        <v>3794</v>
      </c>
    </row>
    <row r="2438" s="16" customFormat="1">
      <c r="A2438" s="16"/>
      <c r="B2438" s="306"/>
      <c r="C2438" s="307"/>
      <c r="D2438" s="261" t="s">
        <v>465</v>
      </c>
      <c r="E2438" s="308" t="s">
        <v>1</v>
      </c>
      <c r="F2438" s="309" t="s">
        <v>1213</v>
      </c>
      <c r="G2438" s="307"/>
      <c r="H2438" s="308" t="s">
        <v>1</v>
      </c>
      <c r="I2438" s="310"/>
      <c r="J2438" s="307"/>
      <c r="K2438" s="307"/>
      <c r="L2438" s="311"/>
      <c r="M2438" s="312"/>
      <c r="N2438" s="313"/>
      <c r="O2438" s="313"/>
      <c r="P2438" s="313"/>
      <c r="Q2438" s="313"/>
      <c r="R2438" s="313"/>
      <c r="S2438" s="313"/>
      <c r="T2438" s="314"/>
      <c r="U2438" s="16"/>
      <c r="V2438" s="16"/>
      <c r="W2438" s="16"/>
      <c r="X2438" s="16"/>
      <c r="Y2438" s="16"/>
      <c r="Z2438" s="16"/>
      <c r="AA2438" s="16"/>
      <c r="AB2438" s="16"/>
      <c r="AC2438" s="16"/>
      <c r="AD2438" s="16"/>
      <c r="AE2438" s="16"/>
      <c r="AT2438" s="315" t="s">
        <v>465</v>
      </c>
      <c r="AU2438" s="315" t="s">
        <v>93</v>
      </c>
      <c r="AV2438" s="16" t="s">
        <v>91</v>
      </c>
      <c r="AW2438" s="16" t="s">
        <v>38</v>
      </c>
      <c r="AX2438" s="16" t="s">
        <v>83</v>
      </c>
      <c r="AY2438" s="315" t="s">
        <v>397</v>
      </c>
    </row>
    <row r="2439" s="13" customFormat="1">
      <c r="A2439" s="13"/>
      <c r="B2439" s="269"/>
      <c r="C2439" s="270"/>
      <c r="D2439" s="261" t="s">
        <v>465</v>
      </c>
      <c r="E2439" s="271" t="s">
        <v>1</v>
      </c>
      <c r="F2439" s="272" t="s">
        <v>3781</v>
      </c>
      <c r="G2439" s="270"/>
      <c r="H2439" s="273">
        <v>332.80000000000001</v>
      </c>
      <c r="I2439" s="274"/>
      <c r="J2439" s="270"/>
      <c r="K2439" s="270"/>
      <c r="L2439" s="275"/>
      <c r="M2439" s="276"/>
      <c r="N2439" s="277"/>
      <c r="O2439" s="277"/>
      <c r="P2439" s="277"/>
      <c r="Q2439" s="277"/>
      <c r="R2439" s="277"/>
      <c r="S2439" s="277"/>
      <c r="T2439" s="278"/>
      <c r="U2439" s="13"/>
      <c r="V2439" s="13"/>
      <c r="W2439" s="13"/>
      <c r="X2439" s="13"/>
      <c r="Y2439" s="13"/>
      <c r="Z2439" s="13"/>
      <c r="AA2439" s="13"/>
      <c r="AB2439" s="13"/>
      <c r="AC2439" s="13"/>
      <c r="AD2439" s="13"/>
      <c r="AE2439" s="13"/>
      <c r="AT2439" s="279" t="s">
        <v>465</v>
      </c>
      <c r="AU2439" s="279" t="s">
        <v>93</v>
      </c>
      <c r="AV2439" s="13" t="s">
        <v>93</v>
      </c>
      <c r="AW2439" s="13" t="s">
        <v>38</v>
      </c>
      <c r="AX2439" s="13" t="s">
        <v>83</v>
      </c>
      <c r="AY2439" s="279" t="s">
        <v>397</v>
      </c>
    </row>
    <row r="2440" s="14" customFormat="1">
      <c r="A2440" s="14"/>
      <c r="B2440" s="280"/>
      <c r="C2440" s="281"/>
      <c r="D2440" s="261" t="s">
        <v>465</v>
      </c>
      <c r="E2440" s="282" t="s">
        <v>1</v>
      </c>
      <c r="F2440" s="283" t="s">
        <v>467</v>
      </c>
      <c r="G2440" s="281"/>
      <c r="H2440" s="284">
        <v>332.80000000000001</v>
      </c>
      <c r="I2440" s="285"/>
      <c r="J2440" s="281"/>
      <c r="K2440" s="281"/>
      <c r="L2440" s="286"/>
      <c r="M2440" s="287"/>
      <c r="N2440" s="288"/>
      <c r="O2440" s="288"/>
      <c r="P2440" s="288"/>
      <c r="Q2440" s="288"/>
      <c r="R2440" s="288"/>
      <c r="S2440" s="288"/>
      <c r="T2440" s="289"/>
      <c r="U2440" s="14"/>
      <c r="V2440" s="14"/>
      <c r="W2440" s="14"/>
      <c r="X2440" s="14"/>
      <c r="Y2440" s="14"/>
      <c r="Z2440" s="14"/>
      <c r="AA2440" s="14"/>
      <c r="AB2440" s="14"/>
      <c r="AC2440" s="14"/>
      <c r="AD2440" s="14"/>
      <c r="AE2440" s="14"/>
      <c r="AT2440" s="290" t="s">
        <v>465</v>
      </c>
      <c r="AU2440" s="290" t="s">
        <v>93</v>
      </c>
      <c r="AV2440" s="14" t="s">
        <v>124</v>
      </c>
      <c r="AW2440" s="14" t="s">
        <v>38</v>
      </c>
      <c r="AX2440" s="14" t="s">
        <v>91</v>
      </c>
      <c r="AY2440" s="290" t="s">
        <v>397</v>
      </c>
    </row>
    <row r="2441" s="2" customFormat="1" ht="21.75" customHeight="1">
      <c r="A2441" s="40"/>
      <c r="B2441" s="41"/>
      <c r="C2441" s="247" t="s">
        <v>1823</v>
      </c>
      <c r="D2441" s="247" t="s">
        <v>400</v>
      </c>
      <c r="E2441" s="248" t="s">
        <v>3795</v>
      </c>
      <c r="F2441" s="249" t="s">
        <v>3796</v>
      </c>
      <c r="G2441" s="250" t="s">
        <v>546</v>
      </c>
      <c r="H2441" s="251">
        <v>5253.2380000000003</v>
      </c>
      <c r="I2441" s="252"/>
      <c r="J2441" s="253">
        <f>ROUND(I2441*H2441,2)</f>
        <v>0</v>
      </c>
      <c r="K2441" s="254"/>
      <c r="L2441" s="46"/>
      <c r="M2441" s="255" t="s">
        <v>1</v>
      </c>
      <c r="N2441" s="256" t="s">
        <v>48</v>
      </c>
      <c r="O2441" s="93"/>
      <c r="P2441" s="257">
        <f>O2441*H2441</f>
        <v>0</v>
      </c>
      <c r="Q2441" s="257">
        <v>0.0075799999999999999</v>
      </c>
      <c r="R2441" s="257">
        <f>Q2441*H2441</f>
        <v>39.819544040000004</v>
      </c>
      <c r="S2441" s="257">
        <v>0</v>
      </c>
      <c r="T2441" s="258">
        <f>S2441*H2441</f>
        <v>0</v>
      </c>
      <c r="U2441" s="40"/>
      <c r="V2441" s="40"/>
      <c r="W2441" s="40"/>
      <c r="X2441" s="40"/>
      <c r="Y2441" s="40"/>
      <c r="Z2441" s="40"/>
      <c r="AA2441" s="40"/>
      <c r="AB2441" s="40"/>
      <c r="AC2441" s="40"/>
      <c r="AD2441" s="40"/>
      <c r="AE2441" s="40"/>
      <c r="AR2441" s="259" t="s">
        <v>162</v>
      </c>
      <c r="AT2441" s="259" t="s">
        <v>400</v>
      </c>
      <c r="AU2441" s="259" t="s">
        <v>93</v>
      </c>
      <c r="AY2441" s="18" t="s">
        <v>397</v>
      </c>
      <c r="BE2441" s="260">
        <f>IF(N2441="základní",J2441,0)</f>
        <v>0</v>
      </c>
      <c r="BF2441" s="260">
        <f>IF(N2441="snížená",J2441,0)</f>
        <v>0</v>
      </c>
      <c r="BG2441" s="260">
        <f>IF(N2441="zákl. přenesená",J2441,0)</f>
        <v>0</v>
      </c>
      <c r="BH2441" s="260">
        <f>IF(N2441="sníž. přenesená",J2441,0)</f>
        <v>0</v>
      </c>
      <c r="BI2441" s="260">
        <f>IF(N2441="nulová",J2441,0)</f>
        <v>0</v>
      </c>
      <c r="BJ2441" s="18" t="s">
        <v>91</v>
      </c>
      <c r="BK2441" s="260">
        <f>ROUND(I2441*H2441,2)</f>
        <v>0</v>
      </c>
      <c r="BL2441" s="18" t="s">
        <v>162</v>
      </c>
      <c r="BM2441" s="259" t="s">
        <v>3797</v>
      </c>
    </row>
    <row r="2442" s="16" customFormat="1">
      <c r="A2442" s="16"/>
      <c r="B2442" s="306"/>
      <c r="C2442" s="307"/>
      <c r="D2442" s="261" t="s">
        <v>465</v>
      </c>
      <c r="E2442" s="308" t="s">
        <v>1</v>
      </c>
      <c r="F2442" s="309" t="s">
        <v>1213</v>
      </c>
      <c r="G2442" s="307"/>
      <c r="H2442" s="308" t="s">
        <v>1</v>
      </c>
      <c r="I2442" s="310"/>
      <c r="J2442" s="307"/>
      <c r="K2442" s="307"/>
      <c r="L2442" s="311"/>
      <c r="M2442" s="312"/>
      <c r="N2442" s="313"/>
      <c r="O2442" s="313"/>
      <c r="P2442" s="313"/>
      <c r="Q2442" s="313"/>
      <c r="R2442" s="313"/>
      <c r="S2442" s="313"/>
      <c r="T2442" s="314"/>
      <c r="U2442" s="16"/>
      <c r="V2442" s="16"/>
      <c r="W2442" s="16"/>
      <c r="X2442" s="16"/>
      <c r="Y2442" s="16"/>
      <c r="Z2442" s="16"/>
      <c r="AA2442" s="16"/>
      <c r="AB2442" s="16"/>
      <c r="AC2442" s="16"/>
      <c r="AD2442" s="16"/>
      <c r="AE2442" s="16"/>
      <c r="AT2442" s="315" t="s">
        <v>465</v>
      </c>
      <c r="AU2442" s="315" t="s">
        <v>93</v>
      </c>
      <c r="AV2442" s="16" t="s">
        <v>91</v>
      </c>
      <c r="AW2442" s="16" t="s">
        <v>38</v>
      </c>
      <c r="AX2442" s="16" t="s">
        <v>83</v>
      </c>
      <c r="AY2442" s="315" t="s">
        <v>397</v>
      </c>
    </row>
    <row r="2443" s="13" customFormat="1">
      <c r="A2443" s="13"/>
      <c r="B2443" s="269"/>
      <c r="C2443" s="270"/>
      <c r="D2443" s="261" t="s">
        <v>465</v>
      </c>
      <c r="E2443" s="271" t="s">
        <v>1</v>
      </c>
      <c r="F2443" s="272" t="s">
        <v>3772</v>
      </c>
      <c r="G2443" s="270"/>
      <c r="H2443" s="273">
        <v>48.329999999999998</v>
      </c>
      <c r="I2443" s="274"/>
      <c r="J2443" s="270"/>
      <c r="K2443" s="270"/>
      <c r="L2443" s="275"/>
      <c r="M2443" s="276"/>
      <c r="N2443" s="277"/>
      <c r="O2443" s="277"/>
      <c r="P2443" s="277"/>
      <c r="Q2443" s="277"/>
      <c r="R2443" s="277"/>
      <c r="S2443" s="277"/>
      <c r="T2443" s="278"/>
      <c r="U2443" s="13"/>
      <c r="V2443" s="13"/>
      <c r="W2443" s="13"/>
      <c r="X2443" s="13"/>
      <c r="Y2443" s="13"/>
      <c r="Z2443" s="13"/>
      <c r="AA2443" s="13"/>
      <c r="AB2443" s="13"/>
      <c r="AC2443" s="13"/>
      <c r="AD2443" s="13"/>
      <c r="AE2443" s="13"/>
      <c r="AT2443" s="279" t="s">
        <v>465</v>
      </c>
      <c r="AU2443" s="279" t="s">
        <v>93</v>
      </c>
      <c r="AV2443" s="13" t="s">
        <v>93</v>
      </c>
      <c r="AW2443" s="13" t="s">
        <v>38</v>
      </c>
      <c r="AX2443" s="13" t="s">
        <v>83</v>
      </c>
      <c r="AY2443" s="279" t="s">
        <v>397</v>
      </c>
    </row>
    <row r="2444" s="15" customFormat="1">
      <c r="A2444" s="15"/>
      <c r="B2444" s="291"/>
      <c r="C2444" s="292"/>
      <c r="D2444" s="261" t="s">
        <v>465</v>
      </c>
      <c r="E2444" s="293" t="s">
        <v>1</v>
      </c>
      <c r="F2444" s="294" t="s">
        <v>476</v>
      </c>
      <c r="G2444" s="292"/>
      <c r="H2444" s="295">
        <v>48.329999999999998</v>
      </c>
      <c r="I2444" s="296"/>
      <c r="J2444" s="292"/>
      <c r="K2444" s="292"/>
      <c r="L2444" s="297"/>
      <c r="M2444" s="298"/>
      <c r="N2444" s="299"/>
      <c r="O2444" s="299"/>
      <c r="P2444" s="299"/>
      <c r="Q2444" s="299"/>
      <c r="R2444" s="299"/>
      <c r="S2444" s="299"/>
      <c r="T2444" s="300"/>
      <c r="U2444" s="15"/>
      <c r="V2444" s="15"/>
      <c r="W2444" s="15"/>
      <c r="X2444" s="15"/>
      <c r="Y2444" s="15"/>
      <c r="Z2444" s="15"/>
      <c r="AA2444" s="15"/>
      <c r="AB2444" s="15"/>
      <c r="AC2444" s="15"/>
      <c r="AD2444" s="15"/>
      <c r="AE2444" s="15"/>
      <c r="AT2444" s="301" t="s">
        <v>465</v>
      </c>
      <c r="AU2444" s="301" t="s">
        <v>93</v>
      </c>
      <c r="AV2444" s="15" t="s">
        <v>112</v>
      </c>
      <c r="AW2444" s="15" t="s">
        <v>38</v>
      </c>
      <c r="AX2444" s="15" t="s">
        <v>83</v>
      </c>
      <c r="AY2444" s="301" t="s">
        <v>397</v>
      </c>
    </row>
    <row r="2445" s="13" customFormat="1">
      <c r="A2445" s="13"/>
      <c r="B2445" s="269"/>
      <c r="C2445" s="270"/>
      <c r="D2445" s="261" t="s">
        <v>465</v>
      </c>
      <c r="E2445" s="271" t="s">
        <v>1</v>
      </c>
      <c r="F2445" s="272" t="s">
        <v>3773</v>
      </c>
      <c r="G2445" s="270"/>
      <c r="H2445" s="273">
        <v>7.25</v>
      </c>
      <c r="I2445" s="274"/>
      <c r="J2445" s="270"/>
      <c r="K2445" s="270"/>
      <c r="L2445" s="275"/>
      <c r="M2445" s="276"/>
      <c r="N2445" s="277"/>
      <c r="O2445" s="277"/>
      <c r="P2445" s="277"/>
      <c r="Q2445" s="277"/>
      <c r="R2445" s="277"/>
      <c r="S2445" s="277"/>
      <c r="T2445" s="278"/>
      <c r="U2445" s="13"/>
      <c r="V2445" s="13"/>
      <c r="W2445" s="13"/>
      <c r="X2445" s="13"/>
      <c r="Y2445" s="13"/>
      <c r="Z2445" s="13"/>
      <c r="AA2445" s="13"/>
      <c r="AB2445" s="13"/>
      <c r="AC2445" s="13"/>
      <c r="AD2445" s="13"/>
      <c r="AE2445" s="13"/>
      <c r="AT2445" s="279" t="s">
        <v>465</v>
      </c>
      <c r="AU2445" s="279" t="s">
        <v>93</v>
      </c>
      <c r="AV2445" s="13" t="s">
        <v>93</v>
      </c>
      <c r="AW2445" s="13" t="s">
        <v>38</v>
      </c>
      <c r="AX2445" s="13" t="s">
        <v>83</v>
      </c>
      <c r="AY2445" s="279" t="s">
        <v>397</v>
      </c>
    </row>
    <row r="2446" s="15" customFormat="1">
      <c r="A2446" s="15"/>
      <c r="B2446" s="291"/>
      <c r="C2446" s="292"/>
      <c r="D2446" s="261" t="s">
        <v>465</v>
      </c>
      <c r="E2446" s="293" t="s">
        <v>1</v>
      </c>
      <c r="F2446" s="294" t="s">
        <v>476</v>
      </c>
      <c r="G2446" s="292"/>
      <c r="H2446" s="295">
        <v>7.25</v>
      </c>
      <c r="I2446" s="296"/>
      <c r="J2446" s="292"/>
      <c r="K2446" s="292"/>
      <c r="L2446" s="297"/>
      <c r="M2446" s="298"/>
      <c r="N2446" s="299"/>
      <c r="O2446" s="299"/>
      <c r="P2446" s="299"/>
      <c r="Q2446" s="299"/>
      <c r="R2446" s="299"/>
      <c r="S2446" s="299"/>
      <c r="T2446" s="300"/>
      <c r="U2446" s="15"/>
      <c r="V2446" s="15"/>
      <c r="W2446" s="15"/>
      <c r="X2446" s="15"/>
      <c r="Y2446" s="15"/>
      <c r="Z2446" s="15"/>
      <c r="AA2446" s="15"/>
      <c r="AB2446" s="15"/>
      <c r="AC2446" s="15"/>
      <c r="AD2446" s="15"/>
      <c r="AE2446" s="15"/>
      <c r="AT2446" s="301" t="s">
        <v>465</v>
      </c>
      <c r="AU2446" s="301" t="s">
        <v>93</v>
      </c>
      <c r="AV2446" s="15" t="s">
        <v>112</v>
      </c>
      <c r="AW2446" s="15" t="s">
        <v>38</v>
      </c>
      <c r="AX2446" s="15" t="s">
        <v>83</v>
      </c>
      <c r="AY2446" s="301" t="s">
        <v>397</v>
      </c>
    </row>
    <row r="2447" s="16" customFormat="1">
      <c r="A2447" s="16"/>
      <c r="B2447" s="306"/>
      <c r="C2447" s="307"/>
      <c r="D2447" s="261" t="s">
        <v>465</v>
      </c>
      <c r="E2447" s="308" t="s">
        <v>1</v>
      </c>
      <c r="F2447" s="309" t="s">
        <v>3774</v>
      </c>
      <c r="G2447" s="307"/>
      <c r="H2447" s="308" t="s">
        <v>1</v>
      </c>
      <c r="I2447" s="310"/>
      <c r="J2447" s="307"/>
      <c r="K2447" s="307"/>
      <c r="L2447" s="311"/>
      <c r="M2447" s="312"/>
      <c r="N2447" s="313"/>
      <c r="O2447" s="313"/>
      <c r="P2447" s="313"/>
      <c r="Q2447" s="313"/>
      <c r="R2447" s="313"/>
      <c r="S2447" s="313"/>
      <c r="T2447" s="314"/>
      <c r="U2447" s="16"/>
      <c r="V2447" s="16"/>
      <c r="W2447" s="16"/>
      <c r="X2447" s="16"/>
      <c r="Y2447" s="16"/>
      <c r="Z2447" s="16"/>
      <c r="AA2447" s="16"/>
      <c r="AB2447" s="16"/>
      <c r="AC2447" s="16"/>
      <c r="AD2447" s="16"/>
      <c r="AE2447" s="16"/>
      <c r="AT2447" s="315" t="s">
        <v>465</v>
      </c>
      <c r="AU2447" s="315" t="s">
        <v>93</v>
      </c>
      <c r="AV2447" s="16" t="s">
        <v>91</v>
      </c>
      <c r="AW2447" s="16" t="s">
        <v>38</v>
      </c>
      <c r="AX2447" s="16" t="s">
        <v>83</v>
      </c>
      <c r="AY2447" s="315" t="s">
        <v>397</v>
      </c>
    </row>
    <row r="2448" s="13" customFormat="1">
      <c r="A2448" s="13"/>
      <c r="B2448" s="269"/>
      <c r="C2448" s="270"/>
      <c r="D2448" s="261" t="s">
        <v>465</v>
      </c>
      <c r="E2448" s="271" t="s">
        <v>1</v>
      </c>
      <c r="F2448" s="272" t="s">
        <v>3775</v>
      </c>
      <c r="G2448" s="270"/>
      <c r="H2448" s="273">
        <v>4950.1499999999996</v>
      </c>
      <c r="I2448" s="274"/>
      <c r="J2448" s="270"/>
      <c r="K2448" s="270"/>
      <c r="L2448" s="275"/>
      <c r="M2448" s="276"/>
      <c r="N2448" s="277"/>
      <c r="O2448" s="277"/>
      <c r="P2448" s="277"/>
      <c r="Q2448" s="277"/>
      <c r="R2448" s="277"/>
      <c r="S2448" s="277"/>
      <c r="T2448" s="278"/>
      <c r="U2448" s="13"/>
      <c r="V2448" s="13"/>
      <c r="W2448" s="13"/>
      <c r="X2448" s="13"/>
      <c r="Y2448" s="13"/>
      <c r="Z2448" s="13"/>
      <c r="AA2448" s="13"/>
      <c r="AB2448" s="13"/>
      <c r="AC2448" s="13"/>
      <c r="AD2448" s="13"/>
      <c r="AE2448" s="13"/>
      <c r="AT2448" s="279" t="s">
        <v>465</v>
      </c>
      <c r="AU2448" s="279" t="s">
        <v>93</v>
      </c>
      <c r="AV2448" s="13" t="s">
        <v>93</v>
      </c>
      <c r="AW2448" s="13" t="s">
        <v>38</v>
      </c>
      <c r="AX2448" s="13" t="s">
        <v>83</v>
      </c>
      <c r="AY2448" s="279" t="s">
        <v>397</v>
      </c>
    </row>
    <row r="2449" s="15" customFormat="1">
      <c r="A2449" s="15"/>
      <c r="B2449" s="291"/>
      <c r="C2449" s="292"/>
      <c r="D2449" s="261" t="s">
        <v>465</v>
      </c>
      <c r="E2449" s="293" t="s">
        <v>1</v>
      </c>
      <c r="F2449" s="294" t="s">
        <v>476</v>
      </c>
      <c r="G2449" s="292"/>
      <c r="H2449" s="295">
        <v>4950.1499999999996</v>
      </c>
      <c r="I2449" s="296"/>
      <c r="J2449" s="292"/>
      <c r="K2449" s="292"/>
      <c r="L2449" s="297"/>
      <c r="M2449" s="298"/>
      <c r="N2449" s="299"/>
      <c r="O2449" s="299"/>
      <c r="P2449" s="299"/>
      <c r="Q2449" s="299"/>
      <c r="R2449" s="299"/>
      <c r="S2449" s="299"/>
      <c r="T2449" s="300"/>
      <c r="U2449" s="15"/>
      <c r="V2449" s="15"/>
      <c r="W2449" s="15"/>
      <c r="X2449" s="15"/>
      <c r="Y2449" s="15"/>
      <c r="Z2449" s="15"/>
      <c r="AA2449" s="15"/>
      <c r="AB2449" s="15"/>
      <c r="AC2449" s="15"/>
      <c r="AD2449" s="15"/>
      <c r="AE2449" s="15"/>
      <c r="AT2449" s="301" t="s">
        <v>465</v>
      </c>
      <c r="AU2449" s="301" t="s">
        <v>93</v>
      </c>
      <c r="AV2449" s="15" t="s">
        <v>112</v>
      </c>
      <c r="AW2449" s="15" t="s">
        <v>38</v>
      </c>
      <c r="AX2449" s="15" t="s">
        <v>83</v>
      </c>
      <c r="AY2449" s="301" t="s">
        <v>397</v>
      </c>
    </row>
    <row r="2450" s="13" customFormat="1">
      <c r="A2450" s="13"/>
      <c r="B2450" s="269"/>
      <c r="C2450" s="270"/>
      <c r="D2450" s="261" t="s">
        <v>465</v>
      </c>
      <c r="E2450" s="271" t="s">
        <v>1</v>
      </c>
      <c r="F2450" s="272" t="s">
        <v>3776</v>
      </c>
      <c r="G2450" s="270"/>
      <c r="H2450" s="273">
        <v>247.50800000000001</v>
      </c>
      <c r="I2450" s="274"/>
      <c r="J2450" s="270"/>
      <c r="K2450" s="270"/>
      <c r="L2450" s="275"/>
      <c r="M2450" s="276"/>
      <c r="N2450" s="277"/>
      <c r="O2450" s="277"/>
      <c r="P2450" s="277"/>
      <c r="Q2450" s="277"/>
      <c r="R2450" s="277"/>
      <c r="S2450" s="277"/>
      <c r="T2450" s="278"/>
      <c r="U2450" s="13"/>
      <c r="V2450" s="13"/>
      <c r="W2450" s="13"/>
      <c r="X2450" s="13"/>
      <c r="Y2450" s="13"/>
      <c r="Z2450" s="13"/>
      <c r="AA2450" s="13"/>
      <c r="AB2450" s="13"/>
      <c r="AC2450" s="13"/>
      <c r="AD2450" s="13"/>
      <c r="AE2450" s="13"/>
      <c r="AT2450" s="279" t="s">
        <v>465</v>
      </c>
      <c r="AU2450" s="279" t="s">
        <v>93</v>
      </c>
      <c r="AV2450" s="13" t="s">
        <v>93</v>
      </c>
      <c r="AW2450" s="13" t="s">
        <v>38</v>
      </c>
      <c r="AX2450" s="13" t="s">
        <v>83</v>
      </c>
      <c r="AY2450" s="279" t="s">
        <v>397</v>
      </c>
    </row>
    <row r="2451" s="15" customFormat="1">
      <c r="A2451" s="15"/>
      <c r="B2451" s="291"/>
      <c r="C2451" s="292"/>
      <c r="D2451" s="261" t="s">
        <v>465</v>
      </c>
      <c r="E2451" s="293" t="s">
        <v>1</v>
      </c>
      <c r="F2451" s="294" t="s">
        <v>476</v>
      </c>
      <c r="G2451" s="292"/>
      <c r="H2451" s="295">
        <v>247.50800000000001</v>
      </c>
      <c r="I2451" s="296"/>
      <c r="J2451" s="292"/>
      <c r="K2451" s="292"/>
      <c r="L2451" s="297"/>
      <c r="M2451" s="298"/>
      <c r="N2451" s="299"/>
      <c r="O2451" s="299"/>
      <c r="P2451" s="299"/>
      <c r="Q2451" s="299"/>
      <c r="R2451" s="299"/>
      <c r="S2451" s="299"/>
      <c r="T2451" s="300"/>
      <c r="U2451" s="15"/>
      <c r="V2451" s="15"/>
      <c r="W2451" s="15"/>
      <c r="X2451" s="15"/>
      <c r="Y2451" s="15"/>
      <c r="Z2451" s="15"/>
      <c r="AA2451" s="15"/>
      <c r="AB2451" s="15"/>
      <c r="AC2451" s="15"/>
      <c r="AD2451" s="15"/>
      <c r="AE2451" s="15"/>
      <c r="AT2451" s="301" t="s">
        <v>465</v>
      </c>
      <c r="AU2451" s="301" t="s">
        <v>93</v>
      </c>
      <c r="AV2451" s="15" t="s">
        <v>112</v>
      </c>
      <c r="AW2451" s="15" t="s">
        <v>38</v>
      </c>
      <c r="AX2451" s="15" t="s">
        <v>83</v>
      </c>
      <c r="AY2451" s="301" t="s">
        <v>397</v>
      </c>
    </row>
    <row r="2452" s="14" customFormat="1">
      <c r="A2452" s="14"/>
      <c r="B2452" s="280"/>
      <c r="C2452" s="281"/>
      <c r="D2452" s="261" t="s">
        <v>465</v>
      </c>
      <c r="E2452" s="282" t="s">
        <v>1</v>
      </c>
      <c r="F2452" s="283" t="s">
        <v>467</v>
      </c>
      <c r="G2452" s="281"/>
      <c r="H2452" s="284">
        <v>5253.2380000000003</v>
      </c>
      <c r="I2452" s="285"/>
      <c r="J2452" s="281"/>
      <c r="K2452" s="281"/>
      <c r="L2452" s="286"/>
      <c r="M2452" s="287"/>
      <c r="N2452" s="288"/>
      <c r="O2452" s="288"/>
      <c r="P2452" s="288"/>
      <c r="Q2452" s="288"/>
      <c r="R2452" s="288"/>
      <c r="S2452" s="288"/>
      <c r="T2452" s="289"/>
      <c r="U2452" s="14"/>
      <c r="V2452" s="14"/>
      <c r="W2452" s="14"/>
      <c r="X2452" s="14"/>
      <c r="Y2452" s="14"/>
      <c r="Z2452" s="14"/>
      <c r="AA2452" s="14"/>
      <c r="AB2452" s="14"/>
      <c r="AC2452" s="14"/>
      <c r="AD2452" s="14"/>
      <c r="AE2452" s="14"/>
      <c r="AT2452" s="290" t="s">
        <v>465</v>
      </c>
      <c r="AU2452" s="290" t="s">
        <v>93</v>
      </c>
      <c r="AV2452" s="14" t="s">
        <v>124</v>
      </c>
      <c r="AW2452" s="14" t="s">
        <v>38</v>
      </c>
      <c r="AX2452" s="14" t="s">
        <v>91</v>
      </c>
      <c r="AY2452" s="290" t="s">
        <v>397</v>
      </c>
    </row>
    <row r="2453" s="2" customFormat="1" ht="21.75" customHeight="1">
      <c r="A2453" s="40"/>
      <c r="B2453" s="41"/>
      <c r="C2453" s="247" t="s">
        <v>3515</v>
      </c>
      <c r="D2453" s="247" t="s">
        <v>400</v>
      </c>
      <c r="E2453" s="248" t="s">
        <v>3798</v>
      </c>
      <c r="F2453" s="249" t="s">
        <v>3799</v>
      </c>
      <c r="G2453" s="250" t="s">
        <v>461</v>
      </c>
      <c r="H2453" s="251">
        <v>332.80000000000001</v>
      </c>
      <c r="I2453" s="252"/>
      <c r="J2453" s="253">
        <f>ROUND(I2453*H2453,2)</f>
        <v>0</v>
      </c>
      <c r="K2453" s="254"/>
      <c r="L2453" s="46"/>
      <c r="M2453" s="255" t="s">
        <v>1</v>
      </c>
      <c r="N2453" s="256" t="s">
        <v>48</v>
      </c>
      <c r="O2453" s="93"/>
      <c r="P2453" s="257">
        <f>O2453*H2453</f>
        <v>0</v>
      </c>
      <c r="Q2453" s="257">
        <v>0.0022499999999999998</v>
      </c>
      <c r="R2453" s="257">
        <f>Q2453*H2453</f>
        <v>0.74880000000000002</v>
      </c>
      <c r="S2453" s="257">
        <v>0</v>
      </c>
      <c r="T2453" s="258">
        <f>S2453*H2453</f>
        <v>0</v>
      </c>
      <c r="U2453" s="40"/>
      <c r="V2453" s="40"/>
      <c r="W2453" s="40"/>
      <c r="X2453" s="40"/>
      <c r="Y2453" s="40"/>
      <c r="Z2453" s="40"/>
      <c r="AA2453" s="40"/>
      <c r="AB2453" s="40"/>
      <c r="AC2453" s="40"/>
      <c r="AD2453" s="40"/>
      <c r="AE2453" s="40"/>
      <c r="AR2453" s="259" t="s">
        <v>162</v>
      </c>
      <c r="AT2453" s="259" t="s">
        <v>400</v>
      </c>
      <c r="AU2453" s="259" t="s">
        <v>93</v>
      </c>
      <c r="AY2453" s="18" t="s">
        <v>397</v>
      </c>
      <c r="BE2453" s="260">
        <f>IF(N2453="základní",J2453,0)</f>
        <v>0</v>
      </c>
      <c r="BF2453" s="260">
        <f>IF(N2453="snížená",J2453,0)</f>
        <v>0</v>
      </c>
      <c r="BG2453" s="260">
        <f>IF(N2453="zákl. přenesená",J2453,0)</f>
        <v>0</v>
      </c>
      <c r="BH2453" s="260">
        <f>IF(N2453="sníž. přenesená",J2453,0)</f>
        <v>0</v>
      </c>
      <c r="BI2453" s="260">
        <f>IF(N2453="nulová",J2453,0)</f>
        <v>0</v>
      </c>
      <c r="BJ2453" s="18" t="s">
        <v>91</v>
      </c>
      <c r="BK2453" s="260">
        <f>ROUND(I2453*H2453,2)</f>
        <v>0</v>
      </c>
      <c r="BL2453" s="18" t="s">
        <v>162</v>
      </c>
      <c r="BM2453" s="259" t="s">
        <v>3800</v>
      </c>
    </row>
    <row r="2454" s="16" customFormat="1">
      <c r="A2454" s="16"/>
      <c r="B2454" s="306"/>
      <c r="C2454" s="307"/>
      <c r="D2454" s="261" t="s">
        <v>465</v>
      </c>
      <c r="E2454" s="308" t="s">
        <v>1</v>
      </c>
      <c r="F2454" s="309" t="s">
        <v>1213</v>
      </c>
      <c r="G2454" s="307"/>
      <c r="H2454" s="308" t="s">
        <v>1</v>
      </c>
      <c r="I2454" s="310"/>
      <c r="J2454" s="307"/>
      <c r="K2454" s="307"/>
      <c r="L2454" s="311"/>
      <c r="M2454" s="312"/>
      <c r="N2454" s="313"/>
      <c r="O2454" s="313"/>
      <c r="P2454" s="313"/>
      <c r="Q2454" s="313"/>
      <c r="R2454" s="313"/>
      <c r="S2454" s="313"/>
      <c r="T2454" s="314"/>
      <c r="U2454" s="16"/>
      <c r="V2454" s="16"/>
      <c r="W2454" s="16"/>
      <c r="X2454" s="16"/>
      <c r="Y2454" s="16"/>
      <c r="Z2454" s="16"/>
      <c r="AA2454" s="16"/>
      <c r="AB2454" s="16"/>
      <c r="AC2454" s="16"/>
      <c r="AD2454" s="16"/>
      <c r="AE2454" s="16"/>
      <c r="AT2454" s="315" t="s">
        <v>465</v>
      </c>
      <c r="AU2454" s="315" t="s">
        <v>93</v>
      </c>
      <c r="AV2454" s="16" t="s">
        <v>91</v>
      </c>
      <c r="AW2454" s="16" t="s">
        <v>38</v>
      </c>
      <c r="AX2454" s="16" t="s">
        <v>83</v>
      </c>
      <c r="AY2454" s="315" t="s">
        <v>397</v>
      </c>
    </row>
    <row r="2455" s="13" customFormat="1">
      <c r="A2455" s="13"/>
      <c r="B2455" s="269"/>
      <c r="C2455" s="270"/>
      <c r="D2455" s="261" t="s">
        <v>465</v>
      </c>
      <c r="E2455" s="271" t="s">
        <v>1</v>
      </c>
      <c r="F2455" s="272" t="s">
        <v>3781</v>
      </c>
      <c r="G2455" s="270"/>
      <c r="H2455" s="273">
        <v>332.80000000000001</v>
      </c>
      <c r="I2455" s="274"/>
      <c r="J2455" s="270"/>
      <c r="K2455" s="270"/>
      <c r="L2455" s="275"/>
      <c r="M2455" s="276"/>
      <c r="N2455" s="277"/>
      <c r="O2455" s="277"/>
      <c r="P2455" s="277"/>
      <c r="Q2455" s="277"/>
      <c r="R2455" s="277"/>
      <c r="S2455" s="277"/>
      <c r="T2455" s="278"/>
      <c r="U2455" s="13"/>
      <c r="V2455" s="13"/>
      <c r="W2455" s="13"/>
      <c r="X2455" s="13"/>
      <c r="Y2455" s="13"/>
      <c r="Z2455" s="13"/>
      <c r="AA2455" s="13"/>
      <c r="AB2455" s="13"/>
      <c r="AC2455" s="13"/>
      <c r="AD2455" s="13"/>
      <c r="AE2455" s="13"/>
      <c r="AT2455" s="279" t="s">
        <v>465</v>
      </c>
      <c r="AU2455" s="279" t="s">
        <v>93</v>
      </c>
      <c r="AV2455" s="13" t="s">
        <v>93</v>
      </c>
      <c r="AW2455" s="13" t="s">
        <v>38</v>
      </c>
      <c r="AX2455" s="13" t="s">
        <v>83</v>
      </c>
      <c r="AY2455" s="279" t="s">
        <v>397</v>
      </c>
    </row>
    <row r="2456" s="14" customFormat="1">
      <c r="A2456" s="14"/>
      <c r="B2456" s="280"/>
      <c r="C2456" s="281"/>
      <c r="D2456" s="261" t="s">
        <v>465</v>
      </c>
      <c r="E2456" s="282" t="s">
        <v>1</v>
      </c>
      <c r="F2456" s="283" t="s">
        <v>467</v>
      </c>
      <c r="G2456" s="281"/>
      <c r="H2456" s="284">
        <v>332.80000000000001</v>
      </c>
      <c r="I2456" s="285"/>
      <c r="J2456" s="281"/>
      <c r="K2456" s="281"/>
      <c r="L2456" s="286"/>
      <c r="M2456" s="287"/>
      <c r="N2456" s="288"/>
      <c r="O2456" s="288"/>
      <c r="P2456" s="288"/>
      <c r="Q2456" s="288"/>
      <c r="R2456" s="288"/>
      <c r="S2456" s="288"/>
      <c r="T2456" s="289"/>
      <c r="U2456" s="14"/>
      <c r="V2456" s="14"/>
      <c r="W2456" s="14"/>
      <c r="X2456" s="14"/>
      <c r="Y2456" s="14"/>
      <c r="Z2456" s="14"/>
      <c r="AA2456" s="14"/>
      <c r="AB2456" s="14"/>
      <c r="AC2456" s="14"/>
      <c r="AD2456" s="14"/>
      <c r="AE2456" s="14"/>
      <c r="AT2456" s="290" t="s">
        <v>465</v>
      </c>
      <c r="AU2456" s="290" t="s">
        <v>93</v>
      </c>
      <c r="AV2456" s="14" t="s">
        <v>124</v>
      </c>
      <c r="AW2456" s="14" t="s">
        <v>38</v>
      </c>
      <c r="AX2456" s="14" t="s">
        <v>91</v>
      </c>
      <c r="AY2456" s="290" t="s">
        <v>397</v>
      </c>
    </row>
    <row r="2457" s="2" customFormat="1" ht="21.75" customHeight="1">
      <c r="A2457" s="40"/>
      <c r="B2457" s="41"/>
      <c r="C2457" s="247" t="s">
        <v>2407</v>
      </c>
      <c r="D2457" s="247" t="s">
        <v>400</v>
      </c>
      <c r="E2457" s="248" t="s">
        <v>3801</v>
      </c>
      <c r="F2457" s="249" t="s">
        <v>3802</v>
      </c>
      <c r="G2457" s="250" t="s">
        <v>461</v>
      </c>
      <c r="H2457" s="251">
        <v>332.80000000000001</v>
      </c>
      <c r="I2457" s="252"/>
      <c r="J2457" s="253">
        <f>ROUND(I2457*H2457,2)</f>
        <v>0</v>
      </c>
      <c r="K2457" s="254"/>
      <c r="L2457" s="46"/>
      <c r="M2457" s="255" t="s">
        <v>1</v>
      </c>
      <c r="N2457" s="256" t="s">
        <v>48</v>
      </c>
      <c r="O2457" s="93"/>
      <c r="P2457" s="257">
        <f>O2457*H2457</f>
        <v>0</v>
      </c>
      <c r="Q2457" s="257">
        <v>0.0014400000000000001</v>
      </c>
      <c r="R2457" s="257">
        <f>Q2457*H2457</f>
        <v>0.47923200000000005</v>
      </c>
      <c r="S2457" s="257">
        <v>0</v>
      </c>
      <c r="T2457" s="258">
        <f>S2457*H2457</f>
        <v>0</v>
      </c>
      <c r="U2457" s="40"/>
      <c r="V2457" s="40"/>
      <c r="W2457" s="40"/>
      <c r="X2457" s="40"/>
      <c r="Y2457" s="40"/>
      <c r="Z2457" s="40"/>
      <c r="AA2457" s="40"/>
      <c r="AB2457" s="40"/>
      <c r="AC2457" s="40"/>
      <c r="AD2457" s="40"/>
      <c r="AE2457" s="40"/>
      <c r="AR2457" s="259" t="s">
        <v>162</v>
      </c>
      <c r="AT2457" s="259" t="s">
        <v>400</v>
      </c>
      <c r="AU2457" s="259" t="s">
        <v>93</v>
      </c>
      <c r="AY2457" s="18" t="s">
        <v>397</v>
      </c>
      <c r="BE2457" s="260">
        <f>IF(N2457="základní",J2457,0)</f>
        <v>0</v>
      </c>
      <c r="BF2457" s="260">
        <f>IF(N2457="snížená",J2457,0)</f>
        <v>0</v>
      </c>
      <c r="BG2457" s="260">
        <f>IF(N2457="zákl. přenesená",J2457,0)</f>
        <v>0</v>
      </c>
      <c r="BH2457" s="260">
        <f>IF(N2457="sníž. přenesená",J2457,0)</f>
        <v>0</v>
      </c>
      <c r="BI2457" s="260">
        <f>IF(N2457="nulová",J2457,0)</f>
        <v>0</v>
      </c>
      <c r="BJ2457" s="18" t="s">
        <v>91</v>
      </c>
      <c r="BK2457" s="260">
        <f>ROUND(I2457*H2457,2)</f>
        <v>0</v>
      </c>
      <c r="BL2457" s="18" t="s">
        <v>162</v>
      </c>
      <c r="BM2457" s="259" t="s">
        <v>3803</v>
      </c>
    </row>
    <row r="2458" s="16" customFormat="1">
      <c r="A2458" s="16"/>
      <c r="B2458" s="306"/>
      <c r="C2458" s="307"/>
      <c r="D2458" s="261" t="s">
        <v>465</v>
      </c>
      <c r="E2458" s="308" t="s">
        <v>1</v>
      </c>
      <c r="F2458" s="309" t="s">
        <v>1213</v>
      </c>
      <c r="G2458" s="307"/>
      <c r="H2458" s="308" t="s">
        <v>1</v>
      </c>
      <c r="I2458" s="310"/>
      <c r="J2458" s="307"/>
      <c r="K2458" s="307"/>
      <c r="L2458" s="311"/>
      <c r="M2458" s="312"/>
      <c r="N2458" s="313"/>
      <c r="O2458" s="313"/>
      <c r="P2458" s="313"/>
      <c r="Q2458" s="313"/>
      <c r="R2458" s="313"/>
      <c r="S2458" s="313"/>
      <c r="T2458" s="314"/>
      <c r="U2458" s="16"/>
      <c r="V2458" s="16"/>
      <c r="W2458" s="16"/>
      <c r="X2458" s="16"/>
      <c r="Y2458" s="16"/>
      <c r="Z2458" s="16"/>
      <c r="AA2458" s="16"/>
      <c r="AB2458" s="16"/>
      <c r="AC2458" s="16"/>
      <c r="AD2458" s="16"/>
      <c r="AE2458" s="16"/>
      <c r="AT2458" s="315" t="s">
        <v>465</v>
      </c>
      <c r="AU2458" s="315" t="s">
        <v>93</v>
      </c>
      <c r="AV2458" s="16" t="s">
        <v>91</v>
      </c>
      <c r="AW2458" s="16" t="s">
        <v>38</v>
      </c>
      <c r="AX2458" s="16" t="s">
        <v>83</v>
      </c>
      <c r="AY2458" s="315" t="s">
        <v>397</v>
      </c>
    </row>
    <row r="2459" s="13" customFormat="1">
      <c r="A2459" s="13"/>
      <c r="B2459" s="269"/>
      <c r="C2459" s="270"/>
      <c r="D2459" s="261" t="s">
        <v>465</v>
      </c>
      <c r="E2459" s="271" t="s">
        <v>1</v>
      </c>
      <c r="F2459" s="272" t="s">
        <v>3781</v>
      </c>
      <c r="G2459" s="270"/>
      <c r="H2459" s="273">
        <v>332.80000000000001</v>
      </c>
      <c r="I2459" s="274"/>
      <c r="J2459" s="270"/>
      <c r="K2459" s="270"/>
      <c r="L2459" s="275"/>
      <c r="M2459" s="276"/>
      <c r="N2459" s="277"/>
      <c r="O2459" s="277"/>
      <c r="P2459" s="277"/>
      <c r="Q2459" s="277"/>
      <c r="R2459" s="277"/>
      <c r="S2459" s="277"/>
      <c r="T2459" s="278"/>
      <c r="U2459" s="13"/>
      <c r="V2459" s="13"/>
      <c r="W2459" s="13"/>
      <c r="X2459" s="13"/>
      <c r="Y2459" s="13"/>
      <c r="Z2459" s="13"/>
      <c r="AA2459" s="13"/>
      <c r="AB2459" s="13"/>
      <c r="AC2459" s="13"/>
      <c r="AD2459" s="13"/>
      <c r="AE2459" s="13"/>
      <c r="AT2459" s="279" t="s">
        <v>465</v>
      </c>
      <c r="AU2459" s="279" t="s">
        <v>93</v>
      </c>
      <c r="AV2459" s="13" t="s">
        <v>93</v>
      </c>
      <c r="AW2459" s="13" t="s">
        <v>38</v>
      </c>
      <c r="AX2459" s="13" t="s">
        <v>83</v>
      </c>
      <c r="AY2459" s="279" t="s">
        <v>397</v>
      </c>
    </row>
    <row r="2460" s="14" customFormat="1">
      <c r="A2460" s="14"/>
      <c r="B2460" s="280"/>
      <c r="C2460" s="281"/>
      <c r="D2460" s="261" t="s">
        <v>465</v>
      </c>
      <c r="E2460" s="282" t="s">
        <v>1</v>
      </c>
      <c r="F2460" s="283" t="s">
        <v>467</v>
      </c>
      <c r="G2460" s="281"/>
      <c r="H2460" s="284">
        <v>332.80000000000001</v>
      </c>
      <c r="I2460" s="285"/>
      <c r="J2460" s="281"/>
      <c r="K2460" s="281"/>
      <c r="L2460" s="286"/>
      <c r="M2460" s="287"/>
      <c r="N2460" s="288"/>
      <c r="O2460" s="288"/>
      <c r="P2460" s="288"/>
      <c r="Q2460" s="288"/>
      <c r="R2460" s="288"/>
      <c r="S2460" s="288"/>
      <c r="T2460" s="289"/>
      <c r="U2460" s="14"/>
      <c r="V2460" s="14"/>
      <c r="W2460" s="14"/>
      <c r="X2460" s="14"/>
      <c r="Y2460" s="14"/>
      <c r="Z2460" s="14"/>
      <c r="AA2460" s="14"/>
      <c r="AB2460" s="14"/>
      <c r="AC2460" s="14"/>
      <c r="AD2460" s="14"/>
      <c r="AE2460" s="14"/>
      <c r="AT2460" s="290" t="s">
        <v>465</v>
      </c>
      <c r="AU2460" s="290" t="s">
        <v>93</v>
      </c>
      <c r="AV2460" s="14" t="s">
        <v>124</v>
      </c>
      <c r="AW2460" s="14" t="s">
        <v>38</v>
      </c>
      <c r="AX2460" s="14" t="s">
        <v>91</v>
      </c>
      <c r="AY2460" s="290" t="s">
        <v>397</v>
      </c>
    </row>
    <row r="2461" s="2" customFormat="1" ht="16.5" customHeight="1">
      <c r="A2461" s="40"/>
      <c r="B2461" s="41"/>
      <c r="C2461" s="247" t="s">
        <v>3804</v>
      </c>
      <c r="D2461" s="247" t="s">
        <v>400</v>
      </c>
      <c r="E2461" s="248" t="s">
        <v>3805</v>
      </c>
      <c r="F2461" s="249" t="s">
        <v>3806</v>
      </c>
      <c r="G2461" s="250" t="s">
        <v>546</v>
      </c>
      <c r="H2461" s="251">
        <v>55.579999999999998</v>
      </c>
      <c r="I2461" s="252"/>
      <c r="J2461" s="253">
        <f>ROUND(I2461*H2461,2)</f>
        <v>0</v>
      </c>
      <c r="K2461" s="254"/>
      <c r="L2461" s="46"/>
      <c r="M2461" s="255" t="s">
        <v>1</v>
      </c>
      <c r="N2461" s="256" t="s">
        <v>48</v>
      </c>
      <c r="O2461" s="93"/>
      <c r="P2461" s="257">
        <f>O2461*H2461</f>
        <v>0</v>
      </c>
      <c r="Q2461" s="257">
        <v>0.00050000000000000001</v>
      </c>
      <c r="R2461" s="257">
        <f>Q2461*H2461</f>
        <v>0.027789999999999999</v>
      </c>
      <c r="S2461" s="257">
        <v>0</v>
      </c>
      <c r="T2461" s="258">
        <f>S2461*H2461</f>
        <v>0</v>
      </c>
      <c r="U2461" s="40"/>
      <c r="V2461" s="40"/>
      <c r="W2461" s="40"/>
      <c r="X2461" s="40"/>
      <c r="Y2461" s="40"/>
      <c r="Z2461" s="40"/>
      <c r="AA2461" s="40"/>
      <c r="AB2461" s="40"/>
      <c r="AC2461" s="40"/>
      <c r="AD2461" s="40"/>
      <c r="AE2461" s="40"/>
      <c r="AR2461" s="259" t="s">
        <v>162</v>
      </c>
      <c r="AT2461" s="259" t="s">
        <v>400</v>
      </c>
      <c r="AU2461" s="259" t="s">
        <v>93</v>
      </c>
      <c r="AY2461" s="18" t="s">
        <v>397</v>
      </c>
      <c r="BE2461" s="260">
        <f>IF(N2461="základní",J2461,0)</f>
        <v>0</v>
      </c>
      <c r="BF2461" s="260">
        <f>IF(N2461="snížená",J2461,0)</f>
        <v>0</v>
      </c>
      <c r="BG2461" s="260">
        <f>IF(N2461="zákl. přenesená",J2461,0)</f>
        <v>0</v>
      </c>
      <c r="BH2461" s="260">
        <f>IF(N2461="sníž. přenesená",J2461,0)</f>
        <v>0</v>
      </c>
      <c r="BI2461" s="260">
        <f>IF(N2461="nulová",J2461,0)</f>
        <v>0</v>
      </c>
      <c r="BJ2461" s="18" t="s">
        <v>91</v>
      </c>
      <c r="BK2461" s="260">
        <f>ROUND(I2461*H2461,2)</f>
        <v>0</v>
      </c>
      <c r="BL2461" s="18" t="s">
        <v>162</v>
      </c>
      <c r="BM2461" s="259" t="s">
        <v>3807</v>
      </c>
    </row>
    <row r="2462" s="2" customFormat="1">
      <c r="A2462" s="40"/>
      <c r="B2462" s="41"/>
      <c r="C2462" s="42"/>
      <c r="D2462" s="261" t="s">
        <v>404</v>
      </c>
      <c r="E2462" s="42"/>
      <c r="F2462" s="262" t="s">
        <v>3733</v>
      </c>
      <c r="G2462" s="42"/>
      <c r="H2462" s="42"/>
      <c r="I2462" s="157"/>
      <c r="J2462" s="42"/>
      <c r="K2462" s="42"/>
      <c r="L2462" s="46"/>
      <c r="M2462" s="263"/>
      <c r="N2462" s="264"/>
      <c r="O2462" s="93"/>
      <c r="P2462" s="93"/>
      <c r="Q2462" s="93"/>
      <c r="R2462" s="93"/>
      <c r="S2462" s="93"/>
      <c r="T2462" s="94"/>
      <c r="U2462" s="40"/>
      <c r="V2462" s="40"/>
      <c r="W2462" s="40"/>
      <c r="X2462" s="40"/>
      <c r="Y2462" s="40"/>
      <c r="Z2462" s="40"/>
      <c r="AA2462" s="40"/>
      <c r="AB2462" s="40"/>
      <c r="AC2462" s="40"/>
      <c r="AD2462" s="40"/>
      <c r="AE2462" s="40"/>
      <c r="AT2462" s="18" t="s">
        <v>404</v>
      </c>
      <c r="AU2462" s="18" t="s">
        <v>93</v>
      </c>
    </row>
    <row r="2463" s="16" customFormat="1">
      <c r="A2463" s="16"/>
      <c r="B2463" s="306"/>
      <c r="C2463" s="307"/>
      <c r="D2463" s="261" t="s">
        <v>465</v>
      </c>
      <c r="E2463" s="308" t="s">
        <v>1</v>
      </c>
      <c r="F2463" s="309" t="s">
        <v>1213</v>
      </c>
      <c r="G2463" s="307"/>
      <c r="H2463" s="308" t="s">
        <v>1</v>
      </c>
      <c r="I2463" s="310"/>
      <c r="J2463" s="307"/>
      <c r="K2463" s="307"/>
      <c r="L2463" s="311"/>
      <c r="M2463" s="312"/>
      <c r="N2463" s="313"/>
      <c r="O2463" s="313"/>
      <c r="P2463" s="313"/>
      <c r="Q2463" s="313"/>
      <c r="R2463" s="313"/>
      <c r="S2463" s="313"/>
      <c r="T2463" s="314"/>
      <c r="U2463" s="16"/>
      <c r="V2463" s="16"/>
      <c r="W2463" s="16"/>
      <c r="X2463" s="16"/>
      <c r="Y2463" s="16"/>
      <c r="Z2463" s="16"/>
      <c r="AA2463" s="16"/>
      <c r="AB2463" s="16"/>
      <c r="AC2463" s="16"/>
      <c r="AD2463" s="16"/>
      <c r="AE2463" s="16"/>
      <c r="AT2463" s="315" t="s">
        <v>465</v>
      </c>
      <c r="AU2463" s="315" t="s">
        <v>93</v>
      </c>
      <c r="AV2463" s="16" t="s">
        <v>91</v>
      </c>
      <c r="AW2463" s="16" t="s">
        <v>38</v>
      </c>
      <c r="AX2463" s="16" t="s">
        <v>83</v>
      </c>
      <c r="AY2463" s="315" t="s">
        <v>397</v>
      </c>
    </row>
    <row r="2464" s="13" customFormat="1">
      <c r="A2464" s="13"/>
      <c r="B2464" s="269"/>
      <c r="C2464" s="270"/>
      <c r="D2464" s="261" t="s">
        <v>465</v>
      </c>
      <c r="E2464" s="271" t="s">
        <v>1</v>
      </c>
      <c r="F2464" s="272" t="s">
        <v>3772</v>
      </c>
      <c r="G2464" s="270"/>
      <c r="H2464" s="273">
        <v>48.329999999999998</v>
      </c>
      <c r="I2464" s="274"/>
      <c r="J2464" s="270"/>
      <c r="K2464" s="270"/>
      <c r="L2464" s="275"/>
      <c r="M2464" s="276"/>
      <c r="N2464" s="277"/>
      <c r="O2464" s="277"/>
      <c r="P2464" s="277"/>
      <c r="Q2464" s="277"/>
      <c r="R2464" s="277"/>
      <c r="S2464" s="277"/>
      <c r="T2464" s="278"/>
      <c r="U2464" s="13"/>
      <c r="V2464" s="13"/>
      <c r="W2464" s="13"/>
      <c r="X2464" s="13"/>
      <c r="Y2464" s="13"/>
      <c r="Z2464" s="13"/>
      <c r="AA2464" s="13"/>
      <c r="AB2464" s="13"/>
      <c r="AC2464" s="13"/>
      <c r="AD2464" s="13"/>
      <c r="AE2464" s="13"/>
      <c r="AT2464" s="279" t="s">
        <v>465</v>
      </c>
      <c r="AU2464" s="279" t="s">
        <v>93</v>
      </c>
      <c r="AV2464" s="13" t="s">
        <v>93</v>
      </c>
      <c r="AW2464" s="13" t="s">
        <v>38</v>
      </c>
      <c r="AX2464" s="13" t="s">
        <v>83</v>
      </c>
      <c r="AY2464" s="279" t="s">
        <v>397</v>
      </c>
    </row>
    <row r="2465" s="15" customFormat="1">
      <c r="A2465" s="15"/>
      <c r="B2465" s="291"/>
      <c r="C2465" s="292"/>
      <c r="D2465" s="261" t="s">
        <v>465</v>
      </c>
      <c r="E2465" s="293" t="s">
        <v>1</v>
      </c>
      <c r="F2465" s="294" t="s">
        <v>476</v>
      </c>
      <c r="G2465" s="292"/>
      <c r="H2465" s="295">
        <v>48.329999999999998</v>
      </c>
      <c r="I2465" s="296"/>
      <c r="J2465" s="292"/>
      <c r="K2465" s="292"/>
      <c r="L2465" s="297"/>
      <c r="M2465" s="298"/>
      <c r="N2465" s="299"/>
      <c r="O2465" s="299"/>
      <c r="P2465" s="299"/>
      <c r="Q2465" s="299"/>
      <c r="R2465" s="299"/>
      <c r="S2465" s="299"/>
      <c r="T2465" s="300"/>
      <c r="U2465" s="15"/>
      <c r="V2465" s="15"/>
      <c r="W2465" s="15"/>
      <c r="X2465" s="15"/>
      <c r="Y2465" s="15"/>
      <c r="Z2465" s="15"/>
      <c r="AA2465" s="15"/>
      <c r="AB2465" s="15"/>
      <c r="AC2465" s="15"/>
      <c r="AD2465" s="15"/>
      <c r="AE2465" s="15"/>
      <c r="AT2465" s="301" t="s">
        <v>465</v>
      </c>
      <c r="AU2465" s="301" t="s">
        <v>93</v>
      </c>
      <c r="AV2465" s="15" t="s">
        <v>112</v>
      </c>
      <c r="AW2465" s="15" t="s">
        <v>38</v>
      </c>
      <c r="AX2465" s="15" t="s">
        <v>83</v>
      </c>
      <c r="AY2465" s="301" t="s">
        <v>397</v>
      </c>
    </row>
    <row r="2466" s="13" customFormat="1">
      <c r="A2466" s="13"/>
      <c r="B2466" s="269"/>
      <c r="C2466" s="270"/>
      <c r="D2466" s="261" t="s">
        <v>465</v>
      </c>
      <c r="E2466" s="271" t="s">
        <v>1</v>
      </c>
      <c r="F2466" s="272" t="s">
        <v>3773</v>
      </c>
      <c r="G2466" s="270"/>
      <c r="H2466" s="273">
        <v>7.25</v>
      </c>
      <c r="I2466" s="274"/>
      <c r="J2466" s="270"/>
      <c r="K2466" s="270"/>
      <c r="L2466" s="275"/>
      <c r="M2466" s="276"/>
      <c r="N2466" s="277"/>
      <c r="O2466" s="277"/>
      <c r="P2466" s="277"/>
      <c r="Q2466" s="277"/>
      <c r="R2466" s="277"/>
      <c r="S2466" s="277"/>
      <c r="T2466" s="278"/>
      <c r="U2466" s="13"/>
      <c r="V2466" s="13"/>
      <c r="W2466" s="13"/>
      <c r="X2466" s="13"/>
      <c r="Y2466" s="13"/>
      <c r="Z2466" s="13"/>
      <c r="AA2466" s="13"/>
      <c r="AB2466" s="13"/>
      <c r="AC2466" s="13"/>
      <c r="AD2466" s="13"/>
      <c r="AE2466" s="13"/>
      <c r="AT2466" s="279" t="s">
        <v>465</v>
      </c>
      <c r="AU2466" s="279" t="s">
        <v>93</v>
      </c>
      <c r="AV2466" s="13" t="s">
        <v>93</v>
      </c>
      <c r="AW2466" s="13" t="s">
        <v>38</v>
      </c>
      <c r="AX2466" s="13" t="s">
        <v>83</v>
      </c>
      <c r="AY2466" s="279" t="s">
        <v>397</v>
      </c>
    </row>
    <row r="2467" s="14" customFormat="1">
      <c r="A2467" s="14"/>
      <c r="B2467" s="280"/>
      <c r="C2467" s="281"/>
      <c r="D2467" s="261" t="s">
        <v>465</v>
      </c>
      <c r="E2467" s="282" t="s">
        <v>1</v>
      </c>
      <c r="F2467" s="283" t="s">
        <v>467</v>
      </c>
      <c r="G2467" s="281"/>
      <c r="H2467" s="284">
        <v>55.579999999999998</v>
      </c>
      <c r="I2467" s="285"/>
      <c r="J2467" s="281"/>
      <c r="K2467" s="281"/>
      <c r="L2467" s="286"/>
      <c r="M2467" s="287"/>
      <c r="N2467" s="288"/>
      <c r="O2467" s="288"/>
      <c r="P2467" s="288"/>
      <c r="Q2467" s="288"/>
      <c r="R2467" s="288"/>
      <c r="S2467" s="288"/>
      <c r="T2467" s="289"/>
      <c r="U2467" s="14"/>
      <c r="V2467" s="14"/>
      <c r="W2467" s="14"/>
      <c r="X2467" s="14"/>
      <c r="Y2467" s="14"/>
      <c r="Z2467" s="14"/>
      <c r="AA2467" s="14"/>
      <c r="AB2467" s="14"/>
      <c r="AC2467" s="14"/>
      <c r="AD2467" s="14"/>
      <c r="AE2467" s="14"/>
      <c r="AT2467" s="290" t="s">
        <v>465</v>
      </c>
      <c r="AU2467" s="290" t="s">
        <v>93</v>
      </c>
      <c r="AV2467" s="14" t="s">
        <v>124</v>
      </c>
      <c r="AW2467" s="14" t="s">
        <v>38</v>
      </c>
      <c r="AX2467" s="14" t="s">
        <v>91</v>
      </c>
      <c r="AY2467" s="290" t="s">
        <v>397</v>
      </c>
    </row>
    <row r="2468" s="2" customFormat="1" ht="21.75" customHeight="1">
      <c r="A2468" s="40"/>
      <c r="B2468" s="41"/>
      <c r="C2468" s="316" t="s">
        <v>2410</v>
      </c>
      <c r="D2468" s="316" t="s">
        <v>534</v>
      </c>
      <c r="E2468" s="317" t="s">
        <v>3808</v>
      </c>
      <c r="F2468" s="318" t="s">
        <v>3809</v>
      </c>
      <c r="G2468" s="319" t="s">
        <v>546</v>
      </c>
      <c r="H2468" s="320">
        <v>16.329999999999998</v>
      </c>
      <c r="I2468" s="321"/>
      <c r="J2468" s="322">
        <f>ROUND(I2468*H2468,2)</f>
        <v>0</v>
      </c>
      <c r="K2468" s="323"/>
      <c r="L2468" s="324"/>
      <c r="M2468" s="325" t="s">
        <v>1</v>
      </c>
      <c r="N2468" s="326" t="s">
        <v>48</v>
      </c>
      <c r="O2468" s="93"/>
      <c r="P2468" s="257">
        <f>O2468*H2468</f>
        <v>0</v>
      </c>
      <c r="Q2468" s="257">
        <v>0</v>
      </c>
      <c r="R2468" s="257">
        <f>Q2468*H2468</f>
        <v>0</v>
      </c>
      <c r="S2468" s="257">
        <v>0</v>
      </c>
      <c r="T2468" s="258">
        <f>S2468*H2468</f>
        <v>0</v>
      </c>
      <c r="U2468" s="40"/>
      <c r="V2468" s="40"/>
      <c r="W2468" s="40"/>
      <c r="X2468" s="40"/>
      <c r="Y2468" s="40"/>
      <c r="Z2468" s="40"/>
      <c r="AA2468" s="40"/>
      <c r="AB2468" s="40"/>
      <c r="AC2468" s="40"/>
      <c r="AD2468" s="40"/>
      <c r="AE2468" s="40"/>
      <c r="AR2468" s="259" t="s">
        <v>212</v>
      </c>
      <c r="AT2468" s="259" t="s">
        <v>534</v>
      </c>
      <c r="AU2468" s="259" t="s">
        <v>93</v>
      </c>
      <c r="AY2468" s="18" t="s">
        <v>397</v>
      </c>
      <c r="BE2468" s="260">
        <f>IF(N2468="základní",J2468,0)</f>
        <v>0</v>
      </c>
      <c r="BF2468" s="260">
        <f>IF(N2468="snížená",J2468,0)</f>
        <v>0</v>
      </c>
      <c r="BG2468" s="260">
        <f>IF(N2468="zákl. přenesená",J2468,0)</f>
        <v>0</v>
      </c>
      <c r="BH2468" s="260">
        <f>IF(N2468="sníž. přenesená",J2468,0)</f>
        <v>0</v>
      </c>
      <c r="BI2468" s="260">
        <f>IF(N2468="nulová",J2468,0)</f>
        <v>0</v>
      </c>
      <c r="BJ2468" s="18" t="s">
        <v>91</v>
      </c>
      <c r="BK2468" s="260">
        <f>ROUND(I2468*H2468,2)</f>
        <v>0</v>
      </c>
      <c r="BL2468" s="18" t="s">
        <v>162</v>
      </c>
      <c r="BM2468" s="259" t="s">
        <v>3810</v>
      </c>
    </row>
    <row r="2469" s="2" customFormat="1">
      <c r="A2469" s="40"/>
      <c r="B2469" s="41"/>
      <c r="C2469" s="42"/>
      <c r="D2469" s="261" t="s">
        <v>404</v>
      </c>
      <c r="E2469" s="42"/>
      <c r="F2469" s="262" t="s">
        <v>3811</v>
      </c>
      <c r="G2469" s="42"/>
      <c r="H2469" s="42"/>
      <c r="I2469" s="157"/>
      <c r="J2469" s="42"/>
      <c r="K2469" s="42"/>
      <c r="L2469" s="46"/>
      <c r="M2469" s="263"/>
      <c r="N2469" s="264"/>
      <c r="O2469" s="93"/>
      <c r="P2469" s="93"/>
      <c r="Q2469" s="93"/>
      <c r="R2469" s="93"/>
      <c r="S2469" s="93"/>
      <c r="T2469" s="94"/>
      <c r="U2469" s="40"/>
      <c r="V2469" s="40"/>
      <c r="W2469" s="40"/>
      <c r="X2469" s="40"/>
      <c r="Y2469" s="40"/>
      <c r="Z2469" s="40"/>
      <c r="AA2469" s="40"/>
      <c r="AB2469" s="40"/>
      <c r="AC2469" s="40"/>
      <c r="AD2469" s="40"/>
      <c r="AE2469" s="40"/>
      <c r="AT2469" s="18" t="s">
        <v>404</v>
      </c>
      <c r="AU2469" s="18" t="s">
        <v>93</v>
      </c>
    </row>
    <row r="2470" s="2" customFormat="1" ht="21.75" customHeight="1">
      <c r="A2470" s="40"/>
      <c r="B2470" s="41"/>
      <c r="C2470" s="316" t="s">
        <v>3714</v>
      </c>
      <c r="D2470" s="316" t="s">
        <v>534</v>
      </c>
      <c r="E2470" s="317" t="s">
        <v>3812</v>
      </c>
      <c r="F2470" s="318" t="s">
        <v>3813</v>
      </c>
      <c r="G2470" s="319" t="s">
        <v>546</v>
      </c>
      <c r="H2470" s="320">
        <v>47.579999999999998</v>
      </c>
      <c r="I2470" s="321"/>
      <c r="J2470" s="322">
        <f>ROUND(I2470*H2470,2)</f>
        <v>0</v>
      </c>
      <c r="K2470" s="323"/>
      <c r="L2470" s="324"/>
      <c r="M2470" s="325" t="s">
        <v>1</v>
      </c>
      <c r="N2470" s="326" t="s">
        <v>48</v>
      </c>
      <c r="O2470" s="93"/>
      <c r="P2470" s="257">
        <f>O2470*H2470</f>
        <v>0</v>
      </c>
      <c r="Q2470" s="257">
        <v>0</v>
      </c>
      <c r="R2470" s="257">
        <f>Q2470*H2470</f>
        <v>0</v>
      </c>
      <c r="S2470" s="257">
        <v>0</v>
      </c>
      <c r="T2470" s="258">
        <f>S2470*H2470</f>
        <v>0</v>
      </c>
      <c r="U2470" s="40"/>
      <c r="V2470" s="40"/>
      <c r="W2470" s="40"/>
      <c r="X2470" s="40"/>
      <c r="Y2470" s="40"/>
      <c r="Z2470" s="40"/>
      <c r="AA2470" s="40"/>
      <c r="AB2470" s="40"/>
      <c r="AC2470" s="40"/>
      <c r="AD2470" s="40"/>
      <c r="AE2470" s="40"/>
      <c r="AR2470" s="259" t="s">
        <v>212</v>
      </c>
      <c r="AT2470" s="259" t="s">
        <v>534</v>
      </c>
      <c r="AU2470" s="259" t="s">
        <v>93</v>
      </c>
      <c r="AY2470" s="18" t="s">
        <v>397</v>
      </c>
      <c r="BE2470" s="260">
        <f>IF(N2470="základní",J2470,0)</f>
        <v>0</v>
      </c>
      <c r="BF2470" s="260">
        <f>IF(N2470="snížená",J2470,0)</f>
        <v>0</v>
      </c>
      <c r="BG2470" s="260">
        <f>IF(N2470="zákl. přenesená",J2470,0)</f>
        <v>0</v>
      </c>
      <c r="BH2470" s="260">
        <f>IF(N2470="sníž. přenesená",J2470,0)</f>
        <v>0</v>
      </c>
      <c r="BI2470" s="260">
        <f>IF(N2470="nulová",J2470,0)</f>
        <v>0</v>
      </c>
      <c r="BJ2470" s="18" t="s">
        <v>91</v>
      </c>
      <c r="BK2470" s="260">
        <f>ROUND(I2470*H2470,2)</f>
        <v>0</v>
      </c>
      <c r="BL2470" s="18" t="s">
        <v>162</v>
      </c>
      <c r="BM2470" s="259" t="s">
        <v>3814</v>
      </c>
    </row>
    <row r="2471" s="2" customFormat="1">
      <c r="A2471" s="40"/>
      <c r="B2471" s="41"/>
      <c r="C2471" s="42"/>
      <c r="D2471" s="261" t="s">
        <v>404</v>
      </c>
      <c r="E2471" s="42"/>
      <c r="F2471" s="262" t="s">
        <v>3815</v>
      </c>
      <c r="G2471" s="42"/>
      <c r="H2471" s="42"/>
      <c r="I2471" s="157"/>
      <c r="J2471" s="42"/>
      <c r="K2471" s="42"/>
      <c r="L2471" s="46"/>
      <c r="M2471" s="263"/>
      <c r="N2471" s="264"/>
      <c r="O2471" s="93"/>
      <c r="P2471" s="93"/>
      <c r="Q2471" s="93"/>
      <c r="R2471" s="93"/>
      <c r="S2471" s="93"/>
      <c r="T2471" s="94"/>
      <c r="U2471" s="40"/>
      <c r="V2471" s="40"/>
      <c r="W2471" s="40"/>
      <c r="X2471" s="40"/>
      <c r="Y2471" s="40"/>
      <c r="Z2471" s="40"/>
      <c r="AA2471" s="40"/>
      <c r="AB2471" s="40"/>
      <c r="AC2471" s="40"/>
      <c r="AD2471" s="40"/>
      <c r="AE2471" s="40"/>
      <c r="AT2471" s="18" t="s">
        <v>404</v>
      </c>
      <c r="AU2471" s="18" t="s">
        <v>93</v>
      </c>
    </row>
    <row r="2472" s="2" customFormat="1" ht="16.5" customHeight="1">
      <c r="A2472" s="40"/>
      <c r="B2472" s="41"/>
      <c r="C2472" s="247" t="s">
        <v>2414</v>
      </c>
      <c r="D2472" s="247" t="s">
        <v>400</v>
      </c>
      <c r="E2472" s="248" t="s">
        <v>3816</v>
      </c>
      <c r="F2472" s="249" t="s">
        <v>3817</v>
      </c>
      <c r="G2472" s="250" t="s">
        <v>546</v>
      </c>
      <c r="H2472" s="251">
        <v>5135.5500000000002</v>
      </c>
      <c r="I2472" s="252"/>
      <c r="J2472" s="253">
        <f>ROUND(I2472*H2472,2)</f>
        <v>0</v>
      </c>
      <c r="K2472" s="254"/>
      <c r="L2472" s="46"/>
      <c r="M2472" s="255" t="s">
        <v>1</v>
      </c>
      <c r="N2472" s="256" t="s">
        <v>48</v>
      </c>
      <c r="O2472" s="93"/>
      <c r="P2472" s="257">
        <f>O2472*H2472</f>
        <v>0</v>
      </c>
      <c r="Q2472" s="257">
        <v>0</v>
      </c>
      <c r="R2472" s="257">
        <f>Q2472*H2472</f>
        <v>0</v>
      </c>
      <c r="S2472" s="257">
        <v>0</v>
      </c>
      <c r="T2472" s="258">
        <f>S2472*H2472</f>
        <v>0</v>
      </c>
      <c r="U2472" s="40"/>
      <c r="V2472" s="40"/>
      <c r="W2472" s="40"/>
      <c r="X2472" s="40"/>
      <c r="Y2472" s="40"/>
      <c r="Z2472" s="40"/>
      <c r="AA2472" s="40"/>
      <c r="AB2472" s="40"/>
      <c r="AC2472" s="40"/>
      <c r="AD2472" s="40"/>
      <c r="AE2472" s="40"/>
      <c r="AR2472" s="259" t="s">
        <v>162</v>
      </c>
      <c r="AT2472" s="259" t="s">
        <v>400</v>
      </c>
      <c r="AU2472" s="259" t="s">
        <v>93</v>
      </c>
      <c r="AY2472" s="18" t="s">
        <v>397</v>
      </c>
      <c r="BE2472" s="260">
        <f>IF(N2472="základní",J2472,0)</f>
        <v>0</v>
      </c>
      <c r="BF2472" s="260">
        <f>IF(N2472="snížená",J2472,0)</f>
        <v>0</v>
      </c>
      <c r="BG2472" s="260">
        <f>IF(N2472="zákl. přenesená",J2472,0)</f>
        <v>0</v>
      </c>
      <c r="BH2472" s="260">
        <f>IF(N2472="sníž. přenesená",J2472,0)</f>
        <v>0</v>
      </c>
      <c r="BI2472" s="260">
        <f>IF(N2472="nulová",J2472,0)</f>
        <v>0</v>
      </c>
      <c r="BJ2472" s="18" t="s">
        <v>91</v>
      </c>
      <c r="BK2472" s="260">
        <f>ROUND(I2472*H2472,2)</f>
        <v>0</v>
      </c>
      <c r="BL2472" s="18" t="s">
        <v>162</v>
      </c>
      <c r="BM2472" s="259" t="s">
        <v>3818</v>
      </c>
    </row>
    <row r="2473" s="2" customFormat="1">
      <c r="A2473" s="40"/>
      <c r="B2473" s="41"/>
      <c r="C2473" s="42"/>
      <c r="D2473" s="261" t="s">
        <v>404</v>
      </c>
      <c r="E2473" s="42"/>
      <c r="F2473" s="262" t="s">
        <v>3819</v>
      </c>
      <c r="G2473" s="42"/>
      <c r="H2473" s="42"/>
      <c r="I2473" s="157"/>
      <c r="J2473" s="42"/>
      <c r="K2473" s="42"/>
      <c r="L2473" s="46"/>
      <c r="M2473" s="263"/>
      <c r="N2473" s="264"/>
      <c r="O2473" s="93"/>
      <c r="P2473" s="93"/>
      <c r="Q2473" s="93"/>
      <c r="R2473" s="93"/>
      <c r="S2473" s="93"/>
      <c r="T2473" s="94"/>
      <c r="U2473" s="40"/>
      <c r="V2473" s="40"/>
      <c r="W2473" s="40"/>
      <c r="X2473" s="40"/>
      <c r="Y2473" s="40"/>
      <c r="Z2473" s="40"/>
      <c r="AA2473" s="40"/>
      <c r="AB2473" s="40"/>
      <c r="AC2473" s="40"/>
      <c r="AD2473" s="40"/>
      <c r="AE2473" s="40"/>
      <c r="AT2473" s="18" t="s">
        <v>404</v>
      </c>
      <c r="AU2473" s="18" t="s">
        <v>93</v>
      </c>
    </row>
    <row r="2474" s="16" customFormat="1">
      <c r="A2474" s="16"/>
      <c r="B2474" s="306"/>
      <c r="C2474" s="307"/>
      <c r="D2474" s="261" t="s">
        <v>465</v>
      </c>
      <c r="E2474" s="308" t="s">
        <v>1</v>
      </c>
      <c r="F2474" s="309" t="s">
        <v>1213</v>
      </c>
      <c r="G2474" s="307"/>
      <c r="H2474" s="308" t="s">
        <v>1</v>
      </c>
      <c r="I2474" s="310"/>
      <c r="J2474" s="307"/>
      <c r="K2474" s="307"/>
      <c r="L2474" s="311"/>
      <c r="M2474" s="312"/>
      <c r="N2474" s="313"/>
      <c r="O2474" s="313"/>
      <c r="P2474" s="313"/>
      <c r="Q2474" s="313"/>
      <c r="R2474" s="313"/>
      <c r="S2474" s="313"/>
      <c r="T2474" s="314"/>
      <c r="U2474" s="16"/>
      <c r="V2474" s="16"/>
      <c r="W2474" s="16"/>
      <c r="X2474" s="16"/>
      <c r="Y2474" s="16"/>
      <c r="Z2474" s="16"/>
      <c r="AA2474" s="16"/>
      <c r="AB2474" s="16"/>
      <c r="AC2474" s="16"/>
      <c r="AD2474" s="16"/>
      <c r="AE2474" s="16"/>
      <c r="AT2474" s="315" t="s">
        <v>465</v>
      </c>
      <c r="AU2474" s="315" t="s">
        <v>93</v>
      </c>
      <c r="AV2474" s="16" t="s">
        <v>91</v>
      </c>
      <c r="AW2474" s="16" t="s">
        <v>38</v>
      </c>
      <c r="AX2474" s="16" t="s">
        <v>83</v>
      </c>
      <c r="AY2474" s="315" t="s">
        <v>397</v>
      </c>
    </row>
    <row r="2475" s="16" customFormat="1">
      <c r="A2475" s="16"/>
      <c r="B2475" s="306"/>
      <c r="C2475" s="307"/>
      <c r="D2475" s="261" t="s">
        <v>465</v>
      </c>
      <c r="E2475" s="308" t="s">
        <v>1</v>
      </c>
      <c r="F2475" s="309" t="s">
        <v>3774</v>
      </c>
      <c r="G2475" s="307"/>
      <c r="H2475" s="308" t="s">
        <v>1</v>
      </c>
      <c r="I2475" s="310"/>
      <c r="J2475" s="307"/>
      <c r="K2475" s="307"/>
      <c r="L2475" s="311"/>
      <c r="M2475" s="312"/>
      <c r="N2475" s="313"/>
      <c r="O2475" s="313"/>
      <c r="P2475" s="313"/>
      <c r="Q2475" s="313"/>
      <c r="R2475" s="313"/>
      <c r="S2475" s="313"/>
      <c r="T2475" s="314"/>
      <c r="U2475" s="16"/>
      <c r="V2475" s="16"/>
      <c r="W2475" s="16"/>
      <c r="X2475" s="16"/>
      <c r="Y2475" s="16"/>
      <c r="Z2475" s="16"/>
      <c r="AA2475" s="16"/>
      <c r="AB2475" s="16"/>
      <c r="AC2475" s="16"/>
      <c r="AD2475" s="16"/>
      <c r="AE2475" s="16"/>
      <c r="AT2475" s="315" t="s">
        <v>465</v>
      </c>
      <c r="AU2475" s="315" t="s">
        <v>93</v>
      </c>
      <c r="AV2475" s="16" t="s">
        <v>91</v>
      </c>
      <c r="AW2475" s="16" t="s">
        <v>38</v>
      </c>
      <c r="AX2475" s="16" t="s">
        <v>83</v>
      </c>
      <c r="AY2475" s="315" t="s">
        <v>397</v>
      </c>
    </row>
    <row r="2476" s="13" customFormat="1">
      <c r="A2476" s="13"/>
      <c r="B2476" s="269"/>
      <c r="C2476" s="270"/>
      <c r="D2476" s="261" t="s">
        <v>465</v>
      </c>
      <c r="E2476" s="271" t="s">
        <v>1</v>
      </c>
      <c r="F2476" s="272" t="s">
        <v>3820</v>
      </c>
      <c r="G2476" s="270"/>
      <c r="H2476" s="273">
        <v>4891</v>
      </c>
      <c r="I2476" s="274"/>
      <c r="J2476" s="270"/>
      <c r="K2476" s="270"/>
      <c r="L2476" s="275"/>
      <c r="M2476" s="276"/>
      <c r="N2476" s="277"/>
      <c r="O2476" s="277"/>
      <c r="P2476" s="277"/>
      <c r="Q2476" s="277"/>
      <c r="R2476" s="277"/>
      <c r="S2476" s="277"/>
      <c r="T2476" s="278"/>
      <c r="U2476" s="13"/>
      <c r="V2476" s="13"/>
      <c r="W2476" s="13"/>
      <c r="X2476" s="13"/>
      <c r="Y2476" s="13"/>
      <c r="Z2476" s="13"/>
      <c r="AA2476" s="13"/>
      <c r="AB2476" s="13"/>
      <c r="AC2476" s="13"/>
      <c r="AD2476" s="13"/>
      <c r="AE2476" s="13"/>
      <c r="AT2476" s="279" t="s">
        <v>465</v>
      </c>
      <c r="AU2476" s="279" t="s">
        <v>93</v>
      </c>
      <c r="AV2476" s="13" t="s">
        <v>93</v>
      </c>
      <c r="AW2476" s="13" t="s">
        <v>38</v>
      </c>
      <c r="AX2476" s="13" t="s">
        <v>83</v>
      </c>
      <c r="AY2476" s="279" t="s">
        <v>397</v>
      </c>
    </row>
    <row r="2477" s="15" customFormat="1">
      <c r="A2477" s="15"/>
      <c r="B2477" s="291"/>
      <c r="C2477" s="292"/>
      <c r="D2477" s="261" t="s">
        <v>465</v>
      </c>
      <c r="E2477" s="293" t="s">
        <v>1</v>
      </c>
      <c r="F2477" s="294" t="s">
        <v>476</v>
      </c>
      <c r="G2477" s="292"/>
      <c r="H2477" s="295">
        <v>4891</v>
      </c>
      <c r="I2477" s="296"/>
      <c r="J2477" s="292"/>
      <c r="K2477" s="292"/>
      <c r="L2477" s="297"/>
      <c r="M2477" s="298"/>
      <c r="N2477" s="299"/>
      <c r="O2477" s="299"/>
      <c r="P2477" s="299"/>
      <c r="Q2477" s="299"/>
      <c r="R2477" s="299"/>
      <c r="S2477" s="299"/>
      <c r="T2477" s="300"/>
      <c r="U2477" s="15"/>
      <c r="V2477" s="15"/>
      <c r="W2477" s="15"/>
      <c r="X2477" s="15"/>
      <c r="Y2477" s="15"/>
      <c r="Z2477" s="15"/>
      <c r="AA2477" s="15"/>
      <c r="AB2477" s="15"/>
      <c r="AC2477" s="15"/>
      <c r="AD2477" s="15"/>
      <c r="AE2477" s="15"/>
      <c r="AT2477" s="301" t="s">
        <v>465</v>
      </c>
      <c r="AU2477" s="301" t="s">
        <v>93</v>
      </c>
      <c r="AV2477" s="15" t="s">
        <v>112</v>
      </c>
      <c r="AW2477" s="15" t="s">
        <v>38</v>
      </c>
      <c r="AX2477" s="15" t="s">
        <v>83</v>
      </c>
      <c r="AY2477" s="301" t="s">
        <v>397</v>
      </c>
    </row>
    <row r="2478" s="13" customFormat="1">
      <c r="A2478" s="13"/>
      <c r="B2478" s="269"/>
      <c r="C2478" s="270"/>
      <c r="D2478" s="261" t="s">
        <v>465</v>
      </c>
      <c r="E2478" s="271" t="s">
        <v>1</v>
      </c>
      <c r="F2478" s="272" t="s">
        <v>3821</v>
      </c>
      <c r="G2478" s="270"/>
      <c r="H2478" s="273">
        <v>244.55000000000001</v>
      </c>
      <c r="I2478" s="274"/>
      <c r="J2478" s="270"/>
      <c r="K2478" s="270"/>
      <c r="L2478" s="275"/>
      <c r="M2478" s="276"/>
      <c r="N2478" s="277"/>
      <c r="O2478" s="277"/>
      <c r="P2478" s="277"/>
      <c r="Q2478" s="277"/>
      <c r="R2478" s="277"/>
      <c r="S2478" s="277"/>
      <c r="T2478" s="278"/>
      <c r="U2478" s="13"/>
      <c r="V2478" s="13"/>
      <c r="W2478" s="13"/>
      <c r="X2478" s="13"/>
      <c r="Y2478" s="13"/>
      <c r="Z2478" s="13"/>
      <c r="AA2478" s="13"/>
      <c r="AB2478" s="13"/>
      <c r="AC2478" s="13"/>
      <c r="AD2478" s="13"/>
      <c r="AE2478" s="13"/>
      <c r="AT2478" s="279" t="s">
        <v>465</v>
      </c>
      <c r="AU2478" s="279" t="s">
        <v>93</v>
      </c>
      <c r="AV2478" s="13" t="s">
        <v>93</v>
      </c>
      <c r="AW2478" s="13" t="s">
        <v>38</v>
      </c>
      <c r="AX2478" s="13" t="s">
        <v>83</v>
      </c>
      <c r="AY2478" s="279" t="s">
        <v>397</v>
      </c>
    </row>
    <row r="2479" s="14" customFormat="1">
      <c r="A2479" s="14"/>
      <c r="B2479" s="280"/>
      <c r="C2479" s="281"/>
      <c r="D2479" s="261" t="s">
        <v>465</v>
      </c>
      <c r="E2479" s="282" t="s">
        <v>1</v>
      </c>
      <c r="F2479" s="283" t="s">
        <v>467</v>
      </c>
      <c r="G2479" s="281"/>
      <c r="H2479" s="284">
        <v>5135.5500000000002</v>
      </c>
      <c r="I2479" s="285"/>
      <c r="J2479" s="281"/>
      <c r="K2479" s="281"/>
      <c r="L2479" s="286"/>
      <c r="M2479" s="287"/>
      <c r="N2479" s="288"/>
      <c r="O2479" s="288"/>
      <c r="P2479" s="288"/>
      <c r="Q2479" s="288"/>
      <c r="R2479" s="288"/>
      <c r="S2479" s="288"/>
      <c r="T2479" s="289"/>
      <c r="U2479" s="14"/>
      <c r="V2479" s="14"/>
      <c r="W2479" s="14"/>
      <c r="X2479" s="14"/>
      <c r="Y2479" s="14"/>
      <c r="Z2479" s="14"/>
      <c r="AA2479" s="14"/>
      <c r="AB2479" s="14"/>
      <c r="AC2479" s="14"/>
      <c r="AD2479" s="14"/>
      <c r="AE2479" s="14"/>
      <c r="AT2479" s="290" t="s">
        <v>465</v>
      </c>
      <c r="AU2479" s="290" t="s">
        <v>93</v>
      </c>
      <c r="AV2479" s="14" t="s">
        <v>124</v>
      </c>
      <c r="AW2479" s="14" t="s">
        <v>38</v>
      </c>
      <c r="AX2479" s="14" t="s">
        <v>91</v>
      </c>
      <c r="AY2479" s="290" t="s">
        <v>397</v>
      </c>
    </row>
    <row r="2480" s="2" customFormat="1" ht="21.75" customHeight="1">
      <c r="A2480" s="40"/>
      <c r="B2480" s="41"/>
      <c r="C2480" s="316" t="s">
        <v>3822</v>
      </c>
      <c r="D2480" s="316" t="s">
        <v>534</v>
      </c>
      <c r="E2480" s="317" t="s">
        <v>3823</v>
      </c>
      <c r="F2480" s="318" t="s">
        <v>3824</v>
      </c>
      <c r="G2480" s="319" t="s">
        <v>546</v>
      </c>
      <c r="H2480" s="320">
        <v>1980</v>
      </c>
      <c r="I2480" s="321"/>
      <c r="J2480" s="322">
        <f>ROUND(I2480*H2480,2)</f>
        <v>0</v>
      </c>
      <c r="K2480" s="323"/>
      <c r="L2480" s="324"/>
      <c r="M2480" s="325" t="s">
        <v>1</v>
      </c>
      <c r="N2480" s="326" t="s">
        <v>48</v>
      </c>
      <c r="O2480" s="93"/>
      <c r="P2480" s="257">
        <f>O2480*H2480</f>
        <v>0</v>
      </c>
      <c r="Q2480" s="257">
        <v>0</v>
      </c>
      <c r="R2480" s="257">
        <f>Q2480*H2480</f>
        <v>0</v>
      </c>
      <c r="S2480" s="257">
        <v>0</v>
      </c>
      <c r="T2480" s="258">
        <f>S2480*H2480</f>
        <v>0</v>
      </c>
      <c r="U2480" s="40"/>
      <c r="V2480" s="40"/>
      <c r="W2480" s="40"/>
      <c r="X2480" s="40"/>
      <c r="Y2480" s="40"/>
      <c r="Z2480" s="40"/>
      <c r="AA2480" s="40"/>
      <c r="AB2480" s="40"/>
      <c r="AC2480" s="40"/>
      <c r="AD2480" s="40"/>
      <c r="AE2480" s="40"/>
      <c r="AR2480" s="259" t="s">
        <v>212</v>
      </c>
      <c r="AT2480" s="259" t="s">
        <v>534</v>
      </c>
      <c r="AU2480" s="259" t="s">
        <v>93</v>
      </c>
      <c r="AY2480" s="18" t="s">
        <v>397</v>
      </c>
      <c r="BE2480" s="260">
        <f>IF(N2480="základní",J2480,0)</f>
        <v>0</v>
      </c>
      <c r="BF2480" s="260">
        <f>IF(N2480="snížená",J2480,0)</f>
        <v>0</v>
      </c>
      <c r="BG2480" s="260">
        <f>IF(N2480="zákl. přenesená",J2480,0)</f>
        <v>0</v>
      </c>
      <c r="BH2480" s="260">
        <f>IF(N2480="sníž. přenesená",J2480,0)</f>
        <v>0</v>
      </c>
      <c r="BI2480" s="260">
        <f>IF(N2480="nulová",J2480,0)</f>
        <v>0</v>
      </c>
      <c r="BJ2480" s="18" t="s">
        <v>91</v>
      </c>
      <c r="BK2480" s="260">
        <f>ROUND(I2480*H2480,2)</f>
        <v>0</v>
      </c>
      <c r="BL2480" s="18" t="s">
        <v>162</v>
      </c>
      <c r="BM2480" s="259" t="s">
        <v>3825</v>
      </c>
    </row>
    <row r="2481" s="2" customFormat="1">
      <c r="A2481" s="40"/>
      <c r="B2481" s="41"/>
      <c r="C2481" s="42"/>
      <c r="D2481" s="261" t="s">
        <v>404</v>
      </c>
      <c r="E2481" s="42"/>
      <c r="F2481" s="262" t="s">
        <v>3826</v>
      </c>
      <c r="G2481" s="42"/>
      <c r="H2481" s="42"/>
      <c r="I2481" s="157"/>
      <c r="J2481" s="42"/>
      <c r="K2481" s="42"/>
      <c r="L2481" s="46"/>
      <c r="M2481" s="263"/>
      <c r="N2481" s="264"/>
      <c r="O2481" s="93"/>
      <c r="P2481" s="93"/>
      <c r="Q2481" s="93"/>
      <c r="R2481" s="93"/>
      <c r="S2481" s="93"/>
      <c r="T2481" s="94"/>
      <c r="U2481" s="40"/>
      <c r="V2481" s="40"/>
      <c r="W2481" s="40"/>
      <c r="X2481" s="40"/>
      <c r="Y2481" s="40"/>
      <c r="Z2481" s="40"/>
      <c r="AA2481" s="40"/>
      <c r="AB2481" s="40"/>
      <c r="AC2481" s="40"/>
      <c r="AD2481" s="40"/>
      <c r="AE2481" s="40"/>
      <c r="AT2481" s="18" t="s">
        <v>404</v>
      </c>
      <c r="AU2481" s="18" t="s">
        <v>93</v>
      </c>
    </row>
    <row r="2482" s="13" customFormat="1">
      <c r="A2482" s="13"/>
      <c r="B2482" s="269"/>
      <c r="C2482" s="270"/>
      <c r="D2482" s="261" t="s">
        <v>465</v>
      </c>
      <c r="E2482" s="270"/>
      <c r="F2482" s="272" t="s">
        <v>3827</v>
      </c>
      <c r="G2482" s="270"/>
      <c r="H2482" s="273">
        <v>1980</v>
      </c>
      <c r="I2482" s="274"/>
      <c r="J2482" s="270"/>
      <c r="K2482" s="270"/>
      <c r="L2482" s="275"/>
      <c r="M2482" s="276"/>
      <c r="N2482" s="277"/>
      <c r="O2482" s="277"/>
      <c r="P2482" s="277"/>
      <c r="Q2482" s="277"/>
      <c r="R2482" s="277"/>
      <c r="S2482" s="277"/>
      <c r="T2482" s="278"/>
      <c r="U2482" s="13"/>
      <c r="V2482" s="13"/>
      <c r="W2482" s="13"/>
      <c r="X2482" s="13"/>
      <c r="Y2482" s="13"/>
      <c r="Z2482" s="13"/>
      <c r="AA2482" s="13"/>
      <c r="AB2482" s="13"/>
      <c r="AC2482" s="13"/>
      <c r="AD2482" s="13"/>
      <c r="AE2482" s="13"/>
      <c r="AT2482" s="279" t="s">
        <v>465</v>
      </c>
      <c r="AU2482" s="279" t="s">
        <v>93</v>
      </c>
      <c r="AV2482" s="13" t="s">
        <v>93</v>
      </c>
      <c r="AW2482" s="13" t="s">
        <v>4</v>
      </c>
      <c r="AX2482" s="13" t="s">
        <v>91</v>
      </c>
      <c r="AY2482" s="279" t="s">
        <v>397</v>
      </c>
    </row>
    <row r="2483" s="2" customFormat="1" ht="21.75" customHeight="1">
      <c r="A2483" s="40"/>
      <c r="B2483" s="41"/>
      <c r="C2483" s="316" t="s">
        <v>2417</v>
      </c>
      <c r="D2483" s="316" t="s">
        <v>534</v>
      </c>
      <c r="E2483" s="317" t="s">
        <v>3828</v>
      </c>
      <c r="F2483" s="318" t="s">
        <v>3829</v>
      </c>
      <c r="G2483" s="319" t="s">
        <v>546</v>
      </c>
      <c r="H2483" s="320">
        <v>330</v>
      </c>
      <c r="I2483" s="321"/>
      <c r="J2483" s="322">
        <f>ROUND(I2483*H2483,2)</f>
        <v>0</v>
      </c>
      <c r="K2483" s="323"/>
      <c r="L2483" s="324"/>
      <c r="M2483" s="325" t="s">
        <v>1</v>
      </c>
      <c r="N2483" s="326" t="s">
        <v>48</v>
      </c>
      <c r="O2483" s="93"/>
      <c r="P2483" s="257">
        <f>O2483*H2483</f>
        <v>0</v>
      </c>
      <c r="Q2483" s="257">
        <v>0</v>
      </c>
      <c r="R2483" s="257">
        <f>Q2483*H2483</f>
        <v>0</v>
      </c>
      <c r="S2483" s="257">
        <v>0</v>
      </c>
      <c r="T2483" s="258">
        <f>S2483*H2483</f>
        <v>0</v>
      </c>
      <c r="U2483" s="40"/>
      <c r="V2483" s="40"/>
      <c r="W2483" s="40"/>
      <c r="X2483" s="40"/>
      <c r="Y2483" s="40"/>
      <c r="Z2483" s="40"/>
      <c r="AA2483" s="40"/>
      <c r="AB2483" s="40"/>
      <c r="AC2483" s="40"/>
      <c r="AD2483" s="40"/>
      <c r="AE2483" s="40"/>
      <c r="AR2483" s="259" t="s">
        <v>212</v>
      </c>
      <c r="AT2483" s="259" t="s">
        <v>534</v>
      </c>
      <c r="AU2483" s="259" t="s">
        <v>93</v>
      </c>
      <c r="AY2483" s="18" t="s">
        <v>397</v>
      </c>
      <c r="BE2483" s="260">
        <f>IF(N2483="základní",J2483,0)</f>
        <v>0</v>
      </c>
      <c r="BF2483" s="260">
        <f>IF(N2483="snížená",J2483,0)</f>
        <v>0</v>
      </c>
      <c r="BG2483" s="260">
        <f>IF(N2483="zákl. přenesená",J2483,0)</f>
        <v>0</v>
      </c>
      <c r="BH2483" s="260">
        <f>IF(N2483="sníž. přenesená",J2483,0)</f>
        <v>0</v>
      </c>
      <c r="BI2483" s="260">
        <f>IF(N2483="nulová",J2483,0)</f>
        <v>0</v>
      </c>
      <c r="BJ2483" s="18" t="s">
        <v>91</v>
      </c>
      <c r="BK2483" s="260">
        <f>ROUND(I2483*H2483,2)</f>
        <v>0</v>
      </c>
      <c r="BL2483" s="18" t="s">
        <v>162</v>
      </c>
      <c r="BM2483" s="259" t="s">
        <v>3830</v>
      </c>
    </row>
    <row r="2484" s="2" customFormat="1">
      <c r="A2484" s="40"/>
      <c r="B2484" s="41"/>
      <c r="C2484" s="42"/>
      <c r="D2484" s="261" t="s">
        <v>404</v>
      </c>
      <c r="E2484" s="42"/>
      <c r="F2484" s="262" t="s">
        <v>3831</v>
      </c>
      <c r="G2484" s="42"/>
      <c r="H2484" s="42"/>
      <c r="I2484" s="157"/>
      <c r="J2484" s="42"/>
      <c r="K2484" s="42"/>
      <c r="L2484" s="46"/>
      <c r="M2484" s="263"/>
      <c r="N2484" s="264"/>
      <c r="O2484" s="93"/>
      <c r="P2484" s="93"/>
      <c r="Q2484" s="93"/>
      <c r="R2484" s="93"/>
      <c r="S2484" s="93"/>
      <c r="T2484" s="94"/>
      <c r="U2484" s="40"/>
      <c r="V2484" s="40"/>
      <c r="W2484" s="40"/>
      <c r="X2484" s="40"/>
      <c r="Y2484" s="40"/>
      <c r="Z2484" s="40"/>
      <c r="AA2484" s="40"/>
      <c r="AB2484" s="40"/>
      <c r="AC2484" s="40"/>
      <c r="AD2484" s="40"/>
      <c r="AE2484" s="40"/>
      <c r="AT2484" s="18" t="s">
        <v>404</v>
      </c>
      <c r="AU2484" s="18" t="s">
        <v>93</v>
      </c>
    </row>
    <row r="2485" s="13" customFormat="1">
      <c r="A2485" s="13"/>
      <c r="B2485" s="269"/>
      <c r="C2485" s="270"/>
      <c r="D2485" s="261" t="s">
        <v>465</v>
      </c>
      <c r="E2485" s="270"/>
      <c r="F2485" s="272" t="s">
        <v>3832</v>
      </c>
      <c r="G2485" s="270"/>
      <c r="H2485" s="273">
        <v>330</v>
      </c>
      <c r="I2485" s="274"/>
      <c r="J2485" s="270"/>
      <c r="K2485" s="270"/>
      <c r="L2485" s="275"/>
      <c r="M2485" s="276"/>
      <c r="N2485" s="277"/>
      <c r="O2485" s="277"/>
      <c r="P2485" s="277"/>
      <c r="Q2485" s="277"/>
      <c r="R2485" s="277"/>
      <c r="S2485" s="277"/>
      <c r="T2485" s="278"/>
      <c r="U2485" s="13"/>
      <c r="V2485" s="13"/>
      <c r="W2485" s="13"/>
      <c r="X2485" s="13"/>
      <c r="Y2485" s="13"/>
      <c r="Z2485" s="13"/>
      <c r="AA2485" s="13"/>
      <c r="AB2485" s="13"/>
      <c r="AC2485" s="13"/>
      <c r="AD2485" s="13"/>
      <c r="AE2485" s="13"/>
      <c r="AT2485" s="279" t="s">
        <v>465</v>
      </c>
      <c r="AU2485" s="279" t="s">
        <v>93</v>
      </c>
      <c r="AV2485" s="13" t="s">
        <v>93</v>
      </c>
      <c r="AW2485" s="13" t="s">
        <v>4</v>
      </c>
      <c r="AX2485" s="13" t="s">
        <v>91</v>
      </c>
      <c r="AY2485" s="279" t="s">
        <v>397</v>
      </c>
    </row>
    <row r="2486" s="2" customFormat="1" ht="21.75" customHeight="1">
      <c r="A2486" s="40"/>
      <c r="B2486" s="41"/>
      <c r="C2486" s="316" t="s">
        <v>3833</v>
      </c>
      <c r="D2486" s="316" t="s">
        <v>534</v>
      </c>
      <c r="E2486" s="317" t="s">
        <v>3834</v>
      </c>
      <c r="F2486" s="318" t="s">
        <v>3835</v>
      </c>
      <c r="G2486" s="319" t="s">
        <v>546</v>
      </c>
      <c r="H2486" s="320">
        <v>51.600000000000001</v>
      </c>
      <c r="I2486" s="321"/>
      <c r="J2486" s="322">
        <f>ROUND(I2486*H2486,2)</f>
        <v>0</v>
      </c>
      <c r="K2486" s="323"/>
      <c r="L2486" s="324"/>
      <c r="M2486" s="325" t="s">
        <v>1</v>
      </c>
      <c r="N2486" s="326" t="s">
        <v>48</v>
      </c>
      <c r="O2486" s="93"/>
      <c r="P2486" s="257">
        <f>O2486*H2486</f>
        <v>0</v>
      </c>
      <c r="Q2486" s="257">
        <v>0</v>
      </c>
      <c r="R2486" s="257">
        <f>Q2486*H2486</f>
        <v>0</v>
      </c>
      <c r="S2486" s="257">
        <v>0</v>
      </c>
      <c r="T2486" s="258">
        <f>S2486*H2486</f>
        <v>0</v>
      </c>
      <c r="U2486" s="40"/>
      <c r="V2486" s="40"/>
      <c r="W2486" s="40"/>
      <c r="X2486" s="40"/>
      <c r="Y2486" s="40"/>
      <c r="Z2486" s="40"/>
      <c r="AA2486" s="40"/>
      <c r="AB2486" s="40"/>
      <c r="AC2486" s="40"/>
      <c r="AD2486" s="40"/>
      <c r="AE2486" s="40"/>
      <c r="AR2486" s="259" t="s">
        <v>212</v>
      </c>
      <c r="AT2486" s="259" t="s">
        <v>534</v>
      </c>
      <c r="AU2486" s="259" t="s">
        <v>93</v>
      </c>
      <c r="AY2486" s="18" t="s">
        <v>397</v>
      </c>
      <c r="BE2486" s="260">
        <f>IF(N2486="základní",J2486,0)</f>
        <v>0</v>
      </c>
      <c r="BF2486" s="260">
        <f>IF(N2486="snížená",J2486,0)</f>
        <v>0</v>
      </c>
      <c r="BG2486" s="260">
        <f>IF(N2486="zákl. přenesená",J2486,0)</f>
        <v>0</v>
      </c>
      <c r="BH2486" s="260">
        <f>IF(N2486="sníž. přenesená",J2486,0)</f>
        <v>0</v>
      </c>
      <c r="BI2486" s="260">
        <f>IF(N2486="nulová",J2486,0)</f>
        <v>0</v>
      </c>
      <c r="BJ2486" s="18" t="s">
        <v>91</v>
      </c>
      <c r="BK2486" s="260">
        <f>ROUND(I2486*H2486,2)</f>
        <v>0</v>
      </c>
      <c r="BL2486" s="18" t="s">
        <v>162</v>
      </c>
      <c r="BM2486" s="259" t="s">
        <v>3836</v>
      </c>
    </row>
    <row r="2487" s="2" customFormat="1">
      <c r="A2487" s="40"/>
      <c r="B2487" s="41"/>
      <c r="C2487" s="42"/>
      <c r="D2487" s="261" t="s">
        <v>404</v>
      </c>
      <c r="E2487" s="42"/>
      <c r="F2487" s="262" t="s">
        <v>3837</v>
      </c>
      <c r="G2487" s="42"/>
      <c r="H2487" s="42"/>
      <c r="I2487" s="157"/>
      <c r="J2487" s="42"/>
      <c r="K2487" s="42"/>
      <c r="L2487" s="46"/>
      <c r="M2487" s="263"/>
      <c r="N2487" s="264"/>
      <c r="O2487" s="93"/>
      <c r="P2487" s="93"/>
      <c r="Q2487" s="93"/>
      <c r="R2487" s="93"/>
      <c r="S2487" s="93"/>
      <c r="T2487" s="94"/>
      <c r="U2487" s="40"/>
      <c r="V2487" s="40"/>
      <c r="W2487" s="40"/>
      <c r="X2487" s="40"/>
      <c r="Y2487" s="40"/>
      <c r="Z2487" s="40"/>
      <c r="AA2487" s="40"/>
      <c r="AB2487" s="40"/>
      <c r="AC2487" s="40"/>
      <c r="AD2487" s="40"/>
      <c r="AE2487" s="40"/>
      <c r="AT2487" s="18" t="s">
        <v>404</v>
      </c>
      <c r="AU2487" s="18" t="s">
        <v>93</v>
      </c>
    </row>
    <row r="2488" s="13" customFormat="1">
      <c r="A2488" s="13"/>
      <c r="B2488" s="269"/>
      <c r="C2488" s="270"/>
      <c r="D2488" s="261" t="s">
        <v>465</v>
      </c>
      <c r="E2488" s="270"/>
      <c r="F2488" s="272" t="s">
        <v>3838</v>
      </c>
      <c r="G2488" s="270"/>
      <c r="H2488" s="273">
        <v>51.600000000000001</v>
      </c>
      <c r="I2488" s="274"/>
      <c r="J2488" s="270"/>
      <c r="K2488" s="270"/>
      <c r="L2488" s="275"/>
      <c r="M2488" s="276"/>
      <c r="N2488" s="277"/>
      <c r="O2488" s="277"/>
      <c r="P2488" s="277"/>
      <c r="Q2488" s="277"/>
      <c r="R2488" s="277"/>
      <c r="S2488" s="277"/>
      <c r="T2488" s="278"/>
      <c r="U2488" s="13"/>
      <c r="V2488" s="13"/>
      <c r="W2488" s="13"/>
      <c r="X2488" s="13"/>
      <c r="Y2488" s="13"/>
      <c r="Z2488" s="13"/>
      <c r="AA2488" s="13"/>
      <c r="AB2488" s="13"/>
      <c r="AC2488" s="13"/>
      <c r="AD2488" s="13"/>
      <c r="AE2488" s="13"/>
      <c r="AT2488" s="279" t="s">
        <v>465</v>
      </c>
      <c r="AU2488" s="279" t="s">
        <v>93</v>
      </c>
      <c r="AV2488" s="13" t="s">
        <v>93</v>
      </c>
      <c r="AW2488" s="13" t="s">
        <v>4</v>
      </c>
      <c r="AX2488" s="13" t="s">
        <v>91</v>
      </c>
      <c r="AY2488" s="279" t="s">
        <v>397</v>
      </c>
    </row>
    <row r="2489" s="2" customFormat="1" ht="21.75" customHeight="1">
      <c r="A2489" s="40"/>
      <c r="B2489" s="41"/>
      <c r="C2489" s="316" t="s">
        <v>2421</v>
      </c>
      <c r="D2489" s="316" t="s">
        <v>534</v>
      </c>
      <c r="E2489" s="317" t="s">
        <v>3839</v>
      </c>
      <c r="F2489" s="318" t="s">
        <v>3840</v>
      </c>
      <c r="G2489" s="319" t="s">
        <v>546</v>
      </c>
      <c r="H2489" s="320">
        <v>1417.2000000000001</v>
      </c>
      <c r="I2489" s="321"/>
      <c r="J2489" s="322">
        <f>ROUND(I2489*H2489,2)</f>
        <v>0</v>
      </c>
      <c r="K2489" s="323"/>
      <c r="L2489" s="324"/>
      <c r="M2489" s="325" t="s">
        <v>1</v>
      </c>
      <c r="N2489" s="326" t="s">
        <v>48</v>
      </c>
      <c r="O2489" s="93"/>
      <c r="P2489" s="257">
        <f>O2489*H2489</f>
        <v>0</v>
      </c>
      <c r="Q2489" s="257">
        <v>0</v>
      </c>
      <c r="R2489" s="257">
        <f>Q2489*H2489</f>
        <v>0</v>
      </c>
      <c r="S2489" s="257">
        <v>0</v>
      </c>
      <c r="T2489" s="258">
        <f>S2489*H2489</f>
        <v>0</v>
      </c>
      <c r="U2489" s="40"/>
      <c r="V2489" s="40"/>
      <c r="W2489" s="40"/>
      <c r="X2489" s="40"/>
      <c r="Y2489" s="40"/>
      <c r="Z2489" s="40"/>
      <c r="AA2489" s="40"/>
      <c r="AB2489" s="40"/>
      <c r="AC2489" s="40"/>
      <c r="AD2489" s="40"/>
      <c r="AE2489" s="40"/>
      <c r="AR2489" s="259" t="s">
        <v>212</v>
      </c>
      <c r="AT2489" s="259" t="s">
        <v>534</v>
      </c>
      <c r="AU2489" s="259" t="s">
        <v>93</v>
      </c>
      <c r="AY2489" s="18" t="s">
        <v>397</v>
      </c>
      <c r="BE2489" s="260">
        <f>IF(N2489="základní",J2489,0)</f>
        <v>0</v>
      </c>
      <c r="BF2489" s="260">
        <f>IF(N2489="snížená",J2489,0)</f>
        <v>0</v>
      </c>
      <c r="BG2489" s="260">
        <f>IF(N2489="zákl. přenesená",J2489,0)</f>
        <v>0</v>
      </c>
      <c r="BH2489" s="260">
        <f>IF(N2489="sníž. přenesená",J2489,0)</f>
        <v>0</v>
      </c>
      <c r="BI2489" s="260">
        <f>IF(N2489="nulová",J2489,0)</f>
        <v>0</v>
      </c>
      <c r="BJ2489" s="18" t="s">
        <v>91</v>
      </c>
      <c r="BK2489" s="260">
        <f>ROUND(I2489*H2489,2)</f>
        <v>0</v>
      </c>
      <c r="BL2489" s="18" t="s">
        <v>162</v>
      </c>
      <c r="BM2489" s="259" t="s">
        <v>3841</v>
      </c>
    </row>
    <row r="2490" s="2" customFormat="1">
      <c r="A2490" s="40"/>
      <c r="B2490" s="41"/>
      <c r="C2490" s="42"/>
      <c r="D2490" s="261" t="s">
        <v>404</v>
      </c>
      <c r="E2490" s="42"/>
      <c r="F2490" s="262" t="s">
        <v>3842</v>
      </c>
      <c r="G2490" s="42"/>
      <c r="H2490" s="42"/>
      <c r="I2490" s="157"/>
      <c r="J2490" s="42"/>
      <c r="K2490" s="42"/>
      <c r="L2490" s="46"/>
      <c r="M2490" s="263"/>
      <c r="N2490" s="264"/>
      <c r="O2490" s="93"/>
      <c r="P2490" s="93"/>
      <c r="Q2490" s="93"/>
      <c r="R2490" s="93"/>
      <c r="S2490" s="93"/>
      <c r="T2490" s="94"/>
      <c r="U2490" s="40"/>
      <c r="V2490" s="40"/>
      <c r="W2490" s="40"/>
      <c r="X2490" s="40"/>
      <c r="Y2490" s="40"/>
      <c r="Z2490" s="40"/>
      <c r="AA2490" s="40"/>
      <c r="AB2490" s="40"/>
      <c r="AC2490" s="40"/>
      <c r="AD2490" s="40"/>
      <c r="AE2490" s="40"/>
      <c r="AT2490" s="18" t="s">
        <v>404</v>
      </c>
      <c r="AU2490" s="18" t="s">
        <v>93</v>
      </c>
    </row>
    <row r="2491" s="13" customFormat="1">
      <c r="A2491" s="13"/>
      <c r="B2491" s="269"/>
      <c r="C2491" s="270"/>
      <c r="D2491" s="261" t="s">
        <v>465</v>
      </c>
      <c r="E2491" s="270"/>
      <c r="F2491" s="272" t="s">
        <v>3843</v>
      </c>
      <c r="G2491" s="270"/>
      <c r="H2491" s="273">
        <v>1417.2000000000001</v>
      </c>
      <c r="I2491" s="274"/>
      <c r="J2491" s="270"/>
      <c r="K2491" s="270"/>
      <c r="L2491" s="275"/>
      <c r="M2491" s="276"/>
      <c r="N2491" s="277"/>
      <c r="O2491" s="277"/>
      <c r="P2491" s="277"/>
      <c r="Q2491" s="277"/>
      <c r="R2491" s="277"/>
      <c r="S2491" s="277"/>
      <c r="T2491" s="278"/>
      <c r="U2491" s="13"/>
      <c r="V2491" s="13"/>
      <c r="W2491" s="13"/>
      <c r="X2491" s="13"/>
      <c r="Y2491" s="13"/>
      <c r="Z2491" s="13"/>
      <c r="AA2491" s="13"/>
      <c r="AB2491" s="13"/>
      <c r="AC2491" s="13"/>
      <c r="AD2491" s="13"/>
      <c r="AE2491" s="13"/>
      <c r="AT2491" s="279" t="s">
        <v>465</v>
      </c>
      <c r="AU2491" s="279" t="s">
        <v>93</v>
      </c>
      <c r="AV2491" s="13" t="s">
        <v>93</v>
      </c>
      <c r="AW2491" s="13" t="s">
        <v>4</v>
      </c>
      <c r="AX2491" s="13" t="s">
        <v>91</v>
      </c>
      <c r="AY2491" s="279" t="s">
        <v>397</v>
      </c>
    </row>
    <row r="2492" s="2" customFormat="1" ht="21.75" customHeight="1">
      <c r="A2492" s="40"/>
      <c r="B2492" s="41"/>
      <c r="C2492" s="316" t="s">
        <v>3844</v>
      </c>
      <c r="D2492" s="316" t="s">
        <v>534</v>
      </c>
      <c r="E2492" s="317" t="s">
        <v>3845</v>
      </c>
      <c r="F2492" s="318" t="s">
        <v>3846</v>
      </c>
      <c r="G2492" s="319" t="s">
        <v>546</v>
      </c>
      <c r="H2492" s="320">
        <v>322.80000000000001</v>
      </c>
      <c r="I2492" s="321"/>
      <c r="J2492" s="322">
        <f>ROUND(I2492*H2492,2)</f>
        <v>0</v>
      </c>
      <c r="K2492" s="323"/>
      <c r="L2492" s="324"/>
      <c r="M2492" s="325" t="s">
        <v>1</v>
      </c>
      <c r="N2492" s="326" t="s">
        <v>48</v>
      </c>
      <c r="O2492" s="93"/>
      <c r="P2492" s="257">
        <f>O2492*H2492</f>
        <v>0</v>
      </c>
      <c r="Q2492" s="257">
        <v>0</v>
      </c>
      <c r="R2492" s="257">
        <f>Q2492*H2492</f>
        <v>0</v>
      </c>
      <c r="S2492" s="257">
        <v>0</v>
      </c>
      <c r="T2492" s="258">
        <f>S2492*H2492</f>
        <v>0</v>
      </c>
      <c r="U2492" s="40"/>
      <c r="V2492" s="40"/>
      <c r="W2492" s="40"/>
      <c r="X2492" s="40"/>
      <c r="Y2492" s="40"/>
      <c r="Z2492" s="40"/>
      <c r="AA2492" s="40"/>
      <c r="AB2492" s="40"/>
      <c r="AC2492" s="40"/>
      <c r="AD2492" s="40"/>
      <c r="AE2492" s="40"/>
      <c r="AR2492" s="259" t="s">
        <v>212</v>
      </c>
      <c r="AT2492" s="259" t="s">
        <v>534</v>
      </c>
      <c r="AU2492" s="259" t="s">
        <v>93</v>
      </c>
      <c r="AY2492" s="18" t="s">
        <v>397</v>
      </c>
      <c r="BE2492" s="260">
        <f>IF(N2492="základní",J2492,0)</f>
        <v>0</v>
      </c>
      <c r="BF2492" s="260">
        <f>IF(N2492="snížená",J2492,0)</f>
        <v>0</v>
      </c>
      <c r="BG2492" s="260">
        <f>IF(N2492="zákl. přenesená",J2492,0)</f>
        <v>0</v>
      </c>
      <c r="BH2492" s="260">
        <f>IF(N2492="sníž. přenesená",J2492,0)</f>
        <v>0</v>
      </c>
      <c r="BI2492" s="260">
        <f>IF(N2492="nulová",J2492,0)</f>
        <v>0</v>
      </c>
      <c r="BJ2492" s="18" t="s">
        <v>91</v>
      </c>
      <c r="BK2492" s="260">
        <f>ROUND(I2492*H2492,2)</f>
        <v>0</v>
      </c>
      <c r="BL2492" s="18" t="s">
        <v>162</v>
      </c>
      <c r="BM2492" s="259" t="s">
        <v>3847</v>
      </c>
    </row>
    <row r="2493" s="2" customFormat="1">
      <c r="A2493" s="40"/>
      <c r="B2493" s="41"/>
      <c r="C2493" s="42"/>
      <c r="D2493" s="261" t="s">
        <v>404</v>
      </c>
      <c r="E2493" s="42"/>
      <c r="F2493" s="262" t="s">
        <v>3848</v>
      </c>
      <c r="G2493" s="42"/>
      <c r="H2493" s="42"/>
      <c r="I2493" s="157"/>
      <c r="J2493" s="42"/>
      <c r="K2493" s="42"/>
      <c r="L2493" s="46"/>
      <c r="M2493" s="263"/>
      <c r="N2493" s="264"/>
      <c r="O2493" s="93"/>
      <c r="P2493" s="93"/>
      <c r="Q2493" s="93"/>
      <c r="R2493" s="93"/>
      <c r="S2493" s="93"/>
      <c r="T2493" s="94"/>
      <c r="U2493" s="40"/>
      <c r="V2493" s="40"/>
      <c r="W2493" s="40"/>
      <c r="X2493" s="40"/>
      <c r="Y2493" s="40"/>
      <c r="Z2493" s="40"/>
      <c r="AA2493" s="40"/>
      <c r="AB2493" s="40"/>
      <c r="AC2493" s="40"/>
      <c r="AD2493" s="40"/>
      <c r="AE2493" s="40"/>
      <c r="AT2493" s="18" t="s">
        <v>404</v>
      </c>
      <c r="AU2493" s="18" t="s">
        <v>93</v>
      </c>
    </row>
    <row r="2494" s="13" customFormat="1">
      <c r="A2494" s="13"/>
      <c r="B2494" s="269"/>
      <c r="C2494" s="270"/>
      <c r="D2494" s="261" t="s">
        <v>465</v>
      </c>
      <c r="E2494" s="270"/>
      <c r="F2494" s="272" t="s">
        <v>3849</v>
      </c>
      <c r="G2494" s="270"/>
      <c r="H2494" s="273">
        <v>322.80000000000001</v>
      </c>
      <c r="I2494" s="274"/>
      <c r="J2494" s="270"/>
      <c r="K2494" s="270"/>
      <c r="L2494" s="275"/>
      <c r="M2494" s="276"/>
      <c r="N2494" s="277"/>
      <c r="O2494" s="277"/>
      <c r="P2494" s="277"/>
      <c r="Q2494" s="277"/>
      <c r="R2494" s="277"/>
      <c r="S2494" s="277"/>
      <c r="T2494" s="278"/>
      <c r="U2494" s="13"/>
      <c r="V2494" s="13"/>
      <c r="W2494" s="13"/>
      <c r="X2494" s="13"/>
      <c r="Y2494" s="13"/>
      <c r="Z2494" s="13"/>
      <c r="AA2494" s="13"/>
      <c r="AB2494" s="13"/>
      <c r="AC2494" s="13"/>
      <c r="AD2494" s="13"/>
      <c r="AE2494" s="13"/>
      <c r="AT2494" s="279" t="s">
        <v>465</v>
      </c>
      <c r="AU2494" s="279" t="s">
        <v>93</v>
      </c>
      <c r="AV2494" s="13" t="s">
        <v>93</v>
      </c>
      <c r="AW2494" s="13" t="s">
        <v>4</v>
      </c>
      <c r="AX2494" s="13" t="s">
        <v>91</v>
      </c>
      <c r="AY2494" s="279" t="s">
        <v>397</v>
      </c>
    </row>
    <row r="2495" s="2" customFormat="1" ht="21.75" customHeight="1">
      <c r="A2495" s="40"/>
      <c r="B2495" s="41"/>
      <c r="C2495" s="316" t="s">
        <v>2424</v>
      </c>
      <c r="D2495" s="316" t="s">
        <v>534</v>
      </c>
      <c r="E2495" s="317" t="s">
        <v>3850</v>
      </c>
      <c r="F2495" s="318" t="s">
        <v>3851</v>
      </c>
      <c r="G2495" s="319" t="s">
        <v>546</v>
      </c>
      <c r="H2495" s="320">
        <v>1162.8</v>
      </c>
      <c r="I2495" s="321"/>
      <c r="J2495" s="322">
        <f>ROUND(I2495*H2495,2)</f>
        <v>0</v>
      </c>
      <c r="K2495" s="323"/>
      <c r="L2495" s="324"/>
      <c r="M2495" s="325" t="s">
        <v>1</v>
      </c>
      <c r="N2495" s="326" t="s">
        <v>48</v>
      </c>
      <c r="O2495" s="93"/>
      <c r="P2495" s="257">
        <f>O2495*H2495</f>
        <v>0</v>
      </c>
      <c r="Q2495" s="257">
        <v>0</v>
      </c>
      <c r="R2495" s="257">
        <f>Q2495*H2495</f>
        <v>0</v>
      </c>
      <c r="S2495" s="257">
        <v>0</v>
      </c>
      <c r="T2495" s="258">
        <f>S2495*H2495</f>
        <v>0</v>
      </c>
      <c r="U2495" s="40"/>
      <c r="V2495" s="40"/>
      <c r="W2495" s="40"/>
      <c r="X2495" s="40"/>
      <c r="Y2495" s="40"/>
      <c r="Z2495" s="40"/>
      <c r="AA2495" s="40"/>
      <c r="AB2495" s="40"/>
      <c r="AC2495" s="40"/>
      <c r="AD2495" s="40"/>
      <c r="AE2495" s="40"/>
      <c r="AR2495" s="259" t="s">
        <v>212</v>
      </c>
      <c r="AT2495" s="259" t="s">
        <v>534</v>
      </c>
      <c r="AU2495" s="259" t="s">
        <v>93</v>
      </c>
      <c r="AY2495" s="18" t="s">
        <v>397</v>
      </c>
      <c r="BE2495" s="260">
        <f>IF(N2495="základní",J2495,0)</f>
        <v>0</v>
      </c>
      <c r="BF2495" s="260">
        <f>IF(N2495="snížená",J2495,0)</f>
        <v>0</v>
      </c>
      <c r="BG2495" s="260">
        <f>IF(N2495="zákl. přenesená",J2495,0)</f>
        <v>0</v>
      </c>
      <c r="BH2495" s="260">
        <f>IF(N2495="sníž. přenesená",J2495,0)</f>
        <v>0</v>
      </c>
      <c r="BI2495" s="260">
        <f>IF(N2495="nulová",J2495,0)</f>
        <v>0</v>
      </c>
      <c r="BJ2495" s="18" t="s">
        <v>91</v>
      </c>
      <c r="BK2495" s="260">
        <f>ROUND(I2495*H2495,2)</f>
        <v>0</v>
      </c>
      <c r="BL2495" s="18" t="s">
        <v>162</v>
      </c>
      <c r="BM2495" s="259" t="s">
        <v>3852</v>
      </c>
    </row>
    <row r="2496" s="2" customFormat="1">
      <c r="A2496" s="40"/>
      <c r="B2496" s="41"/>
      <c r="C2496" s="42"/>
      <c r="D2496" s="261" t="s">
        <v>404</v>
      </c>
      <c r="E2496" s="42"/>
      <c r="F2496" s="262" t="s">
        <v>3853</v>
      </c>
      <c r="G2496" s="42"/>
      <c r="H2496" s="42"/>
      <c r="I2496" s="157"/>
      <c r="J2496" s="42"/>
      <c r="K2496" s="42"/>
      <c r="L2496" s="46"/>
      <c r="M2496" s="263"/>
      <c r="N2496" s="264"/>
      <c r="O2496" s="93"/>
      <c r="P2496" s="93"/>
      <c r="Q2496" s="93"/>
      <c r="R2496" s="93"/>
      <c r="S2496" s="93"/>
      <c r="T2496" s="94"/>
      <c r="U2496" s="40"/>
      <c r="V2496" s="40"/>
      <c r="W2496" s="40"/>
      <c r="X2496" s="40"/>
      <c r="Y2496" s="40"/>
      <c r="Z2496" s="40"/>
      <c r="AA2496" s="40"/>
      <c r="AB2496" s="40"/>
      <c r="AC2496" s="40"/>
      <c r="AD2496" s="40"/>
      <c r="AE2496" s="40"/>
      <c r="AT2496" s="18" t="s">
        <v>404</v>
      </c>
      <c r="AU2496" s="18" t="s">
        <v>93</v>
      </c>
    </row>
    <row r="2497" s="13" customFormat="1">
      <c r="A2497" s="13"/>
      <c r="B2497" s="269"/>
      <c r="C2497" s="270"/>
      <c r="D2497" s="261" t="s">
        <v>465</v>
      </c>
      <c r="E2497" s="270"/>
      <c r="F2497" s="272" t="s">
        <v>3854</v>
      </c>
      <c r="G2497" s="270"/>
      <c r="H2497" s="273">
        <v>1162.8</v>
      </c>
      <c r="I2497" s="274"/>
      <c r="J2497" s="270"/>
      <c r="K2497" s="270"/>
      <c r="L2497" s="275"/>
      <c r="M2497" s="276"/>
      <c r="N2497" s="277"/>
      <c r="O2497" s="277"/>
      <c r="P2497" s="277"/>
      <c r="Q2497" s="277"/>
      <c r="R2497" s="277"/>
      <c r="S2497" s="277"/>
      <c r="T2497" s="278"/>
      <c r="U2497" s="13"/>
      <c r="V2497" s="13"/>
      <c r="W2497" s="13"/>
      <c r="X2497" s="13"/>
      <c r="Y2497" s="13"/>
      <c r="Z2497" s="13"/>
      <c r="AA2497" s="13"/>
      <c r="AB2497" s="13"/>
      <c r="AC2497" s="13"/>
      <c r="AD2497" s="13"/>
      <c r="AE2497" s="13"/>
      <c r="AT2497" s="279" t="s">
        <v>465</v>
      </c>
      <c r="AU2497" s="279" t="s">
        <v>93</v>
      </c>
      <c r="AV2497" s="13" t="s">
        <v>93</v>
      </c>
      <c r="AW2497" s="13" t="s">
        <v>4</v>
      </c>
      <c r="AX2497" s="13" t="s">
        <v>91</v>
      </c>
      <c r="AY2497" s="279" t="s">
        <v>397</v>
      </c>
    </row>
    <row r="2498" s="2" customFormat="1" ht="21.75" customHeight="1">
      <c r="A2498" s="40"/>
      <c r="B2498" s="41"/>
      <c r="C2498" s="316" t="s">
        <v>3855</v>
      </c>
      <c r="D2498" s="316" t="s">
        <v>534</v>
      </c>
      <c r="E2498" s="317" t="s">
        <v>3856</v>
      </c>
      <c r="F2498" s="318" t="s">
        <v>3857</v>
      </c>
      <c r="G2498" s="319" t="s">
        <v>546</v>
      </c>
      <c r="H2498" s="320">
        <v>656.39999999999998</v>
      </c>
      <c r="I2498" s="321"/>
      <c r="J2498" s="322">
        <f>ROUND(I2498*H2498,2)</f>
        <v>0</v>
      </c>
      <c r="K2498" s="323"/>
      <c r="L2498" s="324"/>
      <c r="M2498" s="325" t="s">
        <v>1</v>
      </c>
      <c r="N2498" s="326" t="s">
        <v>48</v>
      </c>
      <c r="O2498" s="93"/>
      <c r="P2498" s="257">
        <f>O2498*H2498</f>
        <v>0</v>
      </c>
      <c r="Q2498" s="257">
        <v>0</v>
      </c>
      <c r="R2498" s="257">
        <f>Q2498*H2498</f>
        <v>0</v>
      </c>
      <c r="S2498" s="257">
        <v>0</v>
      </c>
      <c r="T2498" s="258">
        <f>S2498*H2498</f>
        <v>0</v>
      </c>
      <c r="U2498" s="40"/>
      <c r="V2498" s="40"/>
      <c r="W2498" s="40"/>
      <c r="X2498" s="40"/>
      <c r="Y2498" s="40"/>
      <c r="Z2498" s="40"/>
      <c r="AA2498" s="40"/>
      <c r="AB2498" s="40"/>
      <c r="AC2498" s="40"/>
      <c r="AD2498" s="40"/>
      <c r="AE2498" s="40"/>
      <c r="AR2498" s="259" t="s">
        <v>212</v>
      </c>
      <c r="AT2498" s="259" t="s">
        <v>534</v>
      </c>
      <c r="AU2498" s="259" t="s">
        <v>93</v>
      </c>
      <c r="AY2498" s="18" t="s">
        <v>397</v>
      </c>
      <c r="BE2498" s="260">
        <f>IF(N2498="základní",J2498,0)</f>
        <v>0</v>
      </c>
      <c r="BF2498" s="260">
        <f>IF(N2498="snížená",J2498,0)</f>
        <v>0</v>
      </c>
      <c r="BG2498" s="260">
        <f>IF(N2498="zákl. přenesená",J2498,0)</f>
        <v>0</v>
      </c>
      <c r="BH2498" s="260">
        <f>IF(N2498="sníž. přenesená",J2498,0)</f>
        <v>0</v>
      </c>
      <c r="BI2498" s="260">
        <f>IF(N2498="nulová",J2498,0)</f>
        <v>0</v>
      </c>
      <c r="BJ2498" s="18" t="s">
        <v>91</v>
      </c>
      <c r="BK2498" s="260">
        <f>ROUND(I2498*H2498,2)</f>
        <v>0</v>
      </c>
      <c r="BL2498" s="18" t="s">
        <v>162</v>
      </c>
      <c r="BM2498" s="259" t="s">
        <v>3858</v>
      </c>
    </row>
    <row r="2499" s="2" customFormat="1">
      <c r="A2499" s="40"/>
      <c r="B2499" s="41"/>
      <c r="C2499" s="42"/>
      <c r="D2499" s="261" t="s">
        <v>404</v>
      </c>
      <c r="E2499" s="42"/>
      <c r="F2499" s="262" t="s">
        <v>3859</v>
      </c>
      <c r="G2499" s="42"/>
      <c r="H2499" s="42"/>
      <c r="I2499" s="157"/>
      <c r="J2499" s="42"/>
      <c r="K2499" s="42"/>
      <c r="L2499" s="46"/>
      <c r="M2499" s="263"/>
      <c r="N2499" s="264"/>
      <c r="O2499" s="93"/>
      <c r="P2499" s="93"/>
      <c r="Q2499" s="93"/>
      <c r="R2499" s="93"/>
      <c r="S2499" s="93"/>
      <c r="T2499" s="94"/>
      <c r="U2499" s="40"/>
      <c r="V2499" s="40"/>
      <c r="W2499" s="40"/>
      <c r="X2499" s="40"/>
      <c r="Y2499" s="40"/>
      <c r="Z2499" s="40"/>
      <c r="AA2499" s="40"/>
      <c r="AB2499" s="40"/>
      <c r="AC2499" s="40"/>
      <c r="AD2499" s="40"/>
      <c r="AE2499" s="40"/>
      <c r="AT2499" s="18" t="s">
        <v>404</v>
      </c>
      <c r="AU2499" s="18" t="s">
        <v>93</v>
      </c>
    </row>
    <row r="2500" s="13" customFormat="1">
      <c r="A2500" s="13"/>
      <c r="B2500" s="269"/>
      <c r="C2500" s="270"/>
      <c r="D2500" s="261" t="s">
        <v>465</v>
      </c>
      <c r="E2500" s="270"/>
      <c r="F2500" s="272" t="s">
        <v>3860</v>
      </c>
      <c r="G2500" s="270"/>
      <c r="H2500" s="273">
        <v>656.39999999999998</v>
      </c>
      <c r="I2500" s="274"/>
      <c r="J2500" s="270"/>
      <c r="K2500" s="270"/>
      <c r="L2500" s="275"/>
      <c r="M2500" s="276"/>
      <c r="N2500" s="277"/>
      <c r="O2500" s="277"/>
      <c r="P2500" s="277"/>
      <c r="Q2500" s="277"/>
      <c r="R2500" s="277"/>
      <c r="S2500" s="277"/>
      <c r="T2500" s="278"/>
      <c r="U2500" s="13"/>
      <c r="V2500" s="13"/>
      <c r="W2500" s="13"/>
      <c r="X2500" s="13"/>
      <c r="Y2500" s="13"/>
      <c r="Z2500" s="13"/>
      <c r="AA2500" s="13"/>
      <c r="AB2500" s="13"/>
      <c r="AC2500" s="13"/>
      <c r="AD2500" s="13"/>
      <c r="AE2500" s="13"/>
      <c r="AT2500" s="279" t="s">
        <v>465</v>
      </c>
      <c r="AU2500" s="279" t="s">
        <v>93</v>
      </c>
      <c r="AV2500" s="13" t="s">
        <v>93</v>
      </c>
      <c r="AW2500" s="13" t="s">
        <v>4</v>
      </c>
      <c r="AX2500" s="13" t="s">
        <v>91</v>
      </c>
      <c r="AY2500" s="279" t="s">
        <v>397</v>
      </c>
    </row>
    <row r="2501" s="2" customFormat="1" ht="16.5" customHeight="1">
      <c r="A2501" s="40"/>
      <c r="B2501" s="41"/>
      <c r="C2501" s="247" t="s">
        <v>2428</v>
      </c>
      <c r="D2501" s="247" t="s">
        <v>400</v>
      </c>
      <c r="E2501" s="248" t="s">
        <v>3861</v>
      </c>
      <c r="F2501" s="249" t="s">
        <v>3862</v>
      </c>
      <c r="G2501" s="250" t="s">
        <v>461</v>
      </c>
      <c r="H2501" s="251">
        <v>332.80000000000001</v>
      </c>
      <c r="I2501" s="252"/>
      <c r="J2501" s="253">
        <f>ROUND(I2501*H2501,2)</f>
        <v>0</v>
      </c>
      <c r="K2501" s="254"/>
      <c r="L2501" s="46"/>
      <c r="M2501" s="255" t="s">
        <v>1</v>
      </c>
      <c r="N2501" s="256" t="s">
        <v>48</v>
      </c>
      <c r="O2501" s="93"/>
      <c r="P2501" s="257">
        <f>O2501*H2501</f>
        <v>0</v>
      </c>
      <c r="Q2501" s="257">
        <v>0.00012</v>
      </c>
      <c r="R2501" s="257">
        <f>Q2501*H2501</f>
        <v>0.039935999999999999</v>
      </c>
      <c r="S2501" s="257">
        <v>0</v>
      </c>
      <c r="T2501" s="258">
        <f>S2501*H2501</f>
        <v>0</v>
      </c>
      <c r="U2501" s="40"/>
      <c r="V2501" s="40"/>
      <c r="W2501" s="40"/>
      <c r="X2501" s="40"/>
      <c r="Y2501" s="40"/>
      <c r="Z2501" s="40"/>
      <c r="AA2501" s="40"/>
      <c r="AB2501" s="40"/>
      <c r="AC2501" s="40"/>
      <c r="AD2501" s="40"/>
      <c r="AE2501" s="40"/>
      <c r="AR2501" s="259" t="s">
        <v>162</v>
      </c>
      <c r="AT2501" s="259" t="s">
        <v>400</v>
      </c>
      <c r="AU2501" s="259" t="s">
        <v>93</v>
      </c>
      <c r="AY2501" s="18" t="s">
        <v>397</v>
      </c>
      <c r="BE2501" s="260">
        <f>IF(N2501="základní",J2501,0)</f>
        <v>0</v>
      </c>
      <c r="BF2501" s="260">
        <f>IF(N2501="snížená",J2501,0)</f>
        <v>0</v>
      </c>
      <c r="BG2501" s="260">
        <f>IF(N2501="zákl. přenesená",J2501,0)</f>
        <v>0</v>
      </c>
      <c r="BH2501" s="260">
        <f>IF(N2501="sníž. přenesená",J2501,0)</f>
        <v>0</v>
      </c>
      <c r="BI2501" s="260">
        <f>IF(N2501="nulová",J2501,0)</f>
        <v>0</v>
      </c>
      <c r="BJ2501" s="18" t="s">
        <v>91</v>
      </c>
      <c r="BK2501" s="260">
        <f>ROUND(I2501*H2501,2)</f>
        <v>0</v>
      </c>
      <c r="BL2501" s="18" t="s">
        <v>162</v>
      </c>
      <c r="BM2501" s="259" t="s">
        <v>3863</v>
      </c>
    </row>
    <row r="2502" s="2" customFormat="1">
      <c r="A2502" s="40"/>
      <c r="B2502" s="41"/>
      <c r="C2502" s="42"/>
      <c r="D2502" s="261" t="s">
        <v>404</v>
      </c>
      <c r="E2502" s="42"/>
      <c r="F2502" s="262" t="s">
        <v>3864</v>
      </c>
      <c r="G2502" s="42"/>
      <c r="H2502" s="42"/>
      <c r="I2502" s="157"/>
      <c r="J2502" s="42"/>
      <c r="K2502" s="42"/>
      <c r="L2502" s="46"/>
      <c r="M2502" s="263"/>
      <c r="N2502" s="264"/>
      <c r="O2502" s="93"/>
      <c r="P2502" s="93"/>
      <c r="Q2502" s="93"/>
      <c r="R2502" s="93"/>
      <c r="S2502" s="93"/>
      <c r="T2502" s="94"/>
      <c r="U2502" s="40"/>
      <c r="V2502" s="40"/>
      <c r="W2502" s="40"/>
      <c r="X2502" s="40"/>
      <c r="Y2502" s="40"/>
      <c r="Z2502" s="40"/>
      <c r="AA2502" s="40"/>
      <c r="AB2502" s="40"/>
      <c r="AC2502" s="40"/>
      <c r="AD2502" s="40"/>
      <c r="AE2502" s="40"/>
      <c r="AT2502" s="18" t="s">
        <v>404</v>
      </c>
      <c r="AU2502" s="18" t="s">
        <v>93</v>
      </c>
    </row>
    <row r="2503" s="16" customFormat="1">
      <c r="A2503" s="16"/>
      <c r="B2503" s="306"/>
      <c r="C2503" s="307"/>
      <c r="D2503" s="261" t="s">
        <v>465</v>
      </c>
      <c r="E2503" s="308" t="s">
        <v>1</v>
      </c>
      <c r="F2503" s="309" t="s">
        <v>1213</v>
      </c>
      <c r="G2503" s="307"/>
      <c r="H2503" s="308" t="s">
        <v>1</v>
      </c>
      <c r="I2503" s="310"/>
      <c r="J2503" s="307"/>
      <c r="K2503" s="307"/>
      <c r="L2503" s="311"/>
      <c r="M2503" s="312"/>
      <c r="N2503" s="313"/>
      <c r="O2503" s="313"/>
      <c r="P2503" s="313"/>
      <c r="Q2503" s="313"/>
      <c r="R2503" s="313"/>
      <c r="S2503" s="313"/>
      <c r="T2503" s="314"/>
      <c r="U2503" s="16"/>
      <c r="V2503" s="16"/>
      <c r="W2503" s="16"/>
      <c r="X2503" s="16"/>
      <c r="Y2503" s="16"/>
      <c r="Z2503" s="16"/>
      <c r="AA2503" s="16"/>
      <c r="AB2503" s="16"/>
      <c r="AC2503" s="16"/>
      <c r="AD2503" s="16"/>
      <c r="AE2503" s="16"/>
      <c r="AT2503" s="315" t="s">
        <v>465</v>
      </c>
      <c r="AU2503" s="315" t="s">
        <v>93</v>
      </c>
      <c r="AV2503" s="16" t="s">
        <v>91</v>
      </c>
      <c r="AW2503" s="16" t="s">
        <v>38</v>
      </c>
      <c r="AX2503" s="16" t="s">
        <v>83</v>
      </c>
      <c r="AY2503" s="315" t="s">
        <v>397</v>
      </c>
    </row>
    <row r="2504" s="13" customFormat="1">
      <c r="A2504" s="13"/>
      <c r="B2504" s="269"/>
      <c r="C2504" s="270"/>
      <c r="D2504" s="261" t="s">
        <v>465</v>
      </c>
      <c r="E2504" s="271" t="s">
        <v>1</v>
      </c>
      <c r="F2504" s="272" t="s">
        <v>3781</v>
      </c>
      <c r="G2504" s="270"/>
      <c r="H2504" s="273">
        <v>332.80000000000001</v>
      </c>
      <c r="I2504" s="274"/>
      <c r="J2504" s="270"/>
      <c r="K2504" s="270"/>
      <c r="L2504" s="275"/>
      <c r="M2504" s="276"/>
      <c r="N2504" s="277"/>
      <c r="O2504" s="277"/>
      <c r="P2504" s="277"/>
      <c r="Q2504" s="277"/>
      <c r="R2504" s="277"/>
      <c r="S2504" s="277"/>
      <c r="T2504" s="278"/>
      <c r="U2504" s="13"/>
      <c r="V2504" s="13"/>
      <c r="W2504" s="13"/>
      <c r="X2504" s="13"/>
      <c r="Y2504" s="13"/>
      <c r="Z2504" s="13"/>
      <c r="AA2504" s="13"/>
      <c r="AB2504" s="13"/>
      <c r="AC2504" s="13"/>
      <c r="AD2504" s="13"/>
      <c r="AE2504" s="13"/>
      <c r="AT2504" s="279" t="s">
        <v>465</v>
      </c>
      <c r="AU2504" s="279" t="s">
        <v>93</v>
      </c>
      <c r="AV2504" s="13" t="s">
        <v>93</v>
      </c>
      <c r="AW2504" s="13" t="s">
        <v>38</v>
      </c>
      <c r="AX2504" s="13" t="s">
        <v>83</v>
      </c>
      <c r="AY2504" s="279" t="s">
        <v>397</v>
      </c>
    </row>
    <row r="2505" s="14" customFormat="1">
      <c r="A2505" s="14"/>
      <c r="B2505" s="280"/>
      <c r="C2505" s="281"/>
      <c r="D2505" s="261" t="s">
        <v>465</v>
      </c>
      <c r="E2505" s="282" t="s">
        <v>1</v>
      </c>
      <c r="F2505" s="283" t="s">
        <v>467</v>
      </c>
      <c r="G2505" s="281"/>
      <c r="H2505" s="284">
        <v>332.80000000000001</v>
      </c>
      <c r="I2505" s="285"/>
      <c r="J2505" s="281"/>
      <c r="K2505" s="281"/>
      <c r="L2505" s="286"/>
      <c r="M2505" s="287"/>
      <c r="N2505" s="288"/>
      <c r="O2505" s="288"/>
      <c r="P2505" s="288"/>
      <c r="Q2505" s="288"/>
      <c r="R2505" s="288"/>
      <c r="S2505" s="288"/>
      <c r="T2505" s="289"/>
      <c r="U2505" s="14"/>
      <c r="V2505" s="14"/>
      <c r="W2505" s="14"/>
      <c r="X2505" s="14"/>
      <c r="Y2505" s="14"/>
      <c r="Z2505" s="14"/>
      <c r="AA2505" s="14"/>
      <c r="AB2505" s="14"/>
      <c r="AC2505" s="14"/>
      <c r="AD2505" s="14"/>
      <c r="AE2505" s="14"/>
      <c r="AT2505" s="290" t="s">
        <v>465</v>
      </c>
      <c r="AU2505" s="290" t="s">
        <v>93</v>
      </c>
      <c r="AV2505" s="14" t="s">
        <v>124</v>
      </c>
      <c r="AW2505" s="14" t="s">
        <v>38</v>
      </c>
      <c r="AX2505" s="14" t="s">
        <v>91</v>
      </c>
      <c r="AY2505" s="290" t="s">
        <v>397</v>
      </c>
    </row>
    <row r="2506" s="2" customFormat="1" ht="21.75" customHeight="1">
      <c r="A2506" s="40"/>
      <c r="B2506" s="41"/>
      <c r="C2506" s="247" t="s">
        <v>3865</v>
      </c>
      <c r="D2506" s="247" t="s">
        <v>400</v>
      </c>
      <c r="E2506" s="248" t="s">
        <v>3866</v>
      </c>
      <c r="F2506" s="249" t="s">
        <v>3867</v>
      </c>
      <c r="G2506" s="250" t="s">
        <v>461</v>
      </c>
      <c r="H2506" s="251">
        <v>332.80000000000001</v>
      </c>
      <c r="I2506" s="252"/>
      <c r="J2506" s="253">
        <f>ROUND(I2506*H2506,2)</f>
        <v>0</v>
      </c>
      <c r="K2506" s="254"/>
      <c r="L2506" s="46"/>
      <c r="M2506" s="255" t="s">
        <v>1</v>
      </c>
      <c r="N2506" s="256" t="s">
        <v>48</v>
      </c>
      <c r="O2506" s="93"/>
      <c r="P2506" s="257">
        <f>O2506*H2506</f>
        <v>0</v>
      </c>
      <c r="Q2506" s="257">
        <v>8.0000000000000007E-05</v>
      </c>
      <c r="R2506" s="257">
        <f>Q2506*H2506</f>
        <v>0.026624000000000002</v>
      </c>
      <c r="S2506" s="257">
        <v>0</v>
      </c>
      <c r="T2506" s="258">
        <f>S2506*H2506</f>
        <v>0</v>
      </c>
      <c r="U2506" s="40"/>
      <c r="V2506" s="40"/>
      <c r="W2506" s="40"/>
      <c r="X2506" s="40"/>
      <c r="Y2506" s="40"/>
      <c r="Z2506" s="40"/>
      <c r="AA2506" s="40"/>
      <c r="AB2506" s="40"/>
      <c r="AC2506" s="40"/>
      <c r="AD2506" s="40"/>
      <c r="AE2506" s="40"/>
      <c r="AR2506" s="259" t="s">
        <v>162</v>
      </c>
      <c r="AT2506" s="259" t="s">
        <v>400</v>
      </c>
      <c r="AU2506" s="259" t="s">
        <v>93</v>
      </c>
      <c r="AY2506" s="18" t="s">
        <v>397</v>
      </c>
      <c r="BE2506" s="260">
        <f>IF(N2506="základní",J2506,0)</f>
        <v>0</v>
      </c>
      <c r="BF2506" s="260">
        <f>IF(N2506="snížená",J2506,0)</f>
        <v>0</v>
      </c>
      <c r="BG2506" s="260">
        <f>IF(N2506="zákl. přenesená",J2506,0)</f>
        <v>0</v>
      </c>
      <c r="BH2506" s="260">
        <f>IF(N2506="sníž. přenesená",J2506,0)</f>
        <v>0</v>
      </c>
      <c r="BI2506" s="260">
        <f>IF(N2506="nulová",J2506,0)</f>
        <v>0</v>
      </c>
      <c r="BJ2506" s="18" t="s">
        <v>91</v>
      </c>
      <c r="BK2506" s="260">
        <f>ROUND(I2506*H2506,2)</f>
        <v>0</v>
      </c>
      <c r="BL2506" s="18" t="s">
        <v>162</v>
      </c>
      <c r="BM2506" s="259" t="s">
        <v>3868</v>
      </c>
    </row>
    <row r="2507" s="2" customFormat="1">
      <c r="A2507" s="40"/>
      <c r="B2507" s="41"/>
      <c r="C2507" s="42"/>
      <c r="D2507" s="261" t="s">
        <v>404</v>
      </c>
      <c r="E2507" s="42"/>
      <c r="F2507" s="262" t="s">
        <v>3864</v>
      </c>
      <c r="G2507" s="42"/>
      <c r="H2507" s="42"/>
      <c r="I2507" s="157"/>
      <c r="J2507" s="42"/>
      <c r="K2507" s="42"/>
      <c r="L2507" s="46"/>
      <c r="M2507" s="263"/>
      <c r="N2507" s="264"/>
      <c r="O2507" s="93"/>
      <c r="P2507" s="93"/>
      <c r="Q2507" s="93"/>
      <c r="R2507" s="93"/>
      <c r="S2507" s="93"/>
      <c r="T2507" s="94"/>
      <c r="U2507" s="40"/>
      <c r="V2507" s="40"/>
      <c r="W2507" s="40"/>
      <c r="X2507" s="40"/>
      <c r="Y2507" s="40"/>
      <c r="Z2507" s="40"/>
      <c r="AA2507" s="40"/>
      <c r="AB2507" s="40"/>
      <c r="AC2507" s="40"/>
      <c r="AD2507" s="40"/>
      <c r="AE2507" s="40"/>
      <c r="AT2507" s="18" t="s">
        <v>404</v>
      </c>
      <c r="AU2507" s="18" t="s">
        <v>93</v>
      </c>
    </row>
    <row r="2508" s="16" customFormat="1">
      <c r="A2508" s="16"/>
      <c r="B2508" s="306"/>
      <c r="C2508" s="307"/>
      <c r="D2508" s="261" t="s">
        <v>465</v>
      </c>
      <c r="E2508" s="308" t="s">
        <v>1</v>
      </c>
      <c r="F2508" s="309" t="s">
        <v>1213</v>
      </c>
      <c r="G2508" s="307"/>
      <c r="H2508" s="308" t="s">
        <v>1</v>
      </c>
      <c r="I2508" s="310"/>
      <c r="J2508" s="307"/>
      <c r="K2508" s="307"/>
      <c r="L2508" s="311"/>
      <c r="M2508" s="312"/>
      <c r="N2508" s="313"/>
      <c r="O2508" s="313"/>
      <c r="P2508" s="313"/>
      <c r="Q2508" s="313"/>
      <c r="R2508" s="313"/>
      <c r="S2508" s="313"/>
      <c r="T2508" s="314"/>
      <c r="U2508" s="16"/>
      <c r="V2508" s="16"/>
      <c r="W2508" s="16"/>
      <c r="X2508" s="16"/>
      <c r="Y2508" s="16"/>
      <c r="Z2508" s="16"/>
      <c r="AA2508" s="16"/>
      <c r="AB2508" s="16"/>
      <c r="AC2508" s="16"/>
      <c r="AD2508" s="16"/>
      <c r="AE2508" s="16"/>
      <c r="AT2508" s="315" t="s">
        <v>465</v>
      </c>
      <c r="AU2508" s="315" t="s">
        <v>93</v>
      </c>
      <c r="AV2508" s="16" t="s">
        <v>91</v>
      </c>
      <c r="AW2508" s="16" t="s">
        <v>38</v>
      </c>
      <c r="AX2508" s="16" t="s">
        <v>83</v>
      </c>
      <c r="AY2508" s="315" t="s">
        <v>397</v>
      </c>
    </row>
    <row r="2509" s="13" customFormat="1">
      <c r="A2509" s="13"/>
      <c r="B2509" s="269"/>
      <c r="C2509" s="270"/>
      <c r="D2509" s="261" t="s">
        <v>465</v>
      </c>
      <c r="E2509" s="271" t="s">
        <v>1</v>
      </c>
      <c r="F2509" s="272" t="s">
        <v>3781</v>
      </c>
      <c r="G2509" s="270"/>
      <c r="H2509" s="273">
        <v>332.80000000000001</v>
      </c>
      <c r="I2509" s="274"/>
      <c r="J2509" s="270"/>
      <c r="K2509" s="270"/>
      <c r="L2509" s="275"/>
      <c r="M2509" s="276"/>
      <c r="N2509" s="277"/>
      <c r="O2509" s="277"/>
      <c r="P2509" s="277"/>
      <c r="Q2509" s="277"/>
      <c r="R2509" s="277"/>
      <c r="S2509" s="277"/>
      <c r="T2509" s="278"/>
      <c r="U2509" s="13"/>
      <c r="V2509" s="13"/>
      <c r="W2509" s="13"/>
      <c r="X2509" s="13"/>
      <c r="Y2509" s="13"/>
      <c r="Z2509" s="13"/>
      <c r="AA2509" s="13"/>
      <c r="AB2509" s="13"/>
      <c r="AC2509" s="13"/>
      <c r="AD2509" s="13"/>
      <c r="AE2509" s="13"/>
      <c r="AT2509" s="279" t="s">
        <v>465</v>
      </c>
      <c r="AU2509" s="279" t="s">
        <v>93</v>
      </c>
      <c r="AV2509" s="13" t="s">
        <v>93</v>
      </c>
      <c r="AW2509" s="13" t="s">
        <v>38</v>
      </c>
      <c r="AX2509" s="13" t="s">
        <v>83</v>
      </c>
      <c r="AY2509" s="279" t="s">
        <v>397</v>
      </c>
    </row>
    <row r="2510" s="14" customFormat="1">
      <c r="A2510" s="14"/>
      <c r="B2510" s="280"/>
      <c r="C2510" s="281"/>
      <c r="D2510" s="261" t="s">
        <v>465</v>
      </c>
      <c r="E2510" s="282" t="s">
        <v>1</v>
      </c>
      <c r="F2510" s="283" t="s">
        <v>467</v>
      </c>
      <c r="G2510" s="281"/>
      <c r="H2510" s="284">
        <v>332.80000000000001</v>
      </c>
      <c r="I2510" s="285"/>
      <c r="J2510" s="281"/>
      <c r="K2510" s="281"/>
      <c r="L2510" s="286"/>
      <c r="M2510" s="287"/>
      <c r="N2510" s="288"/>
      <c r="O2510" s="288"/>
      <c r="P2510" s="288"/>
      <c r="Q2510" s="288"/>
      <c r="R2510" s="288"/>
      <c r="S2510" s="288"/>
      <c r="T2510" s="289"/>
      <c r="U2510" s="14"/>
      <c r="V2510" s="14"/>
      <c r="W2510" s="14"/>
      <c r="X2510" s="14"/>
      <c r="Y2510" s="14"/>
      <c r="Z2510" s="14"/>
      <c r="AA2510" s="14"/>
      <c r="AB2510" s="14"/>
      <c r="AC2510" s="14"/>
      <c r="AD2510" s="14"/>
      <c r="AE2510" s="14"/>
      <c r="AT2510" s="290" t="s">
        <v>465</v>
      </c>
      <c r="AU2510" s="290" t="s">
        <v>93</v>
      </c>
      <c r="AV2510" s="14" t="s">
        <v>124</v>
      </c>
      <c r="AW2510" s="14" t="s">
        <v>38</v>
      </c>
      <c r="AX2510" s="14" t="s">
        <v>91</v>
      </c>
      <c r="AY2510" s="290" t="s">
        <v>397</v>
      </c>
    </row>
    <row r="2511" s="2" customFormat="1" ht="33" customHeight="1">
      <c r="A2511" s="40"/>
      <c r="B2511" s="41"/>
      <c r="C2511" s="316" t="s">
        <v>2431</v>
      </c>
      <c r="D2511" s="316" t="s">
        <v>534</v>
      </c>
      <c r="E2511" s="317" t="s">
        <v>3869</v>
      </c>
      <c r="F2511" s="318" t="s">
        <v>3870</v>
      </c>
      <c r="G2511" s="319" t="s">
        <v>546</v>
      </c>
      <c r="H2511" s="320">
        <v>165.43199999999999</v>
      </c>
      <c r="I2511" s="321"/>
      <c r="J2511" s="322">
        <f>ROUND(I2511*H2511,2)</f>
        <v>0</v>
      </c>
      <c r="K2511" s="323"/>
      <c r="L2511" s="324"/>
      <c r="M2511" s="325" t="s">
        <v>1</v>
      </c>
      <c r="N2511" s="326" t="s">
        <v>48</v>
      </c>
      <c r="O2511" s="93"/>
      <c r="P2511" s="257">
        <f>O2511*H2511</f>
        <v>0</v>
      </c>
      <c r="Q2511" s="257">
        <v>0</v>
      </c>
      <c r="R2511" s="257">
        <f>Q2511*H2511</f>
        <v>0</v>
      </c>
      <c r="S2511" s="257">
        <v>0</v>
      </c>
      <c r="T2511" s="258">
        <f>S2511*H2511</f>
        <v>0</v>
      </c>
      <c r="U2511" s="40"/>
      <c r="V2511" s="40"/>
      <c r="W2511" s="40"/>
      <c r="X2511" s="40"/>
      <c r="Y2511" s="40"/>
      <c r="Z2511" s="40"/>
      <c r="AA2511" s="40"/>
      <c r="AB2511" s="40"/>
      <c r="AC2511" s="40"/>
      <c r="AD2511" s="40"/>
      <c r="AE2511" s="40"/>
      <c r="AR2511" s="259" t="s">
        <v>212</v>
      </c>
      <c r="AT2511" s="259" t="s">
        <v>534</v>
      </c>
      <c r="AU2511" s="259" t="s">
        <v>93</v>
      </c>
      <c r="AY2511" s="18" t="s">
        <v>397</v>
      </c>
      <c r="BE2511" s="260">
        <f>IF(N2511="základní",J2511,0)</f>
        <v>0</v>
      </c>
      <c r="BF2511" s="260">
        <f>IF(N2511="snížená",J2511,0)</f>
        <v>0</v>
      </c>
      <c r="BG2511" s="260">
        <f>IF(N2511="zákl. přenesená",J2511,0)</f>
        <v>0</v>
      </c>
      <c r="BH2511" s="260">
        <f>IF(N2511="sníž. přenesená",J2511,0)</f>
        <v>0</v>
      </c>
      <c r="BI2511" s="260">
        <f>IF(N2511="nulová",J2511,0)</f>
        <v>0</v>
      </c>
      <c r="BJ2511" s="18" t="s">
        <v>91</v>
      </c>
      <c r="BK2511" s="260">
        <f>ROUND(I2511*H2511,2)</f>
        <v>0</v>
      </c>
      <c r="BL2511" s="18" t="s">
        <v>162</v>
      </c>
      <c r="BM2511" s="259" t="s">
        <v>3871</v>
      </c>
    </row>
    <row r="2512" s="2" customFormat="1">
      <c r="A2512" s="40"/>
      <c r="B2512" s="41"/>
      <c r="C2512" s="42"/>
      <c r="D2512" s="261" t="s">
        <v>404</v>
      </c>
      <c r="E2512" s="42"/>
      <c r="F2512" s="262" t="s">
        <v>3872</v>
      </c>
      <c r="G2512" s="42"/>
      <c r="H2512" s="42"/>
      <c r="I2512" s="157"/>
      <c r="J2512" s="42"/>
      <c r="K2512" s="42"/>
      <c r="L2512" s="46"/>
      <c r="M2512" s="263"/>
      <c r="N2512" s="264"/>
      <c r="O2512" s="93"/>
      <c r="P2512" s="93"/>
      <c r="Q2512" s="93"/>
      <c r="R2512" s="93"/>
      <c r="S2512" s="93"/>
      <c r="T2512" s="94"/>
      <c r="U2512" s="40"/>
      <c r="V2512" s="40"/>
      <c r="W2512" s="40"/>
      <c r="X2512" s="40"/>
      <c r="Y2512" s="40"/>
      <c r="Z2512" s="40"/>
      <c r="AA2512" s="40"/>
      <c r="AB2512" s="40"/>
      <c r="AC2512" s="40"/>
      <c r="AD2512" s="40"/>
      <c r="AE2512" s="40"/>
      <c r="AT2512" s="18" t="s">
        <v>404</v>
      </c>
      <c r="AU2512" s="18" t="s">
        <v>93</v>
      </c>
    </row>
    <row r="2513" s="13" customFormat="1">
      <c r="A2513" s="13"/>
      <c r="B2513" s="269"/>
      <c r="C2513" s="270"/>
      <c r="D2513" s="261" t="s">
        <v>465</v>
      </c>
      <c r="E2513" s="271" t="s">
        <v>1</v>
      </c>
      <c r="F2513" s="272" t="s">
        <v>3873</v>
      </c>
      <c r="G2513" s="270"/>
      <c r="H2513" s="273">
        <v>165.43199999999999</v>
      </c>
      <c r="I2513" s="274"/>
      <c r="J2513" s="270"/>
      <c r="K2513" s="270"/>
      <c r="L2513" s="275"/>
      <c r="M2513" s="276"/>
      <c r="N2513" s="277"/>
      <c r="O2513" s="277"/>
      <c r="P2513" s="277"/>
      <c r="Q2513" s="277"/>
      <c r="R2513" s="277"/>
      <c r="S2513" s="277"/>
      <c r="T2513" s="278"/>
      <c r="U2513" s="13"/>
      <c r="V2513" s="13"/>
      <c r="W2513" s="13"/>
      <c r="X2513" s="13"/>
      <c r="Y2513" s="13"/>
      <c r="Z2513" s="13"/>
      <c r="AA2513" s="13"/>
      <c r="AB2513" s="13"/>
      <c r="AC2513" s="13"/>
      <c r="AD2513" s="13"/>
      <c r="AE2513" s="13"/>
      <c r="AT2513" s="279" t="s">
        <v>465</v>
      </c>
      <c r="AU2513" s="279" t="s">
        <v>93</v>
      </c>
      <c r="AV2513" s="13" t="s">
        <v>93</v>
      </c>
      <c r="AW2513" s="13" t="s">
        <v>38</v>
      </c>
      <c r="AX2513" s="13" t="s">
        <v>83</v>
      </c>
      <c r="AY2513" s="279" t="s">
        <v>397</v>
      </c>
    </row>
    <row r="2514" s="14" customFormat="1">
      <c r="A2514" s="14"/>
      <c r="B2514" s="280"/>
      <c r="C2514" s="281"/>
      <c r="D2514" s="261" t="s">
        <v>465</v>
      </c>
      <c r="E2514" s="282" t="s">
        <v>1</v>
      </c>
      <c r="F2514" s="283" t="s">
        <v>467</v>
      </c>
      <c r="G2514" s="281"/>
      <c r="H2514" s="284">
        <v>165.43199999999999</v>
      </c>
      <c r="I2514" s="285"/>
      <c r="J2514" s="281"/>
      <c r="K2514" s="281"/>
      <c r="L2514" s="286"/>
      <c r="M2514" s="287"/>
      <c r="N2514" s="288"/>
      <c r="O2514" s="288"/>
      <c r="P2514" s="288"/>
      <c r="Q2514" s="288"/>
      <c r="R2514" s="288"/>
      <c r="S2514" s="288"/>
      <c r="T2514" s="289"/>
      <c r="U2514" s="14"/>
      <c r="V2514" s="14"/>
      <c r="W2514" s="14"/>
      <c r="X2514" s="14"/>
      <c r="Y2514" s="14"/>
      <c r="Z2514" s="14"/>
      <c r="AA2514" s="14"/>
      <c r="AB2514" s="14"/>
      <c r="AC2514" s="14"/>
      <c r="AD2514" s="14"/>
      <c r="AE2514" s="14"/>
      <c r="AT2514" s="290" t="s">
        <v>465</v>
      </c>
      <c r="AU2514" s="290" t="s">
        <v>93</v>
      </c>
      <c r="AV2514" s="14" t="s">
        <v>124</v>
      </c>
      <c r="AW2514" s="14" t="s">
        <v>38</v>
      </c>
      <c r="AX2514" s="14" t="s">
        <v>91</v>
      </c>
      <c r="AY2514" s="290" t="s">
        <v>397</v>
      </c>
    </row>
    <row r="2515" s="2" customFormat="1" ht="16.5" customHeight="1">
      <c r="A2515" s="40"/>
      <c r="B2515" s="41"/>
      <c r="C2515" s="247" t="s">
        <v>3874</v>
      </c>
      <c r="D2515" s="247" t="s">
        <v>400</v>
      </c>
      <c r="E2515" s="248" t="s">
        <v>3875</v>
      </c>
      <c r="F2515" s="249" t="s">
        <v>3876</v>
      </c>
      <c r="G2515" s="250" t="s">
        <v>461</v>
      </c>
      <c r="H2515" s="251">
        <v>332.80000000000001</v>
      </c>
      <c r="I2515" s="252"/>
      <c r="J2515" s="253">
        <f>ROUND(I2515*H2515,2)</f>
        <v>0</v>
      </c>
      <c r="K2515" s="254"/>
      <c r="L2515" s="46"/>
      <c r="M2515" s="255" t="s">
        <v>1</v>
      </c>
      <c r="N2515" s="256" t="s">
        <v>48</v>
      </c>
      <c r="O2515" s="93"/>
      <c r="P2515" s="257">
        <f>O2515*H2515</f>
        <v>0</v>
      </c>
      <c r="Q2515" s="257">
        <v>0</v>
      </c>
      <c r="R2515" s="257">
        <f>Q2515*H2515</f>
        <v>0</v>
      </c>
      <c r="S2515" s="257">
        <v>0</v>
      </c>
      <c r="T2515" s="258">
        <f>S2515*H2515</f>
        <v>0</v>
      </c>
      <c r="U2515" s="40"/>
      <c r="V2515" s="40"/>
      <c r="W2515" s="40"/>
      <c r="X2515" s="40"/>
      <c r="Y2515" s="40"/>
      <c r="Z2515" s="40"/>
      <c r="AA2515" s="40"/>
      <c r="AB2515" s="40"/>
      <c r="AC2515" s="40"/>
      <c r="AD2515" s="40"/>
      <c r="AE2515" s="40"/>
      <c r="AR2515" s="259" t="s">
        <v>162</v>
      </c>
      <c r="AT2515" s="259" t="s">
        <v>400</v>
      </c>
      <c r="AU2515" s="259" t="s">
        <v>93</v>
      </c>
      <c r="AY2515" s="18" t="s">
        <v>397</v>
      </c>
      <c r="BE2515" s="260">
        <f>IF(N2515="základní",J2515,0)</f>
        <v>0</v>
      </c>
      <c r="BF2515" s="260">
        <f>IF(N2515="snížená",J2515,0)</f>
        <v>0</v>
      </c>
      <c r="BG2515" s="260">
        <f>IF(N2515="zákl. přenesená",J2515,0)</f>
        <v>0</v>
      </c>
      <c r="BH2515" s="260">
        <f>IF(N2515="sníž. přenesená",J2515,0)</f>
        <v>0</v>
      </c>
      <c r="BI2515" s="260">
        <f>IF(N2515="nulová",J2515,0)</f>
        <v>0</v>
      </c>
      <c r="BJ2515" s="18" t="s">
        <v>91</v>
      </c>
      <c r="BK2515" s="260">
        <f>ROUND(I2515*H2515,2)</f>
        <v>0</v>
      </c>
      <c r="BL2515" s="18" t="s">
        <v>162</v>
      </c>
      <c r="BM2515" s="259" t="s">
        <v>3877</v>
      </c>
    </row>
    <row r="2516" s="16" customFormat="1">
      <c r="A2516" s="16"/>
      <c r="B2516" s="306"/>
      <c r="C2516" s="307"/>
      <c r="D2516" s="261" t="s">
        <v>465</v>
      </c>
      <c r="E2516" s="308" t="s">
        <v>1</v>
      </c>
      <c r="F2516" s="309" t="s">
        <v>1213</v>
      </c>
      <c r="G2516" s="307"/>
      <c r="H2516" s="308" t="s">
        <v>1</v>
      </c>
      <c r="I2516" s="310"/>
      <c r="J2516" s="307"/>
      <c r="K2516" s="307"/>
      <c r="L2516" s="311"/>
      <c r="M2516" s="312"/>
      <c r="N2516" s="313"/>
      <c r="O2516" s="313"/>
      <c r="P2516" s="313"/>
      <c r="Q2516" s="313"/>
      <c r="R2516" s="313"/>
      <c r="S2516" s="313"/>
      <c r="T2516" s="314"/>
      <c r="U2516" s="16"/>
      <c r="V2516" s="16"/>
      <c r="W2516" s="16"/>
      <c r="X2516" s="16"/>
      <c r="Y2516" s="16"/>
      <c r="Z2516" s="16"/>
      <c r="AA2516" s="16"/>
      <c r="AB2516" s="16"/>
      <c r="AC2516" s="16"/>
      <c r="AD2516" s="16"/>
      <c r="AE2516" s="16"/>
      <c r="AT2516" s="315" t="s">
        <v>465</v>
      </c>
      <c r="AU2516" s="315" t="s">
        <v>93</v>
      </c>
      <c r="AV2516" s="16" t="s">
        <v>91</v>
      </c>
      <c r="AW2516" s="16" t="s">
        <v>38</v>
      </c>
      <c r="AX2516" s="16" t="s">
        <v>83</v>
      </c>
      <c r="AY2516" s="315" t="s">
        <v>397</v>
      </c>
    </row>
    <row r="2517" s="13" customFormat="1">
      <c r="A2517" s="13"/>
      <c r="B2517" s="269"/>
      <c r="C2517" s="270"/>
      <c r="D2517" s="261" t="s">
        <v>465</v>
      </c>
      <c r="E2517" s="271" t="s">
        <v>1</v>
      </c>
      <c r="F2517" s="272" t="s">
        <v>3781</v>
      </c>
      <c r="G2517" s="270"/>
      <c r="H2517" s="273">
        <v>332.80000000000001</v>
      </c>
      <c r="I2517" s="274"/>
      <c r="J2517" s="270"/>
      <c r="K2517" s="270"/>
      <c r="L2517" s="275"/>
      <c r="M2517" s="276"/>
      <c r="N2517" s="277"/>
      <c r="O2517" s="277"/>
      <c r="P2517" s="277"/>
      <c r="Q2517" s="277"/>
      <c r="R2517" s="277"/>
      <c r="S2517" s="277"/>
      <c r="T2517" s="278"/>
      <c r="U2517" s="13"/>
      <c r="V2517" s="13"/>
      <c r="W2517" s="13"/>
      <c r="X2517" s="13"/>
      <c r="Y2517" s="13"/>
      <c r="Z2517" s="13"/>
      <c r="AA2517" s="13"/>
      <c r="AB2517" s="13"/>
      <c r="AC2517" s="13"/>
      <c r="AD2517" s="13"/>
      <c r="AE2517" s="13"/>
      <c r="AT2517" s="279" t="s">
        <v>465</v>
      </c>
      <c r="AU2517" s="279" t="s">
        <v>93</v>
      </c>
      <c r="AV2517" s="13" t="s">
        <v>93</v>
      </c>
      <c r="AW2517" s="13" t="s">
        <v>38</v>
      </c>
      <c r="AX2517" s="13" t="s">
        <v>83</v>
      </c>
      <c r="AY2517" s="279" t="s">
        <v>397</v>
      </c>
    </row>
    <row r="2518" s="14" customFormat="1">
      <c r="A2518" s="14"/>
      <c r="B2518" s="280"/>
      <c r="C2518" s="281"/>
      <c r="D2518" s="261" t="s">
        <v>465</v>
      </c>
      <c r="E2518" s="282" t="s">
        <v>1</v>
      </c>
      <c r="F2518" s="283" t="s">
        <v>467</v>
      </c>
      <c r="G2518" s="281"/>
      <c r="H2518" s="284">
        <v>332.80000000000001</v>
      </c>
      <c r="I2518" s="285"/>
      <c r="J2518" s="281"/>
      <c r="K2518" s="281"/>
      <c r="L2518" s="286"/>
      <c r="M2518" s="287"/>
      <c r="N2518" s="288"/>
      <c r="O2518" s="288"/>
      <c r="P2518" s="288"/>
      <c r="Q2518" s="288"/>
      <c r="R2518" s="288"/>
      <c r="S2518" s="288"/>
      <c r="T2518" s="289"/>
      <c r="U2518" s="14"/>
      <c r="V2518" s="14"/>
      <c r="W2518" s="14"/>
      <c r="X2518" s="14"/>
      <c r="Y2518" s="14"/>
      <c r="Z2518" s="14"/>
      <c r="AA2518" s="14"/>
      <c r="AB2518" s="14"/>
      <c r="AC2518" s="14"/>
      <c r="AD2518" s="14"/>
      <c r="AE2518" s="14"/>
      <c r="AT2518" s="290" t="s">
        <v>465</v>
      </c>
      <c r="AU2518" s="290" t="s">
        <v>93</v>
      </c>
      <c r="AV2518" s="14" t="s">
        <v>124</v>
      </c>
      <c r="AW2518" s="14" t="s">
        <v>38</v>
      </c>
      <c r="AX2518" s="14" t="s">
        <v>91</v>
      </c>
      <c r="AY2518" s="290" t="s">
        <v>397</v>
      </c>
    </row>
    <row r="2519" s="2" customFormat="1" ht="16.5" customHeight="1">
      <c r="A2519" s="40"/>
      <c r="B2519" s="41"/>
      <c r="C2519" s="316" t="s">
        <v>2435</v>
      </c>
      <c r="D2519" s="316" t="s">
        <v>534</v>
      </c>
      <c r="E2519" s="317" t="s">
        <v>3878</v>
      </c>
      <c r="F2519" s="318" t="s">
        <v>3879</v>
      </c>
      <c r="G2519" s="319" t="s">
        <v>461</v>
      </c>
      <c r="H2519" s="320">
        <v>366.07999999999998</v>
      </c>
      <c r="I2519" s="321"/>
      <c r="J2519" s="322">
        <f>ROUND(I2519*H2519,2)</f>
        <v>0</v>
      </c>
      <c r="K2519" s="323"/>
      <c r="L2519" s="324"/>
      <c r="M2519" s="325" t="s">
        <v>1</v>
      </c>
      <c r="N2519" s="326" t="s">
        <v>48</v>
      </c>
      <c r="O2519" s="93"/>
      <c r="P2519" s="257">
        <f>O2519*H2519</f>
        <v>0</v>
      </c>
      <c r="Q2519" s="257">
        <v>0</v>
      </c>
      <c r="R2519" s="257">
        <f>Q2519*H2519</f>
        <v>0</v>
      </c>
      <c r="S2519" s="257">
        <v>0</v>
      </c>
      <c r="T2519" s="258">
        <f>S2519*H2519</f>
        <v>0</v>
      </c>
      <c r="U2519" s="40"/>
      <c r="V2519" s="40"/>
      <c r="W2519" s="40"/>
      <c r="X2519" s="40"/>
      <c r="Y2519" s="40"/>
      <c r="Z2519" s="40"/>
      <c r="AA2519" s="40"/>
      <c r="AB2519" s="40"/>
      <c r="AC2519" s="40"/>
      <c r="AD2519" s="40"/>
      <c r="AE2519" s="40"/>
      <c r="AR2519" s="259" t="s">
        <v>212</v>
      </c>
      <c r="AT2519" s="259" t="s">
        <v>534</v>
      </c>
      <c r="AU2519" s="259" t="s">
        <v>93</v>
      </c>
      <c r="AY2519" s="18" t="s">
        <v>397</v>
      </c>
      <c r="BE2519" s="260">
        <f>IF(N2519="základní",J2519,0)</f>
        <v>0</v>
      </c>
      <c r="BF2519" s="260">
        <f>IF(N2519="snížená",J2519,0)</f>
        <v>0</v>
      </c>
      <c r="BG2519" s="260">
        <f>IF(N2519="zákl. přenesená",J2519,0)</f>
        <v>0</v>
      </c>
      <c r="BH2519" s="260">
        <f>IF(N2519="sníž. přenesená",J2519,0)</f>
        <v>0</v>
      </c>
      <c r="BI2519" s="260">
        <f>IF(N2519="nulová",J2519,0)</f>
        <v>0</v>
      </c>
      <c r="BJ2519" s="18" t="s">
        <v>91</v>
      </c>
      <c r="BK2519" s="260">
        <f>ROUND(I2519*H2519,2)</f>
        <v>0</v>
      </c>
      <c r="BL2519" s="18" t="s">
        <v>162</v>
      </c>
      <c r="BM2519" s="259" t="s">
        <v>3880</v>
      </c>
    </row>
    <row r="2520" s="13" customFormat="1">
      <c r="A2520" s="13"/>
      <c r="B2520" s="269"/>
      <c r="C2520" s="270"/>
      <c r="D2520" s="261" t="s">
        <v>465</v>
      </c>
      <c r="E2520" s="271" t="s">
        <v>1</v>
      </c>
      <c r="F2520" s="272" t="s">
        <v>3881</v>
      </c>
      <c r="G2520" s="270"/>
      <c r="H2520" s="273">
        <v>366.07999999999998</v>
      </c>
      <c r="I2520" s="274"/>
      <c r="J2520" s="270"/>
      <c r="K2520" s="270"/>
      <c r="L2520" s="275"/>
      <c r="M2520" s="276"/>
      <c r="N2520" s="277"/>
      <c r="O2520" s="277"/>
      <c r="P2520" s="277"/>
      <c r="Q2520" s="277"/>
      <c r="R2520" s="277"/>
      <c r="S2520" s="277"/>
      <c r="T2520" s="278"/>
      <c r="U2520" s="13"/>
      <c r="V2520" s="13"/>
      <c r="W2520" s="13"/>
      <c r="X2520" s="13"/>
      <c r="Y2520" s="13"/>
      <c r="Z2520" s="13"/>
      <c r="AA2520" s="13"/>
      <c r="AB2520" s="13"/>
      <c r="AC2520" s="13"/>
      <c r="AD2520" s="13"/>
      <c r="AE2520" s="13"/>
      <c r="AT2520" s="279" t="s">
        <v>465</v>
      </c>
      <c r="AU2520" s="279" t="s">
        <v>93</v>
      </c>
      <c r="AV2520" s="13" t="s">
        <v>93</v>
      </c>
      <c r="AW2520" s="13" t="s">
        <v>38</v>
      </c>
      <c r="AX2520" s="13" t="s">
        <v>83</v>
      </c>
      <c r="AY2520" s="279" t="s">
        <v>397</v>
      </c>
    </row>
    <row r="2521" s="14" customFormat="1">
      <c r="A2521" s="14"/>
      <c r="B2521" s="280"/>
      <c r="C2521" s="281"/>
      <c r="D2521" s="261" t="s">
        <v>465</v>
      </c>
      <c r="E2521" s="282" t="s">
        <v>1</v>
      </c>
      <c r="F2521" s="283" t="s">
        <v>467</v>
      </c>
      <c r="G2521" s="281"/>
      <c r="H2521" s="284">
        <v>366.07999999999998</v>
      </c>
      <c r="I2521" s="285"/>
      <c r="J2521" s="281"/>
      <c r="K2521" s="281"/>
      <c r="L2521" s="286"/>
      <c r="M2521" s="287"/>
      <c r="N2521" s="288"/>
      <c r="O2521" s="288"/>
      <c r="P2521" s="288"/>
      <c r="Q2521" s="288"/>
      <c r="R2521" s="288"/>
      <c r="S2521" s="288"/>
      <c r="T2521" s="289"/>
      <c r="U2521" s="14"/>
      <c r="V2521" s="14"/>
      <c r="W2521" s="14"/>
      <c r="X2521" s="14"/>
      <c r="Y2521" s="14"/>
      <c r="Z2521" s="14"/>
      <c r="AA2521" s="14"/>
      <c r="AB2521" s="14"/>
      <c r="AC2521" s="14"/>
      <c r="AD2521" s="14"/>
      <c r="AE2521" s="14"/>
      <c r="AT2521" s="290" t="s">
        <v>465</v>
      </c>
      <c r="AU2521" s="290" t="s">
        <v>93</v>
      </c>
      <c r="AV2521" s="14" t="s">
        <v>124</v>
      </c>
      <c r="AW2521" s="14" t="s">
        <v>38</v>
      </c>
      <c r="AX2521" s="14" t="s">
        <v>91</v>
      </c>
      <c r="AY2521" s="290" t="s">
        <v>397</v>
      </c>
    </row>
    <row r="2522" s="2" customFormat="1" ht="16.5" customHeight="1">
      <c r="A2522" s="40"/>
      <c r="B2522" s="41"/>
      <c r="C2522" s="247" t="s">
        <v>3882</v>
      </c>
      <c r="D2522" s="247" t="s">
        <v>400</v>
      </c>
      <c r="E2522" s="248" t="s">
        <v>3883</v>
      </c>
      <c r="F2522" s="249" t="s">
        <v>3884</v>
      </c>
      <c r="G2522" s="250" t="s">
        <v>1431</v>
      </c>
      <c r="H2522" s="329"/>
      <c r="I2522" s="252"/>
      <c r="J2522" s="253">
        <f>ROUND(I2522*H2522,2)</f>
        <v>0</v>
      </c>
      <c r="K2522" s="254"/>
      <c r="L2522" s="46"/>
      <c r="M2522" s="255" t="s">
        <v>1</v>
      </c>
      <c r="N2522" s="256" t="s">
        <v>48</v>
      </c>
      <c r="O2522" s="93"/>
      <c r="P2522" s="257">
        <f>O2522*H2522</f>
        <v>0</v>
      </c>
      <c r="Q2522" s="257">
        <v>0</v>
      </c>
      <c r="R2522" s="257">
        <f>Q2522*H2522</f>
        <v>0</v>
      </c>
      <c r="S2522" s="257">
        <v>0</v>
      </c>
      <c r="T2522" s="258">
        <f>S2522*H2522</f>
        <v>0</v>
      </c>
      <c r="U2522" s="40"/>
      <c r="V2522" s="40"/>
      <c r="W2522" s="40"/>
      <c r="X2522" s="40"/>
      <c r="Y2522" s="40"/>
      <c r="Z2522" s="40"/>
      <c r="AA2522" s="40"/>
      <c r="AB2522" s="40"/>
      <c r="AC2522" s="40"/>
      <c r="AD2522" s="40"/>
      <c r="AE2522" s="40"/>
      <c r="AR2522" s="259" t="s">
        <v>162</v>
      </c>
      <c r="AT2522" s="259" t="s">
        <v>400</v>
      </c>
      <c r="AU2522" s="259" t="s">
        <v>93</v>
      </c>
      <c r="AY2522" s="18" t="s">
        <v>397</v>
      </c>
      <c r="BE2522" s="260">
        <f>IF(N2522="základní",J2522,0)</f>
        <v>0</v>
      </c>
      <c r="BF2522" s="260">
        <f>IF(N2522="snížená",J2522,0)</f>
        <v>0</v>
      </c>
      <c r="BG2522" s="260">
        <f>IF(N2522="zákl. přenesená",J2522,0)</f>
        <v>0</v>
      </c>
      <c r="BH2522" s="260">
        <f>IF(N2522="sníž. přenesená",J2522,0)</f>
        <v>0</v>
      </c>
      <c r="BI2522" s="260">
        <f>IF(N2522="nulová",J2522,0)</f>
        <v>0</v>
      </c>
      <c r="BJ2522" s="18" t="s">
        <v>91</v>
      </c>
      <c r="BK2522" s="260">
        <f>ROUND(I2522*H2522,2)</f>
        <v>0</v>
      </c>
      <c r="BL2522" s="18" t="s">
        <v>162</v>
      </c>
      <c r="BM2522" s="259" t="s">
        <v>3885</v>
      </c>
    </row>
    <row r="2523" s="12" customFormat="1" ht="22.8" customHeight="1">
      <c r="A2523" s="12"/>
      <c r="B2523" s="231"/>
      <c r="C2523" s="232"/>
      <c r="D2523" s="233" t="s">
        <v>82</v>
      </c>
      <c r="E2523" s="245" t="s">
        <v>3844</v>
      </c>
      <c r="F2523" s="245" t="s">
        <v>3886</v>
      </c>
      <c r="G2523" s="232"/>
      <c r="H2523" s="232"/>
      <c r="I2523" s="235"/>
      <c r="J2523" s="246">
        <f>BK2523</f>
        <v>0</v>
      </c>
      <c r="K2523" s="232"/>
      <c r="L2523" s="237"/>
      <c r="M2523" s="238"/>
      <c r="N2523" s="239"/>
      <c r="O2523" s="239"/>
      <c r="P2523" s="240">
        <f>SUM(P2524:P2538)</f>
        <v>0</v>
      </c>
      <c r="Q2523" s="239"/>
      <c r="R2523" s="240">
        <f>SUM(R2524:R2538)</f>
        <v>0</v>
      </c>
      <c r="S2523" s="239"/>
      <c r="T2523" s="241">
        <f>SUM(T2524:T2538)</f>
        <v>0</v>
      </c>
      <c r="U2523" s="12"/>
      <c r="V2523" s="12"/>
      <c r="W2523" s="12"/>
      <c r="X2523" s="12"/>
      <c r="Y2523" s="12"/>
      <c r="Z2523" s="12"/>
      <c r="AA2523" s="12"/>
      <c r="AB2523" s="12"/>
      <c r="AC2523" s="12"/>
      <c r="AD2523" s="12"/>
      <c r="AE2523" s="12"/>
      <c r="AR2523" s="242" t="s">
        <v>93</v>
      </c>
      <c r="AT2523" s="243" t="s">
        <v>82</v>
      </c>
      <c r="AU2523" s="243" t="s">
        <v>91</v>
      </c>
      <c r="AY2523" s="242" t="s">
        <v>397</v>
      </c>
      <c r="BK2523" s="244">
        <f>SUM(BK2524:BK2538)</f>
        <v>0</v>
      </c>
    </row>
    <row r="2524" s="2" customFormat="1" ht="21.75" customHeight="1">
      <c r="A2524" s="40"/>
      <c r="B2524" s="41"/>
      <c r="C2524" s="247" t="s">
        <v>2438</v>
      </c>
      <c r="D2524" s="247" t="s">
        <v>400</v>
      </c>
      <c r="E2524" s="248" t="s">
        <v>3887</v>
      </c>
      <c r="F2524" s="249" t="s">
        <v>3888</v>
      </c>
      <c r="G2524" s="250" t="s">
        <v>546</v>
      </c>
      <c r="H2524" s="251">
        <v>691.85599999999999</v>
      </c>
      <c r="I2524" s="252"/>
      <c r="J2524" s="253">
        <f>ROUND(I2524*H2524,2)</f>
        <v>0</v>
      </c>
      <c r="K2524" s="254"/>
      <c r="L2524" s="46"/>
      <c r="M2524" s="255" t="s">
        <v>1</v>
      </c>
      <c r="N2524" s="256" t="s">
        <v>48</v>
      </c>
      <c r="O2524" s="93"/>
      <c r="P2524" s="257">
        <f>O2524*H2524</f>
        <v>0</v>
      </c>
      <c r="Q2524" s="257">
        <v>0</v>
      </c>
      <c r="R2524" s="257">
        <f>Q2524*H2524</f>
        <v>0</v>
      </c>
      <c r="S2524" s="257">
        <v>0</v>
      </c>
      <c r="T2524" s="258">
        <f>S2524*H2524</f>
        <v>0</v>
      </c>
      <c r="U2524" s="40"/>
      <c r="V2524" s="40"/>
      <c r="W2524" s="40"/>
      <c r="X2524" s="40"/>
      <c r="Y2524" s="40"/>
      <c r="Z2524" s="40"/>
      <c r="AA2524" s="40"/>
      <c r="AB2524" s="40"/>
      <c r="AC2524" s="40"/>
      <c r="AD2524" s="40"/>
      <c r="AE2524" s="40"/>
      <c r="AR2524" s="259" t="s">
        <v>162</v>
      </c>
      <c r="AT2524" s="259" t="s">
        <v>400</v>
      </c>
      <c r="AU2524" s="259" t="s">
        <v>93</v>
      </c>
      <c r="AY2524" s="18" t="s">
        <v>397</v>
      </c>
      <c r="BE2524" s="260">
        <f>IF(N2524="základní",J2524,0)</f>
        <v>0</v>
      </c>
      <c r="BF2524" s="260">
        <f>IF(N2524="snížená",J2524,0)</f>
        <v>0</v>
      </c>
      <c r="BG2524" s="260">
        <f>IF(N2524="zákl. přenesená",J2524,0)</f>
        <v>0</v>
      </c>
      <c r="BH2524" s="260">
        <f>IF(N2524="sníž. přenesená",J2524,0)</f>
        <v>0</v>
      </c>
      <c r="BI2524" s="260">
        <f>IF(N2524="nulová",J2524,0)</f>
        <v>0</v>
      </c>
      <c r="BJ2524" s="18" t="s">
        <v>91</v>
      </c>
      <c r="BK2524" s="260">
        <f>ROUND(I2524*H2524,2)</f>
        <v>0</v>
      </c>
      <c r="BL2524" s="18" t="s">
        <v>162</v>
      </c>
      <c r="BM2524" s="259" t="s">
        <v>3889</v>
      </c>
    </row>
    <row r="2525" s="2" customFormat="1">
      <c r="A2525" s="40"/>
      <c r="B2525" s="41"/>
      <c r="C2525" s="42"/>
      <c r="D2525" s="261" t="s">
        <v>404</v>
      </c>
      <c r="E2525" s="42"/>
      <c r="F2525" s="262" t="s">
        <v>3890</v>
      </c>
      <c r="G2525" s="42"/>
      <c r="H2525" s="42"/>
      <c r="I2525" s="157"/>
      <c r="J2525" s="42"/>
      <c r="K2525" s="42"/>
      <c r="L2525" s="46"/>
      <c r="M2525" s="263"/>
      <c r="N2525" s="264"/>
      <c r="O2525" s="93"/>
      <c r="P2525" s="93"/>
      <c r="Q2525" s="93"/>
      <c r="R2525" s="93"/>
      <c r="S2525" s="93"/>
      <c r="T2525" s="94"/>
      <c r="U2525" s="40"/>
      <c r="V2525" s="40"/>
      <c r="W2525" s="40"/>
      <c r="X2525" s="40"/>
      <c r="Y2525" s="40"/>
      <c r="Z2525" s="40"/>
      <c r="AA2525" s="40"/>
      <c r="AB2525" s="40"/>
      <c r="AC2525" s="40"/>
      <c r="AD2525" s="40"/>
      <c r="AE2525" s="40"/>
      <c r="AT2525" s="18" t="s">
        <v>404</v>
      </c>
      <c r="AU2525" s="18" t="s">
        <v>93</v>
      </c>
    </row>
    <row r="2526" s="16" customFormat="1">
      <c r="A2526" s="16"/>
      <c r="B2526" s="306"/>
      <c r="C2526" s="307"/>
      <c r="D2526" s="261" t="s">
        <v>465</v>
      </c>
      <c r="E2526" s="308" t="s">
        <v>1</v>
      </c>
      <c r="F2526" s="309" t="s">
        <v>1213</v>
      </c>
      <c r="G2526" s="307"/>
      <c r="H2526" s="308" t="s">
        <v>1</v>
      </c>
      <c r="I2526" s="310"/>
      <c r="J2526" s="307"/>
      <c r="K2526" s="307"/>
      <c r="L2526" s="311"/>
      <c r="M2526" s="312"/>
      <c r="N2526" s="313"/>
      <c r="O2526" s="313"/>
      <c r="P2526" s="313"/>
      <c r="Q2526" s="313"/>
      <c r="R2526" s="313"/>
      <c r="S2526" s="313"/>
      <c r="T2526" s="314"/>
      <c r="U2526" s="16"/>
      <c r="V2526" s="16"/>
      <c r="W2526" s="16"/>
      <c r="X2526" s="16"/>
      <c r="Y2526" s="16"/>
      <c r="Z2526" s="16"/>
      <c r="AA2526" s="16"/>
      <c r="AB2526" s="16"/>
      <c r="AC2526" s="16"/>
      <c r="AD2526" s="16"/>
      <c r="AE2526" s="16"/>
      <c r="AT2526" s="315" t="s">
        <v>465</v>
      </c>
      <c r="AU2526" s="315" t="s">
        <v>93</v>
      </c>
      <c r="AV2526" s="16" t="s">
        <v>91</v>
      </c>
      <c r="AW2526" s="16" t="s">
        <v>38</v>
      </c>
      <c r="AX2526" s="16" t="s">
        <v>83</v>
      </c>
      <c r="AY2526" s="315" t="s">
        <v>397</v>
      </c>
    </row>
    <row r="2527" s="13" customFormat="1">
      <c r="A2527" s="13"/>
      <c r="B2527" s="269"/>
      <c r="C2527" s="270"/>
      <c r="D2527" s="261" t="s">
        <v>465</v>
      </c>
      <c r="E2527" s="271" t="s">
        <v>1</v>
      </c>
      <c r="F2527" s="272" t="s">
        <v>3891</v>
      </c>
      <c r="G2527" s="270"/>
      <c r="H2527" s="273">
        <v>628.96000000000004</v>
      </c>
      <c r="I2527" s="274"/>
      <c r="J2527" s="270"/>
      <c r="K2527" s="270"/>
      <c r="L2527" s="275"/>
      <c r="M2527" s="276"/>
      <c r="N2527" s="277"/>
      <c r="O2527" s="277"/>
      <c r="P2527" s="277"/>
      <c r="Q2527" s="277"/>
      <c r="R2527" s="277"/>
      <c r="S2527" s="277"/>
      <c r="T2527" s="278"/>
      <c r="U2527" s="13"/>
      <c r="V2527" s="13"/>
      <c r="W2527" s="13"/>
      <c r="X2527" s="13"/>
      <c r="Y2527" s="13"/>
      <c r="Z2527" s="13"/>
      <c r="AA2527" s="13"/>
      <c r="AB2527" s="13"/>
      <c r="AC2527" s="13"/>
      <c r="AD2527" s="13"/>
      <c r="AE2527" s="13"/>
      <c r="AT2527" s="279" t="s">
        <v>465</v>
      </c>
      <c r="AU2527" s="279" t="s">
        <v>93</v>
      </c>
      <c r="AV2527" s="13" t="s">
        <v>93</v>
      </c>
      <c r="AW2527" s="13" t="s">
        <v>38</v>
      </c>
      <c r="AX2527" s="13" t="s">
        <v>83</v>
      </c>
      <c r="AY2527" s="279" t="s">
        <v>397</v>
      </c>
    </row>
    <row r="2528" s="15" customFormat="1">
      <c r="A2528" s="15"/>
      <c r="B2528" s="291"/>
      <c r="C2528" s="292"/>
      <c r="D2528" s="261" t="s">
        <v>465</v>
      </c>
      <c r="E2528" s="293" t="s">
        <v>1</v>
      </c>
      <c r="F2528" s="294" t="s">
        <v>476</v>
      </c>
      <c r="G2528" s="292"/>
      <c r="H2528" s="295">
        <v>628.96000000000004</v>
      </c>
      <c r="I2528" s="296"/>
      <c r="J2528" s="292"/>
      <c r="K2528" s="292"/>
      <c r="L2528" s="297"/>
      <c r="M2528" s="298"/>
      <c r="N2528" s="299"/>
      <c r="O2528" s="299"/>
      <c r="P2528" s="299"/>
      <c r="Q2528" s="299"/>
      <c r="R2528" s="299"/>
      <c r="S2528" s="299"/>
      <c r="T2528" s="300"/>
      <c r="U2528" s="15"/>
      <c r="V2528" s="15"/>
      <c r="W2528" s="15"/>
      <c r="X2528" s="15"/>
      <c r="Y2528" s="15"/>
      <c r="Z2528" s="15"/>
      <c r="AA2528" s="15"/>
      <c r="AB2528" s="15"/>
      <c r="AC2528" s="15"/>
      <c r="AD2528" s="15"/>
      <c r="AE2528" s="15"/>
      <c r="AT2528" s="301" t="s">
        <v>465</v>
      </c>
      <c r="AU2528" s="301" t="s">
        <v>93</v>
      </c>
      <c r="AV2528" s="15" t="s">
        <v>112</v>
      </c>
      <c r="AW2528" s="15" t="s">
        <v>38</v>
      </c>
      <c r="AX2528" s="15" t="s">
        <v>83</v>
      </c>
      <c r="AY2528" s="301" t="s">
        <v>397</v>
      </c>
    </row>
    <row r="2529" s="13" customFormat="1">
      <c r="A2529" s="13"/>
      <c r="B2529" s="269"/>
      <c r="C2529" s="270"/>
      <c r="D2529" s="261" t="s">
        <v>465</v>
      </c>
      <c r="E2529" s="271" t="s">
        <v>1</v>
      </c>
      <c r="F2529" s="272" t="s">
        <v>3892</v>
      </c>
      <c r="G2529" s="270"/>
      <c r="H2529" s="273">
        <v>62.896000000000001</v>
      </c>
      <c r="I2529" s="274"/>
      <c r="J2529" s="270"/>
      <c r="K2529" s="270"/>
      <c r="L2529" s="275"/>
      <c r="M2529" s="276"/>
      <c r="N2529" s="277"/>
      <c r="O2529" s="277"/>
      <c r="P2529" s="277"/>
      <c r="Q2529" s="277"/>
      <c r="R2529" s="277"/>
      <c r="S2529" s="277"/>
      <c r="T2529" s="278"/>
      <c r="U2529" s="13"/>
      <c r="V2529" s="13"/>
      <c r="W2529" s="13"/>
      <c r="X2529" s="13"/>
      <c r="Y2529" s="13"/>
      <c r="Z2529" s="13"/>
      <c r="AA2529" s="13"/>
      <c r="AB2529" s="13"/>
      <c r="AC2529" s="13"/>
      <c r="AD2529" s="13"/>
      <c r="AE2529" s="13"/>
      <c r="AT2529" s="279" t="s">
        <v>465</v>
      </c>
      <c r="AU2529" s="279" t="s">
        <v>93</v>
      </c>
      <c r="AV2529" s="13" t="s">
        <v>93</v>
      </c>
      <c r="AW2529" s="13" t="s">
        <v>38</v>
      </c>
      <c r="AX2529" s="13" t="s">
        <v>83</v>
      </c>
      <c r="AY2529" s="279" t="s">
        <v>397</v>
      </c>
    </row>
    <row r="2530" s="14" customFormat="1">
      <c r="A2530" s="14"/>
      <c r="B2530" s="280"/>
      <c r="C2530" s="281"/>
      <c r="D2530" s="261" t="s">
        <v>465</v>
      </c>
      <c r="E2530" s="282" t="s">
        <v>1</v>
      </c>
      <c r="F2530" s="283" t="s">
        <v>467</v>
      </c>
      <c r="G2530" s="281"/>
      <c r="H2530" s="284">
        <v>691.85599999999999</v>
      </c>
      <c r="I2530" s="285"/>
      <c r="J2530" s="281"/>
      <c r="K2530" s="281"/>
      <c r="L2530" s="286"/>
      <c r="M2530" s="287"/>
      <c r="N2530" s="288"/>
      <c r="O2530" s="288"/>
      <c r="P2530" s="288"/>
      <c r="Q2530" s="288"/>
      <c r="R2530" s="288"/>
      <c r="S2530" s="288"/>
      <c r="T2530" s="289"/>
      <c r="U2530" s="14"/>
      <c r="V2530" s="14"/>
      <c r="W2530" s="14"/>
      <c r="X2530" s="14"/>
      <c r="Y2530" s="14"/>
      <c r="Z2530" s="14"/>
      <c r="AA2530" s="14"/>
      <c r="AB2530" s="14"/>
      <c r="AC2530" s="14"/>
      <c r="AD2530" s="14"/>
      <c r="AE2530" s="14"/>
      <c r="AT2530" s="290" t="s">
        <v>465</v>
      </c>
      <c r="AU2530" s="290" t="s">
        <v>93</v>
      </c>
      <c r="AV2530" s="14" t="s">
        <v>124</v>
      </c>
      <c r="AW2530" s="14" t="s">
        <v>38</v>
      </c>
      <c r="AX2530" s="14" t="s">
        <v>91</v>
      </c>
      <c r="AY2530" s="290" t="s">
        <v>397</v>
      </c>
    </row>
    <row r="2531" s="2" customFormat="1" ht="21.75" customHeight="1">
      <c r="A2531" s="40"/>
      <c r="B2531" s="41"/>
      <c r="C2531" s="247" t="s">
        <v>3893</v>
      </c>
      <c r="D2531" s="247" t="s">
        <v>400</v>
      </c>
      <c r="E2531" s="248" t="s">
        <v>3894</v>
      </c>
      <c r="F2531" s="249" t="s">
        <v>3895</v>
      </c>
      <c r="G2531" s="250" t="s">
        <v>546</v>
      </c>
      <c r="H2531" s="251">
        <v>21.216000000000001</v>
      </c>
      <c r="I2531" s="252"/>
      <c r="J2531" s="253">
        <f>ROUND(I2531*H2531,2)</f>
        <v>0</v>
      </c>
      <c r="K2531" s="254"/>
      <c r="L2531" s="46"/>
      <c r="M2531" s="255" t="s">
        <v>1</v>
      </c>
      <c r="N2531" s="256" t="s">
        <v>48</v>
      </c>
      <c r="O2531" s="93"/>
      <c r="P2531" s="257">
        <f>O2531*H2531</f>
        <v>0</v>
      </c>
      <c r="Q2531" s="257">
        <v>0</v>
      </c>
      <c r="R2531" s="257">
        <f>Q2531*H2531</f>
        <v>0</v>
      </c>
      <c r="S2531" s="257">
        <v>0</v>
      </c>
      <c r="T2531" s="258">
        <f>S2531*H2531</f>
        <v>0</v>
      </c>
      <c r="U2531" s="40"/>
      <c r="V2531" s="40"/>
      <c r="W2531" s="40"/>
      <c r="X2531" s="40"/>
      <c r="Y2531" s="40"/>
      <c r="Z2531" s="40"/>
      <c r="AA2531" s="40"/>
      <c r="AB2531" s="40"/>
      <c r="AC2531" s="40"/>
      <c r="AD2531" s="40"/>
      <c r="AE2531" s="40"/>
      <c r="AR2531" s="259" t="s">
        <v>162</v>
      </c>
      <c r="AT2531" s="259" t="s">
        <v>400</v>
      </c>
      <c r="AU2531" s="259" t="s">
        <v>93</v>
      </c>
      <c r="AY2531" s="18" t="s">
        <v>397</v>
      </c>
      <c r="BE2531" s="260">
        <f>IF(N2531="základní",J2531,0)</f>
        <v>0</v>
      </c>
      <c r="BF2531" s="260">
        <f>IF(N2531="snížená",J2531,0)</f>
        <v>0</v>
      </c>
      <c r="BG2531" s="260">
        <f>IF(N2531="zákl. přenesená",J2531,0)</f>
        <v>0</v>
      </c>
      <c r="BH2531" s="260">
        <f>IF(N2531="sníž. přenesená",J2531,0)</f>
        <v>0</v>
      </c>
      <c r="BI2531" s="260">
        <f>IF(N2531="nulová",J2531,0)</f>
        <v>0</v>
      </c>
      <c r="BJ2531" s="18" t="s">
        <v>91</v>
      </c>
      <c r="BK2531" s="260">
        <f>ROUND(I2531*H2531,2)</f>
        <v>0</v>
      </c>
      <c r="BL2531" s="18" t="s">
        <v>162</v>
      </c>
      <c r="BM2531" s="259" t="s">
        <v>3896</v>
      </c>
    </row>
    <row r="2532" s="2" customFormat="1">
      <c r="A2532" s="40"/>
      <c r="B2532" s="41"/>
      <c r="C2532" s="42"/>
      <c r="D2532" s="261" t="s">
        <v>404</v>
      </c>
      <c r="E2532" s="42"/>
      <c r="F2532" s="262" t="s">
        <v>3897</v>
      </c>
      <c r="G2532" s="42"/>
      <c r="H2532" s="42"/>
      <c r="I2532" s="157"/>
      <c r="J2532" s="42"/>
      <c r="K2532" s="42"/>
      <c r="L2532" s="46"/>
      <c r="M2532" s="263"/>
      <c r="N2532" s="264"/>
      <c r="O2532" s="93"/>
      <c r="P2532" s="93"/>
      <c r="Q2532" s="93"/>
      <c r="R2532" s="93"/>
      <c r="S2532" s="93"/>
      <c r="T2532" s="94"/>
      <c r="U2532" s="40"/>
      <c r="V2532" s="40"/>
      <c r="W2532" s="40"/>
      <c r="X2532" s="40"/>
      <c r="Y2532" s="40"/>
      <c r="Z2532" s="40"/>
      <c r="AA2532" s="40"/>
      <c r="AB2532" s="40"/>
      <c r="AC2532" s="40"/>
      <c r="AD2532" s="40"/>
      <c r="AE2532" s="40"/>
      <c r="AT2532" s="18" t="s">
        <v>404</v>
      </c>
      <c r="AU2532" s="18" t="s">
        <v>93</v>
      </c>
    </row>
    <row r="2533" s="16" customFormat="1">
      <c r="A2533" s="16"/>
      <c r="B2533" s="306"/>
      <c r="C2533" s="307"/>
      <c r="D2533" s="261" t="s">
        <v>465</v>
      </c>
      <c r="E2533" s="308" t="s">
        <v>1</v>
      </c>
      <c r="F2533" s="309" t="s">
        <v>1213</v>
      </c>
      <c r="G2533" s="307"/>
      <c r="H2533" s="308" t="s">
        <v>1</v>
      </c>
      <c r="I2533" s="310"/>
      <c r="J2533" s="307"/>
      <c r="K2533" s="307"/>
      <c r="L2533" s="311"/>
      <c r="M2533" s="312"/>
      <c r="N2533" s="313"/>
      <c r="O2533" s="313"/>
      <c r="P2533" s="313"/>
      <c r="Q2533" s="313"/>
      <c r="R2533" s="313"/>
      <c r="S2533" s="313"/>
      <c r="T2533" s="314"/>
      <c r="U2533" s="16"/>
      <c r="V2533" s="16"/>
      <c r="W2533" s="16"/>
      <c r="X2533" s="16"/>
      <c r="Y2533" s="16"/>
      <c r="Z2533" s="16"/>
      <c r="AA2533" s="16"/>
      <c r="AB2533" s="16"/>
      <c r="AC2533" s="16"/>
      <c r="AD2533" s="16"/>
      <c r="AE2533" s="16"/>
      <c r="AT2533" s="315" t="s">
        <v>465</v>
      </c>
      <c r="AU2533" s="315" t="s">
        <v>93</v>
      </c>
      <c r="AV2533" s="16" t="s">
        <v>91</v>
      </c>
      <c r="AW2533" s="16" t="s">
        <v>38</v>
      </c>
      <c r="AX2533" s="16" t="s">
        <v>83</v>
      </c>
      <c r="AY2533" s="315" t="s">
        <v>397</v>
      </c>
    </row>
    <row r="2534" s="13" customFormat="1">
      <c r="A2534" s="13"/>
      <c r="B2534" s="269"/>
      <c r="C2534" s="270"/>
      <c r="D2534" s="261" t="s">
        <v>465</v>
      </c>
      <c r="E2534" s="271" t="s">
        <v>1</v>
      </c>
      <c r="F2534" s="272" t="s">
        <v>3898</v>
      </c>
      <c r="G2534" s="270"/>
      <c r="H2534" s="273">
        <v>17.68</v>
      </c>
      <c r="I2534" s="274"/>
      <c r="J2534" s="270"/>
      <c r="K2534" s="270"/>
      <c r="L2534" s="275"/>
      <c r="M2534" s="276"/>
      <c r="N2534" s="277"/>
      <c r="O2534" s="277"/>
      <c r="P2534" s="277"/>
      <c r="Q2534" s="277"/>
      <c r="R2534" s="277"/>
      <c r="S2534" s="277"/>
      <c r="T2534" s="278"/>
      <c r="U2534" s="13"/>
      <c r="V2534" s="13"/>
      <c r="W2534" s="13"/>
      <c r="X2534" s="13"/>
      <c r="Y2534" s="13"/>
      <c r="Z2534" s="13"/>
      <c r="AA2534" s="13"/>
      <c r="AB2534" s="13"/>
      <c r="AC2534" s="13"/>
      <c r="AD2534" s="13"/>
      <c r="AE2534" s="13"/>
      <c r="AT2534" s="279" t="s">
        <v>465</v>
      </c>
      <c r="AU2534" s="279" t="s">
        <v>93</v>
      </c>
      <c r="AV2534" s="13" t="s">
        <v>93</v>
      </c>
      <c r="AW2534" s="13" t="s">
        <v>38</v>
      </c>
      <c r="AX2534" s="13" t="s">
        <v>83</v>
      </c>
      <c r="AY2534" s="279" t="s">
        <v>397</v>
      </c>
    </row>
    <row r="2535" s="15" customFormat="1">
      <c r="A2535" s="15"/>
      <c r="B2535" s="291"/>
      <c r="C2535" s="292"/>
      <c r="D2535" s="261" t="s">
        <v>465</v>
      </c>
      <c r="E2535" s="293" t="s">
        <v>1</v>
      </c>
      <c r="F2535" s="294" t="s">
        <v>476</v>
      </c>
      <c r="G2535" s="292"/>
      <c r="H2535" s="295">
        <v>17.68</v>
      </c>
      <c r="I2535" s="296"/>
      <c r="J2535" s="292"/>
      <c r="K2535" s="292"/>
      <c r="L2535" s="297"/>
      <c r="M2535" s="298"/>
      <c r="N2535" s="299"/>
      <c r="O2535" s="299"/>
      <c r="P2535" s="299"/>
      <c r="Q2535" s="299"/>
      <c r="R2535" s="299"/>
      <c r="S2535" s="299"/>
      <c r="T2535" s="300"/>
      <c r="U2535" s="15"/>
      <c r="V2535" s="15"/>
      <c r="W2535" s="15"/>
      <c r="X2535" s="15"/>
      <c r="Y2535" s="15"/>
      <c r="Z2535" s="15"/>
      <c r="AA2535" s="15"/>
      <c r="AB2535" s="15"/>
      <c r="AC2535" s="15"/>
      <c r="AD2535" s="15"/>
      <c r="AE2535" s="15"/>
      <c r="AT2535" s="301" t="s">
        <v>465</v>
      </c>
      <c r="AU2535" s="301" t="s">
        <v>93</v>
      </c>
      <c r="AV2535" s="15" t="s">
        <v>112</v>
      </c>
      <c r="AW2535" s="15" t="s">
        <v>38</v>
      </c>
      <c r="AX2535" s="15" t="s">
        <v>83</v>
      </c>
      <c r="AY2535" s="301" t="s">
        <v>397</v>
      </c>
    </row>
    <row r="2536" s="13" customFormat="1">
      <c r="A2536" s="13"/>
      <c r="B2536" s="269"/>
      <c r="C2536" s="270"/>
      <c r="D2536" s="261" t="s">
        <v>465</v>
      </c>
      <c r="E2536" s="271" t="s">
        <v>1</v>
      </c>
      <c r="F2536" s="272" t="s">
        <v>3899</v>
      </c>
      <c r="G2536" s="270"/>
      <c r="H2536" s="273">
        <v>3.536</v>
      </c>
      <c r="I2536" s="274"/>
      <c r="J2536" s="270"/>
      <c r="K2536" s="270"/>
      <c r="L2536" s="275"/>
      <c r="M2536" s="276"/>
      <c r="N2536" s="277"/>
      <c r="O2536" s="277"/>
      <c r="P2536" s="277"/>
      <c r="Q2536" s="277"/>
      <c r="R2536" s="277"/>
      <c r="S2536" s="277"/>
      <c r="T2536" s="278"/>
      <c r="U2536" s="13"/>
      <c r="V2536" s="13"/>
      <c r="W2536" s="13"/>
      <c r="X2536" s="13"/>
      <c r="Y2536" s="13"/>
      <c r="Z2536" s="13"/>
      <c r="AA2536" s="13"/>
      <c r="AB2536" s="13"/>
      <c r="AC2536" s="13"/>
      <c r="AD2536" s="13"/>
      <c r="AE2536" s="13"/>
      <c r="AT2536" s="279" t="s">
        <v>465</v>
      </c>
      <c r="AU2536" s="279" t="s">
        <v>93</v>
      </c>
      <c r="AV2536" s="13" t="s">
        <v>93</v>
      </c>
      <c r="AW2536" s="13" t="s">
        <v>38</v>
      </c>
      <c r="AX2536" s="13" t="s">
        <v>83</v>
      </c>
      <c r="AY2536" s="279" t="s">
        <v>397</v>
      </c>
    </row>
    <row r="2537" s="14" customFormat="1">
      <c r="A2537" s="14"/>
      <c r="B2537" s="280"/>
      <c r="C2537" s="281"/>
      <c r="D2537" s="261" t="s">
        <v>465</v>
      </c>
      <c r="E2537" s="282" t="s">
        <v>1</v>
      </c>
      <c r="F2537" s="283" t="s">
        <v>467</v>
      </c>
      <c r="G2537" s="281"/>
      <c r="H2537" s="284">
        <v>21.216000000000001</v>
      </c>
      <c r="I2537" s="285"/>
      <c r="J2537" s="281"/>
      <c r="K2537" s="281"/>
      <c r="L2537" s="286"/>
      <c r="M2537" s="287"/>
      <c r="N2537" s="288"/>
      <c r="O2537" s="288"/>
      <c r="P2537" s="288"/>
      <c r="Q2537" s="288"/>
      <c r="R2537" s="288"/>
      <c r="S2537" s="288"/>
      <c r="T2537" s="289"/>
      <c r="U2537" s="14"/>
      <c r="V2537" s="14"/>
      <c r="W2537" s="14"/>
      <c r="X2537" s="14"/>
      <c r="Y2537" s="14"/>
      <c r="Z2537" s="14"/>
      <c r="AA2537" s="14"/>
      <c r="AB2537" s="14"/>
      <c r="AC2537" s="14"/>
      <c r="AD2537" s="14"/>
      <c r="AE2537" s="14"/>
      <c r="AT2537" s="290" t="s">
        <v>465</v>
      </c>
      <c r="AU2537" s="290" t="s">
        <v>93</v>
      </c>
      <c r="AV2537" s="14" t="s">
        <v>124</v>
      </c>
      <c r="AW2537" s="14" t="s">
        <v>38</v>
      </c>
      <c r="AX2537" s="14" t="s">
        <v>91</v>
      </c>
      <c r="AY2537" s="290" t="s">
        <v>397</v>
      </c>
    </row>
    <row r="2538" s="2" customFormat="1" ht="16.5" customHeight="1">
      <c r="A2538" s="40"/>
      <c r="B2538" s="41"/>
      <c r="C2538" s="247" t="s">
        <v>2442</v>
      </c>
      <c r="D2538" s="247" t="s">
        <v>400</v>
      </c>
      <c r="E2538" s="248" t="s">
        <v>3900</v>
      </c>
      <c r="F2538" s="249" t="s">
        <v>3901</v>
      </c>
      <c r="G2538" s="250" t="s">
        <v>1431</v>
      </c>
      <c r="H2538" s="329"/>
      <c r="I2538" s="252"/>
      <c r="J2538" s="253">
        <f>ROUND(I2538*H2538,2)</f>
        <v>0</v>
      </c>
      <c r="K2538" s="254"/>
      <c r="L2538" s="46"/>
      <c r="M2538" s="255" t="s">
        <v>1</v>
      </c>
      <c r="N2538" s="256" t="s">
        <v>48</v>
      </c>
      <c r="O2538" s="93"/>
      <c r="P2538" s="257">
        <f>O2538*H2538</f>
        <v>0</v>
      </c>
      <c r="Q2538" s="257">
        <v>0</v>
      </c>
      <c r="R2538" s="257">
        <f>Q2538*H2538</f>
        <v>0</v>
      </c>
      <c r="S2538" s="257">
        <v>0</v>
      </c>
      <c r="T2538" s="258">
        <f>S2538*H2538</f>
        <v>0</v>
      </c>
      <c r="U2538" s="40"/>
      <c r="V2538" s="40"/>
      <c r="W2538" s="40"/>
      <c r="X2538" s="40"/>
      <c r="Y2538" s="40"/>
      <c r="Z2538" s="40"/>
      <c r="AA2538" s="40"/>
      <c r="AB2538" s="40"/>
      <c r="AC2538" s="40"/>
      <c r="AD2538" s="40"/>
      <c r="AE2538" s="40"/>
      <c r="AR2538" s="259" t="s">
        <v>162</v>
      </c>
      <c r="AT2538" s="259" t="s">
        <v>400</v>
      </c>
      <c r="AU2538" s="259" t="s">
        <v>93</v>
      </c>
      <c r="AY2538" s="18" t="s">
        <v>397</v>
      </c>
      <c r="BE2538" s="260">
        <f>IF(N2538="základní",J2538,0)</f>
        <v>0</v>
      </c>
      <c r="BF2538" s="260">
        <f>IF(N2538="snížená",J2538,0)</f>
        <v>0</v>
      </c>
      <c r="BG2538" s="260">
        <f>IF(N2538="zákl. přenesená",J2538,0)</f>
        <v>0</v>
      </c>
      <c r="BH2538" s="260">
        <f>IF(N2538="sníž. přenesená",J2538,0)</f>
        <v>0</v>
      </c>
      <c r="BI2538" s="260">
        <f>IF(N2538="nulová",J2538,0)</f>
        <v>0</v>
      </c>
      <c r="BJ2538" s="18" t="s">
        <v>91</v>
      </c>
      <c r="BK2538" s="260">
        <f>ROUND(I2538*H2538,2)</f>
        <v>0</v>
      </c>
      <c r="BL2538" s="18" t="s">
        <v>162</v>
      </c>
      <c r="BM2538" s="259" t="s">
        <v>3902</v>
      </c>
    </row>
    <row r="2539" s="12" customFormat="1" ht="22.8" customHeight="1">
      <c r="A2539" s="12"/>
      <c r="B2539" s="231"/>
      <c r="C2539" s="232"/>
      <c r="D2539" s="233" t="s">
        <v>82</v>
      </c>
      <c r="E2539" s="245" t="s">
        <v>3865</v>
      </c>
      <c r="F2539" s="245" t="s">
        <v>3903</v>
      </c>
      <c r="G2539" s="232"/>
      <c r="H2539" s="232"/>
      <c r="I2539" s="235"/>
      <c r="J2539" s="246">
        <f>BK2539</f>
        <v>0</v>
      </c>
      <c r="K2539" s="232"/>
      <c r="L2539" s="237"/>
      <c r="M2539" s="238"/>
      <c r="N2539" s="239"/>
      <c r="O2539" s="239"/>
      <c r="P2539" s="240">
        <f>SUM(P2540:P2565)</f>
        <v>0</v>
      </c>
      <c r="Q2539" s="239"/>
      <c r="R2539" s="240">
        <f>SUM(R2540:R2565)</f>
        <v>6.1782240000000002</v>
      </c>
      <c r="S2539" s="239"/>
      <c r="T2539" s="241">
        <f>SUM(T2540:T2565)</f>
        <v>0</v>
      </c>
      <c r="U2539" s="12"/>
      <c r="V2539" s="12"/>
      <c r="W2539" s="12"/>
      <c r="X2539" s="12"/>
      <c r="Y2539" s="12"/>
      <c r="Z2539" s="12"/>
      <c r="AA2539" s="12"/>
      <c r="AB2539" s="12"/>
      <c r="AC2539" s="12"/>
      <c r="AD2539" s="12"/>
      <c r="AE2539" s="12"/>
      <c r="AR2539" s="242" t="s">
        <v>93</v>
      </c>
      <c r="AT2539" s="243" t="s">
        <v>82</v>
      </c>
      <c r="AU2539" s="243" t="s">
        <v>91</v>
      </c>
      <c r="AY2539" s="242" t="s">
        <v>397</v>
      </c>
      <c r="BK2539" s="244">
        <f>SUM(BK2540:BK2565)</f>
        <v>0</v>
      </c>
    </row>
    <row r="2540" s="2" customFormat="1" ht="16.5" customHeight="1">
      <c r="A2540" s="40"/>
      <c r="B2540" s="41"/>
      <c r="C2540" s="247" t="s">
        <v>3904</v>
      </c>
      <c r="D2540" s="247" t="s">
        <v>400</v>
      </c>
      <c r="E2540" s="248" t="s">
        <v>3905</v>
      </c>
      <c r="F2540" s="249" t="s">
        <v>3906</v>
      </c>
      <c r="G2540" s="250" t="s">
        <v>546</v>
      </c>
      <c r="H2540" s="251">
        <v>3391.337</v>
      </c>
      <c r="I2540" s="252"/>
      <c r="J2540" s="253">
        <f>ROUND(I2540*H2540,2)</f>
        <v>0</v>
      </c>
      <c r="K2540" s="254"/>
      <c r="L2540" s="46"/>
      <c r="M2540" s="255" t="s">
        <v>1</v>
      </c>
      <c r="N2540" s="256" t="s">
        <v>48</v>
      </c>
      <c r="O2540" s="93"/>
      <c r="P2540" s="257">
        <f>O2540*H2540</f>
        <v>0</v>
      </c>
      <c r="Q2540" s="257">
        <v>0.00029999999999999997</v>
      </c>
      <c r="R2540" s="257">
        <f>Q2540*H2540</f>
        <v>1.0174010999999998</v>
      </c>
      <c r="S2540" s="257">
        <v>0</v>
      </c>
      <c r="T2540" s="258">
        <f>S2540*H2540</f>
        <v>0</v>
      </c>
      <c r="U2540" s="40"/>
      <c r="V2540" s="40"/>
      <c r="W2540" s="40"/>
      <c r="X2540" s="40"/>
      <c r="Y2540" s="40"/>
      <c r="Z2540" s="40"/>
      <c r="AA2540" s="40"/>
      <c r="AB2540" s="40"/>
      <c r="AC2540" s="40"/>
      <c r="AD2540" s="40"/>
      <c r="AE2540" s="40"/>
      <c r="AR2540" s="259" t="s">
        <v>162</v>
      </c>
      <c r="AT2540" s="259" t="s">
        <v>400</v>
      </c>
      <c r="AU2540" s="259" t="s">
        <v>93</v>
      </c>
      <c r="AY2540" s="18" t="s">
        <v>397</v>
      </c>
      <c r="BE2540" s="260">
        <f>IF(N2540="základní",J2540,0)</f>
        <v>0</v>
      </c>
      <c r="BF2540" s="260">
        <f>IF(N2540="snížená",J2540,0)</f>
        <v>0</v>
      </c>
      <c r="BG2540" s="260">
        <f>IF(N2540="zákl. přenesená",J2540,0)</f>
        <v>0</v>
      </c>
      <c r="BH2540" s="260">
        <f>IF(N2540="sníž. přenesená",J2540,0)</f>
        <v>0</v>
      </c>
      <c r="BI2540" s="260">
        <f>IF(N2540="nulová",J2540,0)</f>
        <v>0</v>
      </c>
      <c r="BJ2540" s="18" t="s">
        <v>91</v>
      </c>
      <c r="BK2540" s="260">
        <f>ROUND(I2540*H2540,2)</f>
        <v>0</v>
      </c>
      <c r="BL2540" s="18" t="s">
        <v>162</v>
      </c>
      <c r="BM2540" s="259" t="s">
        <v>3907</v>
      </c>
    </row>
    <row r="2541" s="2" customFormat="1" ht="21.75" customHeight="1">
      <c r="A2541" s="40"/>
      <c r="B2541" s="41"/>
      <c r="C2541" s="247" t="s">
        <v>2445</v>
      </c>
      <c r="D2541" s="247" t="s">
        <v>400</v>
      </c>
      <c r="E2541" s="248" t="s">
        <v>3908</v>
      </c>
      <c r="F2541" s="249" t="s">
        <v>3909</v>
      </c>
      <c r="G2541" s="250" t="s">
        <v>546</v>
      </c>
      <c r="H2541" s="251">
        <v>3391.337</v>
      </c>
      <c r="I2541" s="252"/>
      <c r="J2541" s="253">
        <f>ROUND(I2541*H2541,2)</f>
        <v>0</v>
      </c>
      <c r="K2541" s="254"/>
      <c r="L2541" s="46"/>
      <c r="M2541" s="255" t="s">
        <v>1</v>
      </c>
      <c r="N2541" s="256" t="s">
        <v>48</v>
      </c>
      <c r="O2541" s="93"/>
      <c r="P2541" s="257">
        <f>O2541*H2541</f>
        <v>0</v>
      </c>
      <c r="Q2541" s="257">
        <v>0.0015</v>
      </c>
      <c r="R2541" s="257">
        <f>Q2541*H2541</f>
        <v>5.0870055000000001</v>
      </c>
      <c r="S2541" s="257">
        <v>0</v>
      </c>
      <c r="T2541" s="258">
        <f>S2541*H2541</f>
        <v>0</v>
      </c>
      <c r="U2541" s="40"/>
      <c r="V2541" s="40"/>
      <c r="W2541" s="40"/>
      <c r="X2541" s="40"/>
      <c r="Y2541" s="40"/>
      <c r="Z2541" s="40"/>
      <c r="AA2541" s="40"/>
      <c r="AB2541" s="40"/>
      <c r="AC2541" s="40"/>
      <c r="AD2541" s="40"/>
      <c r="AE2541" s="40"/>
      <c r="AR2541" s="259" t="s">
        <v>162</v>
      </c>
      <c r="AT2541" s="259" t="s">
        <v>400</v>
      </c>
      <c r="AU2541" s="259" t="s">
        <v>93</v>
      </c>
      <c r="AY2541" s="18" t="s">
        <v>397</v>
      </c>
      <c r="BE2541" s="260">
        <f>IF(N2541="základní",J2541,0)</f>
        <v>0</v>
      </c>
      <c r="BF2541" s="260">
        <f>IF(N2541="snížená",J2541,0)</f>
        <v>0</v>
      </c>
      <c r="BG2541" s="260">
        <f>IF(N2541="zákl. přenesená",J2541,0)</f>
        <v>0</v>
      </c>
      <c r="BH2541" s="260">
        <f>IF(N2541="sníž. přenesená",J2541,0)</f>
        <v>0</v>
      </c>
      <c r="BI2541" s="260">
        <f>IF(N2541="nulová",J2541,0)</f>
        <v>0</v>
      </c>
      <c r="BJ2541" s="18" t="s">
        <v>91</v>
      </c>
      <c r="BK2541" s="260">
        <f>ROUND(I2541*H2541,2)</f>
        <v>0</v>
      </c>
      <c r="BL2541" s="18" t="s">
        <v>162</v>
      </c>
      <c r="BM2541" s="259" t="s">
        <v>3910</v>
      </c>
    </row>
    <row r="2542" s="2" customFormat="1" ht="21.75" customHeight="1">
      <c r="A2542" s="40"/>
      <c r="B2542" s="41"/>
      <c r="C2542" s="247" t="s">
        <v>3911</v>
      </c>
      <c r="D2542" s="247" t="s">
        <v>400</v>
      </c>
      <c r="E2542" s="248" t="s">
        <v>3912</v>
      </c>
      <c r="F2542" s="249" t="s">
        <v>3913</v>
      </c>
      <c r="G2542" s="250" t="s">
        <v>461</v>
      </c>
      <c r="H2542" s="251">
        <v>1406.05</v>
      </c>
      <c r="I2542" s="252"/>
      <c r="J2542" s="253">
        <f>ROUND(I2542*H2542,2)</f>
        <v>0</v>
      </c>
      <c r="K2542" s="254"/>
      <c r="L2542" s="46"/>
      <c r="M2542" s="255" t="s">
        <v>1</v>
      </c>
      <c r="N2542" s="256" t="s">
        <v>48</v>
      </c>
      <c r="O2542" s="93"/>
      <c r="P2542" s="257">
        <f>O2542*H2542</f>
        <v>0</v>
      </c>
      <c r="Q2542" s="257">
        <v>0</v>
      </c>
      <c r="R2542" s="257">
        <f>Q2542*H2542</f>
        <v>0</v>
      </c>
      <c r="S2542" s="257">
        <v>0</v>
      </c>
      <c r="T2542" s="258">
        <f>S2542*H2542</f>
        <v>0</v>
      </c>
      <c r="U2542" s="40"/>
      <c r="V2542" s="40"/>
      <c r="W2542" s="40"/>
      <c r="X2542" s="40"/>
      <c r="Y2542" s="40"/>
      <c r="Z2542" s="40"/>
      <c r="AA2542" s="40"/>
      <c r="AB2542" s="40"/>
      <c r="AC2542" s="40"/>
      <c r="AD2542" s="40"/>
      <c r="AE2542" s="40"/>
      <c r="AR2542" s="259" t="s">
        <v>162</v>
      </c>
      <c r="AT2542" s="259" t="s">
        <v>400</v>
      </c>
      <c r="AU2542" s="259" t="s">
        <v>93</v>
      </c>
      <c r="AY2542" s="18" t="s">
        <v>397</v>
      </c>
      <c r="BE2542" s="260">
        <f>IF(N2542="základní",J2542,0)</f>
        <v>0</v>
      </c>
      <c r="BF2542" s="260">
        <f>IF(N2542="snížená",J2542,0)</f>
        <v>0</v>
      </c>
      <c r="BG2542" s="260">
        <f>IF(N2542="zákl. přenesená",J2542,0)</f>
        <v>0</v>
      </c>
      <c r="BH2542" s="260">
        <f>IF(N2542="sníž. přenesená",J2542,0)</f>
        <v>0</v>
      </c>
      <c r="BI2542" s="260">
        <f>IF(N2542="nulová",J2542,0)</f>
        <v>0</v>
      </c>
      <c r="BJ2542" s="18" t="s">
        <v>91</v>
      </c>
      <c r="BK2542" s="260">
        <f>ROUND(I2542*H2542,2)</f>
        <v>0</v>
      </c>
      <c r="BL2542" s="18" t="s">
        <v>162</v>
      </c>
      <c r="BM2542" s="259" t="s">
        <v>3914</v>
      </c>
    </row>
    <row r="2543" s="2" customFormat="1" ht="21.75" customHeight="1">
      <c r="A2543" s="40"/>
      <c r="B2543" s="41"/>
      <c r="C2543" s="247" t="s">
        <v>2449</v>
      </c>
      <c r="D2543" s="247" t="s">
        <v>400</v>
      </c>
      <c r="E2543" s="248" t="s">
        <v>3915</v>
      </c>
      <c r="F2543" s="249" t="s">
        <v>3916</v>
      </c>
      <c r="G2543" s="250" t="s">
        <v>546</v>
      </c>
      <c r="H2543" s="251">
        <v>3391.337</v>
      </c>
      <c r="I2543" s="252"/>
      <c r="J2543" s="253">
        <f>ROUND(I2543*H2543,2)</f>
        <v>0</v>
      </c>
      <c r="K2543" s="254"/>
      <c r="L2543" s="46"/>
      <c r="M2543" s="255" t="s">
        <v>1</v>
      </c>
      <c r="N2543" s="256" t="s">
        <v>48</v>
      </c>
      <c r="O2543" s="93"/>
      <c r="P2543" s="257">
        <f>O2543*H2543</f>
        <v>0</v>
      </c>
      <c r="Q2543" s="257">
        <v>0</v>
      </c>
      <c r="R2543" s="257">
        <f>Q2543*H2543</f>
        <v>0</v>
      </c>
      <c r="S2543" s="257">
        <v>0</v>
      </c>
      <c r="T2543" s="258">
        <f>S2543*H2543</f>
        <v>0</v>
      </c>
      <c r="U2543" s="40"/>
      <c r="V2543" s="40"/>
      <c r="W2543" s="40"/>
      <c r="X2543" s="40"/>
      <c r="Y2543" s="40"/>
      <c r="Z2543" s="40"/>
      <c r="AA2543" s="40"/>
      <c r="AB2543" s="40"/>
      <c r="AC2543" s="40"/>
      <c r="AD2543" s="40"/>
      <c r="AE2543" s="40"/>
      <c r="AR2543" s="259" t="s">
        <v>162</v>
      </c>
      <c r="AT2543" s="259" t="s">
        <v>400</v>
      </c>
      <c r="AU2543" s="259" t="s">
        <v>93</v>
      </c>
      <c r="AY2543" s="18" t="s">
        <v>397</v>
      </c>
      <c r="BE2543" s="260">
        <f>IF(N2543="základní",J2543,0)</f>
        <v>0</v>
      </c>
      <c r="BF2543" s="260">
        <f>IF(N2543="snížená",J2543,0)</f>
        <v>0</v>
      </c>
      <c r="BG2543" s="260">
        <f>IF(N2543="zákl. přenesená",J2543,0)</f>
        <v>0</v>
      </c>
      <c r="BH2543" s="260">
        <f>IF(N2543="sníž. přenesená",J2543,0)</f>
        <v>0</v>
      </c>
      <c r="BI2543" s="260">
        <f>IF(N2543="nulová",J2543,0)</f>
        <v>0</v>
      </c>
      <c r="BJ2543" s="18" t="s">
        <v>91</v>
      </c>
      <c r="BK2543" s="260">
        <f>ROUND(I2543*H2543,2)</f>
        <v>0</v>
      </c>
      <c r="BL2543" s="18" t="s">
        <v>162</v>
      </c>
      <c r="BM2543" s="259" t="s">
        <v>3917</v>
      </c>
    </row>
    <row r="2544" s="2" customFormat="1">
      <c r="A2544" s="40"/>
      <c r="B2544" s="41"/>
      <c r="C2544" s="42"/>
      <c r="D2544" s="261" t="s">
        <v>404</v>
      </c>
      <c r="E2544" s="42"/>
      <c r="F2544" s="262" t="s">
        <v>3918</v>
      </c>
      <c r="G2544" s="42"/>
      <c r="H2544" s="42"/>
      <c r="I2544" s="157"/>
      <c r="J2544" s="42"/>
      <c r="K2544" s="42"/>
      <c r="L2544" s="46"/>
      <c r="M2544" s="263"/>
      <c r="N2544" s="264"/>
      <c r="O2544" s="93"/>
      <c r="P2544" s="93"/>
      <c r="Q2544" s="93"/>
      <c r="R2544" s="93"/>
      <c r="S2544" s="93"/>
      <c r="T2544" s="94"/>
      <c r="U2544" s="40"/>
      <c r="V2544" s="40"/>
      <c r="W2544" s="40"/>
      <c r="X2544" s="40"/>
      <c r="Y2544" s="40"/>
      <c r="Z2544" s="40"/>
      <c r="AA2544" s="40"/>
      <c r="AB2544" s="40"/>
      <c r="AC2544" s="40"/>
      <c r="AD2544" s="40"/>
      <c r="AE2544" s="40"/>
      <c r="AT2544" s="18" t="s">
        <v>404</v>
      </c>
      <c r="AU2544" s="18" t="s">
        <v>93</v>
      </c>
    </row>
    <row r="2545" s="16" customFormat="1">
      <c r="A2545" s="16"/>
      <c r="B2545" s="306"/>
      <c r="C2545" s="307"/>
      <c r="D2545" s="261" t="s">
        <v>465</v>
      </c>
      <c r="E2545" s="308" t="s">
        <v>1</v>
      </c>
      <c r="F2545" s="309" t="s">
        <v>642</v>
      </c>
      <c r="G2545" s="307"/>
      <c r="H2545" s="308" t="s">
        <v>1</v>
      </c>
      <c r="I2545" s="310"/>
      <c r="J2545" s="307"/>
      <c r="K2545" s="307"/>
      <c r="L2545" s="311"/>
      <c r="M2545" s="312"/>
      <c r="N2545" s="313"/>
      <c r="O2545" s="313"/>
      <c r="P2545" s="313"/>
      <c r="Q2545" s="313"/>
      <c r="R2545" s="313"/>
      <c r="S2545" s="313"/>
      <c r="T2545" s="314"/>
      <c r="U2545" s="16"/>
      <c r="V2545" s="16"/>
      <c r="W2545" s="16"/>
      <c r="X2545" s="16"/>
      <c r="Y2545" s="16"/>
      <c r="Z2545" s="16"/>
      <c r="AA2545" s="16"/>
      <c r="AB2545" s="16"/>
      <c r="AC2545" s="16"/>
      <c r="AD2545" s="16"/>
      <c r="AE2545" s="16"/>
      <c r="AT2545" s="315" t="s">
        <v>465</v>
      </c>
      <c r="AU2545" s="315" t="s">
        <v>93</v>
      </c>
      <c r="AV2545" s="16" t="s">
        <v>91</v>
      </c>
      <c r="AW2545" s="16" t="s">
        <v>38</v>
      </c>
      <c r="AX2545" s="16" t="s">
        <v>83</v>
      </c>
      <c r="AY2545" s="315" t="s">
        <v>397</v>
      </c>
    </row>
    <row r="2546" s="13" customFormat="1">
      <c r="A2546" s="13"/>
      <c r="B2546" s="269"/>
      <c r="C2546" s="270"/>
      <c r="D2546" s="261" t="s">
        <v>465</v>
      </c>
      <c r="E2546" s="271" t="s">
        <v>1</v>
      </c>
      <c r="F2546" s="272" t="s">
        <v>3919</v>
      </c>
      <c r="G2546" s="270"/>
      <c r="H2546" s="273">
        <v>753.29999999999995</v>
      </c>
      <c r="I2546" s="274"/>
      <c r="J2546" s="270"/>
      <c r="K2546" s="270"/>
      <c r="L2546" s="275"/>
      <c r="M2546" s="276"/>
      <c r="N2546" s="277"/>
      <c r="O2546" s="277"/>
      <c r="P2546" s="277"/>
      <c r="Q2546" s="277"/>
      <c r="R2546" s="277"/>
      <c r="S2546" s="277"/>
      <c r="T2546" s="278"/>
      <c r="U2546" s="13"/>
      <c r="V2546" s="13"/>
      <c r="W2546" s="13"/>
      <c r="X2546" s="13"/>
      <c r="Y2546" s="13"/>
      <c r="Z2546" s="13"/>
      <c r="AA2546" s="13"/>
      <c r="AB2546" s="13"/>
      <c r="AC2546" s="13"/>
      <c r="AD2546" s="13"/>
      <c r="AE2546" s="13"/>
      <c r="AT2546" s="279" t="s">
        <v>465</v>
      </c>
      <c r="AU2546" s="279" t="s">
        <v>93</v>
      </c>
      <c r="AV2546" s="13" t="s">
        <v>93</v>
      </c>
      <c r="AW2546" s="13" t="s">
        <v>38</v>
      </c>
      <c r="AX2546" s="13" t="s">
        <v>83</v>
      </c>
      <c r="AY2546" s="279" t="s">
        <v>397</v>
      </c>
    </row>
    <row r="2547" s="13" customFormat="1">
      <c r="A2547" s="13"/>
      <c r="B2547" s="269"/>
      <c r="C2547" s="270"/>
      <c r="D2547" s="261" t="s">
        <v>465</v>
      </c>
      <c r="E2547" s="271" t="s">
        <v>1</v>
      </c>
      <c r="F2547" s="272" t="s">
        <v>3920</v>
      </c>
      <c r="G2547" s="270"/>
      <c r="H2547" s="273">
        <v>472.601</v>
      </c>
      <c r="I2547" s="274"/>
      <c r="J2547" s="270"/>
      <c r="K2547" s="270"/>
      <c r="L2547" s="275"/>
      <c r="M2547" s="276"/>
      <c r="N2547" s="277"/>
      <c r="O2547" s="277"/>
      <c r="P2547" s="277"/>
      <c r="Q2547" s="277"/>
      <c r="R2547" s="277"/>
      <c r="S2547" s="277"/>
      <c r="T2547" s="278"/>
      <c r="U2547" s="13"/>
      <c r="V2547" s="13"/>
      <c r="W2547" s="13"/>
      <c r="X2547" s="13"/>
      <c r="Y2547" s="13"/>
      <c r="Z2547" s="13"/>
      <c r="AA2547" s="13"/>
      <c r="AB2547" s="13"/>
      <c r="AC2547" s="13"/>
      <c r="AD2547" s="13"/>
      <c r="AE2547" s="13"/>
      <c r="AT2547" s="279" t="s">
        <v>465</v>
      </c>
      <c r="AU2547" s="279" t="s">
        <v>93</v>
      </c>
      <c r="AV2547" s="13" t="s">
        <v>93</v>
      </c>
      <c r="AW2547" s="13" t="s">
        <v>38</v>
      </c>
      <c r="AX2547" s="13" t="s">
        <v>83</v>
      </c>
      <c r="AY2547" s="279" t="s">
        <v>397</v>
      </c>
    </row>
    <row r="2548" s="13" customFormat="1">
      <c r="A2548" s="13"/>
      <c r="B2548" s="269"/>
      <c r="C2548" s="270"/>
      <c r="D2548" s="261" t="s">
        <v>465</v>
      </c>
      <c r="E2548" s="271" t="s">
        <v>1</v>
      </c>
      <c r="F2548" s="272" t="s">
        <v>3921</v>
      </c>
      <c r="G2548" s="270"/>
      <c r="H2548" s="273">
        <v>9.4879999999999995</v>
      </c>
      <c r="I2548" s="274"/>
      <c r="J2548" s="270"/>
      <c r="K2548" s="270"/>
      <c r="L2548" s="275"/>
      <c r="M2548" s="276"/>
      <c r="N2548" s="277"/>
      <c r="O2548" s="277"/>
      <c r="P2548" s="277"/>
      <c r="Q2548" s="277"/>
      <c r="R2548" s="277"/>
      <c r="S2548" s="277"/>
      <c r="T2548" s="278"/>
      <c r="U2548" s="13"/>
      <c r="V2548" s="13"/>
      <c r="W2548" s="13"/>
      <c r="X2548" s="13"/>
      <c r="Y2548" s="13"/>
      <c r="Z2548" s="13"/>
      <c r="AA2548" s="13"/>
      <c r="AB2548" s="13"/>
      <c r="AC2548" s="13"/>
      <c r="AD2548" s="13"/>
      <c r="AE2548" s="13"/>
      <c r="AT2548" s="279" t="s">
        <v>465</v>
      </c>
      <c r="AU2548" s="279" t="s">
        <v>93</v>
      </c>
      <c r="AV2548" s="13" t="s">
        <v>93</v>
      </c>
      <c r="AW2548" s="13" t="s">
        <v>38</v>
      </c>
      <c r="AX2548" s="13" t="s">
        <v>83</v>
      </c>
      <c r="AY2548" s="279" t="s">
        <v>397</v>
      </c>
    </row>
    <row r="2549" s="13" customFormat="1">
      <c r="A2549" s="13"/>
      <c r="B2549" s="269"/>
      <c r="C2549" s="270"/>
      <c r="D2549" s="261" t="s">
        <v>465</v>
      </c>
      <c r="E2549" s="271" t="s">
        <v>1</v>
      </c>
      <c r="F2549" s="272" t="s">
        <v>3922</v>
      </c>
      <c r="G2549" s="270"/>
      <c r="H2549" s="273">
        <v>166.65799999999999</v>
      </c>
      <c r="I2549" s="274"/>
      <c r="J2549" s="270"/>
      <c r="K2549" s="270"/>
      <c r="L2549" s="275"/>
      <c r="M2549" s="276"/>
      <c r="N2549" s="277"/>
      <c r="O2549" s="277"/>
      <c r="P2549" s="277"/>
      <c r="Q2549" s="277"/>
      <c r="R2549" s="277"/>
      <c r="S2549" s="277"/>
      <c r="T2549" s="278"/>
      <c r="U2549" s="13"/>
      <c r="V2549" s="13"/>
      <c r="W2549" s="13"/>
      <c r="X2549" s="13"/>
      <c r="Y2549" s="13"/>
      <c r="Z2549" s="13"/>
      <c r="AA2549" s="13"/>
      <c r="AB2549" s="13"/>
      <c r="AC2549" s="13"/>
      <c r="AD2549" s="13"/>
      <c r="AE2549" s="13"/>
      <c r="AT2549" s="279" t="s">
        <v>465</v>
      </c>
      <c r="AU2549" s="279" t="s">
        <v>93</v>
      </c>
      <c r="AV2549" s="13" t="s">
        <v>93</v>
      </c>
      <c r="AW2549" s="13" t="s">
        <v>38</v>
      </c>
      <c r="AX2549" s="13" t="s">
        <v>83</v>
      </c>
      <c r="AY2549" s="279" t="s">
        <v>397</v>
      </c>
    </row>
    <row r="2550" s="13" customFormat="1">
      <c r="A2550" s="13"/>
      <c r="B2550" s="269"/>
      <c r="C2550" s="270"/>
      <c r="D2550" s="261" t="s">
        <v>465</v>
      </c>
      <c r="E2550" s="271" t="s">
        <v>1</v>
      </c>
      <c r="F2550" s="272" t="s">
        <v>3923</v>
      </c>
      <c r="G2550" s="270"/>
      <c r="H2550" s="273">
        <v>831.97400000000005</v>
      </c>
      <c r="I2550" s="274"/>
      <c r="J2550" s="270"/>
      <c r="K2550" s="270"/>
      <c r="L2550" s="275"/>
      <c r="M2550" s="276"/>
      <c r="N2550" s="277"/>
      <c r="O2550" s="277"/>
      <c r="P2550" s="277"/>
      <c r="Q2550" s="277"/>
      <c r="R2550" s="277"/>
      <c r="S2550" s="277"/>
      <c r="T2550" s="278"/>
      <c r="U2550" s="13"/>
      <c r="V2550" s="13"/>
      <c r="W2550" s="13"/>
      <c r="X2550" s="13"/>
      <c r="Y2550" s="13"/>
      <c r="Z2550" s="13"/>
      <c r="AA2550" s="13"/>
      <c r="AB2550" s="13"/>
      <c r="AC2550" s="13"/>
      <c r="AD2550" s="13"/>
      <c r="AE2550" s="13"/>
      <c r="AT2550" s="279" t="s">
        <v>465</v>
      </c>
      <c r="AU2550" s="279" t="s">
        <v>93</v>
      </c>
      <c r="AV2550" s="13" t="s">
        <v>93</v>
      </c>
      <c r="AW2550" s="13" t="s">
        <v>38</v>
      </c>
      <c r="AX2550" s="13" t="s">
        <v>83</v>
      </c>
      <c r="AY2550" s="279" t="s">
        <v>397</v>
      </c>
    </row>
    <row r="2551" s="13" customFormat="1">
      <c r="A2551" s="13"/>
      <c r="B2551" s="269"/>
      <c r="C2551" s="270"/>
      <c r="D2551" s="261" t="s">
        <v>465</v>
      </c>
      <c r="E2551" s="271" t="s">
        <v>1</v>
      </c>
      <c r="F2551" s="272" t="s">
        <v>3924</v>
      </c>
      <c r="G2551" s="270"/>
      <c r="H2551" s="273">
        <v>154.572</v>
      </c>
      <c r="I2551" s="274"/>
      <c r="J2551" s="270"/>
      <c r="K2551" s="270"/>
      <c r="L2551" s="275"/>
      <c r="M2551" s="276"/>
      <c r="N2551" s="277"/>
      <c r="O2551" s="277"/>
      <c r="P2551" s="277"/>
      <c r="Q2551" s="277"/>
      <c r="R2551" s="277"/>
      <c r="S2551" s="277"/>
      <c r="T2551" s="278"/>
      <c r="U2551" s="13"/>
      <c r="V2551" s="13"/>
      <c r="W2551" s="13"/>
      <c r="X2551" s="13"/>
      <c r="Y2551" s="13"/>
      <c r="Z2551" s="13"/>
      <c r="AA2551" s="13"/>
      <c r="AB2551" s="13"/>
      <c r="AC2551" s="13"/>
      <c r="AD2551" s="13"/>
      <c r="AE2551" s="13"/>
      <c r="AT2551" s="279" t="s">
        <v>465</v>
      </c>
      <c r="AU2551" s="279" t="s">
        <v>93</v>
      </c>
      <c r="AV2551" s="13" t="s">
        <v>93</v>
      </c>
      <c r="AW2551" s="13" t="s">
        <v>38</v>
      </c>
      <c r="AX2551" s="13" t="s">
        <v>83</v>
      </c>
      <c r="AY2551" s="279" t="s">
        <v>397</v>
      </c>
    </row>
    <row r="2552" s="13" customFormat="1">
      <c r="A2552" s="13"/>
      <c r="B2552" s="269"/>
      <c r="C2552" s="270"/>
      <c r="D2552" s="261" t="s">
        <v>465</v>
      </c>
      <c r="E2552" s="271" t="s">
        <v>1</v>
      </c>
      <c r="F2552" s="272" t="s">
        <v>3925</v>
      </c>
      <c r="G2552" s="270"/>
      <c r="H2552" s="273">
        <v>952.43200000000002</v>
      </c>
      <c r="I2552" s="274"/>
      <c r="J2552" s="270"/>
      <c r="K2552" s="270"/>
      <c r="L2552" s="275"/>
      <c r="M2552" s="276"/>
      <c r="N2552" s="277"/>
      <c r="O2552" s="277"/>
      <c r="P2552" s="277"/>
      <c r="Q2552" s="277"/>
      <c r="R2552" s="277"/>
      <c r="S2552" s="277"/>
      <c r="T2552" s="278"/>
      <c r="U2552" s="13"/>
      <c r="V2552" s="13"/>
      <c r="W2552" s="13"/>
      <c r="X2552" s="13"/>
      <c r="Y2552" s="13"/>
      <c r="Z2552" s="13"/>
      <c r="AA2552" s="13"/>
      <c r="AB2552" s="13"/>
      <c r="AC2552" s="13"/>
      <c r="AD2552" s="13"/>
      <c r="AE2552" s="13"/>
      <c r="AT2552" s="279" t="s">
        <v>465</v>
      </c>
      <c r="AU2552" s="279" t="s">
        <v>93</v>
      </c>
      <c r="AV2552" s="13" t="s">
        <v>93</v>
      </c>
      <c r="AW2552" s="13" t="s">
        <v>38</v>
      </c>
      <c r="AX2552" s="13" t="s">
        <v>83</v>
      </c>
      <c r="AY2552" s="279" t="s">
        <v>397</v>
      </c>
    </row>
    <row r="2553" s="13" customFormat="1">
      <c r="A2553" s="13"/>
      <c r="B2553" s="269"/>
      <c r="C2553" s="270"/>
      <c r="D2553" s="261" t="s">
        <v>465</v>
      </c>
      <c r="E2553" s="271" t="s">
        <v>1</v>
      </c>
      <c r="F2553" s="272" t="s">
        <v>3926</v>
      </c>
      <c r="G2553" s="270"/>
      <c r="H2553" s="273">
        <v>26.75</v>
      </c>
      <c r="I2553" s="274"/>
      <c r="J2553" s="270"/>
      <c r="K2553" s="270"/>
      <c r="L2553" s="275"/>
      <c r="M2553" s="276"/>
      <c r="N2553" s="277"/>
      <c r="O2553" s="277"/>
      <c r="P2553" s="277"/>
      <c r="Q2553" s="277"/>
      <c r="R2553" s="277"/>
      <c r="S2553" s="277"/>
      <c r="T2553" s="278"/>
      <c r="U2553" s="13"/>
      <c r="V2553" s="13"/>
      <c r="W2553" s="13"/>
      <c r="X2553" s="13"/>
      <c r="Y2553" s="13"/>
      <c r="Z2553" s="13"/>
      <c r="AA2553" s="13"/>
      <c r="AB2553" s="13"/>
      <c r="AC2553" s="13"/>
      <c r="AD2553" s="13"/>
      <c r="AE2553" s="13"/>
      <c r="AT2553" s="279" t="s">
        <v>465</v>
      </c>
      <c r="AU2553" s="279" t="s">
        <v>93</v>
      </c>
      <c r="AV2553" s="13" t="s">
        <v>93</v>
      </c>
      <c r="AW2553" s="13" t="s">
        <v>38</v>
      </c>
      <c r="AX2553" s="13" t="s">
        <v>83</v>
      </c>
      <c r="AY2553" s="279" t="s">
        <v>397</v>
      </c>
    </row>
    <row r="2554" s="13" customFormat="1">
      <c r="A2554" s="13"/>
      <c r="B2554" s="269"/>
      <c r="C2554" s="270"/>
      <c r="D2554" s="261" t="s">
        <v>465</v>
      </c>
      <c r="E2554" s="271" t="s">
        <v>1</v>
      </c>
      <c r="F2554" s="272" t="s">
        <v>3927</v>
      </c>
      <c r="G2554" s="270"/>
      <c r="H2554" s="273">
        <v>23.562000000000001</v>
      </c>
      <c r="I2554" s="274"/>
      <c r="J2554" s="270"/>
      <c r="K2554" s="270"/>
      <c r="L2554" s="275"/>
      <c r="M2554" s="276"/>
      <c r="N2554" s="277"/>
      <c r="O2554" s="277"/>
      <c r="P2554" s="277"/>
      <c r="Q2554" s="277"/>
      <c r="R2554" s="277"/>
      <c r="S2554" s="277"/>
      <c r="T2554" s="278"/>
      <c r="U2554" s="13"/>
      <c r="V2554" s="13"/>
      <c r="W2554" s="13"/>
      <c r="X2554" s="13"/>
      <c r="Y2554" s="13"/>
      <c r="Z2554" s="13"/>
      <c r="AA2554" s="13"/>
      <c r="AB2554" s="13"/>
      <c r="AC2554" s="13"/>
      <c r="AD2554" s="13"/>
      <c r="AE2554" s="13"/>
      <c r="AT2554" s="279" t="s">
        <v>465</v>
      </c>
      <c r="AU2554" s="279" t="s">
        <v>93</v>
      </c>
      <c r="AV2554" s="13" t="s">
        <v>93</v>
      </c>
      <c r="AW2554" s="13" t="s">
        <v>38</v>
      </c>
      <c r="AX2554" s="13" t="s">
        <v>83</v>
      </c>
      <c r="AY2554" s="279" t="s">
        <v>397</v>
      </c>
    </row>
    <row r="2555" s="14" customFormat="1">
      <c r="A2555" s="14"/>
      <c r="B2555" s="280"/>
      <c r="C2555" s="281"/>
      <c r="D2555" s="261" t="s">
        <v>465</v>
      </c>
      <c r="E2555" s="282" t="s">
        <v>1</v>
      </c>
      <c r="F2555" s="283" t="s">
        <v>467</v>
      </c>
      <c r="G2555" s="281"/>
      <c r="H2555" s="284">
        <v>3391.337</v>
      </c>
      <c r="I2555" s="285"/>
      <c r="J2555" s="281"/>
      <c r="K2555" s="281"/>
      <c r="L2555" s="286"/>
      <c r="M2555" s="287"/>
      <c r="N2555" s="288"/>
      <c r="O2555" s="288"/>
      <c r="P2555" s="288"/>
      <c r="Q2555" s="288"/>
      <c r="R2555" s="288"/>
      <c r="S2555" s="288"/>
      <c r="T2555" s="289"/>
      <c r="U2555" s="14"/>
      <c r="V2555" s="14"/>
      <c r="W2555" s="14"/>
      <c r="X2555" s="14"/>
      <c r="Y2555" s="14"/>
      <c r="Z2555" s="14"/>
      <c r="AA2555" s="14"/>
      <c r="AB2555" s="14"/>
      <c r="AC2555" s="14"/>
      <c r="AD2555" s="14"/>
      <c r="AE2555" s="14"/>
      <c r="AT2555" s="290" t="s">
        <v>465</v>
      </c>
      <c r="AU2555" s="290" t="s">
        <v>93</v>
      </c>
      <c r="AV2555" s="14" t="s">
        <v>124</v>
      </c>
      <c r="AW2555" s="14" t="s">
        <v>38</v>
      </c>
      <c r="AX2555" s="14" t="s">
        <v>91</v>
      </c>
      <c r="AY2555" s="290" t="s">
        <v>397</v>
      </c>
    </row>
    <row r="2556" s="2" customFormat="1" ht="16.5" customHeight="1">
      <c r="A2556" s="40"/>
      <c r="B2556" s="41"/>
      <c r="C2556" s="316" t="s">
        <v>3928</v>
      </c>
      <c r="D2556" s="316" t="s">
        <v>534</v>
      </c>
      <c r="E2556" s="317" t="s">
        <v>3929</v>
      </c>
      <c r="F2556" s="318" t="s">
        <v>3930</v>
      </c>
      <c r="G2556" s="319" t="s">
        <v>546</v>
      </c>
      <c r="H2556" s="320">
        <v>3730.471</v>
      </c>
      <c r="I2556" s="321"/>
      <c r="J2556" s="322">
        <f>ROUND(I2556*H2556,2)</f>
        <v>0</v>
      </c>
      <c r="K2556" s="323"/>
      <c r="L2556" s="324"/>
      <c r="M2556" s="325" t="s">
        <v>1</v>
      </c>
      <c r="N2556" s="326" t="s">
        <v>48</v>
      </c>
      <c r="O2556" s="93"/>
      <c r="P2556" s="257">
        <f>O2556*H2556</f>
        <v>0</v>
      </c>
      <c r="Q2556" s="257">
        <v>0</v>
      </c>
      <c r="R2556" s="257">
        <f>Q2556*H2556</f>
        <v>0</v>
      </c>
      <c r="S2556" s="257">
        <v>0</v>
      </c>
      <c r="T2556" s="258">
        <f>S2556*H2556</f>
        <v>0</v>
      </c>
      <c r="U2556" s="40"/>
      <c r="V2556" s="40"/>
      <c r="W2556" s="40"/>
      <c r="X2556" s="40"/>
      <c r="Y2556" s="40"/>
      <c r="Z2556" s="40"/>
      <c r="AA2556" s="40"/>
      <c r="AB2556" s="40"/>
      <c r="AC2556" s="40"/>
      <c r="AD2556" s="40"/>
      <c r="AE2556" s="40"/>
      <c r="AR2556" s="259" t="s">
        <v>212</v>
      </c>
      <c r="AT2556" s="259" t="s">
        <v>534</v>
      </c>
      <c r="AU2556" s="259" t="s">
        <v>93</v>
      </c>
      <c r="AY2556" s="18" t="s">
        <v>397</v>
      </c>
      <c r="BE2556" s="260">
        <f>IF(N2556="základní",J2556,0)</f>
        <v>0</v>
      </c>
      <c r="BF2556" s="260">
        <f>IF(N2556="snížená",J2556,0)</f>
        <v>0</v>
      </c>
      <c r="BG2556" s="260">
        <f>IF(N2556="zákl. přenesená",J2556,0)</f>
        <v>0</v>
      </c>
      <c r="BH2556" s="260">
        <f>IF(N2556="sníž. přenesená",J2556,0)</f>
        <v>0</v>
      </c>
      <c r="BI2556" s="260">
        <f>IF(N2556="nulová",J2556,0)</f>
        <v>0</v>
      </c>
      <c r="BJ2556" s="18" t="s">
        <v>91</v>
      </c>
      <c r="BK2556" s="260">
        <f>ROUND(I2556*H2556,2)</f>
        <v>0</v>
      </c>
      <c r="BL2556" s="18" t="s">
        <v>162</v>
      </c>
      <c r="BM2556" s="259" t="s">
        <v>3931</v>
      </c>
    </row>
    <row r="2557" s="2" customFormat="1">
      <c r="A2557" s="40"/>
      <c r="B2557" s="41"/>
      <c r="C2557" s="42"/>
      <c r="D2557" s="261" t="s">
        <v>404</v>
      </c>
      <c r="E2557" s="42"/>
      <c r="F2557" s="262" t="s">
        <v>3932</v>
      </c>
      <c r="G2557" s="42"/>
      <c r="H2557" s="42"/>
      <c r="I2557" s="157"/>
      <c r="J2557" s="42"/>
      <c r="K2557" s="42"/>
      <c r="L2557" s="46"/>
      <c r="M2557" s="263"/>
      <c r="N2557" s="264"/>
      <c r="O2557" s="93"/>
      <c r="P2557" s="93"/>
      <c r="Q2557" s="93"/>
      <c r="R2557" s="93"/>
      <c r="S2557" s="93"/>
      <c r="T2557" s="94"/>
      <c r="U2557" s="40"/>
      <c r="V2557" s="40"/>
      <c r="W2557" s="40"/>
      <c r="X2557" s="40"/>
      <c r="Y2557" s="40"/>
      <c r="Z2557" s="40"/>
      <c r="AA2557" s="40"/>
      <c r="AB2557" s="40"/>
      <c r="AC2557" s="40"/>
      <c r="AD2557" s="40"/>
      <c r="AE2557" s="40"/>
      <c r="AT2557" s="18" t="s">
        <v>404</v>
      </c>
      <c r="AU2557" s="18" t="s">
        <v>93</v>
      </c>
    </row>
    <row r="2558" s="13" customFormat="1">
      <c r="A2558" s="13"/>
      <c r="B2558" s="269"/>
      <c r="C2558" s="270"/>
      <c r="D2558" s="261" t="s">
        <v>465</v>
      </c>
      <c r="E2558" s="271" t="s">
        <v>1</v>
      </c>
      <c r="F2558" s="272" t="s">
        <v>3933</v>
      </c>
      <c r="G2558" s="270"/>
      <c r="H2558" s="273">
        <v>3730.471</v>
      </c>
      <c r="I2558" s="274"/>
      <c r="J2558" s="270"/>
      <c r="K2558" s="270"/>
      <c r="L2558" s="275"/>
      <c r="M2558" s="276"/>
      <c r="N2558" s="277"/>
      <c r="O2558" s="277"/>
      <c r="P2558" s="277"/>
      <c r="Q2558" s="277"/>
      <c r="R2558" s="277"/>
      <c r="S2558" s="277"/>
      <c r="T2558" s="278"/>
      <c r="U2558" s="13"/>
      <c r="V2558" s="13"/>
      <c r="W2558" s="13"/>
      <c r="X2558" s="13"/>
      <c r="Y2558" s="13"/>
      <c r="Z2558" s="13"/>
      <c r="AA2558" s="13"/>
      <c r="AB2558" s="13"/>
      <c r="AC2558" s="13"/>
      <c r="AD2558" s="13"/>
      <c r="AE2558" s="13"/>
      <c r="AT2558" s="279" t="s">
        <v>465</v>
      </c>
      <c r="AU2558" s="279" t="s">
        <v>93</v>
      </c>
      <c r="AV2558" s="13" t="s">
        <v>93</v>
      </c>
      <c r="AW2558" s="13" t="s">
        <v>38</v>
      </c>
      <c r="AX2558" s="13" t="s">
        <v>83</v>
      </c>
      <c r="AY2558" s="279" t="s">
        <v>397</v>
      </c>
    </row>
    <row r="2559" s="14" customFormat="1">
      <c r="A2559" s="14"/>
      <c r="B2559" s="280"/>
      <c r="C2559" s="281"/>
      <c r="D2559" s="261" t="s">
        <v>465</v>
      </c>
      <c r="E2559" s="282" t="s">
        <v>1</v>
      </c>
      <c r="F2559" s="283" t="s">
        <v>467</v>
      </c>
      <c r="G2559" s="281"/>
      <c r="H2559" s="284">
        <v>3730.471</v>
      </c>
      <c r="I2559" s="285"/>
      <c r="J2559" s="281"/>
      <c r="K2559" s="281"/>
      <c r="L2559" s="286"/>
      <c r="M2559" s="287"/>
      <c r="N2559" s="288"/>
      <c r="O2559" s="288"/>
      <c r="P2559" s="288"/>
      <c r="Q2559" s="288"/>
      <c r="R2559" s="288"/>
      <c r="S2559" s="288"/>
      <c r="T2559" s="289"/>
      <c r="U2559" s="14"/>
      <c r="V2559" s="14"/>
      <c r="W2559" s="14"/>
      <c r="X2559" s="14"/>
      <c r="Y2559" s="14"/>
      <c r="Z2559" s="14"/>
      <c r="AA2559" s="14"/>
      <c r="AB2559" s="14"/>
      <c r="AC2559" s="14"/>
      <c r="AD2559" s="14"/>
      <c r="AE2559" s="14"/>
      <c r="AT2559" s="290" t="s">
        <v>465</v>
      </c>
      <c r="AU2559" s="290" t="s">
        <v>93</v>
      </c>
      <c r="AV2559" s="14" t="s">
        <v>124</v>
      </c>
      <c r="AW2559" s="14" t="s">
        <v>38</v>
      </c>
      <c r="AX2559" s="14" t="s">
        <v>91</v>
      </c>
      <c r="AY2559" s="290" t="s">
        <v>397</v>
      </c>
    </row>
    <row r="2560" s="2" customFormat="1" ht="21.75" customHeight="1">
      <c r="A2560" s="40"/>
      <c r="B2560" s="41"/>
      <c r="C2560" s="247" t="s">
        <v>2452</v>
      </c>
      <c r="D2560" s="247" t="s">
        <v>400</v>
      </c>
      <c r="E2560" s="248" t="s">
        <v>3934</v>
      </c>
      <c r="F2560" s="249" t="s">
        <v>3935</v>
      </c>
      <c r="G2560" s="250" t="s">
        <v>546</v>
      </c>
      <c r="H2560" s="251">
        <v>1017.4</v>
      </c>
      <c r="I2560" s="252"/>
      <c r="J2560" s="253">
        <f>ROUND(I2560*H2560,2)</f>
        <v>0</v>
      </c>
      <c r="K2560" s="254"/>
      <c r="L2560" s="46"/>
      <c r="M2560" s="255" t="s">
        <v>1</v>
      </c>
      <c r="N2560" s="256" t="s">
        <v>48</v>
      </c>
      <c r="O2560" s="93"/>
      <c r="P2560" s="257">
        <f>O2560*H2560</f>
        <v>0</v>
      </c>
      <c r="Q2560" s="257">
        <v>0</v>
      </c>
      <c r="R2560" s="257">
        <f>Q2560*H2560</f>
        <v>0</v>
      </c>
      <c r="S2560" s="257">
        <v>0</v>
      </c>
      <c r="T2560" s="258">
        <f>S2560*H2560</f>
        <v>0</v>
      </c>
      <c r="U2560" s="40"/>
      <c r="V2560" s="40"/>
      <c r="W2560" s="40"/>
      <c r="X2560" s="40"/>
      <c r="Y2560" s="40"/>
      <c r="Z2560" s="40"/>
      <c r="AA2560" s="40"/>
      <c r="AB2560" s="40"/>
      <c r="AC2560" s="40"/>
      <c r="AD2560" s="40"/>
      <c r="AE2560" s="40"/>
      <c r="AR2560" s="259" t="s">
        <v>162</v>
      </c>
      <c r="AT2560" s="259" t="s">
        <v>400</v>
      </c>
      <c r="AU2560" s="259" t="s">
        <v>93</v>
      </c>
      <c r="AY2560" s="18" t="s">
        <v>397</v>
      </c>
      <c r="BE2560" s="260">
        <f>IF(N2560="základní",J2560,0)</f>
        <v>0</v>
      </c>
      <c r="BF2560" s="260">
        <f>IF(N2560="snížená",J2560,0)</f>
        <v>0</v>
      </c>
      <c r="BG2560" s="260">
        <f>IF(N2560="zákl. přenesená",J2560,0)</f>
        <v>0</v>
      </c>
      <c r="BH2560" s="260">
        <f>IF(N2560="sníž. přenesená",J2560,0)</f>
        <v>0</v>
      </c>
      <c r="BI2560" s="260">
        <f>IF(N2560="nulová",J2560,0)</f>
        <v>0</v>
      </c>
      <c r="BJ2560" s="18" t="s">
        <v>91</v>
      </c>
      <c r="BK2560" s="260">
        <f>ROUND(I2560*H2560,2)</f>
        <v>0</v>
      </c>
      <c r="BL2560" s="18" t="s">
        <v>162</v>
      </c>
      <c r="BM2560" s="259" t="s">
        <v>3936</v>
      </c>
    </row>
    <row r="2561" s="2" customFormat="1" ht="21.75" customHeight="1">
      <c r="A2561" s="40"/>
      <c r="B2561" s="41"/>
      <c r="C2561" s="247" t="s">
        <v>3937</v>
      </c>
      <c r="D2561" s="247" t="s">
        <v>400</v>
      </c>
      <c r="E2561" s="248" t="s">
        <v>3938</v>
      </c>
      <c r="F2561" s="249" t="s">
        <v>3939</v>
      </c>
      <c r="G2561" s="250" t="s">
        <v>546</v>
      </c>
      <c r="H2561" s="251">
        <v>3391.337</v>
      </c>
      <c r="I2561" s="252"/>
      <c r="J2561" s="253">
        <f>ROUND(I2561*H2561,2)</f>
        <v>0</v>
      </c>
      <c r="K2561" s="254"/>
      <c r="L2561" s="46"/>
      <c r="M2561" s="255" t="s">
        <v>1</v>
      </c>
      <c r="N2561" s="256" t="s">
        <v>48</v>
      </c>
      <c r="O2561" s="93"/>
      <c r="P2561" s="257">
        <f>O2561*H2561</f>
        <v>0</v>
      </c>
      <c r="Q2561" s="257">
        <v>0</v>
      </c>
      <c r="R2561" s="257">
        <f>Q2561*H2561</f>
        <v>0</v>
      </c>
      <c r="S2561" s="257">
        <v>0</v>
      </c>
      <c r="T2561" s="258">
        <f>S2561*H2561</f>
        <v>0</v>
      </c>
      <c r="U2561" s="40"/>
      <c r="V2561" s="40"/>
      <c r="W2561" s="40"/>
      <c r="X2561" s="40"/>
      <c r="Y2561" s="40"/>
      <c r="Z2561" s="40"/>
      <c r="AA2561" s="40"/>
      <c r="AB2561" s="40"/>
      <c r="AC2561" s="40"/>
      <c r="AD2561" s="40"/>
      <c r="AE2561" s="40"/>
      <c r="AR2561" s="259" t="s">
        <v>162</v>
      </c>
      <c r="AT2561" s="259" t="s">
        <v>400</v>
      </c>
      <c r="AU2561" s="259" t="s">
        <v>93</v>
      </c>
      <c r="AY2561" s="18" t="s">
        <v>397</v>
      </c>
      <c r="BE2561" s="260">
        <f>IF(N2561="základní",J2561,0)</f>
        <v>0</v>
      </c>
      <c r="BF2561" s="260">
        <f>IF(N2561="snížená",J2561,0)</f>
        <v>0</v>
      </c>
      <c r="BG2561" s="260">
        <f>IF(N2561="zákl. přenesená",J2561,0)</f>
        <v>0</v>
      </c>
      <c r="BH2561" s="260">
        <f>IF(N2561="sníž. přenesená",J2561,0)</f>
        <v>0</v>
      </c>
      <c r="BI2561" s="260">
        <f>IF(N2561="nulová",J2561,0)</f>
        <v>0</v>
      </c>
      <c r="BJ2561" s="18" t="s">
        <v>91</v>
      </c>
      <c r="BK2561" s="260">
        <f>ROUND(I2561*H2561,2)</f>
        <v>0</v>
      </c>
      <c r="BL2561" s="18" t="s">
        <v>162</v>
      </c>
      <c r="BM2561" s="259" t="s">
        <v>3940</v>
      </c>
    </row>
    <row r="2562" s="2" customFormat="1" ht="21.75" customHeight="1">
      <c r="A2562" s="40"/>
      <c r="B2562" s="41"/>
      <c r="C2562" s="247" t="s">
        <v>2456</v>
      </c>
      <c r="D2562" s="247" t="s">
        <v>400</v>
      </c>
      <c r="E2562" s="248" t="s">
        <v>3941</v>
      </c>
      <c r="F2562" s="249" t="s">
        <v>3942</v>
      </c>
      <c r="G2562" s="250" t="s">
        <v>546</v>
      </c>
      <c r="H2562" s="251">
        <v>3391.337</v>
      </c>
      <c r="I2562" s="252"/>
      <c r="J2562" s="253">
        <f>ROUND(I2562*H2562,2)</f>
        <v>0</v>
      </c>
      <c r="K2562" s="254"/>
      <c r="L2562" s="46"/>
      <c r="M2562" s="255" t="s">
        <v>1</v>
      </c>
      <c r="N2562" s="256" t="s">
        <v>48</v>
      </c>
      <c r="O2562" s="93"/>
      <c r="P2562" s="257">
        <f>O2562*H2562</f>
        <v>0</v>
      </c>
      <c r="Q2562" s="257">
        <v>0</v>
      </c>
      <c r="R2562" s="257">
        <f>Q2562*H2562</f>
        <v>0</v>
      </c>
      <c r="S2562" s="257">
        <v>0</v>
      </c>
      <c r="T2562" s="258">
        <f>S2562*H2562</f>
        <v>0</v>
      </c>
      <c r="U2562" s="40"/>
      <c r="V2562" s="40"/>
      <c r="W2562" s="40"/>
      <c r="X2562" s="40"/>
      <c r="Y2562" s="40"/>
      <c r="Z2562" s="40"/>
      <c r="AA2562" s="40"/>
      <c r="AB2562" s="40"/>
      <c r="AC2562" s="40"/>
      <c r="AD2562" s="40"/>
      <c r="AE2562" s="40"/>
      <c r="AR2562" s="259" t="s">
        <v>162</v>
      </c>
      <c r="AT2562" s="259" t="s">
        <v>400</v>
      </c>
      <c r="AU2562" s="259" t="s">
        <v>93</v>
      </c>
      <c r="AY2562" s="18" t="s">
        <v>397</v>
      </c>
      <c r="BE2562" s="260">
        <f>IF(N2562="základní",J2562,0)</f>
        <v>0</v>
      </c>
      <c r="BF2562" s="260">
        <f>IF(N2562="snížená",J2562,0)</f>
        <v>0</v>
      </c>
      <c r="BG2562" s="260">
        <f>IF(N2562="zákl. přenesená",J2562,0)</f>
        <v>0</v>
      </c>
      <c r="BH2562" s="260">
        <f>IF(N2562="sníž. přenesená",J2562,0)</f>
        <v>0</v>
      </c>
      <c r="BI2562" s="260">
        <f>IF(N2562="nulová",J2562,0)</f>
        <v>0</v>
      </c>
      <c r="BJ2562" s="18" t="s">
        <v>91</v>
      </c>
      <c r="BK2562" s="260">
        <f>ROUND(I2562*H2562,2)</f>
        <v>0</v>
      </c>
      <c r="BL2562" s="18" t="s">
        <v>162</v>
      </c>
      <c r="BM2562" s="259" t="s">
        <v>3943</v>
      </c>
    </row>
    <row r="2563" s="2" customFormat="1">
      <c r="A2563" s="40"/>
      <c r="B2563" s="41"/>
      <c r="C2563" s="42"/>
      <c r="D2563" s="261" t="s">
        <v>404</v>
      </c>
      <c r="E2563" s="42"/>
      <c r="F2563" s="262" t="s">
        <v>3944</v>
      </c>
      <c r="G2563" s="42"/>
      <c r="H2563" s="42"/>
      <c r="I2563" s="157"/>
      <c r="J2563" s="42"/>
      <c r="K2563" s="42"/>
      <c r="L2563" s="46"/>
      <c r="M2563" s="263"/>
      <c r="N2563" s="264"/>
      <c r="O2563" s="93"/>
      <c r="P2563" s="93"/>
      <c r="Q2563" s="93"/>
      <c r="R2563" s="93"/>
      <c r="S2563" s="93"/>
      <c r="T2563" s="94"/>
      <c r="U2563" s="40"/>
      <c r="V2563" s="40"/>
      <c r="W2563" s="40"/>
      <c r="X2563" s="40"/>
      <c r="Y2563" s="40"/>
      <c r="Z2563" s="40"/>
      <c r="AA2563" s="40"/>
      <c r="AB2563" s="40"/>
      <c r="AC2563" s="40"/>
      <c r="AD2563" s="40"/>
      <c r="AE2563" s="40"/>
      <c r="AT2563" s="18" t="s">
        <v>404</v>
      </c>
      <c r="AU2563" s="18" t="s">
        <v>93</v>
      </c>
    </row>
    <row r="2564" s="2" customFormat="1" ht="16.5" customHeight="1">
      <c r="A2564" s="40"/>
      <c r="B2564" s="41"/>
      <c r="C2564" s="247" t="s">
        <v>3945</v>
      </c>
      <c r="D2564" s="247" t="s">
        <v>400</v>
      </c>
      <c r="E2564" s="248" t="s">
        <v>3946</v>
      </c>
      <c r="F2564" s="249" t="s">
        <v>3947</v>
      </c>
      <c r="G2564" s="250" t="s">
        <v>461</v>
      </c>
      <c r="H2564" s="251">
        <v>2460.5799999999999</v>
      </c>
      <c r="I2564" s="252"/>
      <c r="J2564" s="253">
        <f>ROUND(I2564*H2564,2)</f>
        <v>0</v>
      </c>
      <c r="K2564" s="254"/>
      <c r="L2564" s="46"/>
      <c r="M2564" s="255" t="s">
        <v>1</v>
      </c>
      <c r="N2564" s="256" t="s">
        <v>48</v>
      </c>
      <c r="O2564" s="93"/>
      <c r="P2564" s="257">
        <f>O2564*H2564</f>
        <v>0</v>
      </c>
      <c r="Q2564" s="257">
        <v>3.0000000000000001E-05</v>
      </c>
      <c r="R2564" s="257">
        <f>Q2564*H2564</f>
        <v>0.073817400000000005</v>
      </c>
      <c r="S2564" s="257">
        <v>0</v>
      </c>
      <c r="T2564" s="258">
        <f>S2564*H2564</f>
        <v>0</v>
      </c>
      <c r="U2564" s="40"/>
      <c r="V2564" s="40"/>
      <c r="W2564" s="40"/>
      <c r="X2564" s="40"/>
      <c r="Y2564" s="40"/>
      <c r="Z2564" s="40"/>
      <c r="AA2564" s="40"/>
      <c r="AB2564" s="40"/>
      <c r="AC2564" s="40"/>
      <c r="AD2564" s="40"/>
      <c r="AE2564" s="40"/>
      <c r="AR2564" s="259" t="s">
        <v>162</v>
      </c>
      <c r="AT2564" s="259" t="s">
        <v>400</v>
      </c>
      <c r="AU2564" s="259" t="s">
        <v>93</v>
      </c>
      <c r="AY2564" s="18" t="s">
        <v>397</v>
      </c>
      <c r="BE2564" s="260">
        <f>IF(N2564="základní",J2564,0)</f>
        <v>0</v>
      </c>
      <c r="BF2564" s="260">
        <f>IF(N2564="snížená",J2564,0)</f>
        <v>0</v>
      </c>
      <c r="BG2564" s="260">
        <f>IF(N2564="zákl. přenesená",J2564,0)</f>
        <v>0</v>
      </c>
      <c r="BH2564" s="260">
        <f>IF(N2564="sníž. přenesená",J2564,0)</f>
        <v>0</v>
      </c>
      <c r="BI2564" s="260">
        <f>IF(N2564="nulová",J2564,0)</f>
        <v>0</v>
      </c>
      <c r="BJ2564" s="18" t="s">
        <v>91</v>
      </c>
      <c r="BK2564" s="260">
        <f>ROUND(I2564*H2564,2)</f>
        <v>0</v>
      </c>
      <c r="BL2564" s="18" t="s">
        <v>162</v>
      </c>
      <c r="BM2564" s="259" t="s">
        <v>3948</v>
      </c>
    </row>
    <row r="2565" s="2" customFormat="1" ht="16.5" customHeight="1">
      <c r="A2565" s="40"/>
      <c r="B2565" s="41"/>
      <c r="C2565" s="247" t="s">
        <v>2459</v>
      </c>
      <c r="D2565" s="247" t="s">
        <v>400</v>
      </c>
      <c r="E2565" s="248" t="s">
        <v>3949</v>
      </c>
      <c r="F2565" s="249" t="s">
        <v>3950</v>
      </c>
      <c r="G2565" s="250" t="s">
        <v>1431</v>
      </c>
      <c r="H2565" s="329"/>
      <c r="I2565" s="252"/>
      <c r="J2565" s="253">
        <f>ROUND(I2565*H2565,2)</f>
        <v>0</v>
      </c>
      <c r="K2565" s="254"/>
      <c r="L2565" s="46"/>
      <c r="M2565" s="255" t="s">
        <v>1</v>
      </c>
      <c r="N2565" s="256" t="s">
        <v>48</v>
      </c>
      <c r="O2565" s="93"/>
      <c r="P2565" s="257">
        <f>O2565*H2565</f>
        <v>0</v>
      </c>
      <c r="Q2565" s="257">
        <v>0</v>
      </c>
      <c r="R2565" s="257">
        <f>Q2565*H2565</f>
        <v>0</v>
      </c>
      <c r="S2565" s="257">
        <v>0</v>
      </c>
      <c r="T2565" s="258">
        <f>S2565*H2565</f>
        <v>0</v>
      </c>
      <c r="U2565" s="40"/>
      <c r="V2565" s="40"/>
      <c r="W2565" s="40"/>
      <c r="X2565" s="40"/>
      <c r="Y2565" s="40"/>
      <c r="Z2565" s="40"/>
      <c r="AA2565" s="40"/>
      <c r="AB2565" s="40"/>
      <c r="AC2565" s="40"/>
      <c r="AD2565" s="40"/>
      <c r="AE2565" s="40"/>
      <c r="AR2565" s="259" t="s">
        <v>162</v>
      </c>
      <c r="AT2565" s="259" t="s">
        <v>400</v>
      </c>
      <c r="AU2565" s="259" t="s">
        <v>93</v>
      </c>
      <c r="AY2565" s="18" t="s">
        <v>397</v>
      </c>
      <c r="BE2565" s="260">
        <f>IF(N2565="základní",J2565,0)</f>
        <v>0</v>
      </c>
      <c r="BF2565" s="260">
        <f>IF(N2565="snížená",J2565,0)</f>
        <v>0</v>
      </c>
      <c r="BG2565" s="260">
        <f>IF(N2565="zákl. přenesená",J2565,0)</f>
        <v>0</v>
      </c>
      <c r="BH2565" s="260">
        <f>IF(N2565="sníž. přenesená",J2565,0)</f>
        <v>0</v>
      </c>
      <c r="BI2565" s="260">
        <f>IF(N2565="nulová",J2565,0)</f>
        <v>0</v>
      </c>
      <c r="BJ2565" s="18" t="s">
        <v>91</v>
      </c>
      <c r="BK2565" s="260">
        <f>ROUND(I2565*H2565,2)</f>
        <v>0</v>
      </c>
      <c r="BL2565" s="18" t="s">
        <v>162</v>
      </c>
      <c r="BM2565" s="259" t="s">
        <v>3951</v>
      </c>
    </row>
    <row r="2566" s="12" customFormat="1" ht="22.8" customHeight="1">
      <c r="A2566" s="12"/>
      <c r="B2566" s="231"/>
      <c r="C2566" s="232"/>
      <c r="D2566" s="233" t="s">
        <v>82</v>
      </c>
      <c r="E2566" s="245" t="s">
        <v>3874</v>
      </c>
      <c r="F2566" s="245" t="s">
        <v>3952</v>
      </c>
      <c r="G2566" s="232"/>
      <c r="H2566" s="232"/>
      <c r="I2566" s="235"/>
      <c r="J2566" s="246">
        <f>BK2566</f>
        <v>0</v>
      </c>
      <c r="K2566" s="232"/>
      <c r="L2566" s="237"/>
      <c r="M2566" s="238"/>
      <c r="N2566" s="239"/>
      <c r="O2566" s="239"/>
      <c r="P2566" s="240">
        <f>SUM(P2567:P2597)</f>
        <v>0</v>
      </c>
      <c r="Q2566" s="239"/>
      <c r="R2566" s="240">
        <f>SUM(R2567:R2597)</f>
        <v>1.6267039000000001</v>
      </c>
      <c r="S2566" s="239"/>
      <c r="T2566" s="241">
        <f>SUM(T2567:T2597)</f>
        <v>0</v>
      </c>
      <c r="U2566" s="12"/>
      <c r="V2566" s="12"/>
      <c r="W2566" s="12"/>
      <c r="X2566" s="12"/>
      <c r="Y2566" s="12"/>
      <c r="Z2566" s="12"/>
      <c r="AA2566" s="12"/>
      <c r="AB2566" s="12"/>
      <c r="AC2566" s="12"/>
      <c r="AD2566" s="12"/>
      <c r="AE2566" s="12"/>
      <c r="AR2566" s="242" t="s">
        <v>93</v>
      </c>
      <c r="AT2566" s="243" t="s">
        <v>82</v>
      </c>
      <c r="AU2566" s="243" t="s">
        <v>91</v>
      </c>
      <c r="AY2566" s="242" t="s">
        <v>397</v>
      </c>
      <c r="BK2566" s="244">
        <f>SUM(BK2567:BK2597)</f>
        <v>0</v>
      </c>
    </row>
    <row r="2567" s="2" customFormat="1" ht="21.75" customHeight="1">
      <c r="A2567" s="40"/>
      <c r="B2567" s="41"/>
      <c r="C2567" s="247" t="s">
        <v>3953</v>
      </c>
      <c r="D2567" s="247" t="s">
        <v>400</v>
      </c>
      <c r="E2567" s="248" t="s">
        <v>3954</v>
      </c>
      <c r="F2567" s="249" t="s">
        <v>3955</v>
      </c>
      <c r="G2567" s="250" t="s">
        <v>546</v>
      </c>
      <c r="H2567" s="251">
        <v>24.23</v>
      </c>
      <c r="I2567" s="252"/>
      <c r="J2567" s="253">
        <f>ROUND(I2567*H2567,2)</f>
        <v>0</v>
      </c>
      <c r="K2567" s="254"/>
      <c r="L2567" s="46"/>
      <c r="M2567" s="255" t="s">
        <v>1</v>
      </c>
      <c r="N2567" s="256" t="s">
        <v>48</v>
      </c>
      <c r="O2567" s="93"/>
      <c r="P2567" s="257">
        <f>O2567*H2567</f>
        <v>0</v>
      </c>
      <c r="Q2567" s="257">
        <v>8.0000000000000007E-05</v>
      </c>
      <c r="R2567" s="257">
        <f>Q2567*H2567</f>
        <v>0.0019384000000000003</v>
      </c>
      <c r="S2567" s="257">
        <v>0</v>
      </c>
      <c r="T2567" s="258">
        <f>S2567*H2567</f>
        <v>0</v>
      </c>
      <c r="U2567" s="40"/>
      <c r="V2567" s="40"/>
      <c r="W2567" s="40"/>
      <c r="X2567" s="40"/>
      <c r="Y2567" s="40"/>
      <c r="Z2567" s="40"/>
      <c r="AA2567" s="40"/>
      <c r="AB2567" s="40"/>
      <c r="AC2567" s="40"/>
      <c r="AD2567" s="40"/>
      <c r="AE2567" s="40"/>
      <c r="AR2567" s="259" t="s">
        <v>162</v>
      </c>
      <c r="AT2567" s="259" t="s">
        <v>400</v>
      </c>
      <c r="AU2567" s="259" t="s">
        <v>93</v>
      </c>
      <c r="AY2567" s="18" t="s">
        <v>397</v>
      </c>
      <c r="BE2567" s="260">
        <f>IF(N2567="základní",J2567,0)</f>
        <v>0</v>
      </c>
      <c r="BF2567" s="260">
        <f>IF(N2567="snížená",J2567,0)</f>
        <v>0</v>
      </c>
      <c r="BG2567" s="260">
        <f>IF(N2567="zákl. přenesená",J2567,0)</f>
        <v>0</v>
      </c>
      <c r="BH2567" s="260">
        <f>IF(N2567="sníž. přenesená",J2567,0)</f>
        <v>0</v>
      </c>
      <c r="BI2567" s="260">
        <f>IF(N2567="nulová",J2567,0)</f>
        <v>0</v>
      </c>
      <c r="BJ2567" s="18" t="s">
        <v>91</v>
      </c>
      <c r="BK2567" s="260">
        <f>ROUND(I2567*H2567,2)</f>
        <v>0</v>
      </c>
      <c r="BL2567" s="18" t="s">
        <v>162</v>
      </c>
      <c r="BM2567" s="259" t="s">
        <v>3956</v>
      </c>
    </row>
    <row r="2568" s="16" customFormat="1">
      <c r="A2568" s="16"/>
      <c r="B2568" s="306"/>
      <c r="C2568" s="307"/>
      <c r="D2568" s="261" t="s">
        <v>465</v>
      </c>
      <c r="E2568" s="308" t="s">
        <v>1</v>
      </c>
      <c r="F2568" s="309" t="s">
        <v>1082</v>
      </c>
      <c r="G2568" s="307"/>
      <c r="H2568" s="308" t="s">
        <v>1</v>
      </c>
      <c r="I2568" s="310"/>
      <c r="J2568" s="307"/>
      <c r="K2568" s="307"/>
      <c r="L2568" s="311"/>
      <c r="M2568" s="312"/>
      <c r="N2568" s="313"/>
      <c r="O2568" s="313"/>
      <c r="P2568" s="313"/>
      <c r="Q2568" s="313"/>
      <c r="R2568" s="313"/>
      <c r="S2568" s="313"/>
      <c r="T2568" s="314"/>
      <c r="U2568" s="16"/>
      <c r="V2568" s="16"/>
      <c r="W2568" s="16"/>
      <c r="X2568" s="16"/>
      <c r="Y2568" s="16"/>
      <c r="Z2568" s="16"/>
      <c r="AA2568" s="16"/>
      <c r="AB2568" s="16"/>
      <c r="AC2568" s="16"/>
      <c r="AD2568" s="16"/>
      <c r="AE2568" s="16"/>
      <c r="AT2568" s="315" t="s">
        <v>465</v>
      </c>
      <c r="AU2568" s="315" t="s">
        <v>93</v>
      </c>
      <c r="AV2568" s="16" t="s">
        <v>91</v>
      </c>
      <c r="AW2568" s="16" t="s">
        <v>38</v>
      </c>
      <c r="AX2568" s="16" t="s">
        <v>83</v>
      </c>
      <c r="AY2568" s="315" t="s">
        <v>397</v>
      </c>
    </row>
    <row r="2569" s="13" customFormat="1">
      <c r="A2569" s="13"/>
      <c r="B2569" s="269"/>
      <c r="C2569" s="270"/>
      <c r="D2569" s="261" t="s">
        <v>465</v>
      </c>
      <c r="E2569" s="271" t="s">
        <v>1</v>
      </c>
      <c r="F2569" s="272" t="s">
        <v>3957</v>
      </c>
      <c r="G2569" s="270"/>
      <c r="H2569" s="273">
        <v>24.23</v>
      </c>
      <c r="I2569" s="274"/>
      <c r="J2569" s="270"/>
      <c r="K2569" s="270"/>
      <c r="L2569" s="275"/>
      <c r="M2569" s="276"/>
      <c r="N2569" s="277"/>
      <c r="O2569" s="277"/>
      <c r="P2569" s="277"/>
      <c r="Q2569" s="277"/>
      <c r="R2569" s="277"/>
      <c r="S2569" s="277"/>
      <c r="T2569" s="278"/>
      <c r="U2569" s="13"/>
      <c r="V2569" s="13"/>
      <c r="W2569" s="13"/>
      <c r="X2569" s="13"/>
      <c r="Y2569" s="13"/>
      <c r="Z2569" s="13"/>
      <c r="AA2569" s="13"/>
      <c r="AB2569" s="13"/>
      <c r="AC2569" s="13"/>
      <c r="AD2569" s="13"/>
      <c r="AE2569" s="13"/>
      <c r="AT2569" s="279" t="s">
        <v>465</v>
      </c>
      <c r="AU2569" s="279" t="s">
        <v>93</v>
      </c>
      <c r="AV2569" s="13" t="s">
        <v>93</v>
      </c>
      <c r="AW2569" s="13" t="s">
        <v>38</v>
      </c>
      <c r="AX2569" s="13" t="s">
        <v>83</v>
      </c>
      <c r="AY2569" s="279" t="s">
        <v>397</v>
      </c>
    </row>
    <row r="2570" s="14" customFormat="1">
      <c r="A2570" s="14"/>
      <c r="B2570" s="280"/>
      <c r="C2570" s="281"/>
      <c r="D2570" s="261" t="s">
        <v>465</v>
      </c>
      <c r="E2570" s="282" t="s">
        <v>1</v>
      </c>
      <c r="F2570" s="283" t="s">
        <v>467</v>
      </c>
      <c r="G2570" s="281"/>
      <c r="H2570" s="284">
        <v>24.23</v>
      </c>
      <c r="I2570" s="285"/>
      <c r="J2570" s="281"/>
      <c r="K2570" s="281"/>
      <c r="L2570" s="286"/>
      <c r="M2570" s="287"/>
      <c r="N2570" s="288"/>
      <c r="O2570" s="288"/>
      <c r="P2570" s="288"/>
      <c r="Q2570" s="288"/>
      <c r="R2570" s="288"/>
      <c r="S2570" s="288"/>
      <c r="T2570" s="289"/>
      <c r="U2570" s="14"/>
      <c r="V2570" s="14"/>
      <c r="W2570" s="14"/>
      <c r="X2570" s="14"/>
      <c r="Y2570" s="14"/>
      <c r="Z2570" s="14"/>
      <c r="AA2570" s="14"/>
      <c r="AB2570" s="14"/>
      <c r="AC2570" s="14"/>
      <c r="AD2570" s="14"/>
      <c r="AE2570" s="14"/>
      <c r="AT2570" s="290" t="s">
        <v>465</v>
      </c>
      <c r="AU2570" s="290" t="s">
        <v>93</v>
      </c>
      <c r="AV2570" s="14" t="s">
        <v>124</v>
      </c>
      <c r="AW2570" s="14" t="s">
        <v>38</v>
      </c>
      <c r="AX2570" s="14" t="s">
        <v>91</v>
      </c>
      <c r="AY2570" s="290" t="s">
        <v>397</v>
      </c>
    </row>
    <row r="2571" s="2" customFormat="1" ht="21.75" customHeight="1">
      <c r="A2571" s="40"/>
      <c r="B2571" s="41"/>
      <c r="C2571" s="247" t="s">
        <v>2463</v>
      </c>
      <c r="D2571" s="247" t="s">
        <v>400</v>
      </c>
      <c r="E2571" s="248" t="s">
        <v>3958</v>
      </c>
      <c r="F2571" s="249" t="s">
        <v>3959</v>
      </c>
      <c r="G2571" s="250" t="s">
        <v>546</v>
      </c>
      <c r="H2571" s="251">
        <v>48.460000000000001</v>
      </c>
      <c r="I2571" s="252"/>
      <c r="J2571" s="253">
        <f>ROUND(I2571*H2571,2)</f>
        <v>0</v>
      </c>
      <c r="K2571" s="254"/>
      <c r="L2571" s="46"/>
      <c r="M2571" s="255" t="s">
        <v>1</v>
      </c>
      <c r="N2571" s="256" t="s">
        <v>48</v>
      </c>
      <c r="O2571" s="93"/>
      <c r="P2571" s="257">
        <f>O2571*H2571</f>
        <v>0</v>
      </c>
      <c r="Q2571" s="257">
        <v>0</v>
      </c>
      <c r="R2571" s="257">
        <f>Q2571*H2571</f>
        <v>0</v>
      </c>
      <c r="S2571" s="257">
        <v>0</v>
      </c>
      <c r="T2571" s="258">
        <f>S2571*H2571</f>
        <v>0</v>
      </c>
      <c r="U2571" s="40"/>
      <c r="V2571" s="40"/>
      <c r="W2571" s="40"/>
      <c r="X2571" s="40"/>
      <c r="Y2571" s="40"/>
      <c r="Z2571" s="40"/>
      <c r="AA2571" s="40"/>
      <c r="AB2571" s="40"/>
      <c r="AC2571" s="40"/>
      <c r="AD2571" s="40"/>
      <c r="AE2571" s="40"/>
      <c r="AR2571" s="259" t="s">
        <v>162</v>
      </c>
      <c r="AT2571" s="259" t="s">
        <v>400</v>
      </c>
      <c r="AU2571" s="259" t="s">
        <v>93</v>
      </c>
      <c r="AY2571" s="18" t="s">
        <v>397</v>
      </c>
      <c r="BE2571" s="260">
        <f>IF(N2571="základní",J2571,0)</f>
        <v>0</v>
      </c>
      <c r="BF2571" s="260">
        <f>IF(N2571="snížená",J2571,0)</f>
        <v>0</v>
      </c>
      <c r="BG2571" s="260">
        <f>IF(N2571="zákl. přenesená",J2571,0)</f>
        <v>0</v>
      </c>
      <c r="BH2571" s="260">
        <f>IF(N2571="sníž. přenesená",J2571,0)</f>
        <v>0</v>
      </c>
      <c r="BI2571" s="260">
        <f>IF(N2571="nulová",J2571,0)</f>
        <v>0</v>
      </c>
      <c r="BJ2571" s="18" t="s">
        <v>91</v>
      </c>
      <c r="BK2571" s="260">
        <f>ROUND(I2571*H2571,2)</f>
        <v>0</v>
      </c>
      <c r="BL2571" s="18" t="s">
        <v>162</v>
      </c>
      <c r="BM2571" s="259" t="s">
        <v>3960</v>
      </c>
    </row>
    <row r="2572" s="13" customFormat="1">
      <c r="A2572" s="13"/>
      <c r="B2572" s="269"/>
      <c r="C2572" s="270"/>
      <c r="D2572" s="261" t="s">
        <v>465</v>
      </c>
      <c r="E2572" s="271" t="s">
        <v>1</v>
      </c>
      <c r="F2572" s="272" t="s">
        <v>3961</v>
      </c>
      <c r="G2572" s="270"/>
      <c r="H2572" s="273">
        <v>48.460000000000001</v>
      </c>
      <c r="I2572" s="274"/>
      <c r="J2572" s="270"/>
      <c r="K2572" s="270"/>
      <c r="L2572" s="275"/>
      <c r="M2572" s="276"/>
      <c r="N2572" s="277"/>
      <c r="O2572" s="277"/>
      <c r="P2572" s="277"/>
      <c r="Q2572" s="277"/>
      <c r="R2572" s="277"/>
      <c r="S2572" s="277"/>
      <c r="T2572" s="278"/>
      <c r="U2572" s="13"/>
      <c r="V2572" s="13"/>
      <c r="W2572" s="13"/>
      <c r="X2572" s="13"/>
      <c r="Y2572" s="13"/>
      <c r="Z2572" s="13"/>
      <c r="AA2572" s="13"/>
      <c r="AB2572" s="13"/>
      <c r="AC2572" s="13"/>
      <c r="AD2572" s="13"/>
      <c r="AE2572" s="13"/>
      <c r="AT2572" s="279" t="s">
        <v>465</v>
      </c>
      <c r="AU2572" s="279" t="s">
        <v>93</v>
      </c>
      <c r="AV2572" s="13" t="s">
        <v>93</v>
      </c>
      <c r="AW2572" s="13" t="s">
        <v>38</v>
      </c>
      <c r="AX2572" s="13" t="s">
        <v>83</v>
      </c>
      <c r="AY2572" s="279" t="s">
        <v>397</v>
      </c>
    </row>
    <row r="2573" s="14" customFormat="1">
      <c r="A2573" s="14"/>
      <c r="B2573" s="280"/>
      <c r="C2573" s="281"/>
      <c r="D2573" s="261" t="s">
        <v>465</v>
      </c>
      <c r="E2573" s="282" t="s">
        <v>1</v>
      </c>
      <c r="F2573" s="283" t="s">
        <v>467</v>
      </c>
      <c r="G2573" s="281"/>
      <c r="H2573" s="284">
        <v>48.460000000000001</v>
      </c>
      <c r="I2573" s="285"/>
      <c r="J2573" s="281"/>
      <c r="K2573" s="281"/>
      <c r="L2573" s="286"/>
      <c r="M2573" s="287"/>
      <c r="N2573" s="288"/>
      <c r="O2573" s="288"/>
      <c r="P2573" s="288"/>
      <c r="Q2573" s="288"/>
      <c r="R2573" s="288"/>
      <c r="S2573" s="288"/>
      <c r="T2573" s="289"/>
      <c r="U2573" s="14"/>
      <c r="V2573" s="14"/>
      <c r="W2573" s="14"/>
      <c r="X2573" s="14"/>
      <c r="Y2573" s="14"/>
      <c r="Z2573" s="14"/>
      <c r="AA2573" s="14"/>
      <c r="AB2573" s="14"/>
      <c r="AC2573" s="14"/>
      <c r="AD2573" s="14"/>
      <c r="AE2573" s="14"/>
      <c r="AT2573" s="290" t="s">
        <v>465</v>
      </c>
      <c r="AU2573" s="290" t="s">
        <v>93</v>
      </c>
      <c r="AV2573" s="14" t="s">
        <v>124</v>
      </c>
      <c r="AW2573" s="14" t="s">
        <v>38</v>
      </c>
      <c r="AX2573" s="14" t="s">
        <v>91</v>
      </c>
      <c r="AY2573" s="290" t="s">
        <v>397</v>
      </c>
    </row>
    <row r="2574" s="2" customFormat="1" ht="21.75" customHeight="1">
      <c r="A2574" s="40"/>
      <c r="B2574" s="41"/>
      <c r="C2574" s="247" t="s">
        <v>3962</v>
      </c>
      <c r="D2574" s="247" t="s">
        <v>400</v>
      </c>
      <c r="E2574" s="248" t="s">
        <v>3963</v>
      </c>
      <c r="F2574" s="249" t="s">
        <v>3964</v>
      </c>
      <c r="G2574" s="250" t="s">
        <v>546</v>
      </c>
      <c r="H2574" s="251">
        <v>1203.8</v>
      </c>
      <c r="I2574" s="252"/>
      <c r="J2574" s="253">
        <f>ROUND(I2574*H2574,2)</f>
        <v>0</v>
      </c>
      <c r="K2574" s="254"/>
      <c r="L2574" s="46"/>
      <c r="M2574" s="255" t="s">
        <v>1</v>
      </c>
      <c r="N2574" s="256" t="s">
        <v>48</v>
      </c>
      <c r="O2574" s="93"/>
      <c r="P2574" s="257">
        <f>O2574*H2574</f>
        <v>0</v>
      </c>
      <c r="Q2574" s="257">
        <v>0.00021000000000000001</v>
      </c>
      <c r="R2574" s="257">
        <f>Q2574*H2574</f>
        <v>0.25279800000000002</v>
      </c>
      <c r="S2574" s="257">
        <v>0</v>
      </c>
      <c r="T2574" s="258">
        <f>S2574*H2574</f>
        <v>0</v>
      </c>
      <c r="U2574" s="40"/>
      <c r="V2574" s="40"/>
      <c r="W2574" s="40"/>
      <c r="X2574" s="40"/>
      <c r="Y2574" s="40"/>
      <c r="Z2574" s="40"/>
      <c r="AA2574" s="40"/>
      <c r="AB2574" s="40"/>
      <c r="AC2574" s="40"/>
      <c r="AD2574" s="40"/>
      <c r="AE2574" s="40"/>
      <c r="AR2574" s="259" t="s">
        <v>162</v>
      </c>
      <c r="AT2574" s="259" t="s">
        <v>400</v>
      </c>
      <c r="AU2574" s="259" t="s">
        <v>93</v>
      </c>
      <c r="AY2574" s="18" t="s">
        <v>397</v>
      </c>
      <c r="BE2574" s="260">
        <f>IF(N2574="základní",J2574,0)</f>
        <v>0</v>
      </c>
      <c r="BF2574" s="260">
        <f>IF(N2574="snížená",J2574,0)</f>
        <v>0</v>
      </c>
      <c r="BG2574" s="260">
        <f>IF(N2574="zákl. přenesená",J2574,0)</f>
        <v>0</v>
      </c>
      <c r="BH2574" s="260">
        <f>IF(N2574="sníž. přenesená",J2574,0)</f>
        <v>0</v>
      </c>
      <c r="BI2574" s="260">
        <f>IF(N2574="nulová",J2574,0)</f>
        <v>0</v>
      </c>
      <c r="BJ2574" s="18" t="s">
        <v>91</v>
      </c>
      <c r="BK2574" s="260">
        <f>ROUND(I2574*H2574,2)</f>
        <v>0</v>
      </c>
      <c r="BL2574" s="18" t="s">
        <v>162</v>
      </c>
      <c r="BM2574" s="259" t="s">
        <v>3965</v>
      </c>
    </row>
    <row r="2575" s="16" customFormat="1">
      <c r="A2575" s="16"/>
      <c r="B2575" s="306"/>
      <c r="C2575" s="307"/>
      <c r="D2575" s="261" t="s">
        <v>465</v>
      </c>
      <c r="E2575" s="308" t="s">
        <v>1</v>
      </c>
      <c r="F2575" s="309" t="s">
        <v>1213</v>
      </c>
      <c r="G2575" s="307"/>
      <c r="H2575" s="308" t="s">
        <v>1</v>
      </c>
      <c r="I2575" s="310"/>
      <c r="J2575" s="307"/>
      <c r="K2575" s="307"/>
      <c r="L2575" s="311"/>
      <c r="M2575" s="312"/>
      <c r="N2575" s="313"/>
      <c r="O2575" s="313"/>
      <c r="P2575" s="313"/>
      <c r="Q2575" s="313"/>
      <c r="R2575" s="313"/>
      <c r="S2575" s="313"/>
      <c r="T2575" s="314"/>
      <c r="U2575" s="16"/>
      <c r="V2575" s="16"/>
      <c r="W2575" s="16"/>
      <c r="X2575" s="16"/>
      <c r="Y2575" s="16"/>
      <c r="Z2575" s="16"/>
      <c r="AA2575" s="16"/>
      <c r="AB2575" s="16"/>
      <c r="AC2575" s="16"/>
      <c r="AD2575" s="16"/>
      <c r="AE2575" s="16"/>
      <c r="AT2575" s="315" t="s">
        <v>465</v>
      </c>
      <c r="AU2575" s="315" t="s">
        <v>93</v>
      </c>
      <c r="AV2575" s="16" t="s">
        <v>91</v>
      </c>
      <c r="AW2575" s="16" t="s">
        <v>38</v>
      </c>
      <c r="AX2575" s="16" t="s">
        <v>83</v>
      </c>
      <c r="AY2575" s="315" t="s">
        <v>397</v>
      </c>
    </row>
    <row r="2576" s="13" customFormat="1">
      <c r="A2576" s="13"/>
      <c r="B2576" s="269"/>
      <c r="C2576" s="270"/>
      <c r="D2576" s="261" t="s">
        <v>465</v>
      </c>
      <c r="E2576" s="271" t="s">
        <v>1</v>
      </c>
      <c r="F2576" s="272" t="s">
        <v>1285</v>
      </c>
      <c r="G2576" s="270"/>
      <c r="H2576" s="273">
        <v>64.239999999999995</v>
      </c>
      <c r="I2576" s="274"/>
      <c r="J2576" s="270"/>
      <c r="K2576" s="270"/>
      <c r="L2576" s="275"/>
      <c r="M2576" s="276"/>
      <c r="N2576" s="277"/>
      <c r="O2576" s="277"/>
      <c r="P2576" s="277"/>
      <c r="Q2576" s="277"/>
      <c r="R2576" s="277"/>
      <c r="S2576" s="277"/>
      <c r="T2576" s="278"/>
      <c r="U2576" s="13"/>
      <c r="V2576" s="13"/>
      <c r="W2576" s="13"/>
      <c r="X2576" s="13"/>
      <c r="Y2576" s="13"/>
      <c r="Z2576" s="13"/>
      <c r="AA2576" s="13"/>
      <c r="AB2576" s="13"/>
      <c r="AC2576" s="13"/>
      <c r="AD2576" s="13"/>
      <c r="AE2576" s="13"/>
      <c r="AT2576" s="279" t="s">
        <v>465</v>
      </c>
      <c r="AU2576" s="279" t="s">
        <v>93</v>
      </c>
      <c r="AV2576" s="13" t="s">
        <v>93</v>
      </c>
      <c r="AW2576" s="13" t="s">
        <v>38</v>
      </c>
      <c r="AX2576" s="13" t="s">
        <v>83</v>
      </c>
      <c r="AY2576" s="279" t="s">
        <v>397</v>
      </c>
    </row>
    <row r="2577" s="13" customFormat="1">
      <c r="A2577" s="13"/>
      <c r="B2577" s="269"/>
      <c r="C2577" s="270"/>
      <c r="D2577" s="261" t="s">
        <v>465</v>
      </c>
      <c r="E2577" s="271" t="s">
        <v>1</v>
      </c>
      <c r="F2577" s="272" t="s">
        <v>1286</v>
      </c>
      <c r="G2577" s="270"/>
      <c r="H2577" s="273">
        <v>68.849999999999994</v>
      </c>
      <c r="I2577" s="274"/>
      <c r="J2577" s="270"/>
      <c r="K2577" s="270"/>
      <c r="L2577" s="275"/>
      <c r="M2577" s="276"/>
      <c r="N2577" s="277"/>
      <c r="O2577" s="277"/>
      <c r="P2577" s="277"/>
      <c r="Q2577" s="277"/>
      <c r="R2577" s="277"/>
      <c r="S2577" s="277"/>
      <c r="T2577" s="278"/>
      <c r="U2577" s="13"/>
      <c r="V2577" s="13"/>
      <c r="W2577" s="13"/>
      <c r="X2577" s="13"/>
      <c r="Y2577" s="13"/>
      <c r="Z2577" s="13"/>
      <c r="AA2577" s="13"/>
      <c r="AB2577" s="13"/>
      <c r="AC2577" s="13"/>
      <c r="AD2577" s="13"/>
      <c r="AE2577" s="13"/>
      <c r="AT2577" s="279" t="s">
        <v>465</v>
      </c>
      <c r="AU2577" s="279" t="s">
        <v>93</v>
      </c>
      <c r="AV2577" s="13" t="s">
        <v>93</v>
      </c>
      <c r="AW2577" s="13" t="s">
        <v>38</v>
      </c>
      <c r="AX2577" s="13" t="s">
        <v>83</v>
      </c>
      <c r="AY2577" s="279" t="s">
        <v>397</v>
      </c>
    </row>
    <row r="2578" s="13" customFormat="1">
      <c r="A2578" s="13"/>
      <c r="B2578" s="269"/>
      <c r="C2578" s="270"/>
      <c r="D2578" s="261" t="s">
        <v>465</v>
      </c>
      <c r="E2578" s="271" t="s">
        <v>1</v>
      </c>
      <c r="F2578" s="272" t="s">
        <v>1423</v>
      </c>
      <c r="G2578" s="270"/>
      <c r="H2578" s="273">
        <v>212.65000000000001</v>
      </c>
      <c r="I2578" s="274"/>
      <c r="J2578" s="270"/>
      <c r="K2578" s="270"/>
      <c r="L2578" s="275"/>
      <c r="M2578" s="276"/>
      <c r="N2578" s="277"/>
      <c r="O2578" s="277"/>
      <c r="P2578" s="277"/>
      <c r="Q2578" s="277"/>
      <c r="R2578" s="277"/>
      <c r="S2578" s="277"/>
      <c r="T2578" s="278"/>
      <c r="U2578" s="13"/>
      <c r="V2578" s="13"/>
      <c r="W2578" s="13"/>
      <c r="X2578" s="13"/>
      <c r="Y2578" s="13"/>
      <c r="Z2578" s="13"/>
      <c r="AA2578" s="13"/>
      <c r="AB2578" s="13"/>
      <c r="AC2578" s="13"/>
      <c r="AD2578" s="13"/>
      <c r="AE2578" s="13"/>
      <c r="AT2578" s="279" t="s">
        <v>465</v>
      </c>
      <c r="AU2578" s="279" t="s">
        <v>93</v>
      </c>
      <c r="AV2578" s="13" t="s">
        <v>93</v>
      </c>
      <c r="AW2578" s="13" t="s">
        <v>38</v>
      </c>
      <c r="AX2578" s="13" t="s">
        <v>83</v>
      </c>
      <c r="AY2578" s="279" t="s">
        <v>397</v>
      </c>
    </row>
    <row r="2579" s="13" customFormat="1">
      <c r="A2579" s="13"/>
      <c r="B2579" s="269"/>
      <c r="C2579" s="270"/>
      <c r="D2579" s="261" t="s">
        <v>465</v>
      </c>
      <c r="E2579" s="271" t="s">
        <v>1</v>
      </c>
      <c r="F2579" s="272" t="s">
        <v>1294</v>
      </c>
      <c r="G2579" s="270"/>
      <c r="H2579" s="273">
        <v>532.08000000000004</v>
      </c>
      <c r="I2579" s="274"/>
      <c r="J2579" s="270"/>
      <c r="K2579" s="270"/>
      <c r="L2579" s="275"/>
      <c r="M2579" s="276"/>
      <c r="N2579" s="277"/>
      <c r="O2579" s="277"/>
      <c r="P2579" s="277"/>
      <c r="Q2579" s="277"/>
      <c r="R2579" s="277"/>
      <c r="S2579" s="277"/>
      <c r="T2579" s="278"/>
      <c r="U2579" s="13"/>
      <c r="V2579" s="13"/>
      <c r="W2579" s="13"/>
      <c r="X2579" s="13"/>
      <c r="Y2579" s="13"/>
      <c r="Z2579" s="13"/>
      <c r="AA2579" s="13"/>
      <c r="AB2579" s="13"/>
      <c r="AC2579" s="13"/>
      <c r="AD2579" s="13"/>
      <c r="AE2579" s="13"/>
      <c r="AT2579" s="279" t="s">
        <v>465</v>
      </c>
      <c r="AU2579" s="279" t="s">
        <v>93</v>
      </c>
      <c r="AV2579" s="13" t="s">
        <v>93</v>
      </c>
      <c r="AW2579" s="13" t="s">
        <v>38</v>
      </c>
      <c r="AX2579" s="13" t="s">
        <v>83</v>
      </c>
      <c r="AY2579" s="279" t="s">
        <v>397</v>
      </c>
    </row>
    <row r="2580" s="13" customFormat="1">
      <c r="A2580" s="13"/>
      <c r="B2580" s="269"/>
      <c r="C2580" s="270"/>
      <c r="D2580" s="261" t="s">
        <v>465</v>
      </c>
      <c r="E2580" s="271" t="s">
        <v>1</v>
      </c>
      <c r="F2580" s="272" t="s">
        <v>1289</v>
      </c>
      <c r="G2580" s="270"/>
      <c r="H2580" s="273">
        <v>325.98000000000002</v>
      </c>
      <c r="I2580" s="274"/>
      <c r="J2580" s="270"/>
      <c r="K2580" s="270"/>
      <c r="L2580" s="275"/>
      <c r="M2580" s="276"/>
      <c r="N2580" s="277"/>
      <c r="O2580" s="277"/>
      <c r="P2580" s="277"/>
      <c r="Q2580" s="277"/>
      <c r="R2580" s="277"/>
      <c r="S2580" s="277"/>
      <c r="T2580" s="278"/>
      <c r="U2580" s="13"/>
      <c r="V2580" s="13"/>
      <c r="W2580" s="13"/>
      <c r="X2580" s="13"/>
      <c r="Y2580" s="13"/>
      <c r="Z2580" s="13"/>
      <c r="AA2580" s="13"/>
      <c r="AB2580" s="13"/>
      <c r="AC2580" s="13"/>
      <c r="AD2580" s="13"/>
      <c r="AE2580" s="13"/>
      <c r="AT2580" s="279" t="s">
        <v>465</v>
      </c>
      <c r="AU2580" s="279" t="s">
        <v>93</v>
      </c>
      <c r="AV2580" s="13" t="s">
        <v>93</v>
      </c>
      <c r="AW2580" s="13" t="s">
        <v>38</v>
      </c>
      <c r="AX2580" s="13" t="s">
        <v>83</v>
      </c>
      <c r="AY2580" s="279" t="s">
        <v>397</v>
      </c>
    </row>
    <row r="2581" s="14" customFormat="1">
      <c r="A2581" s="14"/>
      <c r="B2581" s="280"/>
      <c r="C2581" s="281"/>
      <c r="D2581" s="261" t="s">
        <v>465</v>
      </c>
      <c r="E2581" s="282" t="s">
        <v>1</v>
      </c>
      <c r="F2581" s="283" t="s">
        <v>467</v>
      </c>
      <c r="G2581" s="281"/>
      <c r="H2581" s="284">
        <v>1203.8</v>
      </c>
      <c r="I2581" s="285"/>
      <c r="J2581" s="281"/>
      <c r="K2581" s="281"/>
      <c r="L2581" s="286"/>
      <c r="M2581" s="287"/>
      <c r="N2581" s="288"/>
      <c r="O2581" s="288"/>
      <c r="P2581" s="288"/>
      <c r="Q2581" s="288"/>
      <c r="R2581" s="288"/>
      <c r="S2581" s="288"/>
      <c r="T2581" s="289"/>
      <c r="U2581" s="14"/>
      <c r="V2581" s="14"/>
      <c r="W2581" s="14"/>
      <c r="X2581" s="14"/>
      <c r="Y2581" s="14"/>
      <c r="Z2581" s="14"/>
      <c r="AA2581" s="14"/>
      <c r="AB2581" s="14"/>
      <c r="AC2581" s="14"/>
      <c r="AD2581" s="14"/>
      <c r="AE2581" s="14"/>
      <c r="AT2581" s="290" t="s">
        <v>465</v>
      </c>
      <c r="AU2581" s="290" t="s">
        <v>93</v>
      </c>
      <c r="AV2581" s="14" t="s">
        <v>124</v>
      </c>
      <c r="AW2581" s="14" t="s">
        <v>38</v>
      </c>
      <c r="AX2581" s="14" t="s">
        <v>91</v>
      </c>
      <c r="AY2581" s="290" t="s">
        <v>397</v>
      </c>
    </row>
    <row r="2582" s="2" customFormat="1" ht="16.5" customHeight="1">
      <c r="A2582" s="40"/>
      <c r="B2582" s="41"/>
      <c r="C2582" s="247" t="s">
        <v>2466</v>
      </c>
      <c r="D2582" s="247" t="s">
        <v>400</v>
      </c>
      <c r="E2582" s="248" t="s">
        <v>3966</v>
      </c>
      <c r="F2582" s="249" t="s">
        <v>3967</v>
      </c>
      <c r="G2582" s="250" t="s">
        <v>546</v>
      </c>
      <c r="H2582" s="251">
        <v>5487.8699999999999</v>
      </c>
      <c r="I2582" s="252"/>
      <c r="J2582" s="253">
        <f>ROUND(I2582*H2582,2)</f>
        <v>0</v>
      </c>
      <c r="K2582" s="254"/>
      <c r="L2582" s="46"/>
      <c r="M2582" s="255" t="s">
        <v>1</v>
      </c>
      <c r="N2582" s="256" t="s">
        <v>48</v>
      </c>
      <c r="O2582" s="93"/>
      <c r="P2582" s="257">
        <f>O2582*H2582</f>
        <v>0</v>
      </c>
      <c r="Q2582" s="257">
        <v>0.00025000000000000001</v>
      </c>
      <c r="R2582" s="257">
        <f>Q2582*H2582</f>
        <v>1.3719675</v>
      </c>
      <c r="S2582" s="257">
        <v>0</v>
      </c>
      <c r="T2582" s="258">
        <f>S2582*H2582</f>
        <v>0</v>
      </c>
      <c r="U2582" s="40"/>
      <c r="V2582" s="40"/>
      <c r="W2582" s="40"/>
      <c r="X2582" s="40"/>
      <c r="Y2582" s="40"/>
      <c r="Z2582" s="40"/>
      <c r="AA2582" s="40"/>
      <c r="AB2582" s="40"/>
      <c r="AC2582" s="40"/>
      <c r="AD2582" s="40"/>
      <c r="AE2582" s="40"/>
      <c r="AR2582" s="259" t="s">
        <v>162</v>
      </c>
      <c r="AT2582" s="259" t="s">
        <v>400</v>
      </c>
      <c r="AU2582" s="259" t="s">
        <v>93</v>
      </c>
      <c r="AY2582" s="18" t="s">
        <v>397</v>
      </c>
      <c r="BE2582" s="260">
        <f>IF(N2582="základní",J2582,0)</f>
        <v>0</v>
      </c>
      <c r="BF2582" s="260">
        <f>IF(N2582="snížená",J2582,0)</f>
        <v>0</v>
      </c>
      <c r="BG2582" s="260">
        <f>IF(N2582="zákl. přenesená",J2582,0)</f>
        <v>0</v>
      </c>
      <c r="BH2582" s="260">
        <f>IF(N2582="sníž. přenesená",J2582,0)</f>
        <v>0</v>
      </c>
      <c r="BI2582" s="260">
        <f>IF(N2582="nulová",J2582,0)</f>
        <v>0</v>
      </c>
      <c r="BJ2582" s="18" t="s">
        <v>91</v>
      </c>
      <c r="BK2582" s="260">
        <f>ROUND(I2582*H2582,2)</f>
        <v>0</v>
      </c>
      <c r="BL2582" s="18" t="s">
        <v>162</v>
      </c>
      <c r="BM2582" s="259" t="s">
        <v>3968</v>
      </c>
    </row>
    <row r="2583" s="16" customFormat="1">
      <c r="A2583" s="16"/>
      <c r="B2583" s="306"/>
      <c r="C2583" s="307"/>
      <c r="D2583" s="261" t="s">
        <v>465</v>
      </c>
      <c r="E2583" s="308" t="s">
        <v>1</v>
      </c>
      <c r="F2583" s="309" t="s">
        <v>1213</v>
      </c>
      <c r="G2583" s="307"/>
      <c r="H2583" s="308" t="s">
        <v>1</v>
      </c>
      <c r="I2583" s="310"/>
      <c r="J2583" s="307"/>
      <c r="K2583" s="307"/>
      <c r="L2583" s="311"/>
      <c r="M2583" s="312"/>
      <c r="N2583" s="313"/>
      <c r="O2583" s="313"/>
      <c r="P2583" s="313"/>
      <c r="Q2583" s="313"/>
      <c r="R2583" s="313"/>
      <c r="S2583" s="313"/>
      <c r="T2583" s="314"/>
      <c r="U2583" s="16"/>
      <c r="V2583" s="16"/>
      <c r="W2583" s="16"/>
      <c r="X2583" s="16"/>
      <c r="Y2583" s="16"/>
      <c r="Z2583" s="16"/>
      <c r="AA2583" s="16"/>
      <c r="AB2583" s="16"/>
      <c r="AC2583" s="16"/>
      <c r="AD2583" s="16"/>
      <c r="AE2583" s="16"/>
      <c r="AT2583" s="315" t="s">
        <v>465</v>
      </c>
      <c r="AU2583" s="315" t="s">
        <v>93</v>
      </c>
      <c r="AV2583" s="16" t="s">
        <v>91</v>
      </c>
      <c r="AW2583" s="16" t="s">
        <v>38</v>
      </c>
      <c r="AX2583" s="16" t="s">
        <v>83</v>
      </c>
      <c r="AY2583" s="315" t="s">
        <v>397</v>
      </c>
    </row>
    <row r="2584" s="13" customFormat="1">
      <c r="A2584" s="13"/>
      <c r="B2584" s="269"/>
      <c r="C2584" s="270"/>
      <c r="D2584" s="261" t="s">
        <v>465</v>
      </c>
      <c r="E2584" s="271" t="s">
        <v>1</v>
      </c>
      <c r="F2584" s="272" t="s">
        <v>1284</v>
      </c>
      <c r="G2584" s="270"/>
      <c r="H2584" s="273">
        <v>2019.0899999999999</v>
      </c>
      <c r="I2584" s="274"/>
      <c r="J2584" s="270"/>
      <c r="K2584" s="270"/>
      <c r="L2584" s="275"/>
      <c r="M2584" s="276"/>
      <c r="N2584" s="277"/>
      <c r="O2584" s="277"/>
      <c r="P2584" s="277"/>
      <c r="Q2584" s="277"/>
      <c r="R2584" s="277"/>
      <c r="S2584" s="277"/>
      <c r="T2584" s="278"/>
      <c r="U2584" s="13"/>
      <c r="V2584" s="13"/>
      <c r="W2584" s="13"/>
      <c r="X2584" s="13"/>
      <c r="Y2584" s="13"/>
      <c r="Z2584" s="13"/>
      <c r="AA2584" s="13"/>
      <c r="AB2584" s="13"/>
      <c r="AC2584" s="13"/>
      <c r="AD2584" s="13"/>
      <c r="AE2584" s="13"/>
      <c r="AT2584" s="279" t="s">
        <v>465</v>
      </c>
      <c r="AU2584" s="279" t="s">
        <v>93</v>
      </c>
      <c r="AV2584" s="13" t="s">
        <v>93</v>
      </c>
      <c r="AW2584" s="13" t="s">
        <v>38</v>
      </c>
      <c r="AX2584" s="13" t="s">
        <v>83</v>
      </c>
      <c r="AY2584" s="279" t="s">
        <v>397</v>
      </c>
    </row>
    <row r="2585" s="13" customFormat="1">
      <c r="A2585" s="13"/>
      <c r="B2585" s="269"/>
      <c r="C2585" s="270"/>
      <c r="D2585" s="261" t="s">
        <v>465</v>
      </c>
      <c r="E2585" s="271" t="s">
        <v>1</v>
      </c>
      <c r="F2585" s="272" t="s">
        <v>1285</v>
      </c>
      <c r="G2585" s="270"/>
      <c r="H2585" s="273">
        <v>64.239999999999995</v>
      </c>
      <c r="I2585" s="274"/>
      <c r="J2585" s="270"/>
      <c r="K2585" s="270"/>
      <c r="L2585" s="275"/>
      <c r="M2585" s="276"/>
      <c r="N2585" s="277"/>
      <c r="O2585" s="277"/>
      <c r="P2585" s="277"/>
      <c r="Q2585" s="277"/>
      <c r="R2585" s="277"/>
      <c r="S2585" s="277"/>
      <c r="T2585" s="278"/>
      <c r="U2585" s="13"/>
      <c r="V2585" s="13"/>
      <c r="W2585" s="13"/>
      <c r="X2585" s="13"/>
      <c r="Y2585" s="13"/>
      <c r="Z2585" s="13"/>
      <c r="AA2585" s="13"/>
      <c r="AB2585" s="13"/>
      <c r="AC2585" s="13"/>
      <c r="AD2585" s="13"/>
      <c r="AE2585" s="13"/>
      <c r="AT2585" s="279" t="s">
        <v>465</v>
      </c>
      <c r="AU2585" s="279" t="s">
        <v>93</v>
      </c>
      <c r="AV2585" s="13" t="s">
        <v>93</v>
      </c>
      <c r="AW2585" s="13" t="s">
        <v>38</v>
      </c>
      <c r="AX2585" s="13" t="s">
        <v>83</v>
      </c>
      <c r="AY2585" s="279" t="s">
        <v>397</v>
      </c>
    </row>
    <row r="2586" s="13" customFormat="1">
      <c r="A2586" s="13"/>
      <c r="B2586" s="269"/>
      <c r="C2586" s="270"/>
      <c r="D2586" s="261" t="s">
        <v>465</v>
      </c>
      <c r="E2586" s="271" t="s">
        <v>1</v>
      </c>
      <c r="F2586" s="272" t="s">
        <v>1286</v>
      </c>
      <c r="G2586" s="270"/>
      <c r="H2586" s="273">
        <v>68.849999999999994</v>
      </c>
      <c r="I2586" s="274"/>
      <c r="J2586" s="270"/>
      <c r="K2586" s="270"/>
      <c r="L2586" s="275"/>
      <c r="M2586" s="276"/>
      <c r="N2586" s="277"/>
      <c r="O2586" s="277"/>
      <c r="P2586" s="277"/>
      <c r="Q2586" s="277"/>
      <c r="R2586" s="277"/>
      <c r="S2586" s="277"/>
      <c r="T2586" s="278"/>
      <c r="U2586" s="13"/>
      <c r="V2586" s="13"/>
      <c r="W2586" s="13"/>
      <c r="X2586" s="13"/>
      <c r="Y2586" s="13"/>
      <c r="Z2586" s="13"/>
      <c r="AA2586" s="13"/>
      <c r="AB2586" s="13"/>
      <c r="AC2586" s="13"/>
      <c r="AD2586" s="13"/>
      <c r="AE2586" s="13"/>
      <c r="AT2586" s="279" t="s">
        <v>465</v>
      </c>
      <c r="AU2586" s="279" t="s">
        <v>93</v>
      </c>
      <c r="AV2586" s="13" t="s">
        <v>93</v>
      </c>
      <c r="AW2586" s="13" t="s">
        <v>38</v>
      </c>
      <c r="AX2586" s="13" t="s">
        <v>83</v>
      </c>
      <c r="AY2586" s="279" t="s">
        <v>397</v>
      </c>
    </row>
    <row r="2587" s="13" customFormat="1">
      <c r="A2587" s="13"/>
      <c r="B2587" s="269"/>
      <c r="C2587" s="270"/>
      <c r="D2587" s="261" t="s">
        <v>465</v>
      </c>
      <c r="E2587" s="271" t="s">
        <v>1</v>
      </c>
      <c r="F2587" s="272" t="s">
        <v>1287</v>
      </c>
      <c r="G2587" s="270"/>
      <c r="H2587" s="273">
        <v>41.840000000000003</v>
      </c>
      <c r="I2587" s="274"/>
      <c r="J2587" s="270"/>
      <c r="K2587" s="270"/>
      <c r="L2587" s="275"/>
      <c r="M2587" s="276"/>
      <c r="N2587" s="277"/>
      <c r="O2587" s="277"/>
      <c r="P2587" s="277"/>
      <c r="Q2587" s="277"/>
      <c r="R2587" s="277"/>
      <c r="S2587" s="277"/>
      <c r="T2587" s="278"/>
      <c r="U2587" s="13"/>
      <c r="V2587" s="13"/>
      <c r="W2587" s="13"/>
      <c r="X2587" s="13"/>
      <c r="Y2587" s="13"/>
      <c r="Z2587" s="13"/>
      <c r="AA2587" s="13"/>
      <c r="AB2587" s="13"/>
      <c r="AC2587" s="13"/>
      <c r="AD2587" s="13"/>
      <c r="AE2587" s="13"/>
      <c r="AT2587" s="279" t="s">
        <v>465</v>
      </c>
      <c r="AU2587" s="279" t="s">
        <v>93</v>
      </c>
      <c r="AV2587" s="13" t="s">
        <v>93</v>
      </c>
      <c r="AW2587" s="13" t="s">
        <v>38</v>
      </c>
      <c r="AX2587" s="13" t="s">
        <v>83</v>
      </c>
      <c r="AY2587" s="279" t="s">
        <v>397</v>
      </c>
    </row>
    <row r="2588" s="13" customFormat="1">
      <c r="A2588" s="13"/>
      <c r="B2588" s="269"/>
      <c r="C2588" s="270"/>
      <c r="D2588" s="261" t="s">
        <v>465</v>
      </c>
      <c r="E2588" s="271" t="s">
        <v>1</v>
      </c>
      <c r="F2588" s="272" t="s">
        <v>1288</v>
      </c>
      <c r="G2588" s="270"/>
      <c r="H2588" s="273">
        <v>48.329999999999998</v>
      </c>
      <c r="I2588" s="274"/>
      <c r="J2588" s="270"/>
      <c r="K2588" s="270"/>
      <c r="L2588" s="275"/>
      <c r="M2588" s="276"/>
      <c r="N2588" s="277"/>
      <c r="O2588" s="277"/>
      <c r="P2588" s="277"/>
      <c r="Q2588" s="277"/>
      <c r="R2588" s="277"/>
      <c r="S2588" s="277"/>
      <c r="T2588" s="278"/>
      <c r="U2588" s="13"/>
      <c r="V2588" s="13"/>
      <c r="W2588" s="13"/>
      <c r="X2588" s="13"/>
      <c r="Y2588" s="13"/>
      <c r="Z2588" s="13"/>
      <c r="AA2588" s="13"/>
      <c r="AB2588" s="13"/>
      <c r="AC2588" s="13"/>
      <c r="AD2588" s="13"/>
      <c r="AE2588" s="13"/>
      <c r="AT2588" s="279" t="s">
        <v>465</v>
      </c>
      <c r="AU2588" s="279" t="s">
        <v>93</v>
      </c>
      <c r="AV2588" s="13" t="s">
        <v>93</v>
      </c>
      <c r="AW2588" s="13" t="s">
        <v>38</v>
      </c>
      <c r="AX2588" s="13" t="s">
        <v>83</v>
      </c>
      <c r="AY2588" s="279" t="s">
        <v>397</v>
      </c>
    </row>
    <row r="2589" s="13" customFormat="1">
      <c r="A2589" s="13"/>
      <c r="B2589" s="269"/>
      <c r="C2589" s="270"/>
      <c r="D2589" s="261" t="s">
        <v>465</v>
      </c>
      <c r="E2589" s="271" t="s">
        <v>1</v>
      </c>
      <c r="F2589" s="272" t="s">
        <v>1294</v>
      </c>
      <c r="G2589" s="270"/>
      <c r="H2589" s="273">
        <v>532.08000000000004</v>
      </c>
      <c r="I2589" s="274"/>
      <c r="J2589" s="270"/>
      <c r="K2589" s="270"/>
      <c r="L2589" s="275"/>
      <c r="M2589" s="276"/>
      <c r="N2589" s="277"/>
      <c r="O2589" s="277"/>
      <c r="P2589" s="277"/>
      <c r="Q2589" s="277"/>
      <c r="R2589" s="277"/>
      <c r="S2589" s="277"/>
      <c r="T2589" s="278"/>
      <c r="U2589" s="13"/>
      <c r="V2589" s="13"/>
      <c r="W2589" s="13"/>
      <c r="X2589" s="13"/>
      <c r="Y2589" s="13"/>
      <c r="Z2589" s="13"/>
      <c r="AA2589" s="13"/>
      <c r="AB2589" s="13"/>
      <c r="AC2589" s="13"/>
      <c r="AD2589" s="13"/>
      <c r="AE2589" s="13"/>
      <c r="AT2589" s="279" t="s">
        <v>465</v>
      </c>
      <c r="AU2589" s="279" t="s">
        <v>93</v>
      </c>
      <c r="AV2589" s="13" t="s">
        <v>93</v>
      </c>
      <c r="AW2589" s="13" t="s">
        <v>38</v>
      </c>
      <c r="AX2589" s="13" t="s">
        <v>83</v>
      </c>
      <c r="AY2589" s="279" t="s">
        <v>397</v>
      </c>
    </row>
    <row r="2590" s="13" customFormat="1">
      <c r="A2590" s="13"/>
      <c r="B2590" s="269"/>
      <c r="C2590" s="270"/>
      <c r="D2590" s="261" t="s">
        <v>465</v>
      </c>
      <c r="E2590" s="271" t="s">
        <v>1</v>
      </c>
      <c r="F2590" s="272" t="s">
        <v>1295</v>
      </c>
      <c r="G2590" s="270"/>
      <c r="H2590" s="273">
        <v>2387.46</v>
      </c>
      <c r="I2590" s="274"/>
      <c r="J2590" s="270"/>
      <c r="K2590" s="270"/>
      <c r="L2590" s="275"/>
      <c r="M2590" s="276"/>
      <c r="N2590" s="277"/>
      <c r="O2590" s="277"/>
      <c r="P2590" s="277"/>
      <c r="Q2590" s="277"/>
      <c r="R2590" s="277"/>
      <c r="S2590" s="277"/>
      <c r="T2590" s="278"/>
      <c r="U2590" s="13"/>
      <c r="V2590" s="13"/>
      <c r="W2590" s="13"/>
      <c r="X2590" s="13"/>
      <c r="Y2590" s="13"/>
      <c r="Z2590" s="13"/>
      <c r="AA2590" s="13"/>
      <c r="AB2590" s="13"/>
      <c r="AC2590" s="13"/>
      <c r="AD2590" s="13"/>
      <c r="AE2590" s="13"/>
      <c r="AT2590" s="279" t="s">
        <v>465</v>
      </c>
      <c r="AU2590" s="279" t="s">
        <v>93</v>
      </c>
      <c r="AV2590" s="13" t="s">
        <v>93</v>
      </c>
      <c r="AW2590" s="13" t="s">
        <v>38</v>
      </c>
      <c r="AX2590" s="13" t="s">
        <v>83</v>
      </c>
      <c r="AY2590" s="279" t="s">
        <v>397</v>
      </c>
    </row>
    <row r="2591" s="13" customFormat="1">
      <c r="A2591" s="13"/>
      <c r="B2591" s="269"/>
      <c r="C2591" s="270"/>
      <c r="D2591" s="261" t="s">
        <v>465</v>
      </c>
      <c r="E2591" s="271" t="s">
        <v>1</v>
      </c>
      <c r="F2591" s="272" t="s">
        <v>1289</v>
      </c>
      <c r="G2591" s="270"/>
      <c r="H2591" s="273">
        <v>325.98000000000002</v>
      </c>
      <c r="I2591" s="274"/>
      <c r="J2591" s="270"/>
      <c r="K2591" s="270"/>
      <c r="L2591" s="275"/>
      <c r="M2591" s="276"/>
      <c r="N2591" s="277"/>
      <c r="O2591" s="277"/>
      <c r="P2591" s="277"/>
      <c r="Q2591" s="277"/>
      <c r="R2591" s="277"/>
      <c r="S2591" s="277"/>
      <c r="T2591" s="278"/>
      <c r="U2591" s="13"/>
      <c r="V2591" s="13"/>
      <c r="W2591" s="13"/>
      <c r="X2591" s="13"/>
      <c r="Y2591" s="13"/>
      <c r="Z2591" s="13"/>
      <c r="AA2591" s="13"/>
      <c r="AB2591" s="13"/>
      <c r="AC2591" s="13"/>
      <c r="AD2591" s="13"/>
      <c r="AE2591" s="13"/>
      <c r="AT2591" s="279" t="s">
        <v>465</v>
      </c>
      <c r="AU2591" s="279" t="s">
        <v>93</v>
      </c>
      <c r="AV2591" s="13" t="s">
        <v>93</v>
      </c>
      <c r="AW2591" s="13" t="s">
        <v>38</v>
      </c>
      <c r="AX2591" s="13" t="s">
        <v>83</v>
      </c>
      <c r="AY2591" s="279" t="s">
        <v>397</v>
      </c>
    </row>
    <row r="2592" s="14" customFormat="1">
      <c r="A2592" s="14"/>
      <c r="B2592" s="280"/>
      <c r="C2592" s="281"/>
      <c r="D2592" s="261" t="s">
        <v>465</v>
      </c>
      <c r="E2592" s="282" t="s">
        <v>1</v>
      </c>
      <c r="F2592" s="283" t="s">
        <v>467</v>
      </c>
      <c r="G2592" s="281"/>
      <c r="H2592" s="284">
        <v>5487.8699999999999</v>
      </c>
      <c r="I2592" s="285"/>
      <c r="J2592" s="281"/>
      <c r="K2592" s="281"/>
      <c r="L2592" s="286"/>
      <c r="M2592" s="287"/>
      <c r="N2592" s="288"/>
      <c r="O2592" s="288"/>
      <c r="P2592" s="288"/>
      <c r="Q2592" s="288"/>
      <c r="R2592" s="288"/>
      <c r="S2592" s="288"/>
      <c r="T2592" s="289"/>
      <c r="U2592" s="14"/>
      <c r="V2592" s="14"/>
      <c r="W2592" s="14"/>
      <c r="X2592" s="14"/>
      <c r="Y2592" s="14"/>
      <c r="Z2592" s="14"/>
      <c r="AA2592" s="14"/>
      <c r="AB2592" s="14"/>
      <c r="AC2592" s="14"/>
      <c r="AD2592" s="14"/>
      <c r="AE2592" s="14"/>
      <c r="AT2592" s="290" t="s">
        <v>465</v>
      </c>
      <c r="AU2592" s="290" t="s">
        <v>93</v>
      </c>
      <c r="AV2592" s="14" t="s">
        <v>124</v>
      </c>
      <c r="AW2592" s="14" t="s">
        <v>38</v>
      </c>
      <c r="AX2592" s="14" t="s">
        <v>91</v>
      </c>
      <c r="AY2592" s="290" t="s">
        <v>397</v>
      </c>
    </row>
    <row r="2593" s="2" customFormat="1" ht="21.75" customHeight="1">
      <c r="A2593" s="40"/>
      <c r="B2593" s="41"/>
      <c r="C2593" s="247" t="s">
        <v>3969</v>
      </c>
      <c r="D2593" s="247" t="s">
        <v>400</v>
      </c>
      <c r="E2593" s="248" t="s">
        <v>3970</v>
      </c>
      <c r="F2593" s="249" t="s">
        <v>3971</v>
      </c>
      <c r="G2593" s="250" t="s">
        <v>546</v>
      </c>
      <c r="H2593" s="251">
        <v>72.980000000000004</v>
      </c>
      <c r="I2593" s="252"/>
      <c r="J2593" s="253">
        <f>ROUND(I2593*H2593,2)</f>
        <v>0</v>
      </c>
      <c r="K2593" s="254"/>
      <c r="L2593" s="46"/>
      <c r="M2593" s="255" t="s">
        <v>1</v>
      </c>
      <c r="N2593" s="256" t="s">
        <v>48</v>
      </c>
      <c r="O2593" s="93"/>
      <c r="P2593" s="257">
        <f>O2593*H2593</f>
        <v>0</v>
      </c>
      <c r="Q2593" s="257">
        <v>0</v>
      </c>
      <c r="R2593" s="257">
        <f>Q2593*H2593</f>
        <v>0</v>
      </c>
      <c r="S2593" s="257">
        <v>0</v>
      </c>
      <c r="T2593" s="258">
        <f>S2593*H2593</f>
        <v>0</v>
      </c>
      <c r="U2593" s="40"/>
      <c r="V2593" s="40"/>
      <c r="W2593" s="40"/>
      <c r="X2593" s="40"/>
      <c r="Y2593" s="40"/>
      <c r="Z2593" s="40"/>
      <c r="AA2593" s="40"/>
      <c r="AB2593" s="40"/>
      <c r="AC2593" s="40"/>
      <c r="AD2593" s="40"/>
      <c r="AE2593" s="40"/>
      <c r="AR2593" s="259" t="s">
        <v>162</v>
      </c>
      <c r="AT2593" s="259" t="s">
        <v>400</v>
      </c>
      <c r="AU2593" s="259" t="s">
        <v>93</v>
      </c>
      <c r="AY2593" s="18" t="s">
        <v>397</v>
      </c>
      <c r="BE2593" s="260">
        <f>IF(N2593="základní",J2593,0)</f>
        <v>0</v>
      </c>
      <c r="BF2593" s="260">
        <f>IF(N2593="snížená",J2593,0)</f>
        <v>0</v>
      </c>
      <c r="BG2593" s="260">
        <f>IF(N2593="zákl. přenesená",J2593,0)</f>
        <v>0</v>
      </c>
      <c r="BH2593" s="260">
        <f>IF(N2593="sníž. přenesená",J2593,0)</f>
        <v>0</v>
      </c>
      <c r="BI2593" s="260">
        <f>IF(N2593="nulová",J2593,0)</f>
        <v>0</v>
      </c>
      <c r="BJ2593" s="18" t="s">
        <v>91</v>
      </c>
      <c r="BK2593" s="260">
        <f>ROUND(I2593*H2593,2)</f>
        <v>0</v>
      </c>
      <c r="BL2593" s="18" t="s">
        <v>162</v>
      </c>
      <c r="BM2593" s="259" t="s">
        <v>3972</v>
      </c>
    </row>
    <row r="2594" s="2" customFormat="1">
      <c r="A2594" s="40"/>
      <c r="B2594" s="41"/>
      <c r="C2594" s="42"/>
      <c r="D2594" s="261" t="s">
        <v>404</v>
      </c>
      <c r="E2594" s="42"/>
      <c r="F2594" s="262" t="s">
        <v>3973</v>
      </c>
      <c r="G2594" s="42"/>
      <c r="H2594" s="42"/>
      <c r="I2594" s="157"/>
      <c r="J2594" s="42"/>
      <c r="K2594" s="42"/>
      <c r="L2594" s="46"/>
      <c r="M2594" s="263"/>
      <c r="N2594" s="264"/>
      <c r="O2594" s="93"/>
      <c r="P2594" s="93"/>
      <c r="Q2594" s="93"/>
      <c r="R2594" s="93"/>
      <c r="S2594" s="93"/>
      <c r="T2594" s="94"/>
      <c r="U2594" s="40"/>
      <c r="V2594" s="40"/>
      <c r="W2594" s="40"/>
      <c r="X2594" s="40"/>
      <c r="Y2594" s="40"/>
      <c r="Z2594" s="40"/>
      <c r="AA2594" s="40"/>
      <c r="AB2594" s="40"/>
      <c r="AC2594" s="40"/>
      <c r="AD2594" s="40"/>
      <c r="AE2594" s="40"/>
      <c r="AT2594" s="18" t="s">
        <v>404</v>
      </c>
      <c r="AU2594" s="18" t="s">
        <v>93</v>
      </c>
    </row>
    <row r="2595" s="16" customFormat="1">
      <c r="A2595" s="16"/>
      <c r="B2595" s="306"/>
      <c r="C2595" s="307"/>
      <c r="D2595" s="261" t="s">
        <v>465</v>
      </c>
      <c r="E2595" s="308" t="s">
        <v>1</v>
      </c>
      <c r="F2595" s="309" t="s">
        <v>1213</v>
      </c>
      <c r="G2595" s="307"/>
      <c r="H2595" s="308" t="s">
        <v>1</v>
      </c>
      <c r="I2595" s="310"/>
      <c r="J2595" s="307"/>
      <c r="K2595" s="307"/>
      <c r="L2595" s="311"/>
      <c r="M2595" s="312"/>
      <c r="N2595" s="313"/>
      <c r="O2595" s="313"/>
      <c r="P2595" s="313"/>
      <c r="Q2595" s="313"/>
      <c r="R2595" s="313"/>
      <c r="S2595" s="313"/>
      <c r="T2595" s="314"/>
      <c r="U2595" s="16"/>
      <c r="V2595" s="16"/>
      <c r="W2595" s="16"/>
      <c r="X2595" s="16"/>
      <c r="Y2595" s="16"/>
      <c r="Z2595" s="16"/>
      <c r="AA2595" s="16"/>
      <c r="AB2595" s="16"/>
      <c r="AC2595" s="16"/>
      <c r="AD2595" s="16"/>
      <c r="AE2595" s="16"/>
      <c r="AT2595" s="315" t="s">
        <v>465</v>
      </c>
      <c r="AU2595" s="315" t="s">
        <v>93</v>
      </c>
      <c r="AV2595" s="16" t="s">
        <v>91</v>
      </c>
      <c r="AW2595" s="16" t="s">
        <v>38</v>
      </c>
      <c r="AX2595" s="16" t="s">
        <v>83</v>
      </c>
      <c r="AY2595" s="315" t="s">
        <v>397</v>
      </c>
    </row>
    <row r="2596" s="13" customFormat="1">
      <c r="A2596" s="13"/>
      <c r="B2596" s="269"/>
      <c r="C2596" s="270"/>
      <c r="D2596" s="261" t="s">
        <v>465</v>
      </c>
      <c r="E2596" s="271" t="s">
        <v>1</v>
      </c>
      <c r="F2596" s="272" t="s">
        <v>3974</v>
      </c>
      <c r="G2596" s="270"/>
      <c r="H2596" s="273">
        <v>72.980000000000004</v>
      </c>
      <c r="I2596" s="274"/>
      <c r="J2596" s="270"/>
      <c r="K2596" s="270"/>
      <c r="L2596" s="275"/>
      <c r="M2596" s="276"/>
      <c r="N2596" s="277"/>
      <c r="O2596" s="277"/>
      <c r="P2596" s="277"/>
      <c r="Q2596" s="277"/>
      <c r="R2596" s="277"/>
      <c r="S2596" s="277"/>
      <c r="T2596" s="278"/>
      <c r="U2596" s="13"/>
      <c r="V2596" s="13"/>
      <c r="W2596" s="13"/>
      <c r="X2596" s="13"/>
      <c r="Y2596" s="13"/>
      <c r="Z2596" s="13"/>
      <c r="AA2596" s="13"/>
      <c r="AB2596" s="13"/>
      <c r="AC2596" s="13"/>
      <c r="AD2596" s="13"/>
      <c r="AE2596" s="13"/>
      <c r="AT2596" s="279" t="s">
        <v>465</v>
      </c>
      <c r="AU2596" s="279" t="s">
        <v>93</v>
      </c>
      <c r="AV2596" s="13" t="s">
        <v>93</v>
      </c>
      <c r="AW2596" s="13" t="s">
        <v>38</v>
      </c>
      <c r="AX2596" s="13" t="s">
        <v>83</v>
      </c>
      <c r="AY2596" s="279" t="s">
        <v>397</v>
      </c>
    </row>
    <row r="2597" s="14" customFormat="1">
      <c r="A2597" s="14"/>
      <c r="B2597" s="280"/>
      <c r="C2597" s="281"/>
      <c r="D2597" s="261" t="s">
        <v>465</v>
      </c>
      <c r="E2597" s="282" t="s">
        <v>1</v>
      </c>
      <c r="F2597" s="283" t="s">
        <v>467</v>
      </c>
      <c r="G2597" s="281"/>
      <c r="H2597" s="284">
        <v>72.980000000000004</v>
      </c>
      <c r="I2597" s="285"/>
      <c r="J2597" s="281"/>
      <c r="K2597" s="281"/>
      <c r="L2597" s="286"/>
      <c r="M2597" s="287"/>
      <c r="N2597" s="288"/>
      <c r="O2597" s="288"/>
      <c r="P2597" s="288"/>
      <c r="Q2597" s="288"/>
      <c r="R2597" s="288"/>
      <c r="S2597" s="288"/>
      <c r="T2597" s="289"/>
      <c r="U2597" s="14"/>
      <c r="V2597" s="14"/>
      <c r="W2597" s="14"/>
      <c r="X2597" s="14"/>
      <c r="Y2597" s="14"/>
      <c r="Z2597" s="14"/>
      <c r="AA2597" s="14"/>
      <c r="AB2597" s="14"/>
      <c r="AC2597" s="14"/>
      <c r="AD2597" s="14"/>
      <c r="AE2597" s="14"/>
      <c r="AT2597" s="290" t="s">
        <v>465</v>
      </c>
      <c r="AU2597" s="290" t="s">
        <v>93</v>
      </c>
      <c r="AV2597" s="14" t="s">
        <v>124</v>
      </c>
      <c r="AW2597" s="14" t="s">
        <v>38</v>
      </c>
      <c r="AX2597" s="14" t="s">
        <v>91</v>
      </c>
      <c r="AY2597" s="290" t="s">
        <v>397</v>
      </c>
    </row>
    <row r="2598" s="12" customFormat="1" ht="22.8" customHeight="1">
      <c r="A2598" s="12"/>
      <c r="B2598" s="231"/>
      <c r="C2598" s="232"/>
      <c r="D2598" s="233" t="s">
        <v>82</v>
      </c>
      <c r="E2598" s="245" t="s">
        <v>2435</v>
      </c>
      <c r="F2598" s="245" t="s">
        <v>3975</v>
      </c>
      <c r="G2598" s="232"/>
      <c r="H2598" s="232"/>
      <c r="I2598" s="235"/>
      <c r="J2598" s="246">
        <f>BK2598</f>
        <v>0</v>
      </c>
      <c r="K2598" s="232"/>
      <c r="L2598" s="237"/>
      <c r="M2598" s="238"/>
      <c r="N2598" s="239"/>
      <c r="O2598" s="239"/>
      <c r="P2598" s="240">
        <f>SUM(P2599:P2606)</f>
        <v>0</v>
      </c>
      <c r="Q2598" s="239"/>
      <c r="R2598" s="240">
        <f>SUM(R2599:R2606)</f>
        <v>10.308746489999999</v>
      </c>
      <c r="S2598" s="239"/>
      <c r="T2598" s="241">
        <f>SUM(T2599:T2606)</f>
        <v>0</v>
      </c>
      <c r="U2598" s="12"/>
      <c r="V2598" s="12"/>
      <c r="W2598" s="12"/>
      <c r="X2598" s="12"/>
      <c r="Y2598" s="12"/>
      <c r="Z2598" s="12"/>
      <c r="AA2598" s="12"/>
      <c r="AB2598" s="12"/>
      <c r="AC2598" s="12"/>
      <c r="AD2598" s="12"/>
      <c r="AE2598" s="12"/>
      <c r="AR2598" s="242" t="s">
        <v>93</v>
      </c>
      <c r="AT2598" s="243" t="s">
        <v>82</v>
      </c>
      <c r="AU2598" s="243" t="s">
        <v>91</v>
      </c>
      <c r="AY2598" s="242" t="s">
        <v>397</v>
      </c>
      <c r="BK2598" s="244">
        <f>SUM(BK2599:BK2606)</f>
        <v>0</v>
      </c>
    </row>
    <row r="2599" s="2" customFormat="1" ht="21.75" customHeight="1">
      <c r="A2599" s="40"/>
      <c r="B2599" s="41"/>
      <c r="C2599" s="247" t="s">
        <v>2470</v>
      </c>
      <c r="D2599" s="247" t="s">
        <v>400</v>
      </c>
      <c r="E2599" s="248" t="s">
        <v>3976</v>
      </c>
      <c r="F2599" s="249" t="s">
        <v>3977</v>
      </c>
      <c r="G2599" s="250" t="s">
        <v>546</v>
      </c>
      <c r="H2599" s="251">
        <v>20889.050999999999</v>
      </c>
      <c r="I2599" s="252"/>
      <c r="J2599" s="253">
        <f>ROUND(I2599*H2599,2)</f>
        <v>0</v>
      </c>
      <c r="K2599" s="254"/>
      <c r="L2599" s="46"/>
      <c r="M2599" s="255" t="s">
        <v>1</v>
      </c>
      <c r="N2599" s="256" t="s">
        <v>48</v>
      </c>
      <c r="O2599" s="93"/>
      <c r="P2599" s="257">
        <f>O2599*H2599</f>
        <v>0</v>
      </c>
      <c r="Q2599" s="257">
        <v>0.00020000000000000001</v>
      </c>
      <c r="R2599" s="257">
        <f>Q2599*H2599</f>
        <v>4.1778101999999997</v>
      </c>
      <c r="S2599" s="257">
        <v>0</v>
      </c>
      <c r="T2599" s="258">
        <f>S2599*H2599</f>
        <v>0</v>
      </c>
      <c r="U2599" s="40"/>
      <c r="V2599" s="40"/>
      <c r="W2599" s="40"/>
      <c r="X2599" s="40"/>
      <c r="Y2599" s="40"/>
      <c r="Z2599" s="40"/>
      <c r="AA2599" s="40"/>
      <c r="AB2599" s="40"/>
      <c r="AC2599" s="40"/>
      <c r="AD2599" s="40"/>
      <c r="AE2599" s="40"/>
      <c r="AR2599" s="259" t="s">
        <v>162</v>
      </c>
      <c r="AT2599" s="259" t="s">
        <v>400</v>
      </c>
      <c r="AU2599" s="259" t="s">
        <v>93</v>
      </c>
      <c r="AY2599" s="18" t="s">
        <v>397</v>
      </c>
      <c r="BE2599" s="260">
        <f>IF(N2599="základní",J2599,0)</f>
        <v>0</v>
      </c>
      <c r="BF2599" s="260">
        <f>IF(N2599="snížená",J2599,0)</f>
        <v>0</v>
      </c>
      <c r="BG2599" s="260">
        <f>IF(N2599="zákl. přenesená",J2599,0)</f>
        <v>0</v>
      </c>
      <c r="BH2599" s="260">
        <f>IF(N2599="sníž. přenesená",J2599,0)</f>
        <v>0</v>
      </c>
      <c r="BI2599" s="260">
        <f>IF(N2599="nulová",J2599,0)</f>
        <v>0</v>
      </c>
      <c r="BJ2599" s="18" t="s">
        <v>91</v>
      </c>
      <c r="BK2599" s="260">
        <f>ROUND(I2599*H2599,2)</f>
        <v>0</v>
      </c>
      <c r="BL2599" s="18" t="s">
        <v>162</v>
      </c>
      <c r="BM2599" s="259" t="s">
        <v>3978</v>
      </c>
    </row>
    <row r="2600" s="13" customFormat="1">
      <c r="A2600" s="13"/>
      <c r="B2600" s="269"/>
      <c r="C2600" s="270"/>
      <c r="D2600" s="261" t="s">
        <v>465</v>
      </c>
      <c r="E2600" s="271" t="s">
        <v>1</v>
      </c>
      <c r="F2600" s="272" t="s">
        <v>3979</v>
      </c>
      <c r="G2600" s="270"/>
      <c r="H2600" s="273">
        <v>16681.800999999999</v>
      </c>
      <c r="I2600" s="274"/>
      <c r="J2600" s="270"/>
      <c r="K2600" s="270"/>
      <c r="L2600" s="275"/>
      <c r="M2600" s="276"/>
      <c r="N2600" s="277"/>
      <c r="O2600" s="277"/>
      <c r="P2600" s="277"/>
      <c r="Q2600" s="277"/>
      <c r="R2600" s="277"/>
      <c r="S2600" s="277"/>
      <c r="T2600" s="278"/>
      <c r="U2600" s="13"/>
      <c r="V2600" s="13"/>
      <c r="W2600" s="13"/>
      <c r="X2600" s="13"/>
      <c r="Y2600" s="13"/>
      <c r="Z2600" s="13"/>
      <c r="AA2600" s="13"/>
      <c r="AB2600" s="13"/>
      <c r="AC2600" s="13"/>
      <c r="AD2600" s="13"/>
      <c r="AE2600" s="13"/>
      <c r="AT2600" s="279" t="s">
        <v>465</v>
      </c>
      <c r="AU2600" s="279" t="s">
        <v>93</v>
      </c>
      <c r="AV2600" s="13" t="s">
        <v>93</v>
      </c>
      <c r="AW2600" s="13" t="s">
        <v>38</v>
      </c>
      <c r="AX2600" s="13" t="s">
        <v>83</v>
      </c>
      <c r="AY2600" s="279" t="s">
        <v>397</v>
      </c>
    </row>
    <row r="2601" s="13" customFormat="1">
      <c r="A2601" s="13"/>
      <c r="B2601" s="269"/>
      <c r="C2601" s="270"/>
      <c r="D2601" s="261" t="s">
        <v>465</v>
      </c>
      <c r="E2601" s="271" t="s">
        <v>1</v>
      </c>
      <c r="F2601" s="272" t="s">
        <v>3980</v>
      </c>
      <c r="G2601" s="270"/>
      <c r="H2601" s="273">
        <v>4207.25</v>
      </c>
      <c r="I2601" s="274"/>
      <c r="J2601" s="270"/>
      <c r="K2601" s="270"/>
      <c r="L2601" s="275"/>
      <c r="M2601" s="276"/>
      <c r="N2601" s="277"/>
      <c r="O2601" s="277"/>
      <c r="P2601" s="277"/>
      <c r="Q2601" s="277"/>
      <c r="R2601" s="277"/>
      <c r="S2601" s="277"/>
      <c r="T2601" s="278"/>
      <c r="U2601" s="13"/>
      <c r="V2601" s="13"/>
      <c r="W2601" s="13"/>
      <c r="X2601" s="13"/>
      <c r="Y2601" s="13"/>
      <c r="Z2601" s="13"/>
      <c r="AA2601" s="13"/>
      <c r="AB2601" s="13"/>
      <c r="AC2601" s="13"/>
      <c r="AD2601" s="13"/>
      <c r="AE2601" s="13"/>
      <c r="AT2601" s="279" t="s">
        <v>465</v>
      </c>
      <c r="AU2601" s="279" t="s">
        <v>93</v>
      </c>
      <c r="AV2601" s="13" t="s">
        <v>93</v>
      </c>
      <c r="AW2601" s="13" t="s">
        <v>38</v>
      </c>
      <c r="AX2601" s="13" t="s">
        <v>83</v>
      </c>
      <c r="AY2601" s="279" t="s">
        <v>397</v>
      </c>
    </row>
    <row r="2602" s="14" customFormat="1">
      <c r="A2602" s="14"/>
      <c r="B2602" s="280"/>
      <c r="C2602" s="281"/>
      <c r="D2602" s="261" t="s">
        <v>465</v>
      </c>
      <c r="E2602" s="282" t="s">
        <v>1</v>
      </c>
      <c r="F2602" s="283" t="s">
        <v>467</v>
      </c>
      <c r="G2602" s="281"/>
      <c r="H2602" s="284">
        <v>20889.050999999999</v>
      </c>
      <c r="I2602" s="285"/>
      <c r="J2602" s="281"/>
      <c r="K2602" s="281"/>
      <c r="L2602" s="286"/>
      <c r="M2602" s="287"/>
      <c r="N2602" s="288"/>
      <c r="O2602" s="288"/>
      <c r="P2602" s="288"/>
      <c r="Q2602" s="288"/>
      <c r="R2602" s="288"/>
      <c r="S2602" s="288"/>
      <c r="T2602" s="289"/>
      <c r="U2602" s="14"/>
      <c r="V2602" s="14"/>
      <c r="W2602" s="14"/>
      <c r="X2602" s="14"/>
      <c r="Y2602" s="14"/>
      <c r="Z2602" s="14"/>
      <c r="AA2602" s="14"/>
      <c r="AB2602" s="14"/>
      <c r="AC2602" s="14"/>
      <c r="AD2602" s="14"/>
      <c r="AE2602" s="14"/>
      <c r="AT2602" s="290" t="s">
        <v>465</v>
      </c>
      <c r="AU2602" s="290" t="s">
        <v>93</v>
      </c>
      <c r="AV2602" s="14" t="s">
        <v>124</v>
      </c>
      <c r="AW2602" s="14" t="s">
        <v>38</v>
      </c>
      <c r="AX2602" s="14" t="s">
        <v>91</v>
      </c>
      <c r="AY2602" s="290" t="s">
        <v>397</v>
      </c>
    </row>
    <row r="2603" s="2" customFormat="1" ht="21.75" customHeight="1">
      <c r="A2603" s="40"/>
      <c r="B2603" s="41"/>
      <c r="C2603" s="247" t="s">
        <v>3981</v>
      </c>
      <c r="D2603" s="247" t="s">
        <v>400</v>
      </c>
      <c r="E2603" s="248" t="s">
        <v>3982</v>
      </c>
      <c r="F2603" s="249" t="s">
        <v>3983</v>
      </c>
      <c r="G2603" s="250" t="s">
        <v>546</v>
      </c>
      <c r="H2603" s="251">
        <v>20889.050999999999</v>
      </c>
      <c r="I2603" s="252"/>
      <c r="J2603" s="253">
        <f>ROUND(I2603*H2603,2)</f>
        <v>0</v>
      </c>
      <c r="K2603" s="254"/>
      <c r="L2603" s="46"/>
      <c r="M2603" s="255" t="s">
        <v>1</v>
      </c>
      <c r="N2603" s="256" t="s">
        <v>48</v>
      </c>
      <c r="O2603" s="93"/>
      <c r="P2603" s="257">
        <f>O2603*H2603</f>
        <v>0</v>
      </c>
      <c r="Q2603" s="257">
        <v>0.00029</v>
      </c>
      <c r="R2603" s="257">
        <f>Q2603*H2603</f>
        <v>6.0578247899999997</v>
      </c>
      <c r="S2603" s="257">
        <v>0</v>
      </c>
      <c r="T2603" s="258">
        <f>S2603*H2603</f>
        <v>0</v>
      </c>
      <c r="U2603" s="40"/>
      <c r="V2603" s="40"/>
      <c r="W2603" s="40"/>
      <c r="X2603" s="40"/>
      <c r="Y2603" s="40"/>
      <c r="Z2603" s="40"/>
      <c r="AA2603" s="40"/>
      <c r="AB2603" s="40"/>
      <c r="AC2603" s="40"/>
      <c r="AD2603" s="40"/>
      <c r="AE2603" s="40"/>
      <c r="AR2603" s="259" t="s">
        <v>162</v>
      </c>
      <c r="AT2603" s="259" t="s">
        <v>400</v>
      </c>
      <c r="AU2603" s="259" t="s">
        <v>93</v>
      </c>
      <c r="AY2603" s="18" t="s">
        <v>397</v>
      </c>
      <c r="BE2603" s="260">
        <f>IF(N2603="základní",J2603,0)</f>
        <v>0</v>
      </c>
      <c r="BF2603" s="260">
        <f>IF(N2603="snížená",J2603,0)</f>
        <v>0</v>
      </c>
      <c r="BG2603" s="260">
        <f>IF(N2603="zákl. přenesená",J2603,0)</f>
        <v>0</v>
      </c>
      <c r="BH2603" s="260">
        <f>IF(N2603="sníž. přenesená",J2603,0)</f>
        <v>0</v>
      </c>
      <c r="BI2603" s="260">
        <f>IF(N2603="nulová",J2603,0)</f>
        <v>0</v>
      </c>
      <c r="BJ2603" s="18" t="s">
        <v>91</v>
      </c>
      <c r="BK2603" s="260">
        <f>ROUND(I2603*H2603,2)</f>
        <v>0</v>
      </c>
      <c r="BL2603" s="18" t="s">
        <v>162</v>
      </c>
      <c r="BM2603" s="259" t="s">
        <v>3984</v>
      </c>
    </row>
    <row r="2604" s="2" customFormat="1" ht="21.75" customHeight="1">
      <c r="A2604" s="40"/>
      <c r="B2604" s="41"/>
      <c r="C2604" s="247" t="s">
        <v>2473</v>
      </c>
      <c r="D2604" s="247" t="s">
        <v>400</v>
      </c>
      <c r="E2604" s="248" t="s">
        <v>3985</v>
      </c>
      <c r="F2604" s="249" t="s">
        <v>3986</v>
      </c>
      <c r="G2604" s="250" t="s">
        <v>546</v>
      </c>
      <c r="H2604" s="251">
        <v>7311.1499999999996</v>
      </c>
      <c r="I2604" s="252"/>
      <c r="J2604" s="253">
        <f>ROUND(I2604*H2604,2)</f>
        <v>0</v>
      </c>
      <c r="K2604" s="254"/>
      <c r="L2604" s="46"/>
      <c r="M2604" s="255" t="s">
        <v>1</v>
      </c>
      <c r="N2604" s="256" t="s">
        <v>48</v>
      </c>
      <c r="O2604" s="93"/>
      <c r="P2604" s="257">
        <f>O2604*H2604</f>
        <v>0</v>
      </c>
      <c r="Q2604" s="257">
        <v>1.0000000000000001E-05</v>
      </c>
      <c r="R2604" s="257">
        <f>Q2604*H2604</f>
        <v>0.073111499999999996</v>
      </c>
      <c r="S2604" s="257">
        <v>0</v>
      </c>
      <c r="T2604" s="258">
        <f>S2604*H2604</f>
        <v>0</v>
      </c>
      <c r="U2604" s="40"/>
      <c r="V2604" s="40"/>
      <c r="W2604" s="40"/>
      <c r="X2604" s="40"/>
      <c r="Y2604" s="40"/>
      <c r="Z2604" s="40"/>
      <c r="AA2604" s="40"/>
      <c r="AB2604" s="40"/>
      <c r="AC2604" s="40"/>
      <c r="AD2604" s="40"/>
      <c r="AE2604" s="40"/>
      <c r="AR2604" s="259" t="s">
        <v>162</v>
      </c>
      <c r="AT2604" s="259" t="s">
        <v>400</v>
      </c>
      <c r="AU2604" s="259" t="s">
        <v>93</v>
      </c>
      <c r="AY2604" s="18" t="s">
        <v>397</v>
      </c>
      <c r="BE2604" s="260">
        <f>IF(N2604="základní",J2604,0)</f>
        <v>0</v>
      </c>
      <c r="BF2604" s="260">
        <f>IF(N2604="snížená",J2604,0)</f>
        <v>0</v>
      </c>
      <c r="BG2604" s="260">
        <f>IF(N2604="zákl. přenesená",J2604,0)</f>
        <v>0</v>
      </c>
      <c r="BH2604" s="260">
        <f>IF(N2604="sníž. přenesená",J2604,0)</f>
        <v>0</v>
      </c>
      <c r="BI2604" s="260">
        <f>IF(N2604="nulová",J2604,0)</f>
        <v>0</v>
      </c>
      <c r="BJ2604" s="18" t="s">
        <v>91</v>
      </c>
      <c r="BK2604" s="260">
        <f>ROUND(I2604*H2604,2)</f>
        <v>0</v>
      </c>
      <c r="BL2604" s="18" t="s">
        <v>162</v>
      </c>
      <c r="BM2604" s="259" t="s">
        <v>3987</v>
      </c>
    </row>
    <row r="2605" s="2" customFormat="1" ht="21.75" customHeight="1">
      <c r="A2605" s="40"/>
      <c r="B2605" s="41"/>
      <c r="C2605" s="247" t="s">
        <v>3988</v>
      </c>
      <c r="D2605" s="247" t="s">
        <v>400</v>
      </c>
      <c r="E2605" s="248" t="s">
        <v>3989</v>
      </c>
      <c r="F2605" s="249" t="s">
        <v>3990</v>
      </c>
      <c r="G2605" s="250" t="s">
        <v>546</v>
      </c>
      <c r="H2605" s="251">
        <v>4170.4499999999998</v>
      </c>
      <c r="I2605" s="252"/>
      <c r="J2605" s="253">
        <f>ROUND(I2605*H2605,2)</f>
        <v>0</v>
      </c>
      <c r="K2605" s="254"/>
      <c r="L2605" s="46"/>
      <c r="M2605" s="255" t="s">
        <v>1</v>
      </c>
      <c r="N2605" s="256" t="s">
        <v>48</v>
      </c>
      <c r="O2605" s="93"/>
      <c r="P2605" s="257">
        <f>O2605*H2605</f>
        <v>0</v>
      </c>
      <c r="Q2605" s="257">
        <v>0</v>
      </c>
      <c r="R2605" s="257">
        <f>Q2605*H2605</f>
        <v>0</v>
      </c>
      <c r="S2605" s="257">
        <v>0</v>
      </c>
      <c r="T2605" s="258">
        <f>S2605*H2605</f>
        <v>0</v>
      </c>
      <c r="U2605" s="40"/>
      <c r="V2605" s="40"/>
      <c r="W2605" s="40"/>
      <c r="X2605" s="40"/>
      <c r="Y2605" s="40"/>
      <c r="Z2605" s="40"/>
      <c r="AA2605" s="40"/>
      <c r="AB2605" s="40"/>
      <c r="AC2605" s="40"/>
      <c r="AD2605" s="40"/>
      <c r="AE2605" s="40"/>
      <c r="AR2605" s="259" t="s">
        <v>162</v>
      </c>
      <c r="AT2605" s="259" t="s">
        <v>400</v>
      </c>
      <c r="AU2605" s="259" t="s">
        <v>93</v>
      </c>
      <c r="AY2605" s="18" t="s">
        <v>397</v>
      </c>
      <c r="BE2605" s="260">
        <f>IF(N2605="základní",J2605,0)</f>
        <v>0</v>
      </c>
      <c r="BF2605" s="260">
        <f>IF(N2605="snížená",J2605,0)</f>
        <v>0</v>
      </c>
      <c r="BG2605" s="260">
        <f>IF(N2605="zákl. přenesená",J2605,0)</f>
        <v>0</v>
      </c>
      <c r="BH2605" s="260">
        <f>IF(N2605="sníž. přenesená",J2605,0)</f>
        <v>0</v>
      </c>
      <c r="BI2605" s="260">
        <f>IF(N2605="nulová",J2605,0)</f>
        <v>0</v>
      </c>
      <c r="BJ2605" s="18" t="s">
        <v>91</v>
      </c>
      <c r="BK2605" s="260">
        <f>ROUND(I2605*H2605,2)</f>
        <v>0</v>
      </c>
      <c r="BL2605" s="18" t="s">
        <v>162</v>
      </c>
      <c r="BM2605" s="259" t="s">
        <v>3991</v>
      </c>
    </row>
    <row r="2606" s="2" customFormat="1" ht="21.75" customHeight="1">
      <c r="A2606" s="40"/>
      <c r="B2606" s="41"/>
      <c r="C2606" s="247" t="s">
        <v>2477</v>
      </c>
      <c r="D2606" s="247" t="s">
        <v>400</v>
      </c>
      <c r="E2606" s="248" t="s">
        <v>3992</v>
      </c>
      <c r="F2606" s="249" t="s">
        <v>3993</v>
      </c>
      <c r="G2606" s="250" t="s">
        <v>546</v>
      </c>
      <c r="H2606" s="251">
        <v>4170.4499999999998</v>
      </c>
      <c r="I2606" s="252"/>
      <c r="J2606" s="253">
        <f>ROUND(I2606*H2606,2)</f>
        <v>0</v>
      </c>
      <c r="K2606" s="254"/>
      <c r="L2606" s="46"/>
      <c r="M2606" s="255" t="s">
        <v>1</v>
      </c>
      <c r="N2606" s="256" t="s">
        <v>48</v>
      </c>
      <c r="O2606" s="93"/>
      <c r="P2606" s="257">
        <f>O2606*H2606</f>
        <v>0</v>
      </c>
      <c r="Q2606" s="257">
        <v>0</v>
      </c>
      <c r="R2606" s="257">
        <f>Q2606*H2606</f>
        <v>0</v>
      </c>
      <c r="S2606" s="257">
        <v>0</v>
      </c>
      <c r="T2606" s="258">
        <f>S2606*H2606</f>
        <v>0</v>
      </c>
      <c r="U2606" s="40"/>
      <c r="V2606" s="40"/>
      <c r="W2606" s="40"/>
      <c r="X2606" s="40"/>
      <c r="Y2606" s="40"/>
      <c r="Z2606" s="40"/>
      <c r="AA2606" s="40"/>
      <c r="AB2606" s="40"/>
      <c r="AC2606" s="40"/>
      <c r="AD2606" s="40"/>
      <c r="AE2606" s="40"/>
      <c r="AR2606" s="259" t="s">
        <v>162</v>
      </c>
      <c r="AT2606" s="259" t="s">
        <v>400</v>
      </c>
      <c r="AU2606" s="259" t="s">
        <v>93</v>
      </c>
      <c r="AY2606" s="18" t="s">
        <v>397</v>
      </c>
      <c r="BE2606" s="260">
        <f>IF(N2606="základní",J2606,0)</f>
        <v>0</v>
      </c>
      <c r="BF2606" s="260">
        <f>IF(N2606="snížená",J2606,0)</f>
        <v>0</v>
      </c>
      <c r="BG2606" s="260">
        <f>IF(N2606="zákl. přenesená",J2606,0)</f>
        <v>0</v>
      </c>
      <c r="BH2606" s="260">
        <f>IF(N2606="sníž. přenesená",J2606,0)</f>
        <v>0</v>
      </c>
      <c r="BI2606" s="260">
        <f>IF(N2606="nulová",J2606,0)</f>
        <v>0</v>
      </c>
      <c r="BJ2606" s="18" t="s">
        <v>91</v>
      </c>
      <c r="BK2606" s="260">
        <f>ROUND(I2606*H2606,2)</f>
        <v>0</v>
      </c>
      <c r="BL2606" s="18" t="s">
        <v>162</v>
      </c>
      <c r="BM2606" s="259" t="s">
        <v>3994</v>
      </c>
    </row>
    <row r="2607" s="12" customFormat="1" ht="25.92" customHeight="1">
      <c r="A2607" s="12"/>
      <c r="B2607" s="231"/>
      <c r="C2607" s="232"/>
      <c r="D2607" s="233" t="s">
        <v>82</v>
      </c>
      <c r="E2607" s="234" t="s">
        <v>3995</v>
      </c>
      <c r="F2607" s="234" t="s">
        <v>3996</v>
      </c>
      <c r="G2607" s="232"/>
      <c r="H2607" s="232"/>
      <c r="I2607" s="235"/>
      <c r="J2607" s="236">
        <f>BK2607</f>
        <v>0</v>
      </c>
      <c r="K2607" s="232"/>
      <c r="L2607" s="237"/>
      <c r="M2607" s="238"/>
      <c r="N2607" s="239"/>
      <c r="O2607" s="239"/>
      <c r="P2607" s="240">
        <f>SUM(P2608:P2616)</f>
        <v>0</v>
      </c>
      <c r="Q2607" s="239"/>
      <c r="R2607" s="240">
        <f>SUM(R2608:R2616)</f>
        <v>0</v>
      </c>
      <c r="S2607" s="239"/>
      <c r="T2607" s="241">
        <f>SUM(T2608:T2616)</f>
        <v>0</v>
      </c>
      <c r="U2607" s="12"/>
      <c r="V2607" s="12"/>
      <c r="W2607" s="12"/>
      <c r="X2607" s="12"/>
      <c r="Y2607" s="12"/>
      <c r="Z2607" s="12"/>
      <c r="AA2607" s="12"/>
      <c r="AB2607" s="12"/>
      <c r="AC2607" s="12"/>
      <c r="AD2607" s="12"/>
      <c r="AE2607" s="12"/>
      <c r="AR2607" s="242" t="s">
        <v>124</v>
      </c>
      <c r="AT2607" s="243" t="s">
        <v>82</v>
      </c>
      <c r="AU2607" s="243" t="s">
        <v>83</v>
      </c>
      <c r="AY2607" s="242" t="s">
        <v>397</v>
      </c>
      <c r="BK2607" s="244">
        <f>SUM(BK2608:BK2616)</f>
        <v>0</v>
      </c>
    </row>
    <row r="2608" s="2" customFormat="1" ht="33" customHeight="1">
      <c r="A2608" s="40"/>
      <c r="B2608" s="41"/>
      <c r="C2608" s="247" t="s">
        <v>3997</v>
      </c>
      <c r="D2608" s="247" t="s">
        <v>400</v>
      </c>
      <c r="E2608" s="248" t="s">
        <v>3998</v>
      </c>
      <c r="F2608" s="249" t="s">
        <v>3999</v>
      </c>
      <c r="G2608" s="250" t="s">
        <v>546</v>
      </c>
      <c r="H2608" s="251">
        <v>4488.2150000000001</v>
      </c>
      <c r="I2608" s="252"/>
      <c r="J2608" s="253">
        <f>ROUND(I2608*H2608,2)</f>
        <v>0</v>
      </c>
      <c r="K2608" s="254"/>
      <c r="L2608" s="46"/>
      <c r="M2608" s="255" t="s">
        <v>1</v>
      </c>
      <c r="N2608" s="256" t="s">
        <v>48</v>
      </c>
      <c r="O2608" s="93"/>
      <c r="P2608" s="257">
        <f>O2608*H2608</f>
        <v>0</v>
      </c>
      <c r="Q2608" s="257">
        <v>0</v>
      </c>
      <c r="R2608" s="257">
        <f>Q2608*H2608</f>
        <v>0</v>
      </c>
      <c r="S2608" s="257">
        <v>0</v>
      </c>
      <c r="T2608" s="258">
        <f>S2608*H2608</f>
        <v>0</v>
      </c>
      <c r="U2608" s="40"/>
      <c r="V2608" s="40"/>
      <c r="W2608" s="40"/>
      <c r="X2608" s="40"/>
      <c r="Y2608" s="40"/>
      <c r="Z2608" s="40"/>
      <c r="AA2608" s="40"/>
      <c r="AB2608" s="40"/>
      <c r="AC2608" s="40"/>
      <c r="AD2608" s="40"/>
      <c r="AE2608" s="40"/>
      <c r="AR2608" s="259" t="s">
        <v>4000</v>
      </c>
      <c r="AT2608" s="259" t="s">
        <v>400</v>
      </c>
      <c r="AU2608" s="259" t="s">
        <v>91</v>
      </c>
      <c r="AY2608" s="18" t="s">
        <v>397</v>
      </c>
      <c r="BE2608" s="260">
        <f>IF(N2608="základní",J2608,0)</f>
        <v>0</v>
      </c>
      <c r="BF2608" s="260">
        <f>IF(N2608="snížená",J2608,0)</f>
        <v>0</v>
      </c>
      <c r="BG2608" s="260">
        <f>IF(N2608="zákl. přenesená",J2608,0)</f>
        <v>0</v>
      </c>
      <c r="BH2608" s="260">
        <f>IF(N2608="sníž. přenesená",J2608,0)</f>
        <v>0</v>
      </c>
      <c r="BI2608" s="260">
        <f>IF(N2608="nulová",J2608,0)</f>
        <v>0</v>
      </c>
      <c r="BJ2608" s="18" t="s">
        <v>91</v>
      </c>
      <c r="BK2608" s="260">
        <f>ROUND(I2608*H2608,2)</f>
        <v>0</v>
      </c>
      <c r="BL2608" s="18" t="s">
        <v>4000</v>
      </c>
      <c r="BM2608" s="259" t="s">
        <v>4001</v>
      </c>
    </row>
    <row r="2609" s="2" customFormat="1">
      <c r="A2609" s="40"/>
      <c r="B2609" s="41"/>
      <c r="C2609" s="42"/>
      <c r="D2609" s="261" t="s">
        <v>404</v>
      </c>
      <c r="E2609" s="42"/>
      <c r="F2609" s="262" t="s">
        <v>4002</v>
      </c>
      <c r="G2609" s="42"/>
      <c r="H2609" s="42"/>
      <c r="I2609" s="157"/>
      <c r="J2609" s="42"/>
      <c r="K2609" s="42"/>
      <c r="L2609" s="46"/>
      <c r="M2609" s="263"/>
      <c r="N2609" s="264"/>
      <c r="O2609" s="93"/>
      <c r="P2609" s="93"/>
      <c r="Q2609" s="93"/>
      <c r="R2609" s="93"/>
      <c r="S2609" s="93"/>
      <c r="T2609" s="94"/>
      <c r="U2609" s="40"/>
      <c r="V2609" s="40"/>
      <c r="W2609" s="40"/>
      <c r="X2609" s="40"/>
      <c r="Y2609" s="40"/>
      <c r="Z2609" s="40"/>
      <c r="AA2609" s="40"/>
      <c r="AB2609" s="40"/>
      <c r="AC2609" s="40"/>
      <c r="AD2609" s="40"/>
      <c r="AE2609" s="40"/>
      <c r="AT2609" s="18" t="s">
        <v>404</v>
      </c>
      <c r="AU2609" s="18" t="s">
        <v>91</v>
      </c>
    </row>
    <row r="2610" s="13" customFormat="1">
      <c r="A2610" s="13"/>
      <c r="B2610" s="269"/>
      <c r="C2610" s="270"/>
      <c r="D2610" s="261" t="s">
        <v>465</v>
      </c>
      <c r="E2610" s="271" t="s">
        <v>1</v>
      </c>
      <c r="F2610" s="272" t="s">
        <v>4003</v>
      </c>
      <c r="G2610" s="270"/>
      <c r="H2610" s="273">
        <v>4488.2150000000001</v>
      </c>
      <c r="I2610" s="274"/>
      <c r="J2610" s="270"/>
      <c r="K2610" s="270"/>
      <c r="L2610" s="275"/>
      <c r="M2610" s="276"/>
      <c r="N2610" s="277"/>
      <c r="O2610" s="277"/>
      <c r="P2610" s="277"/>
      <c r="Q2610" s="277"/>
      <c r="R2610" s="277"/>
      <c r="S2610" s="277"/>
      <c r="T2610" s="278"/>
      <c r="U2610" s="13"/>
      <c r="V2610" s="13"/>
      <c r="W2610" s="13"/>
      <c r="X2610" s="13"/>
      <c r="Y2610" s="13"/>
      <c r="Z2610" s="13"/>
      <c r="AA2610" s="13"/>
      <c r="AB2610" s="13"/>
      <c r="AC2610" s="13"/>
      <c r="AD2610" s="13"/>
      <c r="AE2610" s="13"/>
      <c r="AT2610" s="279" t="s">
        <v>465</v>
      </c>
      <c r="AU2610" s="279" t="s">
        <v>91</v>
      </c>
      <c r="AV2610" s="13" t="s">
        <v>93</v>
      </c>
      <c r="AW2610" s="13" t="s">
        <v>38</v>
      </c>
      <c r="AX2610" s="13" t="s">
        <v>83</v>
      </c>
      <c r="AY2610" s="279" t="s">
        <v>397</v>
      </c>
    </row>
    <row r="2611" s="14" customFormat="1">
      <c r="A2611" s="14"/>
      <c r="B2611" s="280"/>
      <c r="C2611" s="281"/>
      <c r="D2611" s="261" t="s">
        <v>465</v>
      </c>
      <c r="E2611" s="282" t="s">
        <v>1</v>
      </c>
      <c r="F2611" s="283" t="s">
        <v>467</v>
      </c>
      <c r="G2611" s="281"/>
      <c r="H2611" s="284">
        <v>4488.2150000000001</v>
      </c>
      <c r="I2611" s="285"/>
      <c r="J2611" s="281"/>
      <c r="K2611" s="281"/>
      <c r="L2611" s="286"/>
      <c r="M2611" s="287"/>
      <c r="N2611" s="288"/>
      <c r="O2611" s="288"/>
      <c r="P2611" s="288"/>
      <c r="Q2611" s="288"/>
      <c r="R2611" s="288"/>
      <c r="S2611" s="288"/>
      <c r="T2611" s="289"/>
      <c r="U2611" s="14"/>
      <c r="V2611" s="14"/>
      <c r="W2611" s="14"/>
      <c r="X2611" s="14"/>
      <c r="Y2611" s="14"/>
      <c r="Z2611" s="14"/>
      <c r="AA2611" s="14"/>
      <c r="AB2611" s="14"/>
      <c r="AC2611" s="14"/>
      <c r="AD2611" s="14"/>
      <c r="AE2611" s="14"/>
      <c r="AT2611" s="290" t="s">
        <v>465</v>
      </c>
      <c r="AU2611" s="290" t="s">
        <v>91</v>
      </c>
      <c r="AV2611" s="14" t="s">
        <v>124</v>
      </c>
      <c r="AW2611" s="14" t="s">
        <v>38</v>
      </c>
      <c r="AX2611" s="14" t="s">
        <v>91</v>
      </c>
      <c r="AY2611" s="290" t="s">
        <v>397</v>
      </c>
    </row>
    <row r="2612" s="2" customFormat="1" ht="33" customHeight="1">
      <c r="A2612" s="40"/>
      <c r="B2612" s="41"/>
      <c r="C2612" s="247" t="s">
        <v>2480</v>
      </c>
      <c r="D2612" s="247" t="s">
        <v>400</v>
      </c>
      <c r="E2612" s="248" t="s">
        <v>3998</v>
      </c>
      <c r="F2612" s="249" t="s">
        <v>3999</v>
      </c>
      <c r="G2612" s="250" t="s">
        <v>546</v>
      </c>
      <c r="H2612" s="251">
        <v>4656.0020000000004</v>
      </c>
      <c r="I2612" s="252"/>
      <c r="J2612" s="253">
        <f>ROUND(I2612*H2612,2)</f>
        <v>0</v>
      </c>
      <c r="K2612" s="254"/>
      <c r="L2612" s="46"/>
      <c r="M2612" s="255" t="s">
        <v>1</v>
      </c>
      <c r="N2612" s="256" t="s">
        <v>48</v>
      </c>
      <c r="O2612" s="93"/>
      <c r="P2612" s="257">
        <f>O2612*H2612</f>
        <v>0</v>
      </c>
      <c r="Q2612" s="257">
        <v>0</v>
      </c>
      <c r="R2612" s="257">
        <f>Q2612*H2612</f>
        <v>0</v>
      </c>
      <c r="S2612" s="257">
        <v>0</v>
      </c>
      <c r="T2612" s="258">
        <f>S2612*H2612</f>
        <v>0</v>
      </c>
      <c r="U2612" s="40"/>
      <c r="V2612" s="40"/>
      <c r="W2612" s="40"/>
      <c r="X2612" s="40"/>
      <c r="Y2612" s="40"/>
      <c r="Z2612" s="40"/>
      <c r="AA2612" s="40"/>
      <c r="AB2612" s="40"/>
      <c r="AC2612" s="40"/>
      <c r="AD2612" s="40"/>
      <c r="AE2612" s="40"/>
      <c r="AR2612" s="259" t="s">
        <v>4000</v>
      </c>
      <c r="AT2612" s="259" t="s">
        <v>400</v>
      </c>
      <c r="AU2612" s="259" t="s">
        <v>91</v>
      </c>
      <c r="AY2612" s="18" t="s">
        <v>397</v>
      </c>
      <c r="BE2612" s="260">
        <f>IF(N2612="základní",J2612,0)</f>
        <v>0</v>
      </c>
      <c r="BF2612" s="260">
        <f>IF(N2612="snížená",J2612,0)</f>
        <v>0</v>
      </c>
      <c r="BG2612" s="260">
        <f>IF(N2612="zákl. přenesená",J2612,0)</f>
        <v>0</v>
      </c>
      <c r="BH2612" s="260">
        <f>IF(N2612="sníž. přenesená",J2612,0)</f>
        <v>0</v>
      </c>
      <c r="BI2612" s="260">
        <f>IF(N2612="nulová",J2612,0)</f>
        <v>0</v>
      </c>
      <c r="BJ2612" s="18" t="s">
        <v>91</v>
      </c>
      <c r="BK2612" s="260">
        <f>ROUND(I2612*H2612,2)</f>
        <v>0</v>
      </c>
      <c r="BL2612" s="18" t="s">
        <v>4000</v>
      </c>
      <c r="BM2612" s="259" t="s">
        <v>4004</v>
      </c>
    </row>
    <row r="2613" s="2" customFormat="1">
      <c r="A2613" s="40"/>
      <c r="B2613" s="41"/>
      <c r="C2613" s="42"/>
      <c r="D2613" s="261" t="s">
        <v>404</v>
      </c>
      <c r="E2613" s="42"/>
      <c r="F2613" s="262" t="s">
        <v>4002</v>
      </c>
      <c r="G2613" s="42"/>
      <c r="H2613" s="42"/>
      <c r="I2613" s="157"/>
      <c r="J2613" s="42"/>
      <c r="K2613" s="42"/>
      <c r="L2613" s="46"/>
      <c r="M2613" s="263"/>
      <c r="N2613" s="264"/>
      <c r="O2613" s="93"/>
      <c r="P2613" s="93"/>
      <c r="Q2613" s="93"/>
      <c r="R2613" s="93"/>
      <c r="S2613" s="93"/>
      <c r="T2613" s="94"/>
      <c r="U2613" s="40"/>
      <c r="V2613" s="40"/>
      <c r="W2613" s="40"/>
      <c r="X2613" s="40"/>
      <c r="Y2613" s="40"/>
      <c r="Z2613" s="40"/>
      <c r="AA2613" s="40"/>
      <c r="AB2613" s="40"/>
      <c r="AC2613" s="40"/>
      <c r="AD2613" s="40"/>
      <c r="AE2613" s="40"/>
      <c r="AT2613" s="18" t="s">
        <v>404</v>
      </c>
      <c r="AU2613" s="18" t="s">
        <v>91</v>
      </c>
    </row>
    <row r="2614" s="13" customFormat="1">
      <c r="A2614" s="13"/>
      <c r="B2614" s="269"/>
      <c r="C2614" s="270"/>
      <c r="D2614" s="261" t="s">
        <v>465</v>
      </c>
      <c r="E2614" s="271" t="s">
        <v>1</v>
      </c>
      <c r="F2614" s="272" t="s">
        <v>4005</v>
      </c>
      <c r="G2614" s="270"/>
      <c r="H2614" s="273">
        <v>4656.0020000000004</v>
      </c>
      <c r="I2614" s="274"/>
      <c r="J2614" s="270"/>
      <c r="K2614" s="270"/>
      <c r="L2614" s="275"/>
      <c r="M2614" s="276"/>
      <c r="N2614" s="277"/>
      <c r="O2614" s="277"/>
      <c r="P2614" s="277"/>
      <c r="Q2614" s="277"/>
      <c r="R2614" s="277"/>
      <c r="S2614" s="277"/>
      <c r="T2614" s="278"/>
      <c r="U2614" s="13"/>
      <c r="V2614" s="13"/>
      <c r="W2614" s="13"/>
      <c r="X2614" s="13"/>
      <c r="Y2614" s="13"/>
      <c r="Z2614" s="13"/>
      <c r="AA2614" s="13"/>
      <c r="AB2614" s="13"/>
      <c r="AC2614" s="13"/>
      <c r="AD2614" s="13"/>
      <c r="AE2614" s="13"/>
      <c r="AT2614" s="279" t="s">
        <v>465</v>
      </c>
      <c r="AU2614" s="279" t="s">
        <v>91</v>
      </c>
      <c r="AV2614" s="13" t="s">
        <v>93</v>
      </c>
      <c r="AW2614" s="13" t="s">
        <v>38</v>
      </c>
      <c r="AX2614" s="13" t="s">
        <v>83</v>
      </c>
      <c r="AY2614" s="279" t="s">
        <v>397</v>
      </c>
    </row>
    <row r="2615" s="14" customFormat="1">
      <c r="A2615" s="14"/>
      <c r="B2615" s="280"/>
      <c r="C2615" s="281"/>
      <c r="D2615" s="261" t="s">
        <v>465</v>
      </c>
      <c r="E2615" s="282" t="s">
        <v>1</v>
      </c>
      <c r="F2615" s="283" t="s">
        <v>467</v>
      </c>
      <c r="G2615" s="281"/>
      <c r="H2615" s="284">
        <v>4656.0020000000004</v>
      </c>
      <c r="I2615" s="285"/>
      <c r="J2615" s="281"/>
      <c r="K2615" s="281"/>
      <c r="L2615" s="286"/>
      <c r="M2615" s="287"/>
      <c r="N2615" s="288"/>
      <c r="O2615" s="288"/>
      <c r="P2615" s="288"/>
      <c r="Q2615" s="288"/>
      <c r="R2615" s="288"/>
      <c r="S2615" s="288"/>
      <c r="T2615" s="289"/>
      <c r="U2615" s="14"/>
      <c r="V2615" s="14"/>
      <c r="W2615" s="14"/>
      <c r="X2615" s="14"/>
      <c r="Y2615" s="14"/>
      <c r="Z2615" s="14"/>
      <c r="AA2615" s="14"/>
      <c r="AB2615" s="14"/>
      <c r="AC2615" s="14"/>
      <c r="AD2615" s="14"/>
      <c r="AE2615" s="14"/>
      <c r="AT2615" s="290" t="s">
        <v>465</v>
      </c>
      <c r="AU2615" s="290" t="s">
        <v>91</v>
      </c>
      <c r="AV2615" s="14" t="s">
        <v>124</v>
      </c>
      <c r="AW2615" s="14" t="s">
        <v>38</v>
      </c>
      <c r="AX2615" s="14" t="s">
        <v>91</v>
      </c>
      <c r="AY2615" s="290" t="s">
        <v>397</v>
      </c>
    </row>
    <row r="2616" s="12" customFormat="1" ht="22.8" customHeight="1">
      <c r="A2616" s="12"/>
      <c r="B2616" s="231"/>
      <c r="C2616" s="232"/>
      <c r="D2616" s="233" t="s">
        <v>82</v>
      </c>
      <c r="E2616" s="245" t="s">
        <v>4006</v>
      </c>
      <c r="F2616" s="245" t="s">
        <v>4007</v>
      </c>
      <c r="G2616" s="232"/>
      <c r="H2616" s="232"/>
      <c r="I2616" s="235"/>
      <c r="J2616" s="246">
        <f>BK2616</f>
        <v>0</v>
      </c>
      <c r="K2616" s="232"/>
      <c r="L2616" s="237"/>
      <c r="M2616" s="238"/>
      <c r="N2616" s="239"/>
      <c r="O2616" s="239"/>
      <c r="P2616" s="240">
        <v>0</v>
      </c>
      <c r="Q2616" s="239"/>
      <c r="R2616" s="240">
        <v>0</v>
      </c>
      <c r="S2616" s="239"/>
      <c r="T2616" s="241">
        <v>0</v>
      </c>
      <c r="U2616" s="12"/>
      <c r="V2616" s="12"/>
      <c r="W2616" s="12"/>
      <c r="X2616" s="12"/>
      <c r="Y2616" s="12"/>
      <c r="Z2616" s="12"/>
      <c r="AA2616" s="12"/>
      <c r="AB2616" s="12"/>
      <c r="AC2616" s="12"/>
      <c r="AD2616" s="12"/>
      <c r="AE2616" s="12"/>
      <c r="AR2616" s="242" t="s">
        <v>124</v>
      </c>
      <c r="AT2616" s="243" t="s">
        <v>82</v>
      </c>
      <c r="AU2616" s="243" t="s">
        <v>91</v>
      </c>
      <c r="AY2616" s="242" t="s">
        <v>397</v>
      </c>
      <c r="BK2616" s="244">
        <v>0</v>
      </c>
    </row>
    <row r="2617" s="12" customFormat="1" ht="25.92" customHeight="1">
      <c r="A2617" s="12"/>
      <c r="B2617" s="231"/>
      <c r="C2617" s="232"/>
      <c r="D2617" s="233" t="s">
        <v>82</v>
      </c>
      <c r="E2617" s="234" t="s">
        <v>4008</v>
      </c>
      <c r="F2617" s="234" t="s">
        <v>4008</v>
      </c>
      <c r="G2617" s="232"/>
      <c r="H2617" s="232"/>
      <c r="I2617" s="235"/>
      <c r="J2617" s="236">
        <f>BK2617</f>
        <v>0</v>
      </c>
      <c r="K2617" s="232"/>
      <c r="L2617" s="237"/>
      <c r="M2617" s="238"/>
      <c r="N2617" s="239"/>
      <c r="O2617" s="239"/>
      <c r="P2617" s="240">
        <f>P2618+P2689+P2699+P2716+P2729</f>
        <v>0</v>
      </c>
      <c r="Q2617" s="239"/>
      <c r="R2617" s="240">
        <f>R2618+R2689+R2699+R2716+R2729</f>
        <v>519.18245999999999</v>
      </c>
      <c r="S2617" s="239"/>
      <c r="T2617" s="241">
        <f>T2618+T2689+T2699+T2716+T2729</f>
        <v>0</v>
      </c>
      <c r="U2617" s="12"/>
      <c r="V2617" s="12"/>
      <c r="W2617" s="12"/>
      <c r="X2617" s="12"/>
      <c r="Y2617" s="12"/>
      <c r="Z2617" s="12"/>
      <c r="AA2617" s="12"/>
      <c r="AB2617" s="12"/>
      <c r="AC2617" s="12"/>
      <c r="AD2617" s="12"/>
      <c r="AE2617" s="12"/>
      <c r="AR2617" s="242" t="s">
        <v>91</v>
      </c>
      <c r="AT2617" s="243" t="s">
        <v>82</v>
      </c>
      <c r="AU2617" s="243" t="s">
        <v>83</v>
      </c>
      <c r="AY2617" s="242" t="s">
        <v>397</v>
      </c>
      <c r="BK2617" s="244">
        <f>BK2618+BK2689+BK2699+BK2716+BK2729</f>
        <v>0</v>
      </c>
    </row>
    <row r="2618" s="12" customFormat="1" ht="22.8" customHeight="1">
      <c r="A2618" s="12"/>
      <c r="B2618" s="231"/>
      <c r="C2618" s="232"/>
      <c r="D2618" s="233" t="s">
        <v>82</v>
      </c>
      <c r="E2618" s="245" t="s">
        <v>4009</v>
      </c>
      <c r="F2618" s="245" t="s">
        <v>4010</v>
      </c>
      <c r="G2618" s="232"/>
      <c r="H2618" s="232"/>
      <c r="I2618" s="235"/>
      <c r="J2618" s="246">
        <f>BK2618</f>
        <v>0</v>
      </c>
      <c r="K2618" s="232"/>
      <c r="L2618" s="237"/>
      <c r="M2618" s="238"/>
      <c r="N2618" s="239"/>
      <c r="O2618" s="239"/>
      <c r="P2618" s="240">
        <f>SUM(P2619:P2688)</f>
        <v>0</v>
      </c>
      <c r="Q2618" s="239"/>
      <c r="R2618" s="240">
        <f>SUM(R2619:R2688)</f>
        <v>0.26279999999999998</v>
      </c>
      <c r="S2618" s="239"/>
      <c r="T2618" s="241">
        <f>SUM(T2619:T2688)</f>
        <v>0</v>
      </c>
      <c r="U2618" s="12"/>
      <c r="V2618" s="12"/>
      <c r="W2618" s="12"/>
      <c r="X2618" s="12"/>
      <c r="Y2618" s="12"/>
      <c r="Z2618" s="12"/>
      <c r="AA2618" s="12"/>
      <c r="AB2618" s="12"/>
      <c r="AC2618" s="12"/>
      <c r="AD2618" s="12"/>
      <c r="AE2618" s="12"/>
      <c r="AR2618" s="242" t="s">
        <v>91</v>
      </c>
      <c r="AT2618" s="243" t="s">
        <v>82</v>
      </c>
      <c r="AU2618" s="243" t="s">
        <v>91</v>
      </c>
      <c r="AY2618" s="242" t="s">
        <v>397</v>
      </c>
      <c r="BK2618" s="244">
        <f>SUM(BK2619:BK2688)</f>
        <v>0</v>
      </c>
    </row>
    <row r="2619" s="2" customFormat="1" ht="21.75" customHeight="1">
      <c r="A2619" s="40"/>
      <c r="B2619" s="41"/>
      <c r="C2619" s="247" t="s">
        <v>4011</v>
      </c>
      <c r="D2619" s="247" t="s">
        <v>400</v>
      </c>
      <c r="E2619" s="248" t="s">
        <v>4012</v>
      </c>
      <c r="F2619" s="249" t="s">
        <v>4013</v>
      </c>
      <c r="G2619" s="250" t="s">
        <v>1828</v>
      </c>
      <c r="H2619" s="251">
        <v>1</v>
      </c>
      <c r="I2619" s="252"/>
      <c r="J2619" s="253">
        <f>ROUND(I2619*H2619,2)</f>
        <v>0</v>
      </c>
      <c r="K2619" s="254"/>
      <c r="L2619" s="46"/>
      <c r="M2619" s="255" t="s">
        <v>1</v>
      </c>
      <c r="N2619" s="256" t="s">
        <v>48</v>
      </c>
      <c r="O2619" s="93"/>
      <c r="P2619" s="257">
        <f>O2619*H2619</f>
        <v>0</v>
      </c>
      <c r="Q2619" s="257">
        <v>0</v>
      </c>
      <c r="R2619" s="257">
        <f>Q2619*H2619</f>
        <v>0</v>
      </c>
      <c r="S2619" s="257">
        <v>0</v>
      </c>
      <c r="T2619" s="258">
        <f>S2619*H2619</f>
        <v>0</v>
      </c>
      <c r="U2619" s="40"/>
      <c r="V2619" s="40"/>
      <c r="W2619" s="40"/>
      <c r="X2619" s="40"/>
      <c r="Y2619" s="40"/>
      <c r="Z2619" s="40"/>
      <c r="AA2619" s="40"/>
      <c r="AB2619" s="40"/>
      <c r="AC2619" s="40"/>
      <c r="AD2619" s="40"/>
      <c r="AE2619" s="40"/>
      <c r="AR2619" s="259" t="s">
        <v>124</v>
      </c>
      <c r="AT2619" s="259" t="s">
        <v>400</v>
      </c>
      <c r="AU2619" s="259" t="s">
        <v>93</v>
      </c>
      <c r="AY2619" s="18" t="s">
        <v>397</v>
      </c>
      <c r="BE2619" s="260">
        <f>IF(N2619="základní",J2619,0)</f>
        <v>0</v>
      </c>
      <c r="BF2619" s="260">
        <f>IF(N2619="snížená",J2619,0)</f>
        <v>0</v>
      </c>
      <c r="BG2619" s="260">
        <f>IF(N2619="zákl. přenesená",J2619,0)</f>
        <v>0</v>
      </c>
      <c r="BH2619" s="260">
        <f>IF(N2619="sníž. přenesená",J2619,0)</f>
        <v>0</v>
      </c>
      <c r="BI2619" s="260">
        <f>IF(N2619="nulová",J2619,0)</f>
        <v>0</v>
      </c>
      <c r="BJ2619" s="18" t="s">
        <v>91</v>
      </c>
      <c r="BK2619" s="260">
        <f>ROUND(I2619*H2619,2)</f>
        <v>0</v>
      </c>
      <c r="BL2619" s="18" t="s">
        <v>124</v>
      </c>
      <c r="BM2619" s="259" t="s">
        <v>4014</v>
      </c>
    </row>
    <row r="2620" s="2" customFormat="1">
      <c r="A2620" s="40"/>
      <c r="B2620" s="41"/>
      <c r="C2620" s="42"/>
      <c r="D2620" s="261" t="s">
        <v>404</v>
      </c>
      <c r="E2620" s="42"/>
      <c r="F2620" s="262" t="s">
        <v>4015</v>
      </c>
      <c r="G2620" s="42"/>
      <c r="H2620" s="42"/>
      <c r="I2620" s="157"/>
      <c r="J2620" s="42"/>
      <c r="K2620" s="42"/>
      <c r="L2620" s="46"/>
      <c r="M2620" s="263"/>
      <c r="N2620" s="264"/>
      <c r="O2620" s="93"/>
      <c r="P2620" s="93"/>
      <c r="Q2620" s="93"/>
      <c r="R2620" s="93"/>
      <c r="S2620" s="93"/>
      <c r="T2620" s="94"/>
      <c r="U2620" s="40"/>
      <c r="V2620" s="40"/>
      <c r="W2620" s="40"/>
      <c r="X2620" s="40"/>
      <c r="Y2620" s="40"/>
      <c r="Z2620" s="40"/>
      <c r="AA2620" s="40"/>
      <c r="AB2620" s="40"/>
      <c r="AC2620" s="40"/>
      <c r="AD2620" s="40"/>
      <c r="AE2620" s="40"/>
      <c r="AT2620" s="18" t="s">
        <v>404</v>
      </c>
      <c r="AU2620" s="18" t="s">
        <v>93</v>
      </c>
    </row>
    <row r="2621" s="2" customFormat="1" ht="21.75" customHeight="1">
      <c r="A2621" s="40"/>
      <c r="B2621" s="41"/>
      <c r="C2621" s="247" t="s">
        <v>2484</v>
      </c>
      <c r="D2621" s="247" t="s">
        <v>400</v>
      </c>
      <c r="E2621" s="248" t="s">
        <v>4016</v>
      </c>
      <c r="F2621" s="249" t="s">
        <v>4017</v>
      </c>
      <c r="G2621" s="250" t="s">
        <v>1828</v>
      </c>
      <c r="H2621" s="251">
        <v>1</v>
      </c>
      <c r="I2621" s="252"/>
      <c r="J2621" s="253">
        <f>ROUND(I2621*H2621,2)</f>
        <v>0</v>
      </c>
      <c r="K2621" s="254"/>
      <c r="L2621" s="46"/>
      <c r="M2621" s="255" t="s">
        <v>1</v>
      </c>
      <c r="N2621" s="256" t="s">
        <v>48</v>
      </c>
      <c r="O2621" s="93"/>
      <c r="P2621" s="257">
        <f>O2621*H2621</f>
        <v>0</v>
      </c>
      <c r="Q2621" s="257">
        <v>0</v>
      </c>
      <c r="R2621" s="257">
        <f>Q2621*H2621</f>
        <v>0</v>
      </c>
      <c r="S2621" s="257">
        <v>0</v>
      </c>
      <c r="T2621" s="258">
        <f>S2621*H2621</f>
        <v>0</v>
      </c>
      <c r="U2621" s="40"/>
      <c r="V2621" s="40"/>
      <c r="W2621" s="40"/>
      <c r="X2621" s="40"/>
      <c r="Y2621" s="40"/>
      <c r="Z2621" s="40"/>
      <c r="AA2621" s="40"/>
      <c r="AB2621" s="40"/>
      <c r="AC2621" s="40"/>
      <c r="AD2621" s="40"/>
      <c r="AE2621" s="40"/>
      <c r="AR2621" s="259" t="s">
        <v>124</v>
      </c>
      <c r="AT2621" s="259" t="s">
        <v>400</v>
      </c>
      <c r="AU2621" s="259" t="s">
        <v>93</v>
      </c>
      <c r="AY2621" s="18" t="s">
        <v>397</v>
      </c>
      <c r="BE2621" s="260">
        <f>IF(N2621="základní",J2621,0)</f>
        <v>0</v>
      </c>
      <c r="BF2621" s="260">
        <f>IF(N2621="snížená",J2621,0)</f>
        <v>0</v>
      </c>
      <c r="BG2621" s="260">
        <f>IF(N2621="zákl. přenesená",J2621,0)</f>
        <v>0</v>
      </c>
      <c r="BH2621" s="260">
        <f>IF(N2621="sníž. přenesená",J2621,0)</f>
        <v>0</v>
      </c>
      <c r="BI2621" s="260">
        <f>IF(N2621="nulová",J2621,0)</f>
        <v>0</v>
      </c>
      <c r="BJ2621" s="18" t="s">
        <v>91</v>
      </c>
      <c r="BK2621" s="260">
        <f>ROUND(I2621*H2621,2)</f>
        <v>0</v>
      </c>
      <c r="BL2621" s="18" t="s">
        <v>124</v>
      </c>
      <c r="BM2621" s="259" t="s">
        <v>4018</v>
      </c>
    </row>
    <row r="2622" s="2" customFormat="1">
      <c r="A2622" s="40"/>
      <c r="B2622" s="41"/>
      <c r="C2622" s="42"/>
      <c r="D2622" s="261" t="s">
        <v>404</v>
      </c>
      <c r="E2622" s="42"/>
      <c r="F2622" s="262" t="s">
        <v>4015</v>
      </c>
      <c r="G2622" s="42"/>
      <c r="H2622" s="42"/>
      <c r="I2622" s="157"/>
      <c r="J2622" s="42"/>
      <c r="K2622" s="42"/>
      <c r="L2622" s="46"/>
      <c r="M2622" s="263"/>
      <c r="N2622" s="264"/>
      <c r="O2622" s="93"/>
      <c r="P2622" s="93"/>
      <c r="Q2622" s="93"/>
      <c r="R2622" s="93"/>
      <c r="S2622" s="93"/>
      <c r="T2622" s="94"/>
      <c r="U2622" s="40"/>
      <c r="V2622" s="40"/>
      <c r="W2622" s="40"/>
      <c r="X2622" s="40"/>
      <c r="Y2622" s="40"/>
      <c r="Z2622" s="40"/>
      <c r="AA2622" s="40"/>
      <c r="AB2622" s="40"/>
      <c r="AC2622" s="40"/>
      <c r="AD2622" s="40"/>
      <c r="AE2622" s="40"/>
      <c r="AT2622" s="18" t="s">
        <v>404</v>
      </c>
      <c r="AU2622" s="18" t="s">
        <v>93</v>
      </c>
    </row>
    <row r="2623" s="2" customFormat="1" ht="21.75" customHeight="1">
      <c r="A2623" s="40"/>
      <c r="B2623" s="41"/>
      <c r="C2623" s="247" t="s">
        <v>4019</v>
      </c>
      <c r="D2623" s="247" t="s">
        <v>400</v>
      </c>
      <c r="E2623" s="248" t="s">
        <v>4020</v>
      </c>
      <c r="F2623" s="249" t="s">
        <v>4021</v>
      </c>
      <c r="G2623" s="250" t="s">
        <v>1828</v>
      </c>
      <c r="H2623" s="251">
        <v>4</v>
      </c>
      <c r="I2623" s="252"/>
      <c r="J2623" s="253">
        <f>ROUND(I2623*H2623,2)</f>
        <v>0</v>
      </c>
      <c r="K2623" s="254"/>
      <c r="L2623" s="46"/>
      <c r="M2623" s="255" t="s">
        <v>1</v>
      </c>
      <c r="N2623" s="256" t="s">
        <v>48</v>
      </c>
      <c r="O2623" s="93"/>
      <c r="P2623" s="257">
        <f>O2623*H2623</f>
        <v>0</v>
      </c>
      <c r="Q2623" s="257">
        <v>0</v>
      </c>
      <c r="R2623" s="257">
        <f>Q2623*H2623</f>
        <v>0</v>
      </c>
      <c r="S2623" s="257">
        <v>0</v>
      </c>
      <c r="T2623" s="258">
        <f>S2623*H2623</f>
        <v>0</v>
      </c>
      <c r="U2623" s="40"/>
      <c r="V2623" s="40"/>
      <c r="W2623" s="40"/>
      <c r="X2623" s="40"/>
      <c r="Y2623" s="40"/>
      <c r="Z2623" s="40"/>
      <c r="AA2623" s="40"/>
      <c r="AB2623" s="40"/>
      <c r="AC2623" s="40"/>
      <c r="AD2623" s="40"/>
      <c r="AE2623" s="40"/>
      <c r="AR2623" s="259" t="s">
        <v>124</v>
      </c>
      <c r="AT2623" s="259" t="s">
        <v>400</v>
      </c>
      <c r="AU2623" s="259" t="s">
        <v>93</v>
      </c>
      <c r="AY2623" s="18" t="s">
        <v>397</v>
      </c>
      <c r="BE2623" s="260">
        <f>IF(N2623="základní",J2623,0)</f>
        <v>0</v>
      </c>
      <c r="BF2623" s="260">
        <f>IF(N2623="snížená",J2623,0)</f>
        <v>0</v>
      </c>
      <c r="BG2623" s="260">
        <f>IF(N2623="zákl. přenesená",J2623,0)</f>
        <v>0</v>
      </c>
      <c r="BH2623" s="260">
        <f>IF(N2623="sníž. přenesená",J2623,0)</f>
        <v>0</v>
      </c>
      <c r="BI2623" s="260">
        <f>IF(N2623="nulová",J2623,0)</f>
        <v>0</v>
      </c>
      <c r="BJ2623" s="18" t="s">
        <v>91</v>
      </c>
      <c r="BK2623" s="260">
        <f>ROUND(I2623*H2623,2)</f>
        <v>0</v>
      </c>
      <c r="BL2623" s="18" t="s">
        <v>124</v>
      </c>
      <c r="BM2623" s="259" t="s">
        <v>4022</v>
      </c>
    </row>
    <row r="2624" s="2" customFormat="1">
      <c r="A2624" s="40"/>
      <c r="B2624" s="41"/>
      <c r="C2624" s="42"/>
      <c r="D2624" s="261" t="s">
        <v>404</v>
      </c>
      <c r="E2624" s="42"/>
      <c r="F2624" s="262" t="s">
        <v>4015</v>
      </c>
      <c r="G2624" s="42"/>
      <c r="H2624" s="42"/>
      <c r="I2624" s="157"/>
      <c r="J2624" s="42"/>
      <c r="K2624" s="42"/>
      <c r="L2624" s="46"/>
      <c r="M2624" s="263"/>
      <c r="N2624" s="264"/>
      <c r="O2624" s="93"/>
      <c r="P2624" s="93"/>
      <c r="Q2624" s="93"/>
      <c r="R2624" s="93"/>
      <c r="S2624" s="93"/>
      <c r="T2624" s="94"/>
      <c r="U2624" s="40"/>
      <c r="V2624" s="40"/>
      <c r="W2624" s="40"/>
      <c r="X2624" s="40"/>
      <c r="Y2624" s="40"/>
      <c r="Z2624" s="40"/>
      <c r="AA2624" s="40"/>
      <c r="AB2624" s="40"/>
      <c r="AC2624" s="40"/>
      <c r="AD2624" s="40"/>
      <c r="AE2624" s="40"/>
      <c r="AT2624" s="18" t="s">
        <v>404</v>
      </c>
      <c r="AU2624" s="18" t="s">
        <v>93</v>
      </c>
    </row>
    <row r="2625" s="2" customFormat="1" ht="21.75" customHeight="1">
      <c r="A2625" s="40"/>
      <c r="B2625" s="41"/>
      <c r="C2625" s="247" t="s">
        <v>2487</v>
      </c>
      <c r="D2625" s="247" t="s">
        <v>400</v>
      </c>
      <c r="E2625" s="248" t="s">
        <v>4023</v>
      </c>
      <c r="F2625" s="249" t="s">
        <v>4024</v>
      </c>
      <c r="G2625" s="250" t="s">
        <v>1828</v>
      </c>
      <c r="H2625" s="251">
        <v>1</v>
      </c>
      <c r="I2625" s="252"/>
      <c r="J2625" s="253">
        <f>ROUND(I2625*H2625,2)</f>
        <v>0</v>
      </c>
      <c r="K2625" s="254"/>
      <c r="L2625" s="46"/>
      <c r="M2625" s="255" t="s">
        <v>1</v>
      </c>
      <c r="N2625" s="256" t="s">
        <v>48</v>
      </c>
      <c r="O2625" s="93"/>
      <c r="P2625" s="257">
        <f>O2625*H2625</f>
        <v>0</v>
      </c>
      <c r="Q2625" s="257">
        <v>0</v>
      </c>
      <c r="R2625" s="257">
        <f>Q2625*H2625</f>
        <v>0</v>
      </c>
      <c r="S2625" s="257">
        <v>0</v>
      </c>
      <c r="T2625" s="258">
        <f>S2625*H2625</f>
        <v>0</v>
      </c>
      <c r="U2625" s="40"/>
      <c r="V2625" s="40"/>
      <c r="W2625" s="40"/>
      <c r="X2625" s="40"/>
      <c r="Y2625" s="40"/>
      <c r="Z2625" s="40"/>
      <c r="AA2625" s="40"/>
      <c r="AB2625" s="40"/>
      <c r="AC2625" s="40"/>
      <c r="AD2625" s="40"/>
      <c r="AE2625" s="40"/>
      <c r="AR2625" s="259" t="s">
        <v>124</v>
      </c>
      <c r="AT2625" s="259" t="s">
        <v>400</v>
      </c>
      <c r="AU2625" s="259" t="s">
        <v>93</v>
      </c>
      <c r="AY2625" s="18" t="s">
        <v>397</v>
      </c>
      <c r="BE2625" s="260">
        <f>IF(N2625="základní",J2625,0)</f>
        <v>0</v>
      </c>
      <c r="BF2625" s="260">
        <f>IF(N2625="snížená",J2625,0)</f>
        <v>0</v>
      </c>
      <c r="BG2625" s="260">
        <f>IF(N2625="zákl. přenesená",J2625,0)</f>
        <v>0</v>
      </c>
      <c r="BH2625" s="260">
        <f>IF(N2625="sníž. přenesená",J2625,0)</f>
        <v>0</v>
      </c>
      <c r="BI2625" s="260">
        <f>IF(N2625="nulová",J2625,0)</f>
        <v>0</v>
      </c>
      <c r="BJ2625" s="18" t="s">
        <v>91</v>
      </c>
      <c r="BK2625" s="260">
        <f>ROUND(I2625*H2625,2)</f>
        <v>0</v>
      </c>
      <c r="BL2625" s="18" t="s">
        <v>124</v>
      </c>
      <c r="BM2625" s="259" t="s">
        <v>4025</v>
      </c>
    </row>
    <row r="2626" s="2" customFormat="1">
      <c r="A2626" s="40"/>
      <c r="B2626" s="41"/>
      <c r="C2626" s="42"/>
      <c r="D2626" s="261" t="s">
        <v>404</v>
      </c>
      <c r="E2626" s="42"/>
      <c r="F2626" s="262" t="s">
        <v>4015</v>
      </c>
      <c r="G2626" s="42"/>
      <c r="H2626" s="42"/>
      <c r="I2626" s="157"/>
      <c r="J2626" s="42"/>
      <c r="K2626" s="42"/>
      <c r="L2626" s="46"/>
      <c r="M2626" s="263"/>
      <c r="N2626" s="264"/>
      <c r="O2626" s="93"/>
      <c r="P2626" s="93"/>
      <c r="Q2626" s="93"/>
      <c r="R2626" s="93"/>
      <c r="S2626" s="93"/>
      <c r="T2626" s="94"/>
      <c r="U2626" s="40"/>
      <c r="V2626" s="40"/>
      <c r="W2626" s="40"/>
      <c r="X2626" s="40"/>
      <c r="Y2626" s="40"/>
      <c r="Z2626" s="40"/>
      <c r="AA2626" s="40"/>
      <c r="AB2626" s="40"/>
      <c r="AC2626" s="40"/>
      <c r="AD2626" s="40"/>
      <c r="AE2626" s="40"/>
      <c r="AT2626" s="18" t="s">
        <v>404</v>
      </c>
      <c r="AU2626" s="18" t="s">
        <v>93</v>
      </c>
    </row>
    <row r="2627" s="2" customFormat="1" ht="21.75" customHeight="1">
      <c r="A2627" s="40"/>
      <c r="B2627" s="41"/>
      <c r="C2627" s="247" t="s">
        <v>4026</v>
      </c>
      <c r="D2627" s="247" t="s">
        <v>400</v>
      </c>
      <c r="E2627" s="248" t="s">
        <v>4027</v>
      </c>
      <c r="F2627" s="249" t="s">
        <v>4028</v>
      </c>
      <c r="G2627" s="250" t="s">
        <v>1828</v>
      </c>
      <c r="H2627" s="251">
        <v>1</v>
      </c>
      <c r="I2627" s="252"/>
      <c r="J2627" s="253">
        <f>ROUND(I2627*H2627,2)</f>
        <v>0</v>
      </c>
      <c r="K2627" s="254"/>
      <c r="L2627" s="46"/>
      <c r="M2627" s="255" t="s">
        <v>1</v>
      </c>
      <c r="N2627" s="256" t="s">
        <v>48</v>
      </c>
      <c r="O2627" s="93"/>
      <c r="P2627" s="257">
        <f>O2627*H2627</f>
        <v>0</v>
      </c>
      <c r="Q2627" s="257">
        <v>0</v>
      </c>
      <c r="R2627" s="257">
        <f>Q2627*H2627</f>
        <v>0</v>
      </c>
      <c r="S2627" s="257">
        <v>0</v>
      </c>
      <c r="T2627" s="258">
        <f>S2627*H2627</f>
        <v>0</v>
      </c>
      <c r="U2627" s="40"/>
      <c r="V2627" s="40"/>
      <c r="W2627" s="40"/>
      <c r="X2627" s="40"/>
      <c r="Y2627" s="40"/>
      <c r="Z2627" s="40"/>
      <c r="AA2627" s="40"/>
      <c r="AB2627" s="40"/>
      <c r="AC2627" s="40"/>
      <c r="AD2627" s="40"/>
      <c r="AE2627" s="40"/>
      <c r="AR2627" s="259" t="s">
        <v>124</v>
      </c>
      <c r="AT2627" s="259" t="s">
        <v>400</v>
      </c>
      <c r="AU2627" s="259" t="s">
        <v>93</v>
      </c>
      <c r="AY2627" s="18" t="s">
        <v>397</v>
      </c>
      <c r="BE2627" s="260">
        <f>IF(N2627="základní",J2627,0)</f>
        <v>0</v>
      </c>
      <c r="BF2627" s="260">
        <f>IF(N2627="snížená",J2627,0)</f>
        <v>0</v>
      </c>
      <c r="BG2627" s="260">
        <f>IF(N2627="zákl. přenesená",J2627,0)</f>
        <v>0</v>
      </c>
      <c r="BH2627" s="260">
        <f>IF(N2627="sníž. přenesená",J2627,0)</f>
        <v>0</v>
      </c>
      <c r="BI2627" s="260">
        <f>IF(N2627="nulová",J2627,0)</f>
        <v>0</v>
      </c>
      <c r="BJ2627" s="18" t="s">
        <v>91</v>
      </c>
      <c r="BK2627" s="260">
        <f>ROUND(I2627*H2627,2)</f>
        <v>0</v>
      </c>
      <c r="BL2627" s="18" t="s">
        <v>124</v>
      </c>
      <c r="BM2627" s="259" t="s">
        <v>4029</v>
      </c>
    </row>
    <row r="2628" s="2" customFormat="1">
      <c r="A2628" s="40"/>
      <c r="B2628" s="41"/>
      <c r="C2628" s="42"/>
      <c r="D2628" s="261" t="s">
        <v>404</v>
      </c>
      <c r="E2628" s="42"/>
      <c r="F2628" s="262" t="s">
        <v>4015</v>
      </c>
      <c r="G2628" s="42"/>
      <c r="H2628" s="42"/>
      <c r="I2628" s="157"/>
      <c r="J2628" s="42"/>
      <c r="K2628" s="42"/>
      <c r="L2628" s="46"/>
      <c r="M2628" s="263"/>
      <c r="N2628" s="264"/>
      <c r="O2628" s="93"/>
      <c r="P2628" s="93"/>
      <c r="Q2628" s="93"/>
      <c r="R2628" s="93"/>
      <c r="S2628" s="93"/>
      <c r="T2628" s="94"/>
      <c r="U2628" s="40"/>
      <c r="V2628" s="40"/>
      <c r="W2628" s="40"/>
      <c r="X2628" s="40"/>
      <c r="Y2628" s="40"/>
      <c r="Z2628" s="40"/>
      <c r="AA2628" s="40"/>
      <c r="AB2628" s="40"/>
      <c r="AC2628" s="40"/>
      <c r="AD2628" s="40"/>
      <c r="AE2628" s="40"/>
      <c r="AT2628" s="18" t="s">
        <v>404</v>
      </c>
      <c r="AU2628" s="18" t="s">
        <v>93</v>
      </c>
    </row>
    <row r="2629" s="2" customFormat="1" ht="21.75" customHeight="1">
      <c r="A2629" s="40"/>
      <c r="B2629" s="41"/>
      <c r="C2629" s="247" t="s">
        <v>4030</v>
      </c>
      <c r="D2629" s="247" t="s">
        <v>400</v>
      </c>
      <c r="E2629" s="248" t="s">
        <v>4031</v>
      </c>
      <c r="F2629" s="249" t="s">
        <v>4032</v>
      </c>
      <c r="G2629" s="250" t="s">
        <v>1828</v>
      </c>
      <c r="H2629" s="251">
        <v>1</v>
      </c>
      <c r="I2629" s="252"/>
      <c r="J2629" s="253">
        <f>ROUND(I2629*H2629,2)</f>
        <v>0</v>
      </c>
      <c r="K2629" s="254"/>
      <c r="L2629" s="46"/>
      <c r="M2629" s="255" t="s">
        <v>1</v>
      </c>
      <c r="N2629" s="256" t="s">
        <v>48</v>
      </c>
      <c r="O2629" s="93"/>
      <c r="P2629" s="257">
        <f>O2629*H2629</f>
        <v>0</v>
      </c>
      <c r="Q2629" s="257">
        <v>0</v>
      </c>
      <c r="R2629" s="257">
        <f>Q2629*H2629</f>
        <v>0</v>
      </c>
      <c r="S2629" s="257">
        <v>0</v>
      </c>
      <c r="T2629" s="258">
        <f>S2629*H2629</f>
        <v>0</v>
      </c>
      <c r="U2629" s="40"/>
      <c r="V2629" s="40"/>
      <c r="W2629" s="40"/>
      <c r="X2629" s="40"/>
      <c r="Y2629" s="40"/>
      <c r="Z2629" s="40"/>
      <c r="AA2629" s="40"/>
      <c r="AB2629" s="40"/>
      <c r="AC2629" s="40"/>
      <c r="AD2629" s="40"/>
      <c r="AE2629" s="40"/>
      <c r="AR2629" s="259" t="s">
        <v>124</v>
      </c>
      <c r="AT2629" s="259" t="s">
        <v>400</v>
      </c>
      <c r="AU2629" s="259" t="s">
        <v>93</v>
      </c>
      <c r="AY2629" s="18" t="s">
        <v>397</v>
      </c>
      <c r="BE2629" s="260">
        <f>IF(N2629="základní",J2629,0)</f>
        <v>0</v>
      </c>
      <c r="BF2629" s="260">
        <f>IF(N2629="snížená",J2629,0)</f>
        <v>0</v>
      </c>
      <c r="BG2629" s="260">
        <f>IF(N2629="zákl. přenesená",J2629,0)</f>
        <v>0</v>
      </c>
      <c r="BH2629" s="260">
        <f>IF(N2629="sníž. přenesená",J2629,0)</f>
        <v>0</v>
      </c>
      <c r="BI2629" s="260">
        <f>IF(N2629="nulová",J2629,0)</f>
        <v>0</v>
      </c>
      <c r="BJ2629" s="18" t="s">
        <v>91</v>
      </c>
      <c r="BK2629" s="260">
        <f>ROUND(I2629*H2629,2)</f>
        <v>0</v>
      </c>
      <c r="BL2629" s="18" t="s">
        <v>124</v>
      </c>
      <c r="BM2629" s="259" t="s">
        <v>4033</v>
      </c>
    </row>
    <row r="2630" s="2" customFormat="1">
      <c r="A2630" s="40"/>
      <c r="B2630" s="41"/>
      <c r="C2630" s="42"/>
      <c r="D2630" s="261" t="s">
        <v>404</v>
      </c>
      <c r="E2630" s="42"/>
      <c r="F2630" s="262" t="s">
        <v>4015</v>
      </c>
      <c r="G2630" s="42"/>
      <c r="H2630" s="42"/>
      <c r="I2630" s="157"/>
      <c r="J2630" s="42"/>
      <c r="K2630" s="42"/>
      <c r="L2630" s="46"/>
      <c r="M2630" s="263"/>
      <c r="N2630" s="264"/>
      <c r="O2630" s="93"/>
      <c r="P2630" s="93"/>
      <c r="Q2630" s="93"/>
      <c r="R2630" s="93"/>
      <c r="S2630" s="93"/>
      <c r="T2630" s="94"/>
      <c r="U2630" s="40"/>
      <c r="V2630" s="40"/>
      <c r="W2630" s="40"/>
      <c r="X2630" s="40"/>
      <c r="Y2630" s="40"/>
      <c r="Z2630" s="40"/>
      <c r="AA2630" s="40"/>
      <c r="AB2630" s="40"/>
      <c r="AC2630" s="40"/>
      <c r="AD2630" s="40"/>
      <c r="AE2630" s="40"/>
      <c r="AT2630" s="18" t="s">
        <v>404</v>
      </c>
      <c r="AU2630" s="18" t="s">
        <v>93</v>
      </c>
    </row>
    <row r="2631" s="2" customFormat="1" ht="21.75" customHeight="1">
      <c r="A2631" s="40"/>
      <c r="B2631" s="41"/>
      <c r="C2631" s="247" t="s">
        <v>4034</v>
      </c>
      <c r="D2631" s="247" t="s">
        <v>400</v>
      </c>
      <c r="E2631" s="248" t="s">
        <v>4035</v>
      </c>
      <c r="F2631" s="249" t="s">
        <v>4036</v>
      </c>
      <c r="G2631" s="250" t="s">
        <v>4037</v>
      </c>
      <c r="H2631" s="251">
        <v>955.62</v>
      </c>
      <c r="I2631" s="252"/>
      <c r="J2631" s="253">
        <f>ROUND(I2631*H2631,2)</f>
        <v>0</v>
      </c>
      <c r="K2631" s="254"/>
      <c r="L2631" s="46"/>
      <c r="M2631" s="255" t="s">
        <v>1</v>
      </c>
      <c r="N2631" s="256" t="s">
        <v>48</v>
      </c>
      <c r="O2631" s="93"/>
      <c r="P2631" s="257">
        <f>O2631*H2631</f>
        <v>0</v>
      </c>
      <c r="Q2631" s="257">
        <v>0</v>
      </c>
      <c r="R2631" s="257">
        <f>Q2631*H2631</f>
        <v>0</v>
      </c>
      <c r="S2631" s="257">
        <v>0</v>
      </c>
      <c r="T2631" s="258">
        <f>S2631*H2631</f>
        <v>0</v>
      </c>
      <c r="U2631" s="40"/>
      <c r="V2631" s="40"/>
      <c r="W2631" s="40"/>
      <c r="X2631" s="40"/>
      <c r="Y2631" s="40"/>
      <c r="Z2631" s="40"/>
      <c r="AA2631" s="40"/>
      <c r="AB2631" s="40"/>
      <c r="AC2631" s="40"/>
      <c r="AD2631" s="40"/>
      <c r="AE2631" s="40"/>
      <c r="AR2631" s="259" t="s">
        <v>124</v>
      </c>
      <c r="AT2631" s="259" t="s">
        <v>400</v>
      </c>
      <c r="AU2631" s="259" t="s">
        <v>93</v>
      </c>
      <c r="AY2631" s="18" t="s">
        <v>397</v>
      </c>
      <c r="BE2631" s="260">
        <f>IF(N2631="základní",J2631,0)</f>
        <v>0</v>
      </c>
      <c r="BF2631" s="260">
        <f>IF(N2631="snížená",J2631,0)</f>
        <v>0</v>
      </c>
      <c r="BG2631" s="260">
        <f>IF(N2631="zákl. přenesená",J2631,0)</f>
        <v>0</v>
      </c>
      <c r="BH2631" s="260">
        <f>IF(N2631="sníž. přenesená",J2631,0)</f>
        <v>0</v>
      </c>
      <c r="BI2631" s="260">
        <f>IF(N2631="nulová",J2631,0)</f>
        <v>0</v>
      </c>
      <c r="BJ2631" s="18" t="s">
        <v>91</v>
      </c>
      <c r="BK2631" s="260">
        <f>ROUND(I2631*H2631,2)</f>
        <v>0</v>
      </c>
      <c r="BL2631" s="18" t="s">
        <v>124</v>
      </c>
      <c r="BM2631" s="259" t="s">
        <v>4038</v>
      </c>
    </row>
    <row r="2632" s="2" customFormat="1">
      <c r="A2632" s="40"/>
      <c r="B2632" s="41"/>
      <c r="C2632" s="42"/>
      <c r="D2632" s="261" t="s">
        <v>404</v>
      </c>
      <c r="E2632" s="42"/>
      <c r="F2632" s="262" t="s">
        <v>4015</v>
      </c>
      <c r="G2632" s="42"/>
      <c r="H2632" s="42"/>
      <c r="I2632" s="157"/>
      <c r="J2632" s="42"/>
      <c r="K2632" s="42"/>
      <c r="L2632" s="46"/>
      <c r="M2632" s="263"/>
      <c r="N2632" s="264"/>
      <c r="O2632" s="93"/>
      <c r="P2632" s="93"/>
      <c r="Q2632" s="93"/>
      <c r="R2632" s="93"/>
      <c r="S2632" s="93"/>
      <c r="T2632" s="94"/>
      <c r="U2632" s="40"/>
      <c r="V2632" s="40"/>
      <c r="W2632" s="40"/>
      <c r="X2632" s="40"/>
      <c r="Y2632" s="40"/>
      <c r="Z2632" s="40"/>
      <c r="AA2632" s="40"/>
      <c r="AB2632" s="40"/>
      <c r="AC2632" s="40"/>
      <c r="AD2632" s="40"/>
      <c r="AE2632" s="40"/>
      <c r="AT2632" s="18" t="s">
        <v>404</v>
      </c>
      <c r="AU2632" s="18" t="s">
        <v>93</v>
      </c>
    </row>
    <row r="2633" s="2" customFormat="1" ht="16.5" customHeight="1">
      <c r="A2633" s="40"/>
      <c r="B2633" s="41"/>
      <c r="C2633" s="247" t="s">
        <v>2491</v>
      </c>
      <c r="D2633" s="247" t="s">
        <v>400</v>
      </c>
      <c r="E2633" s="248" t="s">
        <v>4039</v>
      </c>
      <c r="F2633" s="249" t="s">
        <v>4040</v>
      </c>
      <c r="G2633" s="250" t="s">
        <v>656</v>
      </c>
      <c r="H2633" s="251">
        <v>150</v>
      </c>
      <c r="I2633" s="252"/>
      <c r="J2633" s="253">
        <f>ROUND(I2633*H2633,2)</f>
        <v>0</v>
      </c>
      <c r="K2633" s="254"/>
      <c r="L2633" s="46"/>
      <c r="M2633" s="255" t="s">
        <v>1</v>
      </c>
      <c r="N2633" s="256" t="s">
        <v>48</v>
      </c>
      <c r="O2633" s="93"/>
      <c r="P2633" s="257">
        <f>O2633*H2633</f>
        <v>0</v>
      </c>
      <c r="Q2633" s="257">
        <v>0</v>
      </c>
      <c r="R2633" s="257">
        <f>Q2633*H2633</f>
        <v>0</v>
      </c>
      <c r="S2633" s="257">
        <v>0</v>
      </c>
      <c r="T2633" s="258">
        <f>S2633*H2633</f>
        <v>0</v>
      </c>
      <c r="U2633" s="40"/>
      <c r="V2633" s="40"/>
      <c r="W2633" s="40"/>
      <c r="X2633" s="40"/>
      <c r="Y2633" s="40"/>
      <c r="Z2633" s="40"/>
      <c r="AA2633" s="40"/>
      <c r="AB2633" s="40"/>
      <c r="AC2633" s="40"/>
      <c r="AD2633" s="40"/>
      <c r="AE2633" s="40"/>
      <c r="AR2633" s="259" t="s">
        <v>124</v>
      </c>
      <c r="AT2633" s="259" t="s">
        <v>400</v>
      </c>
      <c r="AU2633" s="259" t="s">
        <v>93</v>
      </c>
      <c r="AY2633" s="18" t="s">
        <v>397</v>
      </c>
      <c r="BE2633" s="260">
        <f>IF(N2633="základní",J2633,0)</f>
        <v>0</v>
      </c>
      <c r="BF2633" s="260">
        <f>IF(N2633="snížená",J2633,0)</f>
        <v>0</v>
      </c>
      <c r="BG2633" s="260">
        <f>IF(N2633="zákl. přenesená",J2633,0)</f>
        <v>0</v>
      </c>
      <c r="BH2633" s="260">
        <f>IF(N2633="sníž. přenesená",J2633,0)</f>
        <v>0</v>
      </c>
      <c r="BI2633" s="260">
        <f>IF(N2633="nulová",J2633,0)</f>
        <v>0</v>
      </c>
      <c r="BJ2633" s="18" t="s">
        <v>91</v>
      </c>
      <c r="BK2633" s="260">
        <f>ROUND(I2633*H2633,2)</f>
        <v>0</v>
      </c>
      <c r="BL2633" s="18" t="s">
        <v>124</v>
      </c>
      <c r="BM2633" s="259" t="s">
        <v>4041</v>
      </c>
    </row>
    <row r="2634" s="2" customFormat="1">
      <c r="A2634" s="40"/>
      <c r="B2634" s="41"/>
      <c r="C2634" s="42"/>
      <c r="D2634" s="261" t="s">
        <v>404</v>
      </c>
      <c r="E2634" s="42"/>
      <c r="F2634" s="262" t="s">
        <v>4015</v>
      </c>
      <c r="G2634" s="42"/>
      <c r="H2634" s="42"/>
      <c r="I2634" s="157"/>
      <c r="J2634" s="42"/>
      <c r="K2634" s="42"/>
      <c r="L2634" s="46"/>
      <c r="M2634" s="263"/>
      <c r="N2634" s="264"/>
      <c r="O2634" s="93"/>
      <c r="P2634" s="93"/>
      <c r="Q2634" s="93"/>
      <c r="R2634" s="93"/>
      <c r="S2634" s="93"/>
      <c r="T2634" s="94"/>
      <c r="U2634" s="40"/>
      <c r="V2634" s="40"/>
      <c r="W2634" s="40"/>
      <c r="X2634" s="40"/>
      <c r="Y2634" s="40"/>
      <c r="Z2634" s="40"/>
      <c r="AA2634" s="40"/>
      <c r="AB2634" s="40"/>
      <c r="AC2634" s="40"/>
      <c r="AD2634" s="40"/>
      <c r="AE2634" s="40"/>
      <c r="AT2634" s="18" t="s">
        <v>404</v>
      </c>
      <c r="AU2634" s="18" t="s">
        <v>93</v>
      </c>
    </row>
    <row r="2635" s="2" customFormat="1" ht="21.75" customHeight="1">
      <c r="A2635" s="40"/>
      <c r="B2635" s="41"/>
      <c r="C2635" s="247" t="s">
        <v>4042</v>
      </c>
      <c r="D2635" s="247" t="s">
        <v>400</v>
      </c>
      <c r="E2635" s="248" t="s">
        <v>4043</v>
      </c>
      <c r="F2635" s="249" t="s">
        <v>4044</v>
      </c>
      <c r="G2635" s="250" t="s">
        <v>656</v>
      </c>
      <c r="H2635" s="251">
        <v>64</v>
      </c>
      <c r="I2635" s="252"/>
      <c r="J2635" s="253">
        <f>ROUND(I2635*H2635,2)</f>
        <v>0</v>
      </c>
      <c r="K2635" s="254"/>
      <c r="L2635" s="46"/>
      <c r="M2635" s="255" t="s">
        <v>1</v>
      </c>
      <c r="N2635" s="256" t="s">
        <v>48</v>
      </c>
      <c r="O2635" s="93"/>
      <c r="P2635" s="257">
        <f>O2635*H2635</f>
        <v>0</v>
      </c>
      <c r="Q2635" s="257">
        <v>0</v>
      </c>
      <c r="R2635" s="257">
        <f>Q2635*H2635</f>
        <v>0</v>
      </c>
      <c r="S2635" s="257">
        <v>0</v>
      </c>
      <c r="T2635" s="258">
        <f>S2635*H2635</f>
        <v>0</v>
      </c>
      <c r="U2635" s="40"/>
      <c r="V2635" s="40"/>
      <c r="W2635" s="40"/>
      <c r="X2635" s="40"/>
      <c r="Y2635" s="40"/>
      <c r="Z2635" s="40"/>
      <c r="AA2635" s="40"/>
      <c r="AB2635" s="40"/>
      <c r="AC2635" s="40"/>
      <c r="AD2635" s="40"/>
      <c r="AE2635" s="40"/>
      <c r="AR2635" s="259" t="s">
        <v>124</v>
      </c>
      <c r="AT2635" s="259" t="s">
        <v>400</v>
      </c>
      <c r="AU2635" s="259" t="s">
        <v>93</v>
      </c>
      <c r="AY2635" s="18" t="s">
        <v>397</v>
      </c>
      <c r="BE2635" s="260">
        <f>IF(N2635="základní",J2635,0)</f>
        <v>0</v>
      </c>
      <c r="BF2635" s="260">
        <f>IF(N2635="snížená",J2635,0)</f>
        <v>0</v>
      </c>
      <c r="BG2635" s="260">
        <f>IF(N2635="zákl. přenesená",J2635,0)</f>
        <v>0</v>
      </c>
      <c r="BH2635" s="260">
        <f>IF(N2635="sníž. přenesená",J2635,0)</f>
        <v>0</v>
      </c>
      <c r="BI2635" s="260">
        <f>IF(N2635="nulová",J2635,0)</f>
        <v>0</v>
      </c>
      <c r="BJ2635" s="18" t="s">
        <v>91</v>
      </c>
      <c r="BK2635" s="260">
        <f>ROUND(I2635*H2635,2)</f>
        <v>0</v>
      </c>
      <c r="BL2635" s="18" t="s">
        <v>124</v>
      </c>
      <c r="BM2635" s="259" t="s">
        <v>4045</v>
      </c>
    </row>
    <row r="2636" s="2" customFormat="1">
      <c r="A2636" s="40"/>
      <c r="B2636" s="41"/>
      <c r="C2636" s="42"/>
      <c r="D2636" s="261" t="s">
        <v>404</v>
      </c>
      <c r="E2636" s="42"/>
      <c r="F2636" s="262" t="s">
        <v>4015</v>
      </c>
      <c r="G2636" s="42"/>
      <c r="H2636" s="42"/>
      <c r="I2636" s="157"/>
      <c r="J2636" s="42"/>
      <c r="K2636" s="42"/>
      <c r="L2636" s="46"/>
      <c r="M2636" s="263"/>
      <c r="N2636" s="264"/>
      <c r="O2636" s="93"/>
      <c r="P2636" s="93"/>
      <c r="Q2636" s="93"/>
      <c r="R2636" s="93"/>
      <c r="S2636" s="93"/>
      <c r="T2636" s="94"/>
      <c r="U2636" s="40"/>
      <c r="V2636" s="40"/>
      <c r="W2636" s="40"/>
      <c r="X2636" s="40"/>
      <c r="Y2636" s="40"/>
      <c r="Z2636" s="40"/>
      <c r="AA2636" s="40"/>
      <c r="AB2636" s="40"/>
      <c r="AC2636" s="40"/>
      <c r="AD2636" s="40"/>
      <c r="AE2636" s="40"/>
      <c r="AT2636" s="18" t="s">
        <v>404</v>
      </c>
      <c r="AU2636" s="18" t="s">
        <v>93</v>
      </c>
    </row>
    <row r="2637" s="2" customFormat="1" ht="21.75" customHeight="1">
      <c r="A2637" s="40"/>
      <c r="B2637" s="41"/>
      <c r="C2637" s="247" t="s">
        <v>4046</v>
      </c>
      <c r="D2637" s="247" t="s">
        <v>400</v>
      </c>
      <c r="E2637" s="248" t="s">
        <v>4047</v>
      </c>
      <c r="F2637" s="249" t="s">
        <v>4048</v>
      </c>
      <c r="G2637" s="250" t="s">
        <v>4037</v>
      </c>
      <c r="H2637" s="251">
        <v>235</v>
      </c>
      <c r="I2637" s="252"/>
      <c r="J2637" s="253">
        <f>ROUND(I2637*H2637,2)</f>
        <v>0</v>
      </c>
      <c r="K2637" s="254"/>
      <c r="L2637" s="46"/>
      <c r="M2637" s="255" t="s">
        <v>1</v>
      </c>
      <c r="N2637" s="256" t="s">
        <v>48</v>
      </c>
      <c r="O2637" s="93"/>
      <c r="P2637" s="257">
        <f>O2637*H2637</f>
        <v>0</v>
      </c>
      <c r="Q2637" s="257">
        <v>0</v>
      </c>
      <c r="R2637" s="257">
        <f>Q2637*H2637</f>
        <v>0</v>
      </c>
      <c r="S2637" s="257">
        <v>0</v>
      </c>
      <c r="T2637" s="258">
        <f>S2637*H2637</f>
        <v>0</v>
      </c>
      <c r="U2637" s="40"/>
      <c r="V2637" s="40"/>
      <c r="W2637" s="40"/>
      <c r="X2637" s="40"/>
      <c r="Y2637" s="40"/>
      <c r="Z2637" s="40"/>
      <c r="AA2637" s="40"/>
      <c r="AB2637" s="40"/>
      <c r="AC2637" s="40"/>
      <c r="AD2637" s="40"/>
      <c r="AE2637" s="40"/>
      <c r="AR2637" s="259" t="s">
        <v>124</v>
      </c>
      <c r="AT2637" s="259" t="s">
        <v>400</v>
      </c>
      <c r="AU2637" s="259" t="s">
        <v>93</v>
      </c>
      <c r="AY2637" s="18" t="s">
        <v>397</v>
      </c>
      <c r="BE2637" s="260">
        <f>IF(N2637="základní",J2637,0)</f>
        <v>0</v>
      </c>
      <c r="BF2637" s="260">
        <f>IF(N2637="snížená",J2637,0)</f>
        <v>0</v>
      </c>
      <c r="BG2637" s="260">
        <f>IF(N2637="zákl. přenesená",J2637,0)</f>
        <v>0</v>
      </c>
      <c r="BH2637" s="260">
        <f>IF(N2637="sníž. přenesená",J2637,0)</f>
        <v>0</v>
      </c>
      <c r="BI2637" s="260">
        <f>IF(N2637="nulová",J2637,0)</f>
        <v>0</v>
      </c>
      <c r="BJ2637" s="18" t="s">
        <v>91</v>
      </c>
      <c r="BK2637" s="260">
        <f>ROUND(I2637*H2637,2)</f>
        <v>0</v>
      </c>
      <c r="BL2637" s="18" t="s">
        <v>124</v>
      </c>
      <c r="BM2637" s="259" t="s">
        <v>4049</v>
      </c>
    </row>
    <row r="2638" s="2" customFormat="1">
      <c r="A2638" s="40"/>
      <c r="B2638" s="41"/>
      <c r="C2638" s="42"/>
      <c r="D2638" s="261" t="s">
        <v>404</v>
      </c>
      <c r="E2638" s="42"/>
      <c r="F2638" s="262" t="s">
        <v>4015</v>
      </c>
      <c r="G2638" s="42"/>
      <c r="H2638" s="42"/>
      <c r="I2638" s="157"/>
      <c r="J2638" s="42"/>
      <c r="K2638" s="42"/>
      <c r="L2638" s="46"/>
      <c r="M2638" s="263"/>
      <c r="N2638" s="264"/>
      <c r="O2638" s="93"/>
      <c r="P2638" s="93"/>
      <c r="Q2638" s="93"/>
      <c r="R2638" s="93"/>
      <c r="S2638" s="93"/>
      <c r="T2638" s="94"/>
      <c r="U2638" s="40"/>
      <c r="V2638" s="40"/>
      <c r="W2638" s="40"/>
      <c r="X2638" s="40"/>
      <c r="Y2638" s="40"/>
      <c r="Z2638" s="40"/>
      <c r="AA2638" s="40"/>
      <c r="AB2638" s="40"/>
      <c r="AC2638" s="40"/>
      <c r="AD2638" s="40"/>
      <c r="AE2638" s="40"/>
      <c r="AT2638" s="18" t="s">
        <v>404</v>
      </c>
      <c r="AU2638" s="18" t="s">
        <v>93</v>
      </c>
    </row>
    <row r="2639" s="2" customFormat="1" ht="16.5" customHeight="1">
      <c r="A2639" s="40"/>
      <c r="B2639" s="41"/>
      <c r="C2639" s="247" t="s">
        <v>4050</v>
      </c>
      <c r="D2639" s="247" t="s">
        <v>400</v>
      </c>
      <c r="E2639" s="248" t="s">
        <v>4051</v>
      </c>
      <c r="F2639" s="249" t="s">
        <v>4052</v>
      </c>
      <c r="G2639" s="250" t="s">
        <v>1828</v>
      </c>
      <c r="H2639" s="251">
        <v>1</v>
      </c>
      <c r="I2639" s="252"/>
      <c r="J2639" s="253">
        <f>ROUND(I2639*H2639,2)</f>
        <v>0</v>
      </c>
      <c r="K2639" s="254"/>
      <c r="L2639" s="46"/>
      <c r="M2639" s="255" t="s">
        <v>1</v>
      </c>
      <c r="N2639" s="256" t="s">
        <v>48</v>
      </c>
      <c r="O2639" s="93"/>
      <c r="P2639" s="257">
        <f>O2639*H2639</f>
        <v>0</v>
      </c>
      <c r="Q2639" s="257">
        <v>0</v>
      </c>
      <c r="R2639" s="257">
        <f>Q2639*H2639</f>
        <v>0</v>
      </c>
      <c r="S2639" s="257">
        <v>0</v>
      </c>
      <c r="T2639" s="258">
        <f>S2639*H2639</f>
        <v>0</v>
      </c>
      <c r="U2639" s="40"/>
      <c r="V2639" s="40"/>
      <c r="W2639" s="40"/>
      <c r="X2639" s="40"/>
      <c r="Y2639" s="40"/>
      <c r="Z2639" s="40"/>
      <c r="AA2639" s="40"/>
      <c r="AB2639" s="40"/>
      <c r="AC2639" s="40"/>
      <c r="AD2639" s="40"/>
      <c r="AE2639" s="40"/>
      <c r="AR2639" s="259" t="s">
        <v>124</v>
      </c>
      <c r="AT2639" s="259" t="s">
        <v>400</v>
      </c>
      <c r="AU2639" s="259" t="s">
        <v>93</v>
      </c>
      <c r="AY2639" s="18" t="s">
        <v>397</v>
      </c>
      <c r="BE2639" s="260">
        <f>IF(N2639="základní",J2639,0)</f>
        <v>0</v>
      </c>
      <c r="BF2639" s="260">
        <f>IF(N2639="snížená",J2639,0)</f>
        <v>0</v>
      </c>
      <c r="BG2639" s="260">
        <f>IF(N2639="zákl. přenesená",J2639,0)</f>
        <v>0</v>
      </c>
      <c r="BH2639" s="260">
        <f>IF(N2639="sníž. přenesená",J2639,0)</f>
        <v>0</v>
      </c>
      <c r="BI2639" s="260">
        <f>IF(N2639="nulová",J2639,0)</f>
        <v>0</v>
      </c>
      <c r="BJ2639" s="18" t="s">
        <v>91</v>
      </c>
      <c r="BK2639" s="260">
        <f>ROUND(I2639*H2639,2)</f>
        <v>0</v>
      </c>
      <c r="BL2639" s="18" t="s">
        <v>124</v>
      </c>
      <c r="BM2639" s="259" t="s">
        <v>4053</v>
      </c>
    </row>
    <row r="2640" s="2" customFormat="1">
      <c r="A2640" s="40"/>
      <c r="B2640" s="41"/>
      <c r="C2640" s="42"/>
      <c r="D2640" s="261" t="s">
        <v>404</v>
      </c>
      <c r="E2640" s="42"/>
      <c r="F2640" s="262" t="s">
        <v>4015</v>
      </c>
      <c r="G2640" s="42"/>
      <c r="H2640" s="42"/>
      <c r="I2640" s="157"/>
      <c r="J2640" s="42"/>
      <c r="K2640" s="42"/>
      <c r="L2640" s="46"/>
      <c r="M2640" s="263"/>
      <c r="N2640" s="264"/>
      <c r="O2640" s="93"/>
      <c r="P2640" s="93"/>
      <c r="Q2640" s="93"/>
      <c r="R2640" s="93"/>
      <c r="S2640" s="93"/>
      <c r="T2640" s="94"/>
      <c r="U2640" s="40"/>
      <c r="V2640" s="40"/>
      <c r="W2640" s="40"/>
      <c r="X2640" s="40"/>
      <c r="Y2640" s="40"/>
      <c r="Z2640" s="40"/>
      <c r="AA2640" s="40"/>
      <c r="AB2640" s="40"/>
      <c r="AC2640" s="40"/>
      <c r="AD2640" s="40"/>
      <c r="AE2640" s="40"/>
      <c r="AT2640" s="18" t="s">
        <v>404</v>
      </c>
      <c r="AU2640" s="18" t="s">
        <v>93</v>
      </c>
    </row>
    <row r="2641" s="2" customFormat="1" ht="16.5" customHeight="1">
      <c r="A2641" s="40"/>
      <c r="B2641" s="41"/>
      <c r="C2641" s="247" t="s">
        <v>4054</v>
      </c>
      <c r="D2641" s="247" t="s">
        <v>400</v>
      </c>
      <c r="E2641" s="248" t="s">
        <v>4055</v>
      </c>
      <c r="F2641" s="249" t="s">
        <v>4056</v>
      </c>
      <c r="G2641" s="250" t="s">
        <v>1828</v>
      </c>
      <c r="H2641" s="251">
        <v>1</v>
      </c>
      <c r="I2641" s="252"/>
      <c r="J2641" s="253">
        <f>ROUND(I2641*H2641,2)</f>
        <v>0</v>
      </c>
      <c r="K2641" s="254"/>
      <c r="L2641" s="46"/>
      <c r="M2641" s="255" t="s">
        <v>1</v>
      </c>
      <c r="N2641" s="256" t="s">
        <v>48</v>
      </c>
      <c r="O2641" s="93"/>
      <c r="P2641" s="257">
        <f>O2641*H2641</f>
        <v>0</v>
      </c>
      <c r="Q2641" s="257">
        <v>0</v>
      </c>
      <c r="R2641" s="257">
        <f>Q2641*H2641</f>
        <v>0</v>
      </c>
      <c r="S2641" s="257">
        <v>0</v>
      </c>
      <c r="T2641" s="258">
        <f>S2641*H2641</f>
        <v>0</v>
      </c>
      <c r="U2641" s="40"/>
      <c r="V2641" s="40"/>
      <c r="W2641" s="40"/>
      <c r="X2641" s="40"/>
      <c r="Y2641" s="40"/>
      <c r="Z2641" s="40"/>
      <c r="AA2641" s="40"/>
      <c r="AB2641" s="40"/>
      <c r="AC2641" s="40"/>
      <c r="AD2641" s="40"/>
      <c r="AE2641" s="40"/>
      <c r="AR2641" s="259" t="s">
        <v>124</v>
      </c>
      <c r="AT2641" s="259" t="s">
        <v>400</v>
      </c>
      <c r="AU2641" s="259" t="s">
        <v>93</v>
      </c>
      <c r="AY2641" s="18" t="s">
        <v>397</v>
      </c>
      <c r="BE2641" s="260">
        <f>IF(N2641="základní",J2641,0)</f>
        <v>0</v>
      </c>
      <c r="BF2641" s="260">
        <f>IF(N2641="snížená",J2641,0)</f>
        <v>0</v>
      </c>
      <c r="BG2641" s="260">
        <f>IF(N2641="zákl. přenesená",J2641,0)</f>
        <v>0</v>
      </c>
      <c r="BH2641" s="260">
        <f>IF(N2641="sníž. přenesená",J2641,0)</f>
        <v>0</v>
      </c>
      <c r="BI2641" s="260">
        <f>IF(N2641="nulová",J2641,0)</f>
        <v>0</v>
      </c>
      <c r="BJ2641" s="18" t="s">
        <v>91</v>
      </c>
      <c r="BK2641" s="260">
        <f>ROUND(I2641*H2641,2)</f>
        <v>0</v>
      </c>
      <c r="BL2641" s="18" t="s">
        <v>124</v>
      </c>
      <c r="BM2641" s="259" t="s">
        <v>4057</v>
      </c>
    </row>
    <row r="2642" s="2" customFormat="1">
      <c r="A2642" s="40"/>
      <c r="B2642" s="41"/>
      <c r="C2642" s="42"/>
      <c r="D2642" s="261" t="s">
        <v>404</v>
      </c>
      <c r="E2642" s="42"/>
      <c r="F2642" s="262" t="s">
        <v>4015</v>
      </c>
      <c r="G2642" s="42"/>
      <c r="H2642" s="42"/>
      <c r="I2642" s="157"/>
      <c r="J2642" s="42"/>
      <c r="K2642" s="42"/>
      <c r="L2642" s="46"/>
      <c r="M2642" s="263"/>
      <c r="N2642" s="264"/>
      <c r="O2642" s="93"/>
      <c r="P2642" s="93"/>
      <c r="Q2642" s="93"/>
      <c r="R2642" s="93"/>
      <c r="S2642" s="93"/>
      <c r="T2642" s="94"/>
      <c r="U2642" s="40"/>
      <c r="V2642" s="40"/>
      <c r="W2642" s="40"/>
      <c r="X2642" s="40"/>
      <c r="Y2642" s="40"/>
      <c r="Z2642" s="40"/>
      <c r="AA2642" s="40"/>
      <c r="AB2642" s="40"/>
      <c r="AC2642" s="40"/>
      <c r="AD2642" s="40"/>
      <c r="AE2642" s="40"/>
      <c r="AT2642" s="18" t="s">
        <v>404</v>
      </c>
      <c r="AU2642" s="18" t="s">
        <v>93</v>
      </c>
    </row>
    <row r="2643" s="2" customFormat="1" ht="21.75" customHeight="1">
      <c r="A2643" s="40"/>
      <c r="B2643" s="41"/>
      <c r="C2643" s="247" t="s">
        <v>4058</v>
      </c>
      <c r="D2643" s="247" t="s">
        <v>400</v>
      </c>
      <c r="E2643" s="248" t="s">
        <v>4059</v>
      </c>
      <c r="F2643" s="249" t="s">
        <v>4060</v>
      </c>
      <c r="G2643" s="250" t="s">
        <v>1828</v>
      </c>
      <c r="H2643" s="251">
        <v>1</v>
      </c>
      <c r="I2643" s="252"/>
      <c r="J2643" s="253">
        <f>ROUND(I2643*H2643,2)</f>
        <v>0</v>
      </c>
      <c r="K2643" s="254"/>
      <c r="L2643" s="46"/>
      <c r="M2643" s="255" t="s">
        <v>1</v>
      </c>
      <c r="N2643" s="256" t="s">
        <v>48</v>
      </c>
      <c r="O2643" s="93"/>
      <c r="P2643" s="257">
        <f>O2643*H2643</f>
        <v>0</v>
      </c>
      <c r="Q2643" s="257">
        <v>0</v>
      </c>
      <c r="R2643" s="257">
        <f>Q2643*H2643</f>
        <v>0</v>
      </c>
      <c r="S2643" s="257">
        <v>0</v>
      </c>
      <c r="T2643" s="258">
        <f>S2643*H2643</f>
        <v>0</v>
      </c>
      <c r="U2643" s="40"/>
      <c r="V2643" s="40"/>
      <c r="W2643" s="40"/>
      <c r="X2643" s="40"/>
      <c r="Y2643" s="40"/>
      <c r="Z2643" s="40"/>
      <c r="AA2643" s="40"/>
      <c r="AB2643" s="40"/>
      <c r="AC2643" s="40"/>
      <c r="AD2643" s="40"/>
      <c r="AE2643" s="40"/>
      <c r="AR2643" s="259" t="s">
        <v>124</v>
      </c>
      <c r="AT2643" s="259" t="s">
        <v>400</v>
      </c>
      <c r="AU2643" s="259" t="s">
        <v>93</v>
      </c>
      <c r="AY2643" s="18" t="s">
        <v>397</v>
      </c>
      <c r="BE2643" s="260">
        <f>IF(N2643="základní",J2643,0)</f>
        <v>0</v>
      </c>
      <c r="BF2643" s="260">
        <f>IF(N2643="snížená",J2643,0)</f>
        <v>0</v>
      </c>
      <c r="BG2643" s="260">
        <f>IF(N2643="zákl. přenesená",J2643,0)</f>
        <v>0</v>
      </c>
      <c r="BH2643" s="260">
        <f>IF(N2643="sníž. přenesená",J2643,0)</f>
        <v>0</v>
      </c>
      <c r="BI2643" s="260">
        <f>IF(N2643="nulová",J2643,0)</f>
        <v>0</v>
      </c>
      <c r="BJ2643" s="18" t="s">
        <v>91</v>
      </c>
      <c r="BK2643" s="260">
        <f>ROUND(I2643*H2643,2)</f>
        <v>0</v>
      </c>
      <c r="BL2643" s="18" t="s">
        <v>124</v>
      </c>
      <c r="BM2643" s="259" t="s">
        <v>4061</v>
      </c>
    </row>
    <row r="2644" s="2" customFormat="1">
      <c r="A2644" s="40"/>
      <c r="B2644" s="41"/>
      <c r="C2644" s="42"/>
      <c r="D2644" s="261" t="s">
        <v>404</v>
      </c>
      <c r="E2644" s="42"/>
      <c r="F2644" s="262" t="s">
        <v>4015</v>
      </c>
      <c r="G2644" s="42"/>
      <c r="H2644" s="42"/>
      <c r="I2644" s="157"/>
      <c r="J2644" s="42"/>
      <c r="K2644" s="42"/>
      <c r="L2644" s="46"/>
      <c r="M2644" s="263"/>
      <c r="N2644" s="264"/>
      <c r="O2644" s="93"/>
      <c r="P2644" s="93"/>
      <c r="Q2644" s="93"/>
      <c r="R2644" s="93"/>
      <c r="S2644" s="93"/>
      <c r="T2644" s="94"/>
      <c r="U2644" s="40"/>
      <c r="V2644" s="40"/>
      <c r="W2644" s="40"/>
      <c r="X2644" s="40"/>
      <c r="Y2644" s="40"/>
      <c r="Z2644" s="40"/>
      <c r="AA2644" s="40"/>
      <c r="AB2644" s="40"/>
      <c r="AC2644" s="40"/>
      <c r="AD2644" s="40"/>
      <c r="AE2644" s="40"/>
      <c r="AT2644" s="18" t="s">
        <v>404</v>
      </c>
      <c r="AU2644" s="18" t="s">
        <v>93</v>
      </c>
    </row>
    <row r="2645" s="2" customFormat="1" ht="21.75" customHeight="1">
      <c r="A2645" s="40"/>
      <c r="B2645" s="41"/>
      <c r="C2645" s="247" t="s">
        <v>2494</v>
      </c>
      <c r="D2645" s="247" t="s">
        <v>400</v>
      </c>
      <c r="E2645" s="248" t="s">
        <v>4062</v>
      </c>
      <c r="F2645" s="249" t="s">
        <v>4063</v>
      </c>
      <c r="G2645" s="250" t="s">
        <v>1828</v>
      </c>
      <c r="H2645" s="251">
        <v>1</v>
      </c>
      <c r="I2645" s="252"/>
      <c r="J2645" s="253">
        <f>ROUND(I2645*H2645,2)</f>
        <v>0</v>
      </c>
      <c r="K2645" s="254"/>
      <c r="L2645" s="46"/>
      <c r="M2645" s="255" t="s">
        <v>1</v>
      </c>
      <c r="N2645" s="256" t="s">
        <v>48</v>
      </c>
      <c r="O2645" s="93"/>
      <c r="P2645" s="257">
        <f>O2645*H2645</f>
        <v>0</v>
      </c>
      <c r="Q2645" s="257">
        <v>0</v>
      </c>
      <c r="R2645" s="257">
        <f>Q2645*H2645</f>
        <v>0</v>
      </c>
      <c r="S2645" s="257">
        <v>0</v>
      </c>
      <c r="T2645" s="258">
        <f>S2645*H2645</f>
        <v>0</v>
      </c>
      <c r="U2645" s="40"/>
      <c r="V2645" s="40"/>
      <c r="W2645" s="40"/>
      <c r="X2645" s="40"/>
      <c r="Y2645" s="40"/>
      <c r="Z2645" s="40"/>
      <c r="AA2645" s="40"/>
      <c r="AB2645" s="40"/>
      <c r="AC2645" s="40"/>
      <c r="AD2645" s="40"/>
      <c r="AE2645" s="40"/>
      <c r="AR2645" s="259" t="s">
        <v>124</v>
      </c>
      <c r="AT2645" s="259" t="s">
        <v>400</v>
      </c>
      <c r="AU2645" s="259" t="s">
        <v>93</v>
      </c>
      <c r="AY2645" s="18" t="s">
        <v>397</v>
      </c>
      <c r="BE2645" s="260">
        <f>IF(N2645="základní",J2645,0)</f>
        <v>0</v>
      </c>
      <c r="BF2645" s="260">
        <f>IF(N2645="snížená",J2645,0)</f>
        <v>0</v>
      </c>
      <c r="BG2645" s="260">
        <f>IF(N2645="zákl. přenesená",J2645,0)</f>
        <v>0</v>
      </c>
      <c r="BH2645" s="260">
        <f>IF(N2645="sníž. přenesená",J2645,0)</f>
        <v>0</v>
      </c>
      <c r="BI2645" s="260">
        <f>IF(N2645="nulová",J2645,0)</f>
        <v>0</v>
      </c>
      <c r="BJ2645" s="18" t="s">
        <v>91</v>
      </c>
      <c r="BK2645" s="260">
        <f>ROUND(I2645*H2645,2)</f>
        <v>0</v>
      </c>
      <c r="BL2645" s="18" t="s">
        <v>124</v>
      </c>
      <c r="BM2645" s="259" t="s">
        <v>4064</v>
      </c>
    </row>
    <row r="2646" s="2" customFormat="1">
      <c r="A2646" s="40"/>
      <c r="B2646" s="41"/>
      <c r="C2646" s="42"/>
      <c r="D2646" s="261" t="s">
        <v>404</v>
      </c>
      <c r="E2646" s="42"/>
      <c r="F2646" s="262" t="s">
        <v>4015</v>
      </c>
      <c r="G2646" s="42"/>
      <c r="H2646" s="42"/>
      <c r="I2646" s="157"/>
      <c r="J2646" s="42"/>
      <c r="K2646" s="42"/>
      <c r="L2646" s="46"/>
      <c r="M2646" s="263"/>
      <c r="N2646" s="264"/>
      <c r="O2646" s="93"/>
      <c r="P2646" s="93"/>
      <c r="Q2646" s="93"/>
      <c r="R2646" s="93"/>
      <c r="S2646" s="93"/>
      <c r="T2646" s="94"/>
      <c r="U2646" s="40"/>
      <c r="V2646" s="40"/>
      <c r="W2646" s="40"/>
      <c r="X2646" s="40"/>
      <c r="Y2646" s="40"/>
      <c r="Z2646" s="40"/>
      <c r="AA2646" s="40"/>
      <c r="AB2646" s="40"/>
      <c r="AC2646" s="40"/>
      <c r="AD2646" s="40"/>
      <c r="AE2646" s="40"/>
      <c r="AT2646" s="18" t="s">
        <v>404</v>
      </c>
      <c r="AU2646" s="18" t="s">
        <v>93</v>
      </c>
    </row>
    <row r="2647" s="2" customFormat="1" ht="21.75" customHeight="1">
      <c r="A2647" s="40"/>
      <c r="B2647" s="41"/>
      <c r="C2647" s="247" t="s">
        <v>4065</v>
      </c>
      <c r="D2647" s="247" t="s">
        <v>400</v>
      </c>
      <c r="E2647" s="248" t="s">
        <v>4066</v>
      </c>
      <c r="F2647" s="249" t="s">
        <v>4067</v>
      </c>
      <c r="G2647" s="250" t="s">
        <v>1828</v>
      </c>
      <c r="H2647" s="251">
        <v>1</v>
      </c>
      <c r="I2647" s="252"/>
      <c r="J2647" s="253">
        <f>ROUND(I2647*H2647,2)</f>
        <v>0</v>
      </c>
      <c r="K2647" s="254"/>
      <c r="L2647" s="46"/>
      <c r="M2647" s="255" t="s">
        <v>1</v>
      </c>
      <c r="N2647" s="256" t="s">
        <v>48</v>
      </c>
      <c r="O2647" s="93"/>
      <c r="P2647" s="257">
        <f>O2647*H2647</f>
        <v>0</v>
      </c>
      <c r="Q2647" s="257">
        <v>0</v>
      </c>
      <c r="R2647" s="257">
        <f>Q2647*H2647</f>
        <v>0</v>
      </c>
      <c r="S2647" s="257">
        <v>0</v>
      </c>
      <c r="T2647" s="258">
        <f>S2647*H2647</f>
        <v>0</v>
      </c>
      <c r="U2647" s="40"/>
      <c r="V2647" s="40"/>
      <c r="W2647" s="40"/>
      <c r="X2647" s="40"/>
      <c r="Y2647" s="40"/>
      <c r="Z2647" s="40"/>
      <c r="AA2647" s="40"/>
      <c r="AB2647" s="40"/>
      <c r="AC2647" s="40"/>
      <c r="AD2647" s="40"/>
      <c r="AE2647" s="40"/>
      <c r="AR2647" s="259" t="s">
        <v>124</v>
      </c>
      <c r="AT2647" s="259" t="s">
        <v>400</v>
      </c>
      <c r="AU2647" s="259" t="s">
        <v>93</v>
      </c>
      <c r="AY2647" s="18" t="s">
        <v>397</v>
      </c>
      <c r="BE2647" s="260">
        <f>IF(N2647="základní",J2647,0)</f>
        <v>0</v>
      </c>
      <c r="BF2647" s="260">
        <f>IF(N2647="snížená",J2647,0)</f>
        <v>0</v>
      </c>
      <c r="BG2647" s="260">
        <f>IF(N2647="zákl. přenesená",J2647,0)</f>
        <v>0</v>
      </c>
      <c r="BH2647" s="260">
        <f>IF(N2647="sníž. přenesená",J2647,0)</f>
        <v>0</v>
      </c>
      <c r="BI2647" s="260">
        <f>IF(N2647="nulová",J2647,0)</f>
        <v>0</v>
      </c>
      <c r="BJ2647" s="18" t="s">
        <v>91</v>
      </c>
      <c r="BK2647" s="260">
        <f>ROUND(I2647*H2647,2)</f>
        <v>0</v>
      </c>
      <c r="BL2647" s="18" t="s">
        <v>124</v>
      </c>
      <c r="BM2647" s="259" t="s">
        <v>4068</v>
      </c>
    </row>
    <row r="2648" s="2" customFormat="1">
      <c r="A2648" s="40"/>
      <c r="B2648" s="41"/>
      <c r="C2648" s="42"/>
      <c r="D2648" s="261" t="s">
        <v>404</v>
      </c>
      <c r="E2648" s="42"/>
      <c r="F2648" s="262" t="s">
        <v>4015</v>
      </c>
      <c r="G2648" s="42"/>
      <c r="H2648" s="42"/>
      <c r="I2648" s="157"/>
      <c r="J2648" s="42"/>
      <c r="K2648" s="42"/>
      <c r="L2648" s="46"/>
      <c r="M2648" s="263"/>
      <c r="N2648" s="264"/>
      <c r="O2648" s="93"/>
      <c r="P2648" s="93"/>
      <c r="Q2648" s="93"/>
      <c r="R2648" s="93"/>
      <c r="S2648" s="93"/>
      <c r="T2648" s="94"/>
      <c r="U2648" s="40"/>
      <c r="V2648" s="40"/>
      <c r="W2648" s="40"/>
      <c r="X2648" s="40"/>
      <c r="Y2648" s="40"/>
      <c r="Z2648" s="40"/>
      <c r="AA2648" s="40"/>
      <c r="AB2648" s="40"/>
      <c r="AC2648" s="40"/>
      <c r="AD2648" s="40"/>
      <c r="AE2648" s="40"/>
      <c r="AT2648" s="18" t="s">
        <v>404</v>
      </c>
      <c r="AU2648" s="18" t="s">
        <v>93</v>
      </c>
    </row>
    <row r="2649" s="2" customFormat="1" ht="21.75" customHeight="1">
      <c r="A2649" s="40"/>
      <c r="B2649" s="41"/>
      <c r="C2649" s="247" t="s">
        <v>2498</v>
      </c>
      <c r="D2649" s="247" t="s">
        <v>400</v>
      </c>
      <c r="E2649" s="248" t="s">
        <v>4069</v>
      </c>
      <c r="F2649" s="249" t="s">
        <v>4070</v>
      </c>
      <c r="G2649" s="250" t="s">
        <v>1828</v>
      </c>
      <c r="H2649" s="251">
        <v>1</v>
      </c>
      <c r="I2649" s="252"/>
      <c r="J2649" s="253">
        <f>ROUND(I2649*H2649,2)</f>
        <v>0</v>
      </c>
      <c r="K2649" s="254"/>
      <c r="L2649" s="46"/>
      <c r="M2649" s="255" t="s">
        <v>1</v>
      </c>
      <c r="N2649" s="256" t="s">
        <v>48</v>
      </c>
      <c r="O2649" s="93"/>
      <c r="P2649" s="257">
        <f>O2649*H2649</f>
        <v>0</v>
      </c>
      <c r="Q2649" s="257">
        <v>0</v>
      </c>
      <c r="R2649" s="257">
        <f>Q2649*H2649</f>
        <v>0</v>
      </c>
      <c r="S2649" s="257">
        <v>0</v>
      </c>
      <c r="T2649" s="258">
        <f>S2649*H2649</f>
        <v>0</v>
      </c>
      <c r="U2649" s="40"/>
      <c r="V2649" s="40"/>
      <c r="W2649" s="40"/>
      <c r="X2649" s="40"/>
      <c r="Y2649" s="40"/>
      <c r="Z2649" s="40"/>
      <c r="AA2649" s="40"/>
      <c r="AB2649" s="40"/>
      <c r="AC2649" s="40"/>
      <c r="AD2649" s="40"/>
      <c r="AE2649" s="40"/>
      <c r="AR2649" s="259" t="s">
        <v>124</v>
      </c>
      <c r="AT2649" s="259" t="s">
        <v>400</v>
      </c>
      <c r="AU2649" s="259" t="s">
        <v>93</v>
      </c>
      <c r="AY2649" s="18" t="s">
        <v>397</v>
      </c>
      <c r="BE2649" s="260">
        <f>IF(N2649="základní",J2649,0)</f>
        <v>0</v>
      </c>
      <c r="BF2649" s="260">
        <f>IF(N2649="snížená",J2649,0)</f>
        <v>0</v>
      </c>
      <c r="BG2649" s="260">
        <f>IF(N2649="zákl. přenesená",J2649,0)</f>
        <v>0</v>
      </c>
      <c r="BH2649" s="260">
        <f>IF(N2649="sníž. přenesená",J2649,0)</f>
        <v>0</v>
      </c>
      <c r="BI2649" s="260">
        <f>IF(N2649="nulová",J2649,0)</f>
        <v>0</v>
      </c>
      <c r="BJ2649" s="18" t="s">
        <v>91</v>
      </c>
      <c r="BK2649" s="260">
        <f>ROUND(I2649*H2649,2)</f>
        <v>0</v>
      </c>
      <c r="BL2649" s="18" t="s">
        <v>124</v>
      </c>
      <c r="BM2649" s="259" t="s">
        <v>4071</v>
      </c>
    </row>
    <row r="2650" s="2" customFormat="1">
      <c r="A2650" s="40"/>
      <c r="B2650" s="41"/>
      <c r="C2650" s="42"/>
      <c r="D2650" s="261" t="s">
        <v>404</v>
      </c>
      <c r="E2650" s="42"/>
      <c r="F2650" s="262" t="s">
        <v>4015</v>
      </c>
      <c r="G2650" s="42"/>
      <c r="H2650" s="42"/>
      <c r="I2650" s="157"/>
      <c r="J2650" s="42"/>
      <c r="K2650" s="42"/>
      <c r="L2650" s="46"/>
      <c r="M2650" s="263"/>
      <c r="N2650" s="264"/>
      <c r="O2650" s="93"/>
      <c r="P2650" s="93"/>
      <c r="Q2650" s="93"/>
      <c r="R2650" s="93"/>
      <c r="S2650" s="93"/>
      <c r="T2650" s="94"/>
      <c r="U2650" s="40"/>
      <c r="V2650" s="40"/>
      <c r="W2650" s="40"/>
      <c r="X2650" s="40"/>
      <c r="Y2650" s="40"/>
      <c r="Z2650" s="40"/>
      <c r="AA2650" s="40"/>
      <c r="AB2650" s="40"/>
      <c r="AC2650" s="40"/>
      <c r="AD2650" s="40"/>
      <c r="AE2650" s="40"/>
      <c r="AT2650" s="18" t="s">
        <v>404</v>
      </c>
      <c r="AU2650" s="18" t="s">
        <v>93</v>
      </c>
    </row>
    <row r="2651" s="2" customFormat="1" ht="21.75" customHeight="1">
      <c r="A2651" s="40"/>
      <c r="B2651" s="41"/>
      <c r="C2651" s="247" t="s">
        <v>4072</v>
      </c>
      <c r="D2651" s="247" t="s">
        <v>400</v>
      </c>
      <c r="E2651" s="248" t="s">
        <v>4073</v>
      </c>
      <c r="F2651" s="249" t="s">
        <v>4074</v>
      </c>
      <c r="G2651" s="250" t="s">
        <v>1828</v>
      </c>
      <c r="H2651" s="251">
        <v>1</v>
      </c>
      <c r="I2651" s="252"/>
      <c r="J2651" s="253">
        <f>ROUND(I2651*H2651,2)</f>
        <v>0</v>
      </c>
      <c r="K2651" s="254"/>
      <c r="L2651" s="46"/>
      <c r="M2651" s="255" t="s">
        <v>1</v>
      </c>
      <c r="N2651" s="256" t="s">
        <v>48</v>
      </c>
      <c r="O2651" s="93"/>
      <c r="P2651" s="257">
        <f>O2651*H2651</f>
        <v>0</v>
      </c>
      <c r="Q2651" s="257">
        <v>0</v>
      </c>
      <c r="R2651" s="257">
        <f>Q2651*H2651</f>
        <v>0</v>
      </c>
      <c r="S2651" s="257">
        <v>0</v>
      </c>
      <c r="T2651" s="258">
        <f>S2651*H2651</f>
        <v>0</v>
      </c>
      <c r="U2651" s="40"/>
      <c r="V2651" s="40"/>
      <c r="W2651" s="40"/>
      <c r="X2651" s="40"/>
      <c r="Y2651" s="40"/>
      <c r="Z2651" s="40"/>
      <c r="AA2651" s="40"/>
      <c r="AB2651" s="40"/>
      <c r="AC2651" s="40"/>
      <c r="AD2651" s="40"/>
      <c r="AE2651" s="40"/>
      <c r="AR2651" s="259" t="s">
        <v>124</v>
      </c>
      <c r="AT2651" s="259" t="s">
        <v>400</v>
      </c>
      <c r="AU2651" s="259" t="s">
        <v>93</v>
      </c>
      <c r="AY2651" s="18" t="s">
        <v>397</v>
      </c>
      <c r="BE2651" s="260">
        <f>IF(N2651="základní",J2651,0)</f>
        <v>0</v>
      </c>
      <c r="BF2651" s="260">
        <f>IF(N2651="snížená",J2651,0)</f>
        <v>0</v>
      </c>
      <c r="BG2651" s="260">
        <f>IF(N2651="zákl. přenesená",J2651,0)</f>
        <v>0</v>
      </c>
      <c r="BH2651" s="260">
        <f>IF(N2651="sníž. přenesená",J2651,0)</f>
        <v>0</v>
      </c>
      <c r="BI2651" s="260">
        <f>IF(N2651="nulová",J2651,0)</f>
        <v>0</v>
      </c>
      <c r="BJ2651" s="18" t="s">
        <v>91</v>
      </c>
      <c r="BK2651" s="260">
        <f>ROUND(I2651*H2651,2)</f>
        <v>0</v>
      </c>
      <c r="BL2651" s="18" t="s">
        <v>124</v>
      </c>
      <c r="BM2651" s="259" t="s">
        <v>4075</v>
      </c>
    </row>
    <row r="2652" s="2" customFormat="1">
      <c r="A2652" s="40"/>
      <c r="B2652" s="41"/>
      <c r="C2652" s="42"/>
      <c r="D2652" s="261" t="s">
        <v>404</v>
      </c>
      <c r="E2652" s="42"/>
      <c r="F2652" s="262" t="s">
        <v>4015</v>
      </c>
      <c r="G2652" s="42"/>
      <c r="H2652" s="42"/>
      <c r="I2652" s="157"/>
      <c r="J2652" s="42"/>
      <c r="K2652" s="42"/>
      <c r="L2652" s="46"/>
      <c r="M2652" s="263"/>
      <c r="N2652" s="264"/>
      <c r="O2652" s="93"/>
      <c r="P2652" s="93"/>
      <c r="Q2652" s="93"/>
      <c r="R2652" s="93"/>
      <c r="S2652" s="93"/>
      <c r="T2652" s="94"/>
      <c r="U2652" s="40"/>
      <c r="V2652" s="40"/>
      <c r="W2652" s="40"/>
      <c r="X2652" s="40"/>
      <c r="Y2652" s="40"/>
      <c r="Z2652" s="40"/>
      <c r="AA2652" s="40"/>
      <c r="AB2652" s="40"/>
      <c r="AC2652" s="40"/>
      <c r="AD2652" s="40"/>
      <c r="AE2652" s="40"/>
      <c r="AT2652" s="18" t="s">
        <v>404</v>
      </c>
      <c r="AU2652" s="18" t="s">
        <v>93</v>
      </c>
    </row>
    <row r="2653" s="2" customFormat="1" ht="21.75" customHeight="1">
      <c r="A2653" s="40"/>
      <c r="B2653" s="41"/>
      <c r="C2653" s="247" t="s">
        <v>4076</v>
      </c>
      <c r="D2653" s="247" t="s">
        <v>400</v>
      </c>
      <c r="E2653" s="248" t="s">
        <v>4077</v>
      </c>
      <c r="F2653" s="249" t="s">
        <v>4078</v>
      </c>
      <c r="G2653" s="250" t="s">
        <v>1828</v>
      </c>
      <c r="H2653" s="251">
        <v>1</v>
      </c>
      <c r="I2653" s="252"/>
      <c r="J2653" s="253">
        <f>ROUND(I2653*H2653,2)</f>
        <v>0</v>
      </c>
      <c r="K2653" s="254"/>
      <c r="L2653" s="46"/>
      <c r="M2653" s="255" t="s">
        <v>1</v>
      </c>
      <c r="N2653" s="256" t="s">
        <v>48</v>
      </c>
      <c r="O2653" s="93"/>
      <c r="P2653" s="257">
        <f>O2653*H2653</f>
        <v>0</v>
      </c>
      <c r="Q2653" s="257">
        <v>0</v>
      </c>
      <c r="R2653" s="257">
        <f>Q2653*H2653</f>
        <v>0</v>
      </c>
      <c r="S2653" s="257">
        <v>0</v>
      </c>
      <c r="T2653" s="258">
        <f>S2653*H2653</f>
        <v>0</v>
      </c>
      <c r="U2653" s="40"/>
      <c r="V2653" s="40"/>
      <c r="W2653" s="40"/>
      <c r="X2653" s="40"/>
      <c r="Y2653" s="40"/>
      <c r="Z2653" s="40"/>
      <c r="AA2653" s="40"/>
      <c r="AB2653" s="40"/>
      <c r="AC2653" s="40"/>
      <c r="AD2653" s="40"/>
      <c r="AE2653" s="40"/>
      <c r="AR2653" s="259" t="s">
        <v>124</v>
      </c>
      <c r="AT2653" s="259" t="s">
        <v>400</v>
      </c>
      <c r="AU2653" s="259" t="s">
        <v>93</v>
      </c>
      <c r="AY2653" s="18" t="s">
        <v>397</v>
      </c>
      <c r="BE2653" s="260">
        <f>IF(N2653="základní",J2653,0)</f>
        <v>0</v>
      </c>
      <c r="BF2653" s="260">
        <f>IF(N2653="snížená",J2653,0)</f>
        <v>0</v>
      </c>
      <c r="BG2653" s="260">
        <f>IF(N2653="zákl. přenesená",J2653,0)</f>
        <v>0</v>
      </c>
      <c r="BH2653" s="260">
        <f>IF(N2653="sníž. přenesená",J2653,0)</f>
        <v>0</v>
      </c>
      <c r="BI2653" s="260">
        <f>IF(N2653="nulová",J2653,0)</f>
        <v>0</v>
      </c>
      <c r="BJ2653" s="18" t="s">
        <v>91</v>
      </c>
      <c r="BK2653" s="260">
        <f>ROUND(I2653*H2653,2)</f>
        <v>0</v>
      </c>
      <c r="BL2653" s="18" t="s">
        <v>124</v>
      </c>
      <c r="BM2653" s="259" t="s">
        <v>4079</v>
      </c>
    </row>
    <row r="2654" s="2" customFormat="1">
      <c r="A2654" s="40"/>
      <c r="B2654" s="41"/>
      <c r="C2654" s="42"/>
      <c r="D2654" s="261" t="s">
        <v>404</v>
      </c>
      <c r="E2654" s="42"/>
      <c r="F2654" s="262" t="s">
        <v>4015</v>
      </c>
      <c r="G2654" s="42"/>
      <c r="H2654" s="42"/>
      <c r="I2654" s="157"/>
      <c r="J2654" s="42"/>
      <c r="K2654" s="42"/>
      <c r="L2654" s="46"/>
      <c r="M2654" s="263"/>
      <c r="N2654" s="264"/>
      <c r="O2654" s="93"/>
      <c r="P2654" s="93"/>
      <c r="Q2654" s="93"/>
      <c r="R2654" s="93"/>
      <c r="S2654" s="93"/>
      <c r="T2654" s="94"/>
      <c r="U2654" s="40"/>
      <c r="V2654" s="40"/>
      <c r="W2654" s="40"/>
      <c r="X2654" s="40"/>
      <c r="Y2654" s="40"/>
      <c r="Z2654" s="40"/>
      <c r="AA2654" s="40"/>
      <c r="AB2654" s="40"/>
      <c r="AC2654" s="40"/>
      <c r="AD2654" s="40"/>
      <c r="AE2654" s="40"/>
      <c r="AT2654" s="18" t="s">
        <v>404</v>
      </c>
      <c r="AU2654" s="18" t="s">
        <v>93</v>
      </c>
    </row>
    <row r="2655" s="2" customFormat="1" ht="21.75" customHeight="1">
      <c r="A2655" s="40"/>
      <c r="B2655" s="41"/>
      <c r="C2655" s="247" t="s">
        <v>4080</v>
      </c>
      <c r="D2655" s="247" t="s">
        <v>400</v>
      </c>
      <c r="E2655" s="248" t="s">
        <v>4081</v>
      </c>
      <c r="F2655" s="249" t="s">
        <v>4082</v>
      </c>
      <c r="G2655" s="250" t="s">
        <v>1828</v>
      </c>
      <c r="H2655" s="251">
        <v>1</v>
      </c>
      <c r="I2655" s="252"/>
      <c r="J2655" s="253">
        <f>ROUND(I2655*H2655,2)</f>
        <v>0</v>
      </c>
      <c r="K2655" s="254"/>
      <c r="L2655" s="46"/>
      <c r="M2655" s="255" t="s">
        <v>1</v>
      </c>
      <c r="N2655" s="256" t="s">
        <v>48</v>
      </c>
      <c r="O2655" s="93"/>
      <c r="P2655" s="257">
        <f>O2655*H2655</f>
        <v>0</v>
      </c>
      <c r="Q2655" s="257">
        <v>0</v>
      </c>
      <c r="R2655" s="257">
        <f>Q2655*H2655</f>
        <v>0</v>
      </c>
      <c r="S2655" s="257">
        <v>0</v>
      </c>
      <c r="T2655" s="258">
        <f>S2655*H2655</f>
        <v>0</v>
      </c>
      <c r="U2655" s="40"/>
      <c r="V2655" s="40"/>
      <c r="W2655" s="40"/>
      <c r="X2655" s="40"/>
      <c r="Y2655" s="40"/>
      <c r="Z2655" s="40"/>
      <c r="AA2655" s="40"/>
      <c r="AB2655" s="40"/>
      <c r="AC2655" s="40"/>
      <c r="AD2655" s="40"/>
      <c r="AE2655" s="40"/>
      <c r="AR2655" s="259" t="s">
        <v>124</v>
      </c>
      <c r="AT2655" s="259" t="s">
        <v>400</v>
      </c>
      <c r="AU2655" s="259" t="s">
        <v>93</v>
      </c>
      <c r="AY2655" s="18" t="s">
        <v>397</v>
      </c>
      <c r="BE2655" s="260">
        <f>IF(N2655="základní",J2655,0)</f>
        <v>0</v>
      </c>
      <c r="BF2655" s="260">
        <f>IF(N2655="snížená",J2655,0)</f>
        <v>0</v>
      </c>
      <c r="BG2655" s="260">
        <f>IF(N2655="zákl. přenesená",J2655,0)</f>
        <v>0</v>
      </c>
      <c r="BH2655" s="260">
        <f>IF(N2655="sníž. přenesená",J2655,0)</f>
        <v>0</v>
      </c>
      <c r="BI2655" s="260">
        <f>IF(N2655="nulová",J2655,0)</f>
        <v>0</v>
      </c>
      <c r="BJ2655" s="18" t="s">
        <v>91</v>
      </c>
      <c r="BK2655" s="260">
        <f>ROUND(I2655*H2655,2)</f>
        <v>0</v>
      </c>
      <c r="BL2655" s="18" t="s">
        <v>124</v>
      </c>
      <c r="BM2655" s="259" t="s">
        <v>4083</v>
      </c>
    </row>
    <row r="2656" s="2" customFormat="1">
      <c r="A2656" s="40"/>
      <c r="B2656" s="41"/>
      <c r="C2656" s="42"/>
      <c r="D2656" s="261" t="s">
        <v>404</v>
      </c>
      <c r="E2656" s="42"/>
      <c r="F2656" s="262" t="s">
        <v>4015</v>
      </c>
      <c r="G2656" s="42"/>
      <c r="H2656" s="42"/>
      <c r="I2656" s="157"/>
      <c r="J2656" s="42"/>
      <c r="K2656" s="42"/>
      <c r="L2656" s="46"/>
      <c r="M2656" s="263"/>
      <c r="N2656" s="264"/>
      <c r="O2656" s="93"/>
      <c r="P2656" s="93"/>
      <c r="Q2656" s="93"/>
      <c r="R2656" s="93"/>
      <c r="S2656" s="93"/>
      <c r="T2656" s="94"/>
      <c r="U2656" s="40"/>
      <c r="V2656" s="40"/>
      <c r="W2656" s="40"/>
      <c r="X2656" s="40"/>
      <c r="Y2656" s="40"/>
      <c r="Z2656" s="40"/>
      <c r="AA2656" s="40"/>
      <c r="AB2656" s="40"/>
      <c r="AC2656" s="40"/>
      <c r="AD2656" s="40"/>
      <c r="AE2656" s="40"/>
      <c r="AT2656" s="18" t="s">
        <v>404</v>
      </c>
      <c r="AU2656" s="18" t="s">
        <v>93</v>
      </c>
    </row>
    <row r="2657" s="2" customFormat="1" ht="16.5" customHeight="1">
      <c r="A2657" s="40"/>
      <c r="B2657" s="41"/>
      <c r="C2657" s="247" t="s">
        <v>2501</v>
      </c>
      <c r="D2657" s="247" t="s">
        <v>400</v>
      </c>
      <c r="E2657" s="248" t="s">
        <v>4084</v>
      </c>
      <c r="F2657" s="249" t="s">
        <v>4085</v>
      </c>
      <c r="G2657" s="250" t="s">
        <v>1828</v>
      </c>
      <c r="H2657" s="251">
        <v>17</v>
      </c>
      <c r="I2657" s="252"/>
      <c r="J2657" s="253">
        <f>ROUND(I2657*H2657,2)</f>
        <v>0</v>
      </c>
      <c r="K2657" s="254"/>
      <c r="L2657" s="46"/>
      <c r="M2657" s="255" t="s">
        <v>1</v>
      </c>
      <c r="N2657" s="256" t="s">
        <v>48</v>
      </c>
      <c r="O2657" s="93"/>
      <c r="P2657" s="257">
        <f>O2657*H2657</f>
        <v>0</v>
      </c>
      <c r="Q2657" s="257">
        <v>0</v>
      </c>
      <c r="R2657" s="257">
        <f>Q2657*H2657</f>
        <v>0</v>
      </c>
      <c r="S2657" s="257">
        <v>0</v>
      </c>
      <c r="T2657" s="258">
        <f>S2657*H2657</f>
        <v>0</v>
      </c>
      <c r="U2657" s="40"/>
      <c r="V2657" s="40"/>
      <c r="W2657" s="40"/>
      <c r="X2657" s="40"/>
      <c r="Y2657" s="40"/>
      <c r="Z2657" s="40"/>
      <c r="AA2657" s="40"/>
      <c r="AB2657" s="40"/>
      <c r="AC2657" s="40"/>
      <c r="AD2657" s="40"/>
      <c r="AE2657" s="40"/>
      <c r="AR2657" s="259" t="s">
        <v>124</v>
      </c>
      <c r="AT2657" s="259" t="s">
        <v>400</v>
      </c>
      <c r="AU2657" s="259" t="s">
        <v>93</v>
      </c>
      <c r="AY2657" s="18" t="s">
        <v>397</v>
      </c>
      <c r="BE2657" s="260">
        <f>IF(N2657="základní",J2657,0)</f>
        <v>0</v>
      </c>
      <c r="BF2657" s="260">
        <f>IF(N2657="snížená",J2657,0)</f>
        <v>0</v>
      </c>
      <c r="BG2657" s="260">
        <f>IF(N2657="zákl. přenesená",J2657,0)</f>
        <v>0</v>
      </c>
      <c r="BH2657" s="260">
        <f>IF(N2657="sníž. přenesená",J2657,0)</f>
        <v>0</v>
      </c>
      <c r="BI2657" s="260">
        <f>IF(N2657="nulová",J2657,0)</f>
        <v>0</v>
      </c>
      <c r="BJ2657" s="18" t="s">
        <v>91</v>
      </c>
      <c r="BK2657" s="260">
        <f>ROUND(I2657*H2657,2)</f>
        <v>0</v>
      </c>
      <c r="BL2657" s="18" t="s">
        <v>124</v>
      </c>
      <c r="BM2657" s="259" t="s">
        <v>4086</v>
      </c>
    </row>
    <row r="2658" s="2" customFormat="1">
      <c r="A2658" s="40"/>
      <c r="B2658" s="41"/>
      <c r="C2658" s="42"/>
      <c r="D2658" s="261" t="s">
        <v>404</v>
      </c>
      <c r="E2658" s="42"/>
      <c r="F2658" s="262" t="s">
        <v>4015</v>
      </c>
      <c r="G2658" s="42"/>
      <c r="H2658" s="42"/>
      <c r="I2658" s="157"/>
      <c r="J2658" s="42"/>
      <c r="K2658" s="42"/>
      <c r="L2658" s="46"/>
      <c r="M2658" s="263"/>
      <c r="N2658" s="264"/>
      <c r="O2658" s="93"/>
      <c r="P2658" s="93"/>
      <c r="Q2658" s="93"/>
      <c r="R2658" s="93"/>
      <c r="S2658" s="93"/>
      <c r="T2658" s="94"/>
      <c r="U2658" s="40"/>
      <c r="V2658" s="40"/>
      <c r="W2658" s="40"/>
      <c r="X2658" s="40"/>
      <c r="Y2658" s="40"/>
      <c r="Z2658" s="40"/>
      <c r="AA2658" s="40"/>
      <c r="AB2658" s="40"/>
      <c r="AC2658" s="40"/>
      <c r="AD2658" s="40"/>
      <c r="AE2658" s="40"/>
      <c r="AT2658" s="18" t="s">
        <v>404</v>
      </c>
      <c r="AU2658" s="18" t="s">
        <v>93</v>
      </c>
    </row>
    <row r="2659" s="2" customFormat="1" ht="16.5" customHeight="1">
      <c r="A2659" s="40"/>
      <c r="B2659" s="41"/>
      <c r="C2659" s="247" t="s">
        <v>4087</v>
      </c>
      <c r="D2659" s="247" t="s">
        <v>400</v>
      </c>
      <c r="E2659" s="248" t="s">
        <v>4088</v>
      </c>
      <c r="F2659" s="249" t="s">
        <v>4089</v>
      </c>
      <c r="G2659" s="250" t="s">
        <v>1828</v>
      </c>
      <c r="H2659" s="251">
        <v>40</v>
      </c>
      <c r="I2659" s="252"/>
      <c r="J2659" s="253">
        <f>ROUND(I2659*H2659,2)</f>
        <v>0</v>
      </c>
      <c r="K2659" s="254"/>
      <c r="L2659" s="46"/>
      <c r="M2659" s="255" t="s">
        <v>1</v>
      </c>
      <c r="N2659" s="256" t="s">
        <v>48</v>
      </c>
      <c r="O2659" s="93"/>
      <c r="P2659" s="257">
        <f>O2659*H2659</f>
        <v>0</v>
      </c>
      <c r="Q2659" s="257">
        <v>0</v>
      </c>
      <c r="R2659" s="257">
        <f>Q2659*H2659</f>
        <v>0</v>
      </c>
      <c r="S2659" s="257">
        <v>0</v>
      </c>
      <c r="T2659" s="258">
        <f>S2659*H2659</f>
        <v>0</v>
      </c>
      <c r="U2659" s="40"/>
      <c r="V2659" s="40"/>
      <c r="W2659" s="40"/>
      <c r="X2659" s="40"/>
      <c r="Y2659" s="40"/>
      <c r="Z2659" s="40"/>
      <c r="AA2659" s="40"/>
      <c r="AB2659" s="40"/>
      <c r="AC2659" s="40"/>
      <c r="AD2659" s="40"/>
      <c r="AE2659" s="40"/>
      <c r="AR2659" s="259" t="s">
        <v>124</v>
      </c>
      <c r="AT2659" s="259" t="s">
        <v>400</v>
      </c>
      <c r="AU2659" s="259" t="s">
        <v>93</v>
      </c>
      <c r="AY2659" s="18" t="s">
        <v>397</v>
      </c>
      <c r="BE2659" s="260">
        <f>IF(N2659="základní",J2659,0)</f>
        <v>0</v>
      </c>
      <c r="BF2659" s="260">
        <f>IF(N2659="snížená",J2659,0)</f>
        <v>0</v>
      </c>
      <c r="BG2659" s="260">
        <f>IF(N2659="zákl. přenesená",J2659,0)</f>
        <v>0</v>
      </c>
      <c r="BH2659" s="260">
        <f>IF(N2659="sníž. přenesená",J2659,0)</f>
        <v>0</v>
      </c>
      <c r="BI2659" s="260">
        <f>IF(N2659="nulová",J2659,0)</f>
        <v>0</v>
      </c>
      <c r="BJ2659" s="18" t="s">
        <v>91</v>
      </c>
      <c r="BK2659" s="260">
        <f>ROUND(I2659*H2659,2)</f>
        <v>0</v>
      </c>
      <c r="BL2659" s="18" t="s">
        <v>124</v>
      </c>
      <c r="BM2659" s="259" t="s">
        <v>4090</v>
      </c>
    </row>
    <row r="2660" s="2" customFormat="1">
      <c r="A2660" s="40"/>
      <c r="B2660" s="41"/>
      <c r="C2660" s="42"/>
      <c r="D2660" s="261" t="s">
        <v>404</v>
      </c>
      <c r="E2660" s="42"/>
      <c r="F2660" s="262" t="s">
        <v>4015</v>
      </c>
      <c r="G2660" s="42"/>
      <c r="H2660" s="42"/>
      <c r="I2660" s="157"/>
      <c r="J2660" s="42"/>
      <c r="K2660" s="42"/>
      <c r="L2660" s="46"/>
      <c r="M2660" s="263"/>
      <c r="N2660" s="264"/>
      <c r="O2660" s="93"/>
      <c r="P2660" s="93"/>
      <c r="Q2660" s="93"/>
      <c r="R2660" s="93"/>
      <c r="S2660" s="93"/>
      <c r="T2660" s="94"/>
      <c r="U2660" s="40"/>
      <c r="V2660" s="40"/>
      <c r="W2660" s="40"/>
      <c r="X2660" s="40"/>
      <c r="Y2660" s="40"/>
      <c r="Z2660" s="40"/>
      <c r="AA2660" s="40"/>
      <c r="AB2660" s="40"/>
      <c r="AC2660" s="40"/>
      <c r="AD2660" s="40"/>
      <c r="AE2660" s="40"/>
      <c r="AT2660" s="18" t="s">
        <v>404</v>
      </c>
      <c r="AU2660" s="18" t="s">
        <v>93</v>
      </c>
    </row>
    <row r="2661" s="2" customFormat="1" ht="16.5" customHeight="1">
      <c r="A2661" s="40"/>
      <c r="B2661" s="41"/>
      <c r="C2661" s="247" t="s">
        <v>2505</v>
      </c>
      <c r="D2661" s="247" t="s">
        <v>400</v>
      </c>
      <c r="E2661" s="248" t="s">
        <v>4091</v>
      </c>
      <c r="F2661" s="249" t="s">
        <v>4092</v>
      </c>
      <c r="G2661" s="250" t="s">
        <v>1828</v>
      </c>
      <c r="H2661" s="251">
        <v>4</v>
      </c>
      <c r="I2661" s="252"/>
      <c r="J2661" s="253">
        <f>ROUND(I2661*H2661,2)</f>
        <v>0</v>
      </c>
      <c r="K2661" s="254"/>
      <c r="L2661" s="46"/>
      <c r="M2661" s="255" t="s">
        <v>1</v>
      </c>
      <c r="N2661" s="256" t="s">
        <v>48</v>
      </c>
      <c r="O2661" s="93"/>
      <c r="P2661" s="257">
        <f>O2661*H2661</f>
        <v>0</v>
      </c>
      <c r="Q2661" s="257">
        <v>0</v>
      </c>
      <c r="R2661" s="257">
        <f>Q2661*H2661</f>
        <v>0</v>
      </c>
      <c r="S2661" s="257">
        <v>0</v>
      </c>
      <c r="T2661" s="258">
        <f>S2661*H2661</f>
        <v>0</v>
      </c>
      <c r="U2661" s="40"/>
      <c r="V2661" s="40"/>
      <c r="W2661" s="40"/>
      <c r="X2661" s="40"/>
      <c r="Y2661" s="40"/>
      <c r="Z2661" s="40"/>
      <c r="AA2661" s="40"/>
      <c r="AB2661" s="40"/>
      <c r="AC2661" s="40"/>
      <c r="AD2661" s="40"/>
      <c r="AE2661" s="40"/>
      <c r="AR2661" s="259" t="s">
        <v>124</v>
      </c>
      <c r="AT2661" s="259" t="s">
        <v>400</v>
      </c>
      <c r="AU2661" s="259" t="s">
        <v>93</v>
      </c>
      <c r="AY2661" s="18" t="s">
        <v>397</v>
      </c>
      <c r="BE2661" s="260">
        <f>IF(N2661="základní",J2661,0)</f>
        <v>0</v>
      </c>
      <c r="BF2661" s="260">
        <f>IF(N2661="snížená",J2661,0)</f>
        <v>0</v>
      </c>
      <c r="BG2661" s="260">
        <f>IF(N2661="zákl. přenesená",J2661,0)</f>
        <v>0</v>
      </c>
      <c r="BH2661" s="260">
        <f>IF(N2661="sníž. přenesená",J2661,0)</f>
        <v>0</v>
      </c>
      <c r="BI2661" s="260">
        <f>IF(N2661="nulová",J2661,0)</f>
        <v>0</v>
      </c>
      <c r="BJ2661" s="18" t="s">
        <v>91</v>
      </c>
      <c r="BK2661" s="260">
        <f>ROUND(I2661*H2661,2)</f>
        <v>0</v>
      </c>
      <c r="BL2661" s="18" t="s">
        <v>124</v>
      </c>
      <c r="BM2661" s="259" t="s">
        <v>4093</v>
      </c>
    </row>
    <row r="2662" s="2" customFormat="1">
      <c r="A2662" s="40"/>
      <c r="B2662" s="41"/>
      <c r="C2662" s="42"/>
      <c r="D2662" s="261" t="s">
        <v>404</v>
      </c>
      <c r="E2662" s="42"/>
      <c r="F2662" s="262" t="s">
        <v>4015</v>
      </c>
      <c r="G2662" s="42"/>
      <c r="H2662" s="42"/>
      <c r="I2662" s="157"/>
      <c r="J2662" s="42"/>
      <c r="K2662" s="42"/>
      <c r="L2662" s="46"/>
      <c r="M2662" s="263"/>
      <c r="N2662" s="264"/>
      <c r="O2662" s="93"/>
      <c r="P2662" s="93"/>
      <c r="Q2662" s="93"/>
      <c r="R2662" s="93"/>
      <c r="S2662" s="93"/>
      <c r="T2662" s="94"/>
      <c r="U2662" s="40"/>
      <c r="V2662" s="40"/>
      <c r="W2662" s="40"/>
      <c r="X2662" s="40"/>
      <c r="Y2662" s="40"/>
      <c r="Z2662" s="40"/>
      <c r="AA2662" s="40"/>
      <c r="AB2662" s="40"/>
      <c r="AC2662" s="40"/>
      <c r="AD2662" s="40"/>
      <c r="AE2662" s="40"/>
      <c r="AT2662" s="18" t="s">
        <v>404</v>
      </c>
      <c r="AU2662" s="18" t="s">
        <v>93</v>
      </c>
    </row>
    <row r="2663" s="2" customFormat="1" ht="16.5" customHeight="1">
      <c r="A2663" s="40"/>
      <c r="B2663" s="41"/>
      <c r="C2663" s="247" t="s">
        <v>4094</v>
      </c>
      <c r="D2663" s="247" t="s">
        <v>400</v>
      </c>
      <c r="E2663" s="248" t="s">
        <v>4095</v>
      </c>
      <c r="F2663" s="249" t="s">
        <v>4096</v>
      </c>
      <c r="G2663" s="250" t="s">
        <v>1828</v>
      </c>
      <c r="H2663" s="251">
        <v>5</v>
      </c>
      <c r="I2663" s="252"/>
      <c r="J2663" s="253">
        <f>ROUND(I2663*H2663,2)</f>
        <v>0</v>
      </c>
      <c r="K2663" s="254"/>
      <c r="L2663" s="46"/>
      <c r="M2663" s="255" t="s">
        <v>1</v>
      </c>
      <c r="N2663" s="256" t="s">
        <v>48</v>
      </c>
      <c r="O2663" s="93"/>
      <c r="P2663" s="257">
        <f>O2663*H2663</f>
        <v>0</v>
      </c>
      <c r="Q2663" s="257">
        <v>0</v>
      </c>
      <c r="R2663" s="257">
        <f>Q2663*H2663</f>
        <v>0</v>
      </c>
      <c r="S2663" s="257">
        <v>0</v>
      </c>
      <c r="T2663" s="258">
        <f>S2663*H2663</f>
        <v>0</v>
      </c>
      <c r="U2663" s="40"/>
      <c r="V2663" s="40"/>
      <c r="W2663" s="40"/>
      <c r="X2663" s="40"/>
      <c r="Y2663" s="40"/>
      <c r="Z2663" s="40"/>
      <c r="AA2663" s="40"/>
      <c r="AB2663" s="40"/>
      <c r="AC2663" s="40"/>
      <c r="AD2663" s="40"/>
      <c r="AE2663" s="40"/>
      <c r="AR2663" s="259" t="s">
        <v>124</v>
      </c>
      <c r="AT2663" s="259" t="s">
        <v>400</v>
      </c>
      <c r="AU2663" s="259" t="s">
        <v>93</v>
      </c>
      <c r="AY2663" s="18" t="s">
        <v>397</v>
      </c>
      <c r="BE2663" s="260">
        <f>IF(N2663="základní",J2663,0)</f>
        <v>0</v>
      </c>
      <c r="BF2663" s="260">
        <f>IF(N2663="snížená",J2663,0)</f>
        <v>0</v>
      </c>
      <c r="BG2663" s="260">
        <f>IF(N2663="zákl. přenesená",J2663,0)</f>
        <v>0</v>
      </c>
      <c r="BH2663" s="260">
        <f>IF(N2663="sníž. přenesená",J2663,0)</f>
        <v>0</v>
      </c>
      <c r="BI2663" s="260">
        <f>IF(N2663="nulová",J2663,0)</f>
        <v>0</v>
      </c>
      <c r="BJ2663" s="18" t="s">
        <v>91</v>
      </c>
      <c r="BK2663" s="260">
        <f>ROUND(I2663*H2663,2)</f>
        <v>0</v>
      </c>
      <c r="BL2663" s="18" t="s">
        <v>124</v>
      </c>
      <c r="BM2663" s="259" t="s">
        <v>4097</v>
      </c>
    </row>
    <row r="2664" s="2" customFormat="1">
      <c r="A2664" s="40"/>
      <c r="B2664" s="41"/>
      <c r="C2664" s="42"/>
      <c r="D2664" s="261" t="s">
        <v>404</v>
      </c>
      <c r="E2664" s="42"/>
      <c r="F2664" s="262" t="s">
        <v>4015</v>
      </c>
      <c r="G2664" s="42"/>
      <c r="H2664" s="42"/>
      <c r="I2664" s="157"/>
      <c r="J2664" s="42"/>
      <c r="K2664" s="42"/>
      <c r="L2664" s="46"/>
      <c r="M2664" s="263"/>
      <c r="N2664" s="264"/>
      <c r="O2664" s="93"/>
      <c r="P2664" s="93"/>
      <c r="Q2664" s="93"/>
      <c r="R2664" s="93"/>
      <c r="S2664" s="93"/>
      <c r="T2664" s="94"/>
      <c r="U2664" s="40"/>
      <c r="V2664" s="40"/>
      <c r="W2664" s="40"/>
      <c r="X2664" s="40"/>
      <c r="Y2664" s="40"/>
      <c r="Z2664" s="40"/>
      <c r="AA2664" s="40"/>
      <c r="AB2664" s="40"/>
      <c r="AC2664" s="40"/>
      <c r="AD2664" s="40"/>
      <c r="AE2664" s="40"/>
      <c r="AT2664" s="18" t="s">
        <v>404</v>
      </c>
      <c r="AU2664" s="18" t="s">
        <v>93</v>
      </c>
    </row>
    <row r="2665" s="2" customFormat="1" ht="16.5" customHeight="1">
      <c r="A2665" s="40"/>
      <c r="B2665" s="41"/>
      <c r="C2665" s="247" t="s">
        <v>4098</v>
      </c>
      <c r="D2665" s="247" t="s">
        <v>400</v>
      </c>
      <c r="E2665" s="248" t="s">
        <v>4099</v>
      </c>
      <c r="F2665" s="249" t="s">
        <v>4100</v>
      </c>
      <c r="G2665" s="250" t="s">
        <v>1828</v>
      </c>
      <c r="H2665" s="251">
        <v>1</v>
      </c>
      <c r="I2665" s="252"/>
      <c r="J2665" s="253">
        <f>ROUND(I2665*H2665,2)</f>
        <v>0</v>
      </c>
      <c r="K2665" s="254"/>
      <c r="L2665" s="46"/>
      <c r="M2665" s="255" t="s">
        <v>1</v>
      </c>
      <c r="N2665" s="256" t="s">
        <v>48</v>
      </c>
      <c r="O2665" s="93"/>
      <c r="P2665" s="257">
        <f>O2665*H2665</f>
        <v>0</v>
      </c>
      <c r="Q2665" s="257">
        <v>0</v>
      </c>
      <c r="R2665" s="257">
        <f>Q2665*H2665</f>
        <v>0</v>
      </c>
      <c r="S2665" s="257">
        <v>0</v>
      </c>
      <c r="T2665" s="258">
        <f>S2665*H2665</f>
        <v>0</v>
      </c>
      <c r="U2665" s="40"/>
      <c r="V2665" s="40"/>
      <c r="W2665" s="40"/>
      <c r="X2665" s="40"/>
      <c r="Y2665" s="40"/>
      <c r="Z2665" s="40"/>
      <c r="AA2665" s="40"/>
      <c r="AB2665" s="40"/>
      <c r="AC2665" s="40"/>
      <c r="AD2665" s="40"/>
      <c r="AE2665" s="40"/>
      <c r="AR2665" s="259" t="s">
        <v>124</v>
      </c>
      <c r="AT2665" s="259" t="s">
        <v>400</v>
      </c>
      <c r="AU2665" s="259" t="s">
        <v>93</v>
      </c>
      <c r="AY2665" s="18" t="s">
        <v>397</v>
      </c>
      <c r="BE2665" s="260">
        <f>IF(N2665="základní",J2665,0)</f>
        <v>0</v>
      </c>
      <c r="BF2665" s="260">
        <f>IF(N2665="snížená",J2665,0)</f>
        <v>0</v>
      </c>
      <c r="BG2665" s="260">
        <f>IF(N2665="zákl. přenesená",J2665,0)</f>
        <v>0</v>
      </c>
      <c r="BH2665" s="260">
        <f>IF(N2665="sníž. přenesená",J2665,0)</f>
        <v>0</v>
      </c>
      <c r="BI2665" s="260">
        <f>IF(N2665="nulová",J2665,0)</f>
        <v>0</v>
      </c>
      <c r="BJ2665" s="18" t="s">
        <v>91</v>
      </c>
      <c r="BK2665" s="260">
        <f>ROUND(I2665*H2665,2)</f>
        <v>0</v>
      </c>
      <c r="BL2665" s="18" t="s">
        <v>124</v>
      </c>
      <c r="BM2665" s="259" t="s">
        <v>4101</v>
      </c>
    </row>
    <row r="2666" s="2" customFormat="1">
      <c r="A2666" s="40"/>
      <c r="B2666" s="41"/>
      <c r="C2666" s="42"/>
      <c r="D2666" s="261" t="s">
        <v>404</v>
      </c>
      <c r="E2666" s="42"/>
      <c r="F2666" s="262" t="s">
        <v>4015</v>
      </c>
      <c r="G2666" s="42"/>
      <c r="H2666" s="42"/>
      <c r="I2666" s="157"/>
      <c r="J2666" s="42"/>
      <c r="K2666" s="42"/>
      <c r="L2666" s="46"/>
      <c r="M2666" s="263"/>
      <c r="N2666" s="264"/>
      <c r="O2666" s="93"/>
      <c r="P2666" s="93"/>
      <c r="Q2666" s="93"/>
      <c r="R2666" s="93"/>
      <c r="S2666" s="93"/>
      <c r="T2666" s="94"/>
      <c r="U2666" s="40"/>
      <c r="V2666" s="40"/>
      <c r="W2666" s="40"/>
      <c r="X2666" s="40"/>
      <c r="Y2666" s="40"/>
      <c r="Z2666" s="40"/>
      <c r="AA2666" s="40"/>
      <c r="AB2666" s="40"/>
      <c r="AC2666" s="40"/>
      <c r="AD2666" s="40"/>
      <c r="AE2666" s="40"/>
      <c r="AT2666" s="18" t="s">
        <v>404</v>
      </c>
      <c r="AU2666" s="18" t="s">
        <v>93</v>
      </c>
    </row>
    <row r="2667" s="2" customFormat="1" ht="21.75" customHeight="1">
      <c r="A2667" s="40"/>
      <c r="B2667" s="41"/>
      <c r="C2667" s="247" t="s">
        <v>4102</v>
      </c>
      <c r="D2667" s="247" t="s">
        <v>400</v>
      </c>
      <c r="E2667" s="248" t="s">
        <v>4103</v>
      </c>
      <c r="F2667" s="249" t="s">
        <v>4104</v>
      </c>
      <c r="G2667" s="250" t="s">
        <v>4037</v>
      </c>
      <c r="H2667" s="251">
        <v>50</v>
      </c>
      <c r="I2667" s="252"/>
      <c r="J2667" s="253">
        <f>ROUND(I2667*H2667,2)</f>
        <v>0</v>
      </c>
      <c r="K2667" s="254"/>
      <c r="L2667" s="46"/>
      <c r="M2667" s="255" t="s">
        <v>1</v>
      </c>
      <c r="N2667" s="256" t="s">
        <v>48</v>
      </c>
      <c r="O2667" s="93"/>
      <c r="P2667" s="257">
        <f>O2667*H2667</f>
        <v>0</v>
      </c>
      <c r="Q2667" s="257">
        <v>0</v>
      </c>
      <c r="R2667" s="257">
        <f>Q2667*H2667</f>
        <v>0</v>
      </c>
      <c r="S2667" s="257">
        <v>0</v>
      </c>
      <c r="T2667" s="258">
        <f>S2667*H2667</f>
        <v>0</v>
      </c>
      <c r="U2667" s="40"/>
      <c r="V2667" s="40"/>
      <c r="W2667" s="40"/>
      <c r="X2667" s="40"/>
      <c r="Y2667" s="40"/>
      <c r="Z2667" s="40"/>
      <c r="AA2667" s="40"/>
      <c r="AB2667" s="40"/>
      <c r="AC2667" s="40"/>
      <c r="AD2667" s="40"/>
      <c r="AE2667" s="40"/>
      <c r="AR2667" s="259" t="s">
        <v>124</v>
      </c>
      <c r="AT2667" s="259" t="s">
        <v>400</v>
      </c>
      <c r="AU2667" s="259" t="s">
        <v>93</v>
      </c>
      <c r="AY2667" s="18" t="s">
        <v>397</v>
      </c>
      <c r="BE2667" s="260">
        <f>IF(N2667="základní",J2667,0)</f>
        <v>0</v>
      </c>
      <c r="BF2667" s="260">
        <f>IF(N2667="snížená",J2667,0)</f>
        <v>0</v>
      </c>
      <c r="BG2667" s="260">
        <f>IF(N2667="zákl. přenesená",J2667,0)</f>
        <v>0</v>
      </c>
      <c r="BH2667" s="260">
        <f>IF(N2667="sníž. přenesená",J2667,0)</f>
        <v>0</v>
      </c>
      <c r="BI2667" s="260">
        <f>IF(N2667="nulová",J2667,0)</f>
        <v>0</v>
      </c>
      <c r="BJ2667" s="18" t="s">
        <v>91</v>
      </c>
      <c r="BK2667" s="260">
        <f>ROUND(I2667*H2667,2)</f>
        <v>0</v>
      </c>
      <c r="BL2667" s="18" t="s">
        <v>124</v>
      </c>
      <c r="BM2667" s="259" t="s">
        <v>4105</v>
      </c>
    </row>
    <row r="2668" s="2" customFormat="1">
      <c r="A2668" s="40"/>
      <c r="B2668" s="41"/>
      <c r="C2668" s="42"/>
      <c r="D2668" s="261" t="s">
        <v>404</v>
      </c>
      <c r="E2668" s="42"/>
      <c r="F2668" s="262" t="s">
        <v>4015</v>
      </c>
      <c r="G2668" s="42"/>
      <c r="H2668" s="42"/>
      <c r="I2668" s="157"/>
      <c r="J2668" s="42"/>
      <c r="K2668" s="42"/>
      <c r="L2668" s="46"/>
      <c r="M2668" s="263"/>
      <c r="N2668" s="264"/>
      <c r="O2668" s="93"/>
      <c r="P2668" s="93"/>
      <c r="Q2668" s="93"/>
      <c r="R2668" s="93"/>
      <c r="S2668" s="93"/>
      <c r="T2668" s="94"/>
      <c r="U2668" s="40"/>
      <c r="V2668" s="40"/>
      <c r="W2668" s="40"/>
      <c r="X2668" s="40"/>
      <c r="Y2668" s="40"/>
      <c r="Z2668" s="40"/>
      <c r="AA2668" s="40"/>
      <c r="AB2668" s="40"/>
      <c r="AC2668" s="40"/>
      <c r="AD2668" s="40"/>
      <c r="AE2668" s="40"/>
      <c r="AT2668" s="18" t="s">
        <v>404</v>
      </c>
      <c r="AU2668" s="18" t="s">
        <v>93</v>
      </c>
    </row>
    <row r="2669" s="2" customFormat="1" ht="16.5" customHeight="1">
      <c r="A2669" s="40"/>
      <c r="B2669" s="41"/>
      <c r="C2669" s="247" t="s">
        <v>2508</v>
      </c>
      <c r="D2669" s="247" t="s">
        <v>400</v>
      </c>
      <c r="E2669" s="248" t="s">
        <v>4106</v>
      </c>
      <c r="F2669" s="249" t="s">
        <v>4107</v>
      </c>
      <c r="G2669" s="250" t="s">
        <v>656</v>
      </c>
      <c r="H2669" s="251">
        <v>32</v>
      </c>
      <c r="I2669" s="252"/>
      <c r="J2669" s="253">
        <f>ROUND(I2669*H2669,2)</f>
        <v>0</v>
      </c>
      <c r="K2669" s="254"/>
      <c r="L2669" s="46"/>
      <c r="M2669" s="255" t="s">
        <v>1</v>
      </c>
      <c r="N2669" s="256" t="s">
        <v>48</v>
      </c>
      <c r="O2669" s="93"/>
      <c r="P2669" s="257">
        <f>O2669*H2669</f>
        <v>0</v>
      </c>
      <c r="Q2669" s="257">
        <v>0</v>
      </c>
      <c r="R2669" s="257">
        <f>Q2669*H2669</f>
        <v>0</v>
      </c>
      <c r="S2669" s="257">
        <v>0</v>
      </c>
      <c r="T2669" s="258">
        <f>S2669*H2669</f>
        <v>0</v>
      </c>
      <c r="U2669" s="40"/>
      <c r="V2669" s="40"/>
      <c r="W2669" s="40"/>
      <c r="X2669" s="40"/>
      <c r="Y2669" s="40"/>
      <c r="Z2669" s="40"/>
      <c r="AA2669" s="40"/>
      <c r="AB2669" s="40"/>
      <c r="AC2669" s="40"/>
      <c r="AD2669" s="40"/>
      <c r="AE2669" s="40"/>
      <c r="AR2669" s="259" t="s">
        <v>124</v>
      </c>
      <c r="AT2669" s="259" t="s">
        <v>400</v>
      </c>
      <c r="AU2669" s="259" t="s">
        <v>93</v>
      </c>
      <c r="AY2669" s="18" t="s">
        <v>397</v>
      </c>
      <c r="BE2669" s="260">
        <f>IF(N2669="základní",J2669,0)</f>
        <v>0</v>
      </c>
      <c r="BF2669" s="260">
        <f>IF(N2669="snížená",J2669,0)</f>
        <v>0</v>
      </c>
      <c r="BG2669" s="260">
        <f>IF(N2669="zákl. přenesená",J2669,0)</f>
        <v>0</v>
      </c>
      <c r="BH2669" s="260">
        <f>IF(N2669="sníž. přenesená",J2669,0)</f>
        <v>0</v>
      </c>
      <c r="BI2669" s="260">
        <f>IF(N2669="nulová",J2669,0)</f>
        <v>0</v>
      </c>
      <c r="BJ2669" s="18" t="s">
        <v>91</v>
      </c>
      <c r="BK2669" s="260">
        <f>ROUND(I2669*H2669,2)</f>
        <v>0</v>
      </c>
      <c r="BL2669" s="18" t="s">
        <v>124</v>
      </c>
      <c r="BM2669" s="259" t="s">
        <v>4108</v>
      </c>
    </row>
    <row r="2670" s="2" customFormat="1">
      <c r="A2670" s="40"/>
      <c r="B2670" s="41"/>
      <c r="C2670" s="42"/>
      <c r="D2670" s="261" t="s">
        <v>404</v>
      </c>
      <c r="E2670" s="42"/>
      <c r="F2670" s="262" t="s">
        <v>4015</v>
      </c>
      <c r="G2670" s="42"/>
      <c r="H2670" s="42"/>
      <c r="I2670" s="157"/>
      <c r="J2670" s="42"/>
      <c r="K2670" s="42"/>
      <c r="L2670" s="46"/>
      <c r="M2670" s="263"/>
      <c r="N2670" s="264"/>
      <c r="O2670" s="93"/>
      <c r="P2670" s="93"/>
      <c r="Q2670" s="93"/>
      <c r="R2670" s="93"/>
      <c r="S2670" s="93"/>
      <c r="T2670" s="94"/>
      <c r="U2670" s="40"/>
      <c r="V2670" s="40"/>
      <c r="W2670" s="40"/>
      <c r="X2670" s="40"/>
      <c r="Y2670" s="40"/>
      <c r="Z2670" s="40"/>
      <c r="AA2670" s="40"/>
      <c r="AB2670" s="40"/>
      <c r="AC2670" s="40"/>
      <c r="AD2670" s="40"/>
      <c r="AE2670" s="40"/>
      <c r="AT2670" s="18" t="s">
        <v>404</v>
      </c>
      <c r="AU2670" s="18" t="s">
        <v>93</v>
      </c>
    </row>
    <row r="2671" s="2" customFormat="1" ht="16.5" customHeight="1">
      <c r="A2671" s="40"/>
      <c r="B2671" s="41"/>
      <c r="C2671" s="247" t="s">
        <v>4109</v>
      </c>
      <c r="D2671" s="247" t="s">
        <v>400</v>
      </c>
      <c r="E2671" s="248" t="s">
        <v>4110</v>
      </c>
      <c r="F2671" s="249" t="s">
        <v>4111</v>
      </c>
      <c r="G2671" s="250" t="s">
        <v>4037</v>
      </c>
      <c r="H2671" s="251">
        <v>23</v>
      </c>
      <c r="I2671" s="252"/>
      <c r="J2671" s="253">
        <f>ROUND(I2671*H2671,2)</f>
        <v>0</v>
      </c>
      <c r="K2671" s="254"/>
      <c r="L2671" s="46"/>
      <c r="M2671" s="255" t="s">
        <v>1</v>
      </c>
      <c r="N2671" s="256" t="s">
        <v>48</v>
      </c>
      <c r="O2671" s="93"/>
      <c r="P2671" s="257">
        <f>O2671*H2671</f>
        <v>0</v>
      </c>
      <c r="Q2671" s="257">
        <v>0</v>
      </c>
      <c r="R2671" s="257">
        <f>Q2671*H2671</f>
        <v>0</v>
      </c>
      <c r="S2671" s="257">
        <v>0</v>
      </c>
      <c r="T2671" s="258">
        <f>S2671*H2671</f>
        <v>0</v>
      </c>
      <c r="U2671" s="40"/>
      <c r="V2671" s="40"/>
      <c r="W2671" s="40"/>
      <c r="X2671" s="40"/>
      <c r="Y2671" s="40"/>
      <c r="Z2671" s="40"/>
      <c r="AA2671" s="40"/>
      <c r="AB2671" s="40"/>
      <c r="AC2671" s="40"/>
      <c r="AD2671" s="40"/>
      <c r="AE2671" s="40"/>
      <c r="AR2671" s="259" t="s">
        <v>124</v>
      </c>
      <c r="AT2671" s="259" t="s">
        <v>400</v>
      </c>
      <c r="AU2671" s="259" t="s">
        <v>93</v>
      </c>
      <c r="AY2671" s="18" t="s">
        <v>397</v>
      </c>
      <c r="BE2671" s="260">
        <f>IF(N2671="základní",J2671,0)</f>
        <v>0</v>
      </c>
      <c r="BF2671" s="260">
        <f>IF(N2671="snížená",J2671,0)</f>
        <v>0</v>
      </c>
      <c r="BG2671" s="260">
        <f>IF(N2671="zákl. přenesená",J2671,0)</f>
        <v>0</v>
      </c>
      <c r="BH2671" s="260">
        <f>IF(N2671="sníž. přenesená",J2671,0)</f>
        <v>0</v>
      </c>
      <c r="BI2671" s="260">
        <f>IF(N2671="nulová",J2671,0)</f>
        <v>0</v>
      </c>
      <c r="BJ2671" s="18" t="s">
        <v>91</v>
      </c>
      <c r="BK2671" s="260">
        <f>ROUND(I2671*H2671,2)</f>
        <v>0</v>
      </c>
      <c r="BL2671" s="18" t="s">
        <v>124</v>
      </c>
      <c r="BM2671" s="259" t="s">
        <v>4112</v>
      </c>
    </row>
    <row r="2672" s="2" customFormat="1">
      <c r="A2672" s="40"/>
      <c r="B2672" s="41"/>
      <c r="C2672" s="42"/>
      <c r="D2672" s="261" t="s">
        <v>404</v>
      </c>
      <c r="E2672" s="42"/>
      <c r="F2672" s="262" t="s">
        <v>4015</v>
      </c>
      <c r="G2672" s="42"/>
      <c r="H2672" s="42"/>
      <c r="I2672" s="157"/>
      <c r="J2672" s="42"/>
      <c r="K2672" s="42"/>
      <c r="L2672" s="46"/>
      <c r="M2672" s="263"/>
      <c r="N2672" s="264"/>
      <c r="O2672" s="93"/>
      <c r="P2672" s="93"/>
      <c r="Q2672" s="93"/>
      <c r="R2672" s="93"/>
      <c r="S2672" s="93"/>
      <c r="T2672" s="94"/>
      <c r="U2672" s="40"/>
      <c r="V2672" s="40"/>
      <c r="W2672" s="40"/>
      <c r="X2672" s="40"/>
      <c r="Y2672" s="40"/>
      <c r="Z2672" s="40"/>
      <c r="AA2672" s="40"/>
      <c r="AB2672" s="40"/>
      <c r="AC2672" s="40"/>
      <c r="AD2672" s="40"/>
      <c r="AE2672" s="40"/>
      <c r="AT2672" s="18" t="s">
        <v>404</v>
      </c>
      <c r="AU2672" s="18" t="s">
        <v>93</v>
      </c>
    </row>
    <row r="2673" s="2" customFormat="1" ht="21.75" customHeight="1">
      <c r="A2673" s="40"/>
      <c r="B2673" s="41"/>
      <c r="C2673" s="247" t="s">
        <v>4113</v>
      </c>
      <c r="D2673" s="247" t="s">
        <v>400</v>
      </c>
      <c r="E2673" s="248" t="s">
        <v>4114</v>
      </c>
      <c r="F2673" s="249" t="s">
        <v>4115</v>
      </c>
      <c r="G2673" s="250" t="s">
        <v>1828</v>
      </c>
      <c r="H2673" s="251">
        <v>50</v>
      </c>
      <c r="I2673" s="252"/>
      <c r="J2673" s="253">
        <f>ROUND(I2673*H2673,2)</f>
        <v>0</v>
      </c>
      <c r="K2673" s="254"/>
      <c r="L2673" s="46"/>
      <c r="M2673" s="255" t="s">
        <v>1</v>
      </c>
      <c r="N2673" s="256" t="s">
        <v>48</v>
      </c>
      <c r="O2673" s="93"/>
      <c r="P2673" s="257">
        <f>O2673*H2673</f>
        <v>0</v>
      </c>
      <c r="Q2673" s="257">
        <v>0</v>
      </c>
      <c r="R2673" s="257">
        <f>Q2673*H2673</f>
        <v>0</v>
      </c>
      <c r="S2673" s="257">
        <v>0</v>
      </c>
      <c r="T2673" s="258">
        <f>S2673*H2673</f>
        <v>0</v>
      </c>
      <c r="U2673" s="40"/>
      <c r="V2673" s="40"/>
      <c r="W2673" s="40"/>
      <c r="X2673" s="40"/>
      <c r="Y2673" s="40"/>
      <c r="Z2673" s="40"/>
      <c r="AA2673" s="40"/>
      <c r="AB2673" s="40"/>
      <c r="AC2673" s="40"/>
      <c r="AD2673" s="40"/>
      <c r="AE2673" s="40"/>
      <c r="AR2673" s="259" t="s">
        <v>124</v>
      </c>
      <c r="AT2673" s="259" t="s">
        <v>400</v>
      </c>
      <c r="AU2673" s="259" t="s">
        <v>93</v>
      </c>
      <c r="AY2673" s="18" t="s">
        <v>397</v>
      </c>
      <c r="BE2673" s="260">
        <f>IF(N2673="základní",J2673,0)</f>
        <v>0</v>
      </c>
      <c r="BF2673" s="260">
        <f>IF(N2673="snížená",J2673,0)</f>
        <v>0</v>
      </c>
      <c r="BG2673" s="260">
        <f>IF(N2673="zákl. přenesená",J2673,0)</f>
        <v>0</v>
      </c>
      <c r="BH2673" s="260">
        <f>IF(N2673="sníž. přenesená",J2673,0)</f>
        <v>0</v>
      </c>
      <c r="BI2673" s="260">
        <f>IF(N2673="nulová",J2673,0)</f>
        <v>0</v>
      </c>
      <c r="BJ2673" s="18" t="s">
        <v>91</v>
      </c>
      <c r="BK2673" s="260">
        <f>ROUND(I2673*H2673,2)</f>
        <v>0</v>
      </c>
      <c r="BL2673" s="18" t="s">
        <v>124</v>
      </c>
      <c r="BM2673" s="259" t="s">
        <v>4116</v>
      </c>
    </row>
    <row r="2674" s="2" customFormat="1">
      <c r="A2674" s="40"/>
      <c r="B2674" s="41"/>
      <c r="C2674" s="42"/>
      <c r="D2674" s="261" t="s">
        <v>404</v>
      </c>
      <c r="E2674" s="42"/>
      <c r="F2674" s="262" t="s">
        <v>4015</v>
      </c>
      <c r="G2674" s="42"/>
      <c r="H2674" s="42"/>
      <c r="I2674" s="157"/>
      <c r="J2674" s="42"/>
      <c r="K2674" s="42"/>
      <c r="L2674" s="46"/>
      <c r="M2674" s="263"/>
      <c r="N2674" s="264"/>
      <c r="O2674" s="93"/>
      <c r="P2674" s="93"/>
      <c r="Q2674" s="93"/>
      <c r="R2674" s="93"/>
      <c r="S2674" s="93"/>
      <c r="T2674" s="94"/>
      <c r="U2674" s="40"/>
      <c r="V2674" s="40"/>
      <c r="W2674" s="40"/>
      <c r="X2674" s="40"/>
      <c r="Y2674" s="40"/>
      <c r="Z2674" s="40"/>
      <c r="AA2674" s="40"/>
      <c r="AB2674" s="40"/>
      <c r="AC2674" s="40"/>
      <c r="AD2674" s="40"/>
      <c r="AE2674" s="40"/>
      <c r="AT2674" s="18" t="s">
        <v>404</v>
      </c>
      <c r="AU2674" s="18" t="s">
        <v>93</v>
      </c>
    </row>
    <row r="2675" s="2" customFormat="1" ht="21.75" customHeight="1">
      <c r="A2675" s="40"/>
      <c r="B2675" s="41"/>
      <c r="C2675" s="247" t="s">
        <v>4117</v>
      </c>
      <c r="D2675" s="247" t="s">
        <v>400</v>
      </c>
      <c r="E2675" s="248" t="s">
        <v>4118</v>
      </c>
      <c r="F2675" s="249" t="s">
        <v>4119</v>
      </c>
      <c r="G2675" s="250" t="s">
        <v>1828</v>
      </c>
      <c r="H2675" s="251">
        <v>3</v>
      </c>
      <c r="I2675" s="252"/>
      <c r="J2675" s="253">
        <f>ROUND(I2675*H2675,2)</f>
        <v>0</v>
      </c>
      <c r="K2675" s="254"/>
      <c r="L2675" s="46"/>
      <c r="M2675" s="255" t="s">
        <v>1</v>
      </c>
      <c r="N2675" s="256" t="s">
        <v>48</v>
      </c>
      <c r="O2675" s="93"/>
      <c r="P2675" s="257">
        <f>O2675*H2675</f>
        <v>0</v>
      </c>
      <c r="Q2675" s="257">
        <v>0</v>
      </c>
      <c r="R2675" s="257">
        <f>Q2675*H2675</f>
        <v>0</v>
      </c>
      <c r="S2675" s="257">
        <v>0</v>
      </c>
      <c r="T2675" s="258">
        <f>S2675*H2675</f>
        <v>0</v>
      </c>
      <c r="U2675" s="40"/>
      <c r="V2675" s="40"/>
      <c r="W2675" s="40"/>
      <c r="X2675" s="40"/>
      <c r="Y2675" s="40"/>
      <c r="Z2675" s="40"/>
      <c r="AA2675" s="40"/>
      <c r="AB2675" s="40"/>
      <c r="AC2675" s="40"/>
      <c r="AD2675" s="40"/>
      <c r="AE2675" s="40"/>
      <c r="AR2675" s="259" t="s">
        <v>124</v>
      </c>
      <c r="AT2675" s="259" t="s">
        <v>400</v>
      </c>
      <c r="AU2675" s="259" t="s">
        <v>93</v>
      </c>
      <c r="AY2675" s="18" t="s">
        <v>397</v>
      </c>
      <c r="BE2675" s="260">
        <f>IF(N2675="základní",J2675,0)</f>
        <v>0</v>
      </c>
      <c r="BF2675" s="260">
        <f>IF(N2675="snížená",J2675,0)</f>
        <v>0</v>
      </c>
      <c r="BG2675" s="260">
        <f>IF(N2675="zákl. přenesená",J2675,0)</f>
        <v>0</v>
      </c>
      <c r="BH2675" s="260">
        <f>IF(N2675="sníž. přenesená",J2675,0)</f>
        <v>0</v>
      </c>
      <c r="BI2675" s="260">
        <f>IF(N2675="nulová",J2675,0)</f>
        <v>0</v>
      </c>
      <c r="BJ2675" s="18" t="s">
        <v>91</v>
      </c>
      <c r="BK2675" s="260">
        <f>ROUND(I2675*H2675,2)</f>
        <v>0</v>
      </c>
      <c r="BL2675" s="18" t="s">
        <v>124</v>
      </c>
      <c r="BM2675" s="259" t="s">
        <v>4120</v>
      </c>
    </row>
    <row r="2676" s="2" customFormat="1">
      <c r="A2676" s="40"/>
      <c r="B2676" s="41"/>
      <c r="C2676" s="42"/>
      <c r="D2676" s="261" t="s">
        <v>404</v>
      </c>
      <c r="E2676" s="42"/>
      <c r="F2676" s="262" t="s">
        <v>4015</v>
      </c>
      <c r="G2676" s="42"/>
      <c r="H2676" s="42"/>
      <c r="I2676" s="157"/>
      <c r="J2676" s="42"/>
      <c r="K2676" s="42"/>
      <c r="L2676" s="46"/>
      <c r="M2676" s="263"/>
      <c r="N2676" s="264"/>
      <c r="O2676" s="93"/>
      <c r="P2676" s="93"/>
      <c r="Q2676" s="93"/>
      <c r="R2676" s="93"/>
      <c r="S2676" s="93"/>
      <c r="T2676" s="94"/>
      <c r="U2676" s="40"/>
      <c r="V2676" s="40"/>
      <c r="W2676" s="40"/>
      <c r="X2676" s="40"/>
      <c r="Y2676" s="40"/>
      <c r="Z2676" s="40"/>
      <c r="AA2676" s="40"/>
      <c r="AB2676" s="40"/>
      <c r="AC2676" s="40"/>
      <c r="AD2676" s="40"/>
      <c r="AE2676" s="40"/>
      <c r="AT2676" s="18" t="s">
        <v>404</v>
      </c>
      <c r="AU2676" s="18" t="s">
        <v>93</v>
      </c>
    </row>
    <row r="2677" s="2" customFormat="1" ht="21.75" customHeight="1">
      <c r="A2677" s="40"/>
      <c r="B2677" s="41"/>
      <c r="C2677" s="247" t="s">
        <v>2536</v>
      </c>
      <c r="D2677" s="247" t="s">
        <v>400</v>
      </c>
      <c r="E2677" s="248" t="s">
        <v>4121</v>
      </c>
      <c r="F2677" s="249" t="s">
        <v>4122</v>
      </c>
      <c r="G2677" s="250" t="s">
        <v>4123</v>
      </c>
      <c r="H2677" s="251">
        <v>9</v>
      </c>
      <c r="I2677" s="252"/>
      <c r="J2677" s="253">
        <f>ROUND(I2677*H2677,2)</f>
        <v>0</v>
      </c>
      <c r="K2677" s="254"/>
      <c r="L2677" s="46"/>
      <c r="M2677" s="255" t="s">
        <v>1</v>
      </c>
      <c r="N2677" s="256" t="s">
        <v>48</v>
      </c>
      <c r="O2677" s="93"/>
      <c r="P2677" s="257">
        <f>O2677*H2677</f>
        <v>0</v>
      </c>
      <c r="Q2677" s="257">
        <v>0.0292</v>
      </c>
      <c r="R2677" s="257">
        <f>Q2677*H2677</f>
        <v>0.26279999999999998</v>
      </c>
      <c r="S2677" s="257">
        <v>0</v>
      </c>
      <c r="T2677" s="258">
        <f>S2677*H2677</f>
        <v>0</v>
      </c>
      <c r="U2677" s="40"/>
      <c r="V2677" s="40"/>
      <c r="W2677" s="40"/>
      <c r="X2677" s="40"/>
      <c r="Y2677" s="40"/>
      <c r="Z2677" s="40"/>
      <c r="AA2677" s="40"/>
      <c r="AB2677" s="40"/>
      <c r="AC2677" s="40"/>
      <c r="AD2677" s="40"/>
      <c r="AE2677" s="40"/>
      <c r="AR2677" s="259" t="s">
        <v>124</v>
      </c>
      <c r="AT2677" s="259" t="s">
        <v>400</v>
      </c>
      <c r="AU2677" s="259" t="s">
        <v>93</v>
      </c>
      <c r="AY2677" s="18" t="s">
        <v>397</v>
      </c>
      <c r="BE2677" s="260">
        <f>IF(N2677="základní",J2677,0)</f>
        <v>0</v>
      </c>
      <c r="BF2677" s="260">
        <f>IF(N2677="snížená",J2677,0)</f>
        <v>0</v>
      </c>
      <c r="BG2677" s="260">
        <f>IF(N2677="zákl. přenesená",J2677,0)</f>
        <v>0</v>
      </c>
      <c r="BH2677" s="260">
        <f>IF(N2677="sníž. přenesená",J2677,0)</f>
        <v>0</v>
      </c>
      <c r="BI2677" s="260">
        <f>IF(N2677="nulová",J2677,0)</f>
        <v>0</v>
      </c>
      <c r="BJ2677" s="18" t="s">
        <v>91</v>
      </c>
      <c r="BK2677" s="260">
        <f>ROUND(I2677*H2677,2)</f>
        <v>0</v>
      </c>
      <c r="BL2677" s="18" t="s">
        <v>124</v>
      </c>
      <c r="BM2677" s="259" t="s">
        <v>4124</v>
      </c>
    </row>
    <row r="2678" s="2" customFormat="1">
      <c r="A2678" s="40"/>
      <c r="B2678" s="41"/>
      <c r="C2678" s="42"/>
      <c r="D2678" s="261" t="s">
        <v>404</v>
      </c>
      <c r="E2678" s="42"/>
      <c r="F2678" s="262" t="s">
        <v>4015</v>
      </c>
      <c r="G2678" s="42"/>
      <c r="H2678" s="42"/>
      <c r="I2678" s="157"/>
      <c r="J2678" s="42"/>
      <c r="K2678" s="42"/>
      <c r="L2678" s="46"/>
      <c r="M2678" s="263"/>
      <c r="N2678" s="264"/>
      <c r="O2678" s="93"/>
      <c r="P2678" s="93"/>
      <c r="Q2678" s="93"/>
      <c r="R2678" s="93"/>
      <c r="S2678" s="93"/>
      <c r="T2678" s="94"/>
      <c r="U2678" s="40"/>
      <c r="V2678" s="40"/>
      <c r="W2678" s="40"/>
      <c r="X2678" s="40"/>
      <c r="Y2678" s="40"/>
      <c r="Z2678" s="40"/>
      <c r="AA2678" s="40"/>
      <c r="AB2678" s="40"/>
      <c r="AC2678" s="40"/>
      <c r="AD2678" s="40"/>
      <c r="AE2678" s="40"/>
      <c r="AT2678" s="18" t="s">
        <v>404</v>
      </c>
      <c r="AU2678" s="18" t="s">
        <v>93</v>
      </c>
    </row>
    <row r="2679" s="2" customFormat="1" ht="21.75" customHeight="1">
      <c r="A2679" s="40"/>
      <c r="B2679" s="41"/>
      <c r="C2679" s="247" t="s">
        <v>4125</v>
      </c>
      <c r="D2679" s="247" t="s">
        <v>400</v>
      </c>
      <c r="E2679" s="248" t="s">
        <v>4126</v>
      </c>
      <c r="F2679" s="249" t="s">
        <v>4127</v>
      </c>
      <c r="G2679" s="250" t="s">
        <v>1828</v>
      </c>
      <c r="H2679" s="251">
        <v>1</v>
      </c>
      <c r="I2679" s="252"/>
      <c r="J2679" s="253">
        <f>ROUND(I2679*H2679,2)</f>
        <v>0</v>
      </c>
      <c r="K2679" s="254"/>
      <c r="L2679" s="46"/>
      <c r="M2679" s="255" t="s">
        <v>1</v>
      </c>
      <c r="N2679" s="256" t="s">
        <v>48</v>
      </c>
      <c r="O2679" s="93"/>
      <c r="P2679" s="257">
        <f>O2679*H2679</f>
        <v>0</v>
      </c>
      <c r="Q2679" s="257">
        <v>0</v>
      </c>
      <c r="R2679" s="257">
        <f>Q2679*H2679</f>
        <v>0</v>
      </c>
      <c r="S2679" s="257">
        <v>0</v>
      </c>
      <c r="T2679" s="258">
        <f>S2679*H2679</f>
        <v>0</v>
      </c>
      <c r="U2679" s="40"/>
      <c r="V2679" s="40"/>
      <c r="W2679" s="40"/>
      <c r="X2679" s="40"/>
      <c r="Y2679" s="40"/>
      <c r="Z2679" s="40"/>
      <c r="AA2679" s="40"/>
      <c r="AB2679" s="40"/>
      <c r="AC2679" s="40"/>
      <c r="AD2679" s="40"/>
      <c r="AE2679" s="40"/>
      <c r="AR2679" s="259" t="s">
        <v>124</v>
      </c>
      <c r="AT2679" s="259" t="s">
        <v>400</v>
      </c>
      <c r="AU2679" s="259" t="s">
        <v>93</v>
      </c>
      <c r="AY2679" s="18" t="s">
        <v>397</v>
      </c>
      <c r="BE2679" s="260">
        <f>IF(N2679="základní",J2679,0)</f>
        <v>0</v>
      </c>
      <c r="BF2679" s="260">
        <f>IF(N2679="snížená",J2679,0)</f>
        <v>0</v>
      </c>
      <c r="BG2679" s="260">
        <f>IF(N2679="zákl. přenesená",J2679,0)</f>
        <v>0</v>
      </c>
      <c r="BH2679" s="260">
        <f>IF(N2679="sníž. přenesená",J2679,0)</f>
        <v>0</v>
      </c>
      <c r="BI2679" s="260">
        <f>IF(N2679="nulová",J2679,0)</f>
        <v>0</v>
      </c>
      <c r="BJ2679" s="18" t="s">
        <v>91</v>
      </c>
      <c r="BK2679" s="260">
        <f>ROUND(I2679*H2679,2)</f>
        <v>0</v>
      </c>
      <c r="BL2679" s="18" t="s">
        <v>124</v>
      </c>
      <c r="BM2679" s="259" t="s">
        <v>4128</v>
      </c>
    </row>
    <row r="2680" s="2" customFormat="1">
      <c r="A2680" s="40"/>
      <c r="B2680" s="41"/>
      <c r="C2680" s="42"/>
      <c r="D2680" s="261" t="s">
        <v>404</v>
      </c>
      <c r="E2680" s="42"/>
      <c r="F2680" s="262" t="s">
        <v>4015</v>
      </c>
      <c r="G2680" s="42"/>
      <c r="H2680" s="42"/>
      <c r="I2680" s="157"/>
      <c r="J2680" s="42"/>
      <c r="K2680" s="42"/>
      <c r="L2680" s="46"/>
      <c r="M2680" s="263"/>
      <c r="N2680" s="264"/>
      <c r="O2680" s="93"/>
      <c r="P2680" s="93"/>
      <c r="Q2680" s="93"/>
      <c r="R2680" s="93"/>
      <c r="S2680" s="93"/>
      <c r="T2680" s="94"/>
      <c r="U2680" s="40"/>
      <c r="V2680" s="40"/>
      <c r="W2680" s="40"/>
      <c r="X2680" s="40"/>
      <c r="Y2680" s="40"/>
      <c r="Z2680" s="40"/>
      <c r="AA2680" s="40"/>
      <c r="AB2680" s="40"/>
      <c r="AC2680" s="40"/>
      <c r="AD2680" s="40"/>
      <c r="AE2680" s="40"/>
      <c r="AT2680" s="18" t="s">
        <v>404</v>
      </c>
      <c r="AU2680" s="18" t="s">
        <v>93</v>
      </c>
    </row>
    <row r="2681" s="2" customFormat="1" ht="21.75" customHeight="1">
      <c r="A2681" s="40"/>
      <c r="B2681" s="41"/>
      <c r="C2681" s="247" t="s">
        <v>2540</v>
      </c>
      <c r="D2681" s="247" t="s">
        <v>400</v>
      </c>
      <c r="E2681" s="248" t="s">
        <v>4129</v>
      </c>
      <c r="F2681" s="249" t="s">
        <v>4130</v>
      </c>
      <c r="G2681" s="250" t="s">
        <v>1828</v>
      </c>
      <c r="H2681" s="251">
        <v>2</v>
      </c>
      <c r="I2681" s="252"/>
      <c r="J2681" s="253">
        <f>ROUND(I2681*H2681,2)</f>
        <v>0</v>
      </c>
      <c r="K2681" s="254"/>
      <c r="L2681" s="46"/>
      <c r="M2681" s="255" t="s">
        <v>1</v>
      </c>
      <c r="N2681" s="256" t="s">
        <v>48</v>
      </c>
      <c r="O2681" s="93"/>
      <c r="P2681" s="257">
        <f>O2681*H2681</f>
        <v>0</v>
      </c>
      <c r="Q2681" s="257">
        <v>0</v>
      </c>
      <c r="R2681" s="257">
        <f>Q2681*H2681</f>
        <v>0</v>
      </c>
      <c r="S2681" s="257">
        <v>0</v>
      </c>
      <c r="T2681" s="258">
        <f>S2681*H2681</f>
        <v>0</v>
      </c>
      <c r="U2681" s="40"/>
      <c r="V2681" s="40"/>
      <c r="W2681" s="40"/>
      <c r="X2681" s="40"/>
      <c r="Y2681" s="40"/>
      <c r="Z2681" s="40"/>
      <c r="AA2681" s="40"/>
      <c r="AB2681" s="40"/>
      <c r="AC2681" s="40"/>
      <c r="AD2681" s="40"/>
      <c r="AE2681" s="40"/>
      <c r="AR2681" s="259" t="s">
        <v>124</v>
      </c>
      <c r="AT2681" s="259" t="s">
        <v>400</v>
      </c>
      <c r="AU2681" s="259" t="s">
        <v>93</v>
      </c>
      <c r="AY2681" s="18" t="s">
        <v>397</v>
      </c>
      <c r="BE2681" s="260">
        <f>IF(N2681="základní",J2681,0)</f>
        <v>0</v>
      </c>
      <c r="BF2681" s="260">
        <f>IF(N2681="snížená",J2681,0)</f>
        <v>0</v>
      </c>
      <c r="BG2681" s="260">
        <f>IF(N2681="zákl. přenesená",J2681,0)</f>
        <v>0</v>
      </c>
      <c r="BH2681" s="260">
        <f>IF(N2681="sníž. přenesená",J2681,0)</f>
        <v>0</v>
      </c>
      <c r="BI2681" s="260">
        <f>IF(N2681="nulová",J2681,0)</f>
        <v>0</v>
      </c>
      <c r="BJ2681" s="18" t="s">
        <v>91</v>
      </c>
      <c r="BK2681" s="260">
        <f>ROUND(I2681*H2681,2)</f>
        <v>0</v>
      </c>
      <c r="BL2681" s="18" t="s">
        <v>124</v>
      </c>
      <c r="BM2681" s="259" t="s">
        <v>4131</v>
      </c>
    </row>
    <row r="2682" s="2" customFormat="1">
      <c r="A2682" s="40"/>
      <c r="B2682" s="41"/>
      <c r="C2682" s="42"/>
      <c r="D2682" s="261" t="s">
        <v>404</v>
      </c>
      <c r="E2682" s="42"/>
      <c r="F2682" s="262" t="s">
        <v>4015</v>
      </c>
      <c r="G2682" s="42"/>
      <c r="H2682" s="42"/>
      <c r="I2682" s="157"/>
      <c r="J2682" s="42"/>
      <c r="K2682" s="42"/>
      <c r="L2682" s="46"/>
      <c r="M2682" s="263"/>
      <c r="N2682" s="264"/>
      <c r="O2682" s="93"/>
      <c r="P2682" s="93"/>
      <c r="Q2682" s="93"/>
      <c r="R2682" s="93"/>
      <c r="S2682" s="93"/>
      <c r="T2682" s="94"/>
      <c r="U2682" s="40"/>
      <c r="V2682" s="40"/>
      <c r="W2682" s="40"/>
      <c r="X2682" s="40"/>
      <c r="Y2682" s="40"/>
      <c r="Z2682" s="40"/>
      <c r="AA2682" s="40"/>
      <c r="AB2682" s="40"/>
      <c r="AC2682" s="40"/>
      <c r="AD2682" s="40"/>
      <c r="AE2682" s="40"/>
      <c r="AT2682" s="18" t="s">
        <v>404</v>
      </c>
      <c r="AU2682" s="18" t="s">
        <v>93</v>
      </c>
    </row>
    <row r="2683" s="2" customFormat="1" ht="16.5" customHeight="1">
      <c r="A2683" s="40"/>
      <c r="B2683" s="41"/>
      <c r="C2683" s="247" t="s">
        <v>4132</v>
      </c>
      <c r="D2683" s="247" t="s">
        <v>400</v>
      </c>
      <c r="E2683" s="248" t="s">
        <v>4133</v>
      </c>
      <c r="F2683" s="249" t="s">
        <v>4134</v>
      </c>
      <c r="G2683" s="250" t="s">
        <v>1828</v>
      </c>
      <c r="H2683" s="251">
        <v>1</v>
      </c>
      <c r="I2683" s="252"/>
      <c r="J2683" s="253">
        <f>ROUND(I2683*H2683,2)</f>
        <v>0</v>
      </c>
      <c r="K2683" s="254"/>
      <c r="L2683" s="46"/>
      <c r="M2683" s="255" t="s">
        <v>1</v>
      </c>
      <c r="N2683" s="256" t="s">
        <v>48</v>
      </c>
      <c r="O2683" s="93"/>
      <c r="P2683" s="257">
        <f>O2683*H2683</f>
        <v>0</v>
      </c>
      <c r="Q2683" s="257">
        <v>0</v>
      </c>
      <c r="R2683" s="257">
        <f>Q2683*H2683</f>
        <v>0</v>
      </c>
      <c r="S2683" s="257">
        <v>0</v>
      </c>
      <c r="T2683" s="258">
        <f>S2683*H2683</f>
        <v>0</v>
      </c>
      <c r="U2683" s="40"/>
      <c r="V2683" s="40"/>
      <c r="W2683" s="40"/>
      <c r="X2683" s="40"/>
      <c r="Y2683" s="40"/>
      <c r="Z2683" s="40"/>
      <c r="AA2683" s="40"/>
      <c r="AB2683" s="40"/>
      <c r="AC2683" s="40"/>
      <c r="AD2683" s="40"/>
      <c r="AE2683" s="40"/>
      <c r="AR2683" s="259" t="s">
        <v>124</v>
      </c>
      <c r="AT2683" s="259" t="s">
        <v>400</v>
      </c>
      <c r="AU2683" s="259" t="s">
        <v>93</v>
      </c>
      <c r="AY2683" s="18" t="s">
        <v>397</v>
      </c>
      <c r="BE2683" s="260">
        <f>IF(N2683="základní",J2683,0)</f>
        <v>0</v>
      </c>
      <c r="BF2683" s="260">
        <f>IF(N2683="snížená",J2683,0)</f>
        <v>0</v>
      </c>
      <c r="BG2683" s="260">
        <f>IF(N2683="zákl. přenesená",J2683,0)</f>
        <v>0</v>
      </c>
      <c r="BH2683" s="260">
        <f>IF(N2683="sníž. přenesená",J2683,0)</f>
        <v>0</v>
      </c>
      <c r="BI2683" s="260">
        <f>IF(N2683="nulová",J2683,0)</f>
        <v>0</v>
      </c>
      <c r="BJ2683" s="18" t="s">
        <v>91</v>
      </c>
      <c r="BK2683" s="260">
        <f>ROUND(I2683*H2683,2)</f>
        <v>0</v>
      </c>
      <c r="BL2683" s="18" t="s">
        <v>124</v>
      </c>
      <c r="BM2683" s="259" t="s">
        <v>4135</v>
      </c>
    </row>
    <row r="2684" s="2" customFormat="1">
      <c r="A2684" s="40"/>
      <c r="B2684" s="41"/>
      <c r="C2684" s="42"/>
      <c r="D2684" s="261" t="s">
        <v>404</v>
      </c>
      <c r="E2684" s="42"/>
      <c r="F2684" s="262" t="s">
        <v>4015</v>
      </c>
      <c r="G2684" s="42"/>
      <c r="H2684" s="42"/>
      <c r="I2684" s="157"/>
      <c r="J2684" s="42"/>
      <c r="K2684" s="42"/>
      <c r="L2684" s="46"/>
      <c r="M2684" s="263"/>
      <c r="N2684" s="264"/>
      <c r="O2684" s="93"/>
      <c r="P2684" s="93"/>
      <c r="Q2684" s="93"/>
      <c r="R2684" s="93"/>
      <c r="S2684" s="93"/>
      <c r="T2684" s="94"/>
      <c r="U2684" s="40"/>
      <c r="V2684" s="40"/>
      <c r="W2684" s="40"/>
      <c r="X2684" s="40"/>
      <c r="Y2684" s="40"/>
      <c r="Z2684" s="40"/>
      <c r="AA2684" s="40"/>
      <c r="AB2684" s="40"/>
      <c r="AC2684" s="40"/>
      <c r="AD2684" s="40"/>
      <c r="AE2684" s="40"/>
      <c r="AT2684" s="18" t="s">
        <v>404</v>
      </c>
      <c r="AU2684" s="18" t="s">
        <v>93</v>
      </c>
    </row>
    <row r="2685" s="2" customFormat="1" ht="21.75" customHeight="1">
      <c r="A2685" s="40"/>
      <c r="B2685" s="41"/>
      <c r="C2685" s="247" t="s">
        <v>2543</v>
      </c>
      <c r="D2685" s="247" t="s">
        <v>400</v>
      </c>
      <c r="E2685" s="248" t="s">
        <v>4136</v>
      </c>
      <c r="F2685" s="249" t="s">
        <v>4137</v>
      </c>
      <c r="G2685" s="250" t="s">
        <v>546</v>
      </c>
      <c r="H2685" s="251">
        <v>388</v>
      </c>
      <c r="I2685" s="252"/>
      <c r="J2685" s="253">
        <f>ROUND(I2685*H2685,2)</f>
        <v>0</v>
      </c>
      <c r="K2685" s="254"/>
      <c r="L2685" s="46"/>
      <c r="M2685" s="255" t="s">
        <v>1</v>
      </c>
      <c r="N2685" s="256" t="s">
        <v>48</v>
      </c>
      <c r="O2685" s="93"/>
      <c r="P2685" s="257">
        <f>O2685*H2685</f>
        <v>0</v>
      </c>
      <c r="Q2685" s="257">
        <v>0</v>
      </c>
      <c r="R2685" s="257">
        <f>Q2685*H2685</f>
        <v>0</v>
      </c>
      <c r="S2685" s="257">
        <v>0</v>
      </c>
      <c r="T2685" s="258">
        <f>S2685*H2685</f>
        <v>0</v>
      </c>
      <c r="U2685" s="40"/>
      <c r="V2685" s="40"/>
      <c r="W2685" s="40"/>
      <c r="X2685" s="40"/>
      <c r="Y2685" s="40"/>
      <c r="Z2685" s="40"/>
      <c r="AA2685" s="40"/>
      <c r="AB2685" s="40"/>
      <c r="AC2685" s="40"/>
      <c r="AD2685" s="40"/>
      <c r="AE2685" s="40"/>
      <c r="AR2685" s="259" t="s">
        <v>124</v>
      </c>
      <c r="AT2685" s="259" t="s">
        <v>400</v>
      </c>
      <c r="AU2685" s="259" t="s">
        <v>93</v>
      </c>
      <c r="AY2685" s="18" t="s">
        <v>397</v>
      </c>
      <c r="BE2685" s="260">
        <f>IF(N2685="základní",J2685,0)</f>
        <v>0</v>
      </c>
      <c r="BF2685" s="260">
        <f>IF(N2685="snížená",J2685,0)</f>
        <v>0</v>
      </c>
      <c r="BG2685" s="260">
        <f>IF(N2685="zákl. přenesená",J2685,0)</f>
        <v>0</v>
      </c>
      <c r="BH2685" s="260">
        <f>IF(N2685="sníž. přenesená",J2685,0)</f>
        <v>0</v>
      </c>
      <c r="BI2685" s="260">
        <f>IF(N2685="nulová",J2685,0)</f>
        <v>0</v>
      </c>
      <c r="BJ2685" s="18" t="s">
        <v>91</v>
      </c>
      <c r="BK2685" s="260">
        <f>ROUND(I2685*H2685,2)</f>
        <v>0</v>
      </c>
      <c r="BL2685" s="18" t="s">
        <v>124</v>
      </c>
      <c r="BM2685" s="259" t="s">
        <v>4138</v>
      </c>
    </row>
    <row r="2686" s="2" customFormat="1">
      <c r="A2686" s="40"/>
      <c r="B2686" s="41"/>
      <c r="C2686" s="42"/>
      <c r="D2686" s="261" t="s">
        <v>404</v>
      </c>
      <c r="E2686" s="42"/>
      <c r="F2686" s="262" t="s">
        <v>4015</v>
      </c>
      <c r="G2686" s="42"/>
      <c r="H2686" s="42"/>
      <c r="I2686" s="157"/>
      <c r="J2686" s="42"/>
      <c r="K2686" s="42"/>
      <c r="L2686" s="46"/>
      <c r="M2686" s="263"/>
      <c r="N2686" s="264"/>
      <c r="O2686" s="93"/>
      <c r="P2686" s="93"/>
      <c r="Q2686" s="93"/>
      <c r="R2686" s="93"/>
      <c r="S2686" s="93"/>
      <c r="T2686" s="94"/>
      <c r="U2686" s="40"/>
      <c r="V2686" s="40"/>
      <c r="W2686" s="40"/>
      <c r="X2686" s="40"/>
      <c r="Y2686" s="40"/>
      <c r="Z2686" s="40"/>
      <c r="AA2686" s="40"/>
      <c r="AB2686" s="40"/>
      <c r="AC2686" s="40"/>
      <c r="AD2686" s="40"/>
      <c r="AE2686" s="40"/>
      <c r="AT2686" s="18" t="s">
        <v>404</v>
      </c>
      <c r="AU2686" s="18" t="s">
        <v>93</v>
      </c>
    </row>
    <row r="2687" s="2" customFormat="1" ht="21.75" customHeight="1">
      <c r="A2687" s="40"/>
      <c r="B2687" s="41"/>
      <c r="C2687" s="247" t="s">
        <v>4139</v>
      </c>
      <c r="D2687" s="247" t="s">
        <v>400</v>
      </c>
      <c r="E2687" s="248" t="s">
        <v>4140</v>
      </c>
      <c r="F2687" s="249" t="s">
        <v>4141</v>
      </c>
      <c r="G2687" s="250" t="s">
        <v>656</v>
      </c>
      <c r="H2687" s="251">
        <v>63</v>
      </c>
      <c r="I2687" s="252"/>
      <c r="J2687" s="253">
        <f>ROUND(I2687*H2687,2)</f>
        <v>0</v>
      </c>
      <c r="K2687" s="254"/>
      <c r="L2687" s="46"/>
      <c r="M2687" s="255" t="s">
        <v>1</v>
      </c>
      <c r="N2687" s="256" t="s">
        <v>48</v>
      </c>
      <c r="O2687" s="93"/>
      <c r="P2687" s="257">
        <f>O2687*H2687</f>
        <v>0</v>
      </c>
      <c r="Q2687" s="257">
        <v>0</v>
      </c>
      <c r="R2687" s="257">
        <f>Q2687*H2687</f>
        <v>0</v>
      </c>
      <c r="S2687" s="257">
        <v>0</v>
      </c>
      <c r="T2687" s="258">
        <f>S2687*H2687</f>
        <v>0</v>
      </c>
      <c r="U2687" s="40"/>
      <c r="V2687" s="40"/>
      <c r="W2687" s="40"/>
      <c r="X2687" s="40"/>
      <c r="Y2687" s="40"/>
      <c r="Z2687" s="40"/>
      <c r="AA2687" s="40"/>
      <c r="AB2687" s="40"/>
      <c r="AC2687" s="40"/>
      <c r="AD2687" s="40"/>
      <c r="AE2687" s="40"/>
      <c r="AR2687" s="259" t="s">
        <v>124</v>
      </c>
      <c r="AT2687" s="259" t="s">
        <v>400</v>
      </c>
      <c r="AU2687" s="259" t="s">
        <v>93</v>
      </c>
      <c r="AY2687" s="18" t="s">
        <v>397</v>
      </c>
      <c r="BE2687" s="260">
        <f>IF(N2687="základní",J2687,0)</f>
        <v>0</v>
      </c>
      <c r="BF2687" s="260">
        <f>IF(N2687="snížená",J2687,0)</f>
        <v>0</v>
      </c>
      <c r="BG2687" s="260">
        <f>IF(N2687="zákl. přenesená",J2687,0)</f>
        <v>0</v>
      </c>
      <c r="BH2687" s="260">
        <f>IF(N2687="sníž. přenesená",J2687,0)</f>
        <v>0</v>
      </c>
      <c r="BI2687" s="260">
        <f>IF(N2687="nulová",J2687,0)</f>
        <v>0</v>
      </c>
      <c r="BJ2687" s="18" t="s">
        <v>91</v>
      </c>
      <c r="BK2687" s="260">
        <f>ROUND(I2687*H2687,2)</f>
        <v>0</v>
      </c>
      <c r="BL2687" s="18" t="s">
        <v>124</v>
      </c>
      <c r="BM2687" s="259" t="s">
        <v>4142</v>
      </c>
    </row>
    <row r="2688" s="2" customFormat="1">
      <c r="A2688" s="40"/>
      <c r="B2688" s="41"/>
      <c r="C2688" s="42"/>
      <c r="D2688" s="261" t="s">
        <v>404</v>
      </c>
      <c r="E2688" s="42"/>
      <c r="F2688" s="262" t="s">
        <v>4015</v>
      </c>
      <c r="G2688" s="42"/>
      <c r="H2688" s="42"/>
      <c r="I2688" s="157"/>
      <c r="J2688" s="42"/>
      <c r="K2688" s="42"/>
      <c r="L2688" s="46"/>
      <c r="M2688" s="263"/>
      <c r="N2688" s="264"/>
      <c r="O2688" s="93"/>
      <c r="P2688" s="93"/>
      <c r="Q2688" s="93"/>
      <c r="R2688" s="93"/>
      <c r="S2688" s="93"/>
      <c r="T2688" s="94"/>
      <c r="U2688" s="40"/>
      <c r="V2688" s="40"/>
      <c r="W2688" s="40"/>
      <c r="X2688" s="40"/>
      <c r="Y2688" s="40"/>
      <c r="Z2688" s="40"/>
      <c r="AA2688" s="40"/>
      <c r="AB2688" s="40"/>
      <c r="AC2688" s="40"/>
      <c r="AD2688" s="40"/>
      <c r="AE2688" s="40"/>
      <c r="AT2688" s="18" t="s">
        <v>404</v>
      </c>
      <c r="AU2688" s="18" t="s">
        <v>93</v>
      </c>
    </row>
    <row r="2689" s="12" customFormat="1" ht="22.8" customHeight="1">
      <c r="A2689" s="12"/>
      <c r="B2689" s="231"/>
      <c r="C2689" s="232"/>
      <c r="D2689" s="233" t="s">
        <v>82</v>
      </c>
      <c r="E2689" s="245" t="s">
        <v>4143</v>
      </c>
      <c r="F2689" s="245" t="s">
        <v>4144</v>
      </c>
      <c r="G2689" s="232"/>
      <c r="H2689" s="232"/>
      <c r="I2689" s="235"/>
      <c r="J2689" s="246">
        <f>BK2689</f>
        <v>0</v>
      </c>
      <c r="K2689" s="232"/>
      <c r="L2689" s="237"/>
      <c r="M2689" s="238"/>
      <c r="N2689" s="239"/>
      <c r="O2689" s="239"/>
      <c r="P2689" s="240">
        <f>SUM(P2690:P2698)</f>
        <v>0</v>
      </c>
      <c r="Q2689" s="239"/>
      <c r="R2689" s="240">
        <f>SUM(R2690:R2698)</f>
        <v>0</v>
      </c>
      <c r="S2689" s="239"/>
      <c r="T2689" s="241">
        <f>SUM(T2690:T2698)</f>
        <v>0</v>
      </c>
      <c r="U2689" s="12"/>
      <c r="V2689" s="12"/>
      <c r="W2689" s="12"/>
      <c r="X2689" s="12"/>
      <c r="Y2689" s="12"/>
      <c r="Z2689" s="12"/>
      <c r="AA2689" s="12"/>
      <c r="AB2689" s="12"/>
      <c r="AC2689" s="12"/>
      <c r="AD2689" s="12"/>
      <c r="AE2689" s="12"/>
      <c r="AR2689" s="242" t="s">
        <v>124</v>
      </c>
      <c r="AT2689" s="243" t="s">
        <v>82</v>
      </c>
      <c r="AU2689" s="243" t="s">
        <v>91</v>
      </c>
      <c r="AY2689" s="242" t="s">
        <v>397</v>
      </c>
      <c r="BK2689" s="244">
        <f>SUM(BK2690:BK2698)</f>
        <v>0</v>
      </c>
    </row>
    <row r="2690" s="2" customFormat="1" ht="33" customHeight="1">
      <c r="A2690" s="40"/>
      <c r="B2690" s="41"/>
      <c r="C2690" s="247" t="s">
        <v>2547</v>
      </c>
      <c r="D2690" s="247" t="s">
        <v>400</v>
      </c>
      <c r="E2690" s="248" t="s">
        <v>4145</v>
      </c>
      <c r="F2690" s="249" t="s">
        <v>4146</v>
      </c>
      <c r="G2690" s="250" t="s">
        <v>546</v>
      </c>
      <c r="H2690" s="251">
        <v>229.74199999999999</v>
      </c>
      <c r="I2690" s="252"/>
      <c r="J2690" s="253">
        <f>ROUND(I2690*H2690,2)</f>
        <v>0</v>
      </c>
      <c r="K2690" s="254"/>
      <c r="L2690" s="46"/>
      <c r="M2690" s="255" t="s">
        <v>1</v>
      </c>
      <c r="N2690" s="256" t="s">
        <v>48</v>
      </c>
      <c r="O2690" s="93"/>
      <c r="P2690" s="257">
        <f>O2690*H2690</f>
        <v>0</v>
      </c>
      <c r="Q2690" s="257">
        <v>0</v>
      </c>
      <c r="R2690" s="257">
        <f>Q2690*H2690</f>
        <v>0</v>
      </c>
      <c r="S2690" s="257">
        <v>0</v>
      </c>
      <c r="T2690" s="258">
        <f>S2690*H2690</f>
        <v>0</v>
      </c>
      <c r="U2690" s="40"/>
      <c r="V2690" s="40"/>
      <c r="W2690" s="40"/>
      <c r="X2690" s="40"/>
      <c r="Y2690" s="40"/>
      <c r="Z2690" s="40"/>
      <c r="AA2690" s="40"/>
      <c r="AB2690" s="40"/>
      <c r="AC2690" s="40"/>
      <c r="AD2690" s="40"/>
      <c r="AE2690" s="40"/>
      <c r="AR2690" s="259" t="s">
        <v>124</v>
      </c>
      <c r="AT2690" s="259" t="s">
        <v>400</v>
      </c>
      <c r="AU2690" s="259" t="s">
        <v>93</v>
      </c>
      <c r="AY2690" s="18" t="s">
        <v>397</v>
      </c>
      <c r="BE2690" s="260">
        <f>IF(N2690="základní",J2690,0)</f>
        <v>0</v>
      </c>
      <c r="BF2690" s="260">
        <f>IF(N2690="snížená",J2690,0)</f>
        <v>0</v>
      </c>
      <c r="BG2690" s="260">
        <f>IF(N2690="zákl. přenesená",J2690,0)</f>
        <v>0</v>
      </c>
      <c r="BH2690" s="260">
        <f>IF(N2690="sníž. přenesená",J2690,0)</f>
        <v>0</v>
      </c>
      <c r="BI2690" s="260">
        <f>IF(N2690="nulová",J2690,0)</f>
        <v>0</v>
      </c>
      <c r="BJ2690" s="18" t="s">
        <v>91</v>
      </c>
      <c r="BK2690" s="260">
        <f>ROUND(I2690*H2690,2)</f>
        <v>0</v>
      </c>
      <c r="BL2690" s="18" t="s">
        <v>124</v>
      </c>
      <c r="BM2690" s="259" t="s">
        <v>4147</v>
      </c>
    </row>
    <row r="2691" s="2" customFormat="1">
      <c r="A2691" s="40"/>
      <c r="B2691" s="41"/>
      <c r="C2691" s="42"/>
      <c r="D2691" s="261" t="s">
        <v>404</v>
      </c>
      <c r="E2691" s="42"/>
      <c r="F2691" s="262" t="s">
        <v>4148</v>
      </c>
      <c r="G2691" s="42"/>
      <c r="H2691" s="42"/>
      <c r="I2691" s="157"/>
      <c r="J2691" s="42"/>
      <c r="K2691" s="42"/>
      <c r="L2691" s="46"/>
      <c r="M2691" s="263"/>
      <c r="N2691" s="264"/>
      <c r="O2691" s="93"/>
      <c r="P2691" s="93"/>
      <c r="Q2691" s="93"/>
      <c r="R2691" s="93"/>
      <c r="S2691" s="93"/>
      <c r="T2691" s="94"/>
      <c r="U2691" s="40"/>
      <c r="V2691" s="40"/>
      <c r="W2691" s="40"/>
      <c r="X2691" s="40"/>
      <c r="Y2691" s="40"/>
      <c r="Z2691" s="40"/>
      <c r="AA2691" s="40"/>
      <c r="AB2691" s="40"/>
      <c r="AC2691" s="40"/>
      <c r="AD2691" s="40"/>
      <c r="AE2691" s="40"/>
      <c r="AT2691" s="18" t="s">
        <v>404</v>
      </c>
      <c r="AU2691" s="18" t="s">
        <v>93</v>
      </c>
    </row>
    <row r="2692" s="16" customFormat="1">
      <c r="A2692" s="16"/>
      <c r="B2692" s="306"/>
      <c r="C2692" s="307"/>
      <c r="D2692" s="261" t="s">
        <v>465</v>
      </c>
      <c r="E2692" s="308" t="s">
        <v>1</v>
      </c>
      <c r="F2692" s="309" t="s">
        <v>823</v>
      </c>
      <c r="G2692" s="307"/>
      <c r="H2692" s="308" t="s">
        <v>1</v>
      </c>
      <c r="I2692" s="310"/>
      <c r="J2692" s="307"/>
      <c r="K2692" s="307"/>
      <c r="L2692" s="311"/>
      <c r="M2692" s="312"/>
      <c r="N2692" s="313"/>
      <c r="O2692" s="313"/>
      <c r="P2692" s="313"/>
      <c r="Q2692" s="313"/>
      <c r="R2692" s="313"/>
      <c r="S2692" s="313"/>
      <c r="T2692" s="314"/>
      <c r="U2692" s="16"/>
      <c r="V2692" s="16"/>
      <c r="W2692" s="16"/>
      <c r="X2692" s="16"/>
      <c r="Y2692" s="16"/>
      <c r="Z2692" s="16"/>
      <c r="AA2692" s="16"/>
      <c r="AB2692" s="16"/>
      <c r="AC2692" s="16"/>
      <c r="AD2692" s="16"/>
      <c r="AE2692" s="16"/>
      <c r="AT2692" s="315" t="s">
        <v>465</v>
      </c>
      <c r="AU2692" s="315" t="s">
        <v>93</v>
      </c>
      <c r="AV2692" s="16" t="s">
        <v>91</v>
      </c>
      <c r="AW2692" s="16" t="s">
        <v>38</v>
      </c>
      <c r="AX2692" s="16" t="s">
        <v>83</v>
      </c>
      <c r="AY2692" s="315" t="s">
        <v>397</v>
      </c>
    </row>
    <row r="2693" s="13" customFormat="1">
      <c r="A2693" s="13"/>
      <c r="B2693" s="269"/>
      <c r="C2693" s="270"/>
      <c r="D2693" s="261" t="s">
        <v>465</v>
      </c>
      <c r="E2693" s="271" t="s">
        <v>1</v>
      </c>
      <c r="F2693" s="272" t="s">
        <v>4149</v>
      </c>
      <c r="G2693" s="270"/>
      <c r="H2693" s="273">
        <v>229.74199999999999</v>
      </c>
      <c r="I2693" s="274"/>
      <c r="J2693" s="270"/>
      <c r="K2693" s="270"/>
      <c r="L2693" s="275"/>
      <c r="M2693" s="276"/>
      <c r="N2693" s="277"/>
      <c r="O2693" s="277"/>
      <c r="P2693" s="277"/>
      <c r="Q2693" s="277"/>
      <c r="R2693" s="277"/>
      <c r="S2693" s="277"/>
      <c r="T2693" s="278"/>
      <c r="U2693" s="13"/>
      <c r="V2693" s="13"/>
      <c r="W2693" s="13"/>
      <c r="X2693" s="13"/>
      <c r="Y2693" s="13"/>
      <c r="Z2693" s="13"/>
      <c r="AA2693" s="13"/>
      <c r="AB2693" s="13"/>
      <c r="AC2693" s="13"/>
      <c r="AD2693" s="13"/>
      <c r="AE2693" s="13"/>
      <c r="AT2693" s="279" t="s">
        <v>465</v>
      </c>
      <c r="AU2693" s="279" t="s">
        <v>93</v>
      </c>
      <c r="AV2693" s="13" t="s">
        <v>93</v>
      </c>
      <c r="AW2693" s="13" t="s">
        <v>38</v>
      </c>
      <c r="AX2693" s="13" t="s">
        <v>83</v>
      </c>
      <c r="AY2693" s="279" t="s">
        <v>397</v>
      </c>
    </row>
    <row r="2694" s="14" customFormat="1">
      <c r="A2694" s="14"/>
      <c r="B2694" s="280"/>
      <c r="C2694" s="281"/>
      <c r="D2694" s="261" t="s">
        <v>465</v>
      </c>
      <c r="E2694" s="282" t="s">
        <v>1</v>
      </c>
      <c r="F2694" s="283" t="s">
        <v>467</v>
      </c>
      <c r="G2694" s="281"/>
      <c r="H2694" s="284">
        <v>229.74199999999999</v>
      </c>
      <c r="I2694" s="285"/>
      <c r="J2694" s="281"/>
      <c r="K2694" s="281"/>
      <c r="L2694" s="286"/>
      <c r="M2694" s="287"/>
      <c r="N2694" s="288"/>
      <c r="O2694" s="288"/>
      <c r="P2694" s="288"/>
      <c r="Q2694" s="288"/>
      <c r="R2694" s="288"/>
      <c r="S2694" s="288"/>
      <c r="T2694" s="289"/>
      <c r="U2694" s="14"/>
      <c r="V2694" s="14"/>
      <c r="W2694" s="14"/>
      <c r="X2694" s="14"/>
      <c r="Y2694" s="14"/>
      <c r="Z2694" s="14"/>
      <c r="AA2694" s="14"/>
      <c r="AB2694" s="14"/>
      <c r="AC2694" s="14"/>
      <c r="AD2694" s="14"/>
      <c r="AE2694" s="14"/>
      <c r="AT2694" s="290" t="s">
        <v>465</v>
      </c>
      <c r="AU2694" s="290" t="s">
        <v>93</v>
      </c>
      <c r="AV2694" s="14" t="s">
        <v>124</v>
      </c>
      <c r="AW2694" s="14" t="s">
        <v>38</v>
      </c>
      <c r="AX2694" s="14" t="s">
        <v>91</v>
      </c>
      <c r="AY2694" s="290" t="s">
        <v>397</v>
      </c>
    </row>
    <row r="2695" s="2" customFormat="1" ht="21.75" customHeight="1">
      <c r="A2695" s="40"/>
      <c r="B2695" s="41"/>
      <c r="C2695" s="247" t="s">
        <v>4150</v>
      </c>
      <c r="D2695" s="247" t="s">
        <v>400</v>
      </c>
      <c r="E2695" s="248" t="s">
        <v>4151</v>
      </c>
      <c r="F2695" s="249" t="s">
        <v>4152</v>
      </c>
      <c r="G2695" s="250" t="s">
        <v>1828</v>
      </c>
      <c r="H2695" s="251">
        <v>1</v>
      </c>
      <c r="I2695" s="252"/>
      <c r="J2695" s="253">
        <f>ROUND(I2695*H2695,2)</f>
        <v>0</v>
      </c>
      <c r="K2695" s="254"/>
      <c r="L2695" s="46"/>
      <c r="M2695" s="255" t="s">
        <v>1</v>
      </c>
      <c r="N2695" s="256" t="s">
        <v>48</v>
      </c>
      <c r="O2695" s="93"/>
      <c r="P2695" s="257">
        <f>O2695*H2695</f>
        <v>0</v>
      </c>
      <c r="Q2695" s="257">
        <v>0</v>
      </c>
      <c r="R2695" s="257">
        <f>Q2695*H2695</f>
        <v>0</v>
      </c>
      <c r="S2695" s="257">
        <v>0</v>
      </c>
      <c r="T2695" s="258">
        <f>S2695*H2695</f>
        <v>0</v>
      </c>
      <c r="U2695" s="40"/>
      <c r="V2695" s="40"/>
      <c r="W2695" s="40"/>
      <c r="X2695" s="40"/>
      <c r="Y2695" s="40"/>
      <c r="Z2695" s="40"/>
      <c r="AA2695" s="40"/>
      <c r="AB2695" s="40"/>
      <c r="AC2695" s="40"/>
      <c r="AD2695" s="40"/>
      <c r="AE2695" s="40"/>
      <c r="AR2695" s="259" t="s">
        <v>162</v>
      </c>
      <c r="AT2695" s="259" t="s">
        <v>400</v>
      </c>
      <c r="AU2695" s="259" t="s">
        <v>93</v>
      </c>
      <c r="AY2695" s="18" t="s">
        <v>397</v>
      </c>
      <c r="BE2695" s="260">
        <f>IF(N2695="základní",J2695,0)</f>
        <v>0</v>
      </c>
      <c r="BF2695" s="260">
        <f>IF(N2695="snížená",J2695,0)</f>
        <v>0</v>
      </c>
      <c r="BG2695" s="260">
        <f>IF(N2695="zákl. přenesená",J2695,0)</f>
        <v>0</v>
      </c>
      <c r="BH2695" s="260">
        <f>IF(N2695="sníž. přenesená",J2695,0)</f>
        <v>0</v>
      </c>
      <c r="BI2695" s="260">
        <f>IF(N2695="nulová",J2695,0)</f>
        <v>0</v>
      </c>
      <c r="BJ2695" s="18" t="s">
        <v>91</v>
      </c>
      <c r="BK2695" s="260">
        <f>ROUND(I2695*H2695,2)</f>
        <v>0</v>
      </c>
      <c r="BL2695" s="18" t="s">
        <v>162</v>
      </c>
      <c r="BM2695" s="259" t="s">
        <v>4153</v>
      </c>
    </row>
    <row r="2696" s="2" customFormat="1">
      <c r="A2696" s="40"/>
      <c r="B2696" s="41"/>
      <c r="C2696" s="42"/>
      <c r="D2696" s="261" t="s">
        <v>404</v>
      </c>
      <c r="E2696" s="42"/>
      <c r="F2696" s="262" t="s">
        <v>1830</v>
      </c>
      <c r="G2696" s="42"/>
      <c r="H2696" s="42"/>
      <c r="I2696" s="157"/>
      <c r="J2696" s="42"/>
      <c r="K2696" s="42"/>
      <c r="L2696" s="46"/>
      <c r="M2696" s="263"/>
      <c r="N2696" s="264"/>
      <c r="O2696" s="93"/>
      <c r="P2696" s="93"/>
      <c r="Q2696" s="93"/>
      <c r="R2696" s="93"/>
      <c r="S2696" s="93"/>
      <c r="T2696" s="94"/>
      <c r="U2696" s="40"/>
      <c r="V2696" s="40"/>
      <c r="W2696" s="40"/>
      <c r="X2696" s="40"/>
      <c r="Y2696" s="40"/>
      <c r="Z2696" s="40"/>
      <c r="AA2696" s="40"/>
      <c r="AB2696" s="40"/>
      <c r="AC2696" s="40"/>
      <c r="AD2696" s="40"/>
      <c r="AE2696" s="40"/>
      <c r="AT2696" s="18" t="s">
        <v>404</v>
      </c>
      <c r="AU2696" s="18" t="s">
        <v>93</v>
      </c>
    </row>
    <row r="2697" s="2" customFormat="1" ht="21.75" customHeight="1">
      <c r="A2697" s="40"/>
      <c r="B2697" s="41"/>
      <c r="C2697" s="247" t="s">
        <v>2550</v>
      </c>
      <c r="D2697" s="247" t="s">
        <v>400</v>
      </c>
      <c r="E2697" s="248" t="s">
        <v>4154</v>
      </c>
      <c r="F2697" s="249" t="s">
        <v>4155</v>
      </c>
      <c r="G2697" s="250" t="s">
        <v>1828</v>
      </c>
      <c r="H2697" s="251">
        <v>1</v>
      </c>
      <c r="I2697" s="252"/>
      <c r="J2697" s="253">
        <f>ROUND(I2697*H2697,2)</f>
        <v>0</v>
      </c>
      <c r="K2697" s="254"/>
      <c r="L2697" s="46"/>
      <c r="M2697" s="255" t="s">
        <v>1</v>
      </c>
      <c r="N2697" s="256" t="s">
        <v>48</v>
      </c>
      <c r="O2697" s="93"/>
      <c r="P2697" s="257">
        <f>O2697*H2697</f>
        <v>0</v>
      </c>
      <c r="Q2697" s="257">
        <v>0</v>
      </c>
      <c r="R2697" s="257">
        <f>Q2697*H2697</f>
        <v>0</v>
      </c>
      <c r="S2697" s="257">
        <v>0</v>
      </c>
      <c r="T2697" s="258">
        <f>S2697*H2697</f>
        <v>0</v>
      </c>
      <c r="U2697" s="40"/>
      <c r="V2697" s="40"/>
      <c r="W2697" s="40"/>
      <c r="X2697" s="40"/>
      <c r="Y2697" s="40"/>
      <c r="Z2697" s="40"/>
      <c r="AA2697" s="40"/>
      <c r="AB2697" s="40"/>
      <c r="AC2697" s="40"/>
      <c r="AD2697" s="40"/>
      <c r="AE2697" s="40"/>
      <c r="AR2697" s="259" t="s">
        <v>162</v>
      </c>
      <c r="AT2697" s="259" t="s">
        <v>400</v>
      </c>
      <c r="AU2697" s="259" t="s">
        <v>93</v>
      </c>
      <c r="AY2697" s="18" t="s">
        <v>397</v>
      </c>
      <c r="BE2697" s="260">
        <f>IF(N2697="základní",J2697,0)</f>
        <v>0</v>
      </c>
      <c r="BF2697" s="260">
        <f>IF(N2697="snížená",J2697,0)</f>
        <v>0</v>
      </c>
      <c r="BG2697" s="260">
        <f>IF(N2697="zákl. přenesená",J2697,0)</f>
        <v>0</v>
      </c>
      <c r="BH2697" s="260">
        <f>IF(N2697="sníž. přenesená",J2697,0)</f>
        <v>0</v>
      </c>
      <c r="BI2697" s="260">
        <f>IF(N2697="nulová",J2697,0)</f>
        <v>0</v>
      </c>
      <c r="BJ2697" s="18" t="s">
        <v>91</v>
      </c>
      <c r="BK2697" s="260">
        <f>ROUND(I2697*H2697,2)</f>
        <v>0</v>
      </c>
      <c r="BL2697" s="18" t="s">
        <v>162</v>
      </c>
      <c r="BM2697" s="259" t="s">
        <v>4156</v>
      </c>
    </row>
    <row r="2698" s="2" customFormat="1">
      <c r="A2698" s="40"/>
      <c r="B2698" s="41"/>
      <c r="C2698" s="42"/>
      <c r="D2698" s="261" t="s">
        <v>404</v>
      </c>
      <c r="E2698" s="42"/>
      <c r="F2698" s="262" t="s">
        <v>3544</v>
      </c>
      <c r="G2698" s="42"/>
      <c r="H2698" s="42"/>
      <c r="I2698" s="157"/>
      <c r="J2698" s="42"/>
      <c r="K2698" s="42"/>
      <c r="L2698" s="46"/>
      <c r="M2698" s="263"/>
      <c r="N2698" s="264"/>
      <c r="O2698" s="93"/>
      <c r="P2698" s="93"/>
      <c r="Q2698" s="93"/>
      <c r="R2698" s="93"/>
      <c r="S2698" s="93"/>
      <c r="T2698" s="94"/>
      <c r="U2698" s="40"/>
      <c r="V2698" s="40"/>
      <c r="W2698" s="40"/>
      <c r="X2698" s="40"/>
      <c r="Y2698" s="40"/>
      <c r="Z2698" s="40"/>
      <c r="AA2698" s="40"/>
      <c r="AB2698" s="40"/>
      <c r="AC2698" s="40"/>
      <c r="AD2698" s="40"/>
      <c r="AE2698" s="40"/>
      <c r="AT2698" s="18" t="s">
        <v>404</v>
      </c>
      <c r="AU2698" s="18" t="s">
        <v>93</v>
      </c>
    </row>
    <row r="2699" s="12" customFormat="1" ht="22.8" customHeight="1">
      <c r="A2699" s="12"/>
      <c r="B2699" s="231"/>
      <c r="C2699" s="232"/>
      <c r="D2699" s="233" t="s">
        <v>82</v>
      </c>
      <c r="E2699" s="245" t="s">
        <v>4157</v>
      </c>
      <c r="F2699" s="245" t="s">
        <v>4158</v>
      </c>
      <c r="G2699" s="232"/>
      <c r="H2699" s="232"/>
      <c r="I2699" s="235"/>
      <c r="J2699" s="246">
        <f>BK2699</f>
        <v>0</v>
      </c>
      <c r="K2699" s="232"/>
      <c r="L2699" s="237"/>
      <c r="M2699" s="238"/>
      <c r="N2699" s="239"/>
      <c r="O2699" s="239"/>
      <c r="P2699" s="240">
        <f>SUM(P2700:P2715)</f>
        <v>0</v>
      </c>
      <c r="Q2699" s="239"/>
      <c r="R2699" s="240">
        <f>SUM(R2700:R2715)</f>
        <v>0</v>
      </c>
      <c r="S2699" s="239"/>
      <c r="T2699" s="241">
        <f>SUM(T2700:T2715)</f>
        <v>0</v>
      </c>
      <c r="U2699" s="12"/>
      <c r="V2699" s="12"/>
      <c r="W2699" s="12"/>
      <c r="X2699" s="12"/>
      <c r="Y2699" s="12"/>
      <c r="Z2699" s="12"/>
      <c r="AA2699" s="12"/>
      <c r="AB2699" s="12"/>
      <c r="AC2699" s="12"/>
      <c r="AD2699" s="12"/>
      <c r="AE2699" s="12"/>
      <c r="AR2699" s="242" t="s">
        <v>124</v>
      </c>
      <c r="AT2699" s="243" t="s">
        <v>82</v>
      </c>
      <c r="AU2699" s="243" t="s">
        <v>91</v>
      </c>
      <c r="AY2699" s="242" t="s">
        <v>397</v>
      </c>
      <c r="BK2699" s="244">
        <f>SUM(BK2700:BK2715)</f>
        <v>0</v>
      </c>
    </row>
    <row r="2700" s="2" customFormat="1" ht="16.5" customHeight="1">
      <c r="A2700" s="40"/>
      <c r="B2700" s="41"/>
      <c r="C2700" s="247" t="s">
        <v>4159</v>
      </c>
      <c r="D2700" s="247" t="s">
        <v>400</v>
      </c>
      <c r="E2700" s="248" t="s">
        <v>4160</v>
      </c>
      <c r="F2700" s="249" t="s">
        <v>4161</v>
      </c>
      <c r="G2700" s="250" t="s">
        <v>656</v>
      </c>
      <c r="H2700" s="251">
        <v>1</v>
      </c>
      <c r="I2700" s="252"/>
      <c r="J2700" s="253">
        <f>ROUND(I2700*H2700,2)</f>
        <v>0</v>
      </c>
      <c r="K2700" s="254"/>
      <c r="L2700" s="46"/>
      <c r="M2700" s="255" t="s">
        <v>1</v>
      </c>
      <c r="N2700" s="256" t="s">
        <v>48</v>
      </c>
      <c r="O2700" s="93"/>
      <c r="P2700" s="257">
        <f>O2700*H2700</f>
        <v>0</v>
      </c>
      <c r="Q2700" s="257">
        <v>0</v>
      </c>
      <c r="R2700" s="257">
        <f>Q2700*H2700</f>
        <v>0</v>
      </c>
      <c r="S2700" s="257">
        <v>0</v>
      </c>
      <c r="T2700" s="258">
        <f>S2700*H2700</f>
        <v>0</v>
      </c>
      <c r="U2700" s="40"/>
      <c r="V2700" s="40"/>
      <c r="W2700" s="40"/>
      <c r="X2700" s="40"/>
      <c r="Y2700" s="40"/>
      <c r="Z2700" s="40"/>
      <c r="AA2700" s="40"/>
      <c r="AB2700" s="40"/>
      <c r="AC2700" s="40"/>
      <c r="AD2700" s="40"/>
      <c r="AE2700" s="40"/>
      <c r="AR2700" s="259" t="s">
        <v>1962</v>
      </c>
      <c r="AT2700" s="259" t="s">
        <v>400</v>
      </c>
      <c r="AU2700" s="259" t="s">
        <v>93</v>
      </c>
      <c r="AY2700" s="18" t="s">
        <v>397</v>
      </c>
      <c r="BE2700" s="260">
        <f>IF(N2700="základní",J2700,0)</f>
        <v>0</v>
      </c>
      <c r="BF2700" s="260">
        <f>IF(N2700="snížená",J2700,0)</f>
        <v>0</v>
      </c>
      <c r="BG2700" s="260">
        <f>IF(N2700="zákl. přenesená",J2700,0)</f>
        <v>0</v>
      </c>
      <c r="BH2700" s="260">
        <f>IF(N2700="sníž. přenesená",J2700,0)</f>
        <v>0</v>
      </c>
      <c r="BI2700" s="260">
        <f>IF(N2700="nulová",J2700,0)</f>
        <v>0</v>
      </c>
      <c r="BJ2700" s="18" t="s">
        <v>91</v>
      </c>
      <c r="BK2700" s="260">
        <f>ROUND(I2700*H2700,2)</f>
        <v>0</v>
      </c>
      <c r="BL2700" s="18" t="s">
        <v>1962</v>
      </c>
      <c r="BM2700" s="259" t="s">
        <v>4162</v>
      </c>
    </row>
    <row r="2701" s="2" customFormat="1">
      <c r="A2701" s="40"/>
      <c r="B2701" s="41"/>
      <c r="C2701" s="42"/>
      <c r="D2701" s="261" t="s">
        <v>404</v>
      </c>
      <c r="E2701" s="42"/>
      <c r="F2701" s="262" t="s">
        <v>3627</v>
      </c>
      <c r="G2701" s="42"/>
      <c r="H2701" s="42"/>
      <c r="I2701" s="157"/>
      <c r="J2701" s="42"/>
      <c r="K2701" s="42"/>
      <c r="L2701" s="46"/>
      <c r="M2701" s="263"/>
      <c r="N2701" s="264"/>
      <c r="O2701" s="93"/>
      <c r="P2701" s="93"/>
      <c r="Q2701" s="93"/>
      <c r="R2701" s="93"/>
      <c r="S2701" s="93"/>
      <c r="T2701" s="94"/>
      <c r="U2701" s="40"/>
      <c r="V2701" s="40"/>
      <c r="W2701" s="40"/>
      <c r="X2701" s="40"/>
      <c r="Y2701" s="40"/>
      <c r="Z2701" s="40"/>
      <c r="AA2701" s="40"/>
      <c r="AB2701" s="40"/>
      <c r="AC2701" s="40"/>
      <c r="AD2701" s="40"/>
      <c r="AE2701" s="40"/>
      <c r="AT2701" s="18" t="s">
        <v>404</v>
      </c>
      <c r="AU2701" s="18" t="s">
        <v>93</v>
      </c>
    </row>
    <row r="2702" s="2" customFormat="1" ht="16.5" customHeight="1">
      <c r="A2702" s="40"/>
      <c r="B2702" s="41"/>
      <c r="C2702" s="247" t="s">
        <v>2554</v>
      </c>
      <c r="D2702" s="247" t="s">
        <v>400</v>
      </c>
      <c r="E2702" s="248" t="s">
        <v>4163</v>
      </c>
      <c r="F2702" s="249" t="s">
        <v>4164</v>
      </c>
      <c r="G2702" s="250" t="s">
        <v>656</v>
      </c>
      <c r="H2702" s="251">
        <v>1</v>
      </c>
      <c r="I2702" s="252"/>
      <c r="J2702" s="253">
        <f>ROUND(I2702*H2702,2)</f>
        <v>0</v>
      </c>
      <c r="K2702" s="254"/>
      <c r="L2702" s="46"/>
      <c r="M2702" s="255" t="s">
        <v>1</v>
      </c>
      <c r="N2702" s="256" t="s">
        <v>48</v>
      </c>
      <c r="O2702" s="93"/>
      <c r="P2702" s="257">
        <f>O2702*H2702</f>
        <v>0</v>
      </c>
      <c r="Q2702" s="257">
        <v>0</v>
      </c>
      <c r="R2702" s="257">
        <f>Q2702*H2702</f>
        <v>0</v>
      </c>
      <c r="S2702" s="257">
        <v>0</v>
      </c>
      <c r="T2702" s="258">
        <f>S2702*H2702</f>
        <v>0</v>
      </c>
      <c r="U2702" s="40"/>
      <c r="V2702" s="40"/>
      <c r="W2702" s="40"/>
      <c r="X2702" s="40"/>
      <c r="Y2702" s="40"/>
      <c r="Z2702" s="40"/>
      <c r="AA2702" s="40"/>
      <c r="AB2702" s="40"/>
      <c r="AC2702" s="40"/>
      <c r="AD2702" s="40"/>
      <c r="AE2702" s="40"/>
      <c r="AR2702" s="259" t="s">
        <v>1962</v>
      </c>
      <c r="AT2702" s="259" t="s">
        <v>400</v>
      </c>
      <c r="AU2702" s="259" t="s">
        <v>93</v>
      </c>
      <c r="AY2702" s="18" t="s">
        <v>397</v>
      </c>
      <c r="BE2702" s="260">
        <f>IF(N2702="základní",J2702,0)</f>
        <v>0</v>
      </c>
      <c r="BF2702" s="260">
        <f>IF(N2702="snížená",J2702,0)</f>
        <v>0</v>
      </c>
      <c r="BG2702" s="260">
        <f>IF(N2702="zákl. přenesená",J2702,0)</f>
        <v>0</v>
      </c>
      <c r="BH2702" s="260">
        <f>IF(N2702="sníž. přenesená",J2702,0)</f>
        <v>0</v>
      </c>
      <c r="BI2702" s="260">
        <f>IF(N2702="nulová",J2702,0)</f>
        <v>0</v>
      </c>
      <c r="BJ2702" s="18" t="s">
        <v>91</v>
      </c>
      <c r="BK2702" s="260">
        <f>ROUND(I2702*H2702,2)</f>
        <v>0</v>
      </c>
      <c r="BL2702" s="18" t="s">
        <v>1962</v>
      </c>
      <c r="BM2702" s="259" t="s">
        <v>4165</v>
      </c>
    </row>
    <row r="2703" s="2" customFormat="1">
      <c r="A2703" s="40"/>
      <c r="B2703" s="41"/>
      <c r="C2703" s="42"/>
      <c r="D2703" s="261" t="s">
        <v>404</v>
      </c>
      <c r="E2703" s="42"/>
      <c r="F2703" s="262" t="s">
        <v>3627</v>
      </c>
      <c r="G2703" s="42"/>
      <c r="H2703" s="42"/>
      <c r="I2703" s="157"/>
      <c r="J2703" s="42"/>
      <c r="K2703" s="42"/>
      <c r="L2703" s="46"/>
      <c r="M2703" s="263"/>
      <c r="N2703" s="264"/>
      <c r="O2703" s="93"/>
      <c r="P2703" s="93"/>
      <c r="Q2703" s="93"/>
      <c r="R2703" s="93"/>
      <c r="S2703" s="93"/>
      <c r="T2703" s="94"/>
      <c r="U2703" s="40"/>
      <c r="V2703" s="40"/>
      <c r="W2703" s="40"/>
      <c r="X2703" s="40"/>
      <c r="Y2703" s="40"/>
      <c r="Z2703" s="40"/>
      <c r="AA2703" s="40"/>
      <c r="AB2703" s="40"/>
      <c r="AC2703" s="40"/>
      <c r="AD2703" s="40"/>
      <c r="AE2703" s="40"/>
      <c r="AT2703" s="18" t="s">
        <v>404</v>
      </c>
      <c r="AU2703" s="18" t="s">
        <v>93</v>
      </c>
    </row>
    <row r="2704" s="2" customFormat="1" ht="16.5" customHeight="1">
      <c r="A2704" s="40"/>
      <c r="B2704" s="41"/>
      <c r="C2704" s="247" t="s">
        <v>4166</v>
      </c>
      <c r="D2704" s="247" t="s">
        <v>400</v>
      </c>
      <c r="E2704" s="248" t="s">
        <v>4167</v>
      </c>
      <c r="F2704" s="249" t="s">
        <v>4168</v>
      </c>
      <c r="G2704" s="250" t="s">
        <v>403</v>
      </c>
      <c r="H2704" s="251">
        <v>1</v>
      </c>
      <c r="I2704" s="252"/>
      <c r="J2704" s="253">
        <f>ROUND(I2704*H2704,2)</f>
        <v>0</v>
      </c>
      <c r="K2704" s="254"/>
      <c r="L2704" s="46"/>
      <c r="M2704" s="255" t="s">
        <v>1</v>
      </c>
      <c r="N2704" s="256" t="s">
        <v>48</v>
      </c>
      <c r="O2704" s="93"/>
      <c r="P2704" s="257">
        <f>O2704*H2704</f>
        <v>0</v>
      </c>
      <c r="Q2704" s="257">
        <v>0</v>
      </c>
      <c r="R2704" s="257">
        <f>Q2704*H2704</f>
        <v>0</v>
      </c>
      <c r="S2704" s="257">
        <v>0</v>
      </c>
      <c r="T2704" s="258">
        <f>S2704*H2704</f>
        <v>0</v>
      </c>
      <c r="U2704" s="40"/>
      <c r="V2704" s="40"/>
      <c r="W2704" s="40"/>
      <c r="X2704" s="40"/>
      <c r="Y2704" s="40"/>
      <c r="Z2704" s="40"/>
      <c r="AA2704" s="40"/>
      <c r="AB2704" s="40"/>
      <c r="AC2704" s="40"/>
      <c r="AD2704" s="40"/>
      <c r="AE2704" s="40"/>
      <c r="AR2704" s="259" t="s">
        <v>1962</v>
      </c>
      <c r="AT2704" s="259" t="s">
        <v>400</v>
      </c>
      <c r="AU2704" s="259" t="s">
        <v>93</v>
      </c>
      <c r="AY2704" s="18" t="s">
        <v>397</v>
      </c>
      <c r="BE2704" s="260">
        <f>IF(N2704="základní",J2704,0)</f>
        <v>0</v>
      </c>
      <c r="BF2704" s="260">
        <f>IF(N2704="snížená",J2704,0)</f>
        <v>0</v>
      </c>
      <c r="BG2704" s="260">
        <f>IF(N2704="zákl. přenesená",J2704,0)</f>
        <v>0</v>
      </c>
      <c r="BH2704" s="260">
        <f>IF(N2704="sníž. přenesená",J2704,0)</f>
        <v>0</v>
      </c>
      <c r="BI2704" s="260">
        <f>IF(N2704="nulová",J2704,0)</f>
        <v>0</v>
      </c>
      <c r="BJ2704" s="18" t="s">
        <v>91</v>
      </c>
      <c r="BK2704" s="260">
        <f>ROUND(I2704*H2704,2)</f>
        <v>0</v>
      </c>
      <c r="BL2704" s="18" t="s">
        <v>1962</v>
      </c>
      <c r="BM2704" s="259" t="s">
        <v>4169</v>
      </c>
    </row>
    <row r="2705" s="2" customFormat="1">
      <c r="A2705" s="40"/>
      <c r="B2705" s="41"/>
      <c r="C2705" s="42"/>
      <c r="D2705" s="261" t="s">
        <v>404</v>
      </c>
      <c r="E2705" s="42"/>
      <c r="F2705" s="262" t="s">
        <v>3627</v>
      </c>
      <c r="G2705" s="42"/>
      <c r="H2705" s="42"/>
      <c r="I2705" s="157"/>
      <c r="J2705" s="42"/>
      <c r="K2705" s="42"/>
      <c r="L2705" s="46"/>
      <c r="M2705" s="263"/>
      <c r="N2705" s="264"/>
      <c r="O2705" s="93"/>
      <c r="P2705" s="93"/>
      <c r="Q2705" s="93"/>
      <c r="R2705" s="93"/>
      <c r="S2705" s="93"/>
      <c r="T2705" s="94"/>
      <c r="U2705" s="40"/>
      <c r="V2705" s="40"/>
      <c r="W2705" s="40"/>
      <c r="X2705" s="40"/>
      <c r="Y2705" s="40"/>
      <c r="Z2705" s="40"/>
      <c r="AA2705" s="40"/>
      <c r="AB2705" s="40"/>
      <c r="AC2705" s="40"/>
      <c r="AD2705" s="40"/>
      <c r="AE2705" s="40"/>
      <c r="AT2705" s="18" t="s">
        <v>404</v>
      </c>
      <c r="AU2705" s="18" t="s">
        <v>93</v>
      </c>
    </row>
    <row r="2706" s="2" customFormat="1" ht="21.75" customHeight="1">
      <c r="A2706" s="40"/>
      <c r="B2706" s="41"/>
      <c r="C2706" s="247" t="s">
        <v>2557</v>
      </c>
      <c r="D2706" s="247" t="s">
        <v>400</v>
      </c>
      <c r="E2706" s="248" t="s">
        <v>4170</v>
      </c>
      <c r="F2706" s="249" t="s">
        <v>4171</v>
      </c>
      <c r="G2706" s="250" t="s">
        <v>464</v>
      </c>
      <c r="H2706" s="251">
        <v>31.899999999999999</v>
      </c>
      <c r="I2706" s="252"/>
      <c r="J2706" s="253">
        <f>ROUND(I2706*H2706,2)</f>
        <v>0</v>
      </c>
      <c r="K2706" s="254"/>
      <c r="L2706" s="46"/>
      <c r="M2706" s="255" t="s">
        <v>1</v>
      </c>
      <c r="N2706" s="256" t="s">
        <v>48</v>
      </c>
      <c r="O2706" s="93"/>
      <c r="P2706" s="257">
        <f>O2706*H2706</f>
        <v>0</v>
      </c>
      <c r="Q2706" s="257">
        <v>0</v>
      </c>
      <c r="R2706" s="257">
        <f>Q2706*H2706</f>
        <v>0</v>
      </c>
      <c r="S2706" s="257">
        <v>0</v>
      </c>
      <c r="T2706" s="258">
        <f>S2706*H2706</f>
        <v>0</v>
      </c>
      <c r="U2706" s="40"/>
      <c r="V2706" s="40"/>
      <c r="W2706" s="40"/>
      <c r="X2706" s="40"/>
      <c r="Y2706" s="40"/>
      <c r="Z2706" s="40"/>
      <c r="AA2706" s="40"/>
      <c r="AB2706" s="40"/>
      <c r="AC2706" s="40"/>
      <c r="AD2706" s="40"/>
      <c r="AE2706" s="40"/>
      <c r="AR2706" s="259" t="s">
        <v>1962</v>
      </c>
      <c r="AT2706" s="259" t="s">
        <v>400</v>
      </c>
      <c r="AU2706" s="259" t="s">
        <v>93</v>
      </c>
      <c r="AY2706" s="18" t="s">
        <v>397</v>
      </c>
      <c r="BE2706" s="260">
        <f>IF(N2706="základní",J2706,0)</f>
        <v>0</v>
      </c>
      <c r="BF2706" s="260">
        <f>IF(N2706="snížená",J2706,0)</f>
        <v>0</v>
      </c>
      <c r="BG2706" s="260">
        <f>IF(N2706="zákl. přenesená",J2706,0)</f>
        <v>0</v>
      </c>
      <c r="BH2706" s="260">
        <f>IF(N2706="sníž. přenesená",J2706,0)</f>
        <v>0</v>
      </c>
      <c r="BI2706" s="260">
        <f>IF(N2706="nulová",J2706,0)</f>
        <v>0</v>
      </c>
      <c r="BJ2706" s="18" t="s">
        <v>91</v>
      </c>
      <c r="BK2706" s="260">
        <f>ROUND(I2706*H2706,2)</f>
        <v>0</v>
      </c>
      <c r="BL2706" s="18" t="s">
        <v>1962</v>
      </c>
      <c r="BM2706" s="259" t="s">
        <v>4172</v>
      </c>
    </row>
    <row r="2707" s="2" customFormat="1">
      <c r="A2707" s="40"/>
      <c r="B2707" s="41"/>
      <c r="C2707" s="42"/>
      <c r="D2707" s="261" t="s">
        <v>404</v>
      </c>
      <c r="E2707" s="42"/>
      <c r="F2707" s="262" t="s">
        <v>4173</v>
      </c>
      <c r="G2707" s="42"/>
      <c r="H2707" s="42"/>
      <c r="I2707" s="157"/>
      <c r="J2707" s="42"/>
      <c r="K2707" s="42"/>
      <c r="L2707" s="46"/>
      <c r="M2707" s="263"/>
      <c r="N2707" s="264"/>
      <c r="O2707" s="93"/>
      <c r="P2707" s="93"/>
      <c r="Q2707" s="93"/>
      <c r="R2707" s="93"/>
      <c r="S2707" s="93"/>
      <c r="T2707" s="94"/>
      <c r="U2707" s="40"/>
      <c r="V2707" s="40"/>
      <c r="W2707" s="40"/>
      <c r="X2707" s="40"/>
      <c r="Y2707" s="40"/>
      <c r="Z2707" s="40"/>
      <c r="AA2707" s="40"/>
      <c r="AB2707" s="40"/>
      <c r="AC2707" s="40"/>
      <c r="AD2707" s="40"/>
      <c r="AE2707" s="40"/>
      <c r="AT2707" s="18" t="s">
        <v>404</v>
      </c>
      <c r="AU2707" s="18" t="s">
        <v>93</v>
      </c>
    </row>
    <row r="2708" s="16" customFormat="1">
      <c r="A2708" s="16"/>
      <c r="B2708" s="306"/>
      <c r="C2708" s="307"/>
      <c r="D2708" s="261" t="s">
        <v>465</v>
      </c>
      <c r="E2708" s="308" t="s">
        <v>1</v>
      </c>
      <c r="F2708" s="309" t="s">
        <v>4174</v>
      </c>
      <c r="G2708" s="307"/>
      <c r="H2708" s="308" t="s">
        <v>1</v>
      </c>
      <c r="I2708" s="310"/>
      <c r="J2708" s="307"/>
      <c r="K2708" s="307"/>
      <c r="L2708" s="311"/>
      <c r="M2708" s="312"/>
      <c r="N2708" s="313"/>
      <c r="O2708" s="313"/>
      <c r="P2708" s="313"/>
      <c r="Q2708" s="313"/>
      <c r="R2708" s="313"/>
      <c r="S2708" s="313"/>
      <c r="T2708" s="314"/>
      <c r="U2708" s="16"/>
      <c r="V2708" s="16"/>
      <c r="W2708" s="16"/>
      <c r="X2708" s="16"/>
      <c r="Y2708" s="16"/>
      <c r="Z2708" s="16"/>
      <c r="AA2708" s="16"/>
      <c r="AB2708" s="16"/>
      <c r="AC2708" s="16"/>
      <c r="AD2708" s="16"/>
      <c r="AE2708" s="16"/>
      <c r="AT2708" s="315" t="s">
        <v>465</v>
      </c>
      <c r="AU2708" s="315" t="s">
        <v>93</v>
      </c>
      <c r="AV2708" s="16" t="s">
        <v>91</v>
      </c>
      <c r="AW2708" s="16" t="s">
        <v>38</v>
      </c>
      <c r="AX2708" s="16" t="s">
        <v>83</v>
      </c>
      <c r="AY2708" s="315" t="s">
        <v>397</v>
      </c>
    </row>
    <row r="2709" s="13" customFormat="1">
      <c r="A2709" s="13"/>
      <c r="B2709" s="269"/>
      <c r="C2709" s="270"/>
      <c r="D2709" s="261" t="s">
        <v>465</v>
      </c>
      <c r="E2709" s="271" t="s">
        <v>1</v>
      </c>
      <c r="F2709" s="272" t="s">
        <v>4175</v>
      </c>
      <c r="G2709" s="270"/>
      <c r="H2709" s="273">
        <v>6.0999999999999996</v>
      </c>
      <c r="I2709" s="274"/>
      <c r="J2709" s="270"/>
      <c r="K2709" s="270"/>
      <c r="L2709" s="275"/>
      <c r="M2709" s="276"/>
      <c r="N2709" s="277"/>
      <c r="O2709" s="277"/>
      <c r="P2709" s="277"/>
      <c r="Q2709" s="277"/>
      <c r="R2709" s="277"/>
      <c r="S2709" s="277"/>
      <c r="T2709" s="278"/>
      <c r="U2709" s="13"/>
      <c r="V2709" s="13"/>
      <c r="W2709" s="13"/>
      <c r="X2709" s="13"/>
      <c r="Y2709" s="13"/>
      <c r="Z2709" s="13"/>
      <c r="AA2709" s="13"/>
      <c r="AB2709" s="13"/>
      <c r="AC2709" s="13"/>
      <c r="AD2709" s="13"/>
      <c r="AE2709" s="13"/>
      <c r="AT2709" s="279" t="s">
        <v>465</v>
      </c>
      <c r="AU2709" s="279" t="s">
        <v>93</v>
      </c>
      <c r="AV2709" s="13" t="s">
        <v>93</v>
      </c>
      <c r="AW2709" s="13" t="s">
        <v>38</v>
      </c>
      <c r="AX2709" s="13" t="s">
        <v>83</v>
      </c>
      <c r="AY2709" s="279" t="s">
        <v>397</v>
      </c>
    </row>
    <row r="2710" s="13" customFormat="1">
      <c r="A2710" s="13"/>
      <c r="B2710" s="269"/>
      <c r="C2710" s="270"/>
      <c r="D2710" s="261" t="s">
        <v>465</v>
      </c>
      <c r="E2710" s="271" t="s">
        <v>1</v>
      </c>
      <c r="F2710" s="272" t="s">
        <v>4176</v>
      </c>
      <c r="G2710" s="270"/>
      <c r="H2710" s="273">
        <v>12.800000000000001</v>
      </c>
      <c r="I2710" s="274"/>
      <c r="J2710" s="270"/>
      <c r="K2710" s="270"/>
      <c r="L2710" s="275"/>
      <c r="M2710" s="276"/>
      <c r="N2710" s="277"/>
      <c r="O2710" s="277"/>
      <c r="P2710" s="277"/>
      <c r="Q2710" s="277"/>
      <c r="R2710" s="277"/>
      <c r="S2710" s="277"/>
      <c r="T2710" s="278"/>
      <c r="U2710" s="13"/>
      <c r="V2710" s="13"/>
      <c r="W2710" s="13"/>
      <c r="X2710" s="13"/>
      <c r="Y2710" s="13"/>
      <c r="Z2710" s="13"/>
      <c r="AA2710" s="13"/>
      <c r="AB2710" s="13"/>
      <c r="AC2710" s="13"/>
      <c r="AD2710" s="13"/>
      <c r="AE2710" s="13"/>
      <c r="AT2710" s="279" t="s">
        <v>465</v>
      </c>
      <c r="AU2710" s="279" t="s">
        <v>93</v>
      </c>
      <c r="AV2710" s="13" t="s">
        <v>93</v>
      </c>
      <c r="AW2710" s="13" t="s">
        <v>38</v>
      </c>
      <c r="AX2710" s="13" t="s">
        <v>83</v>
      </c>
      <c r="AY2710" s="279" t="s">
        <v>397</v>
      </c>
    </row>
    <row r="2711" s="13" customFormat="1">
      <c r="A2711" s="13"/>
      <c r="B2711" s="269"/>
      <c r="C2711" s="270"/>
      <c r="D2711" s="261" t="s">
        <v>465</v>
      </c>
      <c r="E2711" s="271" t="s">
        <v>1</v>
      </c>
      <c r="F2711" s="272" t="s">
        <v>4177</v>
      </c>
      <c r="G2711" s="270"/>
      <c r="H2711" s="273">
        <v>6.5</v>
      </c>
      <c r="I2711" s="274"/>
      <c r="J2711" s="270"/>
      <c r="K2711" s="270"/>
      <c r="L2711" s="275"/>
      <c r="M2711" s="276"/>
      <c r="N2711" s="277"/>
      <c r="O2711" s="277"/>
      <c r="P2711" s="277"/>
      <c r="Q2711" s="277"/>
      <c r="R2711" s="277"/>
      <c r="S2711" s="277"/>
      <c r="T2711" s="278"/>
      <c r="U2711" s="13"/>
      <c r="V2711" s="13"/>
      <c r="W2711" s="13"/>
      <c r="X2711" s="13"/>
      <c r="Y2711" s="13"/>
      <c r="Z2711" s="13"/>
      <c r="AA2711" s="13"/>
      <c r="AB2711" s="13"/>
      <c r="AC2711" s="13"/>
      <c r="AD2711" s="13"/>
      <c r="AE2711" s="13"/>
      <c r="AT2711" s="279" t="s">
        <v>465</v>
      </c>
      <c r="AU2711" s="279" t="s">
        <v>93</v>
      </c>
      <c r="AV2711" s="13" t="s">
        <v>93</v>
      </c>
      <c r="AW2711" s="13" t="s">
        <v>38</v>
      </c>
      <c r="AX2711" s="13" t="s">
        <v>83</v>
      </c>
      <c r="AY2711" s="279" t="s">
        <v>397</v>
      </c>
    </row>
    <row r="2712" s="13" customFormat="1">
      <c r="A2712" s="13"/>
      <c r="B2712" s="269"/>
      <c r="C2712" s="270"/>
      <c r="D2712" s="261" t="s">
        <v>465</v>
      </c>
      <c r="E2712" s="271" t="s">
        <v>1</v>
      </c>
      <c r="F2712" s="272" t="s">
        <v>4178</v>
      </c>
      <c r="G2712" s="270"/>
      <c r="H2712" s="273">
        <v>6.5</v>
      </c>
      <c r="I2712" s="274"/>
      <c r="J2712" s="270"/>
      <c r="K2712" s="270"/>
      <c r="L2712" s="275"/>
      <c r="M2712" s="276"/>
      <c r="N2712" s="277"/>
      <c r="O2712" s="277"/>
      <c r="P2712" s="277"/>
      <c r="Q2712" s="277"/>
      <c r="R2712" s="277"/>
      <c r="S2712" s="277"/>
      <c r="T2712" s="278"/>
      <c r="U2712" s="13"/>
      <c r="V2712" s="13"/>
      <c r="W2712" s="13"/>
      <c r="X2712" s="13"/>
      <c r="Y2712" s="13"/>
      <c r="Z2712" s="13"/>
      <c r="AA2712" s="13"/>
      <c r="AB2712" s="13"/>
      <c r="AC2712" s="13"/>
      <c r="AD2712" s="13"/>
      <c r="AE2712" s="13"/>
      <c r="AT2712" s="279" t="s">
        <v>465</v>
      </c>
      <c r="AU2712" s="279" t="s">
        <v>93</v>
      </c>
      <c r="AV2712" s="13" t="s">
        <v>93</v>
      </c>
      <c r="AW2712" s="13" t="s">
        <v>38</v>
      </c>
      <c r="AX2712" s="13" t="s">
        <v>83</v>
      </c>
      <c r="AY2712" s="279" t="s">
        <v>397</v>
      </c>
    </row>
    <row r="2713" s="14" customFormat="1">
      <c r="A2713" s="14"/>
      <c r="B2713" s="280"/>
      <c r="C2713" s="281"/>
      <c r="D2713" s="261" t="s">
        <v>465</v>
      </c>
      <c r="E2713" s="282" t="s">
        <v>1</v>
      </c>
      <c r="F2713" s="283" t="s">
        <v>467</v>
      </c>
      <c r="G2713" s="281"/>
      <c r="H2713" s="284">
        <v>31.899999999999999</v>
      </c>
      <c r="I2713" s="285"/>
      <c r="J2713" s="281"/>
      <c r="K2713" s="281"/>
      <c r="L2713" s="286"/>
      <c r="M2713" s="287"/>
      <c r="N2713" s="288"/>
      <c r="O2713" s="288"/>
      <c r="P2713" s="288"/>
      <c r="Q2713" s="288"/>
      <c r="R2713" s="288"/>
      <c r="S2713" s="288"/>
      <c r="T2713" s="289"/>
      <c r="U2713" s="14"/>
      <c r="V2713" s="14"/>
      <c r="W2713" s="14"/>
      <c r="X2713" s="14"/>
      <c r="Y2713" s="14"/>
      <c r="Z2713" s="14"/>
      <c r="AA2713" s="14"/>
      <c r="AB2713" s="14"/>
      <c r="AC2713" s="14"/>
      <c r="AD2713" s="14"/>
      <c r="AE2713" s="14"/>
      <c r="AT2713" s="290" t="s">
        <v>465</v>
      </c>
      <c r="AU2713" s="290" t="s">
        <v>93</v>
      </c>
      <c r="AV2713" s="14" t="s">
        <v>124</v>
      </c>
      <c r="AW2713" s="14" t="s">
        <v>38</v>
      </c>
      <c r="AX2713" s="14" t="s">
        <v>91</v>
      </c>
      <c r="AY2713" s="290" t="s">
        <v>397</v>
      </c>
    </row>
    <row r="2714" s="2" customFormat="1" ht="16.5" customHeight="1">
      <c r="A2714" s="40"/>
      <c r="B2714" s="41"/>
      <c r="C2714" s="247" t="s">
        <v>4179</v>
      </c>
      <c r="D2714" s="247" t="s">
        <v>400</v>
      </c>
      <c r="E2714" s="248" t="s">
        <v>4180</v>
      </c>
      <c r="F2714" s="249" t="s">
        <v>4181</v>
      </c>
      <c r="G2714" s="250" t="s">
        <v>461</v>
      </c>
      <c r="H2714" s="251">
        <v>69</v>
      </c>
      <c r="I2714" s="252"/>
      <c r="J2714" s="253">
        <f>ROUND(I2714*H2714,2)</f>
        <v>0</v>
      </c>
      <c r="K2714" s="254"/>
      <c r="L2714" s="46"/>
      <c r="M2714" s="255" t="s">
        <v>1</v>
      </c>
      <c r="N2714" s="256" t="s">
        <v>48</v>
      </c>
      <c r="O2714" s="93"/>
      <c r="P2714" s="257">
        <f>O2714*H2714</f>
        <v>0</v>
      </c>
      <c r="Q2714" s="257">
        <v>0</v>
      </c>
      <c r="R2714" s="257">
        <f>Q2714*H2714</f>
        <v>0</v>
      </c>
      <c r="S2714" s="257">
        <v>0</v>
      </c>
      <c r="T2714" s="258">
        <f>S2714*H2714</f>
        <v>0</v>
      </c>
      <c r="U2714" s="40"/>
      <c r="V2714" s="40"/>
      <c r="W2714" s="40"/>
      <c r="X2714" s="40"/>
      <c r="Y2714" s="40"/>
      <c r="Z2714" s="40"/>
      <c r="AA2714" s="40"/>
      <c r="AB2714" s="40"/>
      <c r="AC2714" s="40"/>
      <c r="AD2714" s="40"/>
      <c r="AE2714" s="40"/>
      <c r="AR2714" s="259" t="s">
        <v>1962</v>
      </c>
      <c r="AT2714" s="259" t="s">
        <v>400</v>
      </c>
      <c r="AU2714" s="259" t="s">
        <v>93</v>
      </c>
      <c r="AY2714" s="18" t="s">
        <v>397</v>
      </c>
      <c r="BE2714" s="260">
        <f>IF(N2714="základní",J2714,0)</f>
        <v>0</v>
      </c>
      <c r="BF2714" s="260">
        <f>IF(N2714="snížená",J2714,0)</f>
        <v>0</v>
      </c>
      <c r="BG2714" s="260">
        <f>IF(N2714="zákl. přenesená",J2714,0)</f>
        <v>0</v>
      </c>
      <c r="BH2714" s="260">
        <f>IF(N2714="sníž. přenesená",J2714,0)</f>
        <v>0</v>
      </c>
      <c r="BI2714" s="260">
        <f>IF(N2714="nulová",J2714,0)</f>
        <v>0</v>
      </c>
      <c r="BJ2714" s="18" t="s">
        <v>91</v>
      </c>
      <c r="BK2714" s="260">
        <f>ROUND(I2714*H2714,2)</f>
        <v>0</v>
      </c>
      <c r="BL2714" s="18" t="s">
        <v>1962</v>
      </c>
      <c r="BM2714" s="259" t="s">
        <v>4182</v>
      </c>
    </row>
    <row r="2715" s="2" customFormat="1">
      <c r="A2715" s="40"/>
      <c r="B2715" s="41"/>
      <c r="C2715" s="42"/>
      <c r="D2715" s="261" t="s">
        <v>404</v>
      </c>
      <c r="E2715" s="42"/>
      <c r="F2715" s="262" t="s">
        <v>1771</v>
      </c>
      <c r="G2715" s="42"/>
      <c r="H2715" s="42"/>
      <c r="I2715" s="157"/>
      <c r="J2715" s="42"/>
      <c r="K2715" s="42"/>
      <c r="L2715" s="46"/>
      <c r="M2715" s="263"/>
      <c r="N2715" s="264"/>
      <c r="O2715" s="93"/>
      <c r="P2715" s="93"/>
      <c r="Q2715" s="93"/>
      <c r="R2715" s="93"/>
      <c r="S2715" s="93"/>
      <c r="T2715" s="94"/>
      <c r="U2715" s="40"/>
      <c r="V2715" s="40"/>
      <c r="W2715" s="40"/>
      <c r="X2715" s="40"/>
      <c r="Y2715" s="40"/>
      <c r="Z2715" s="40"/>
      <c r="AA2715" s="40"/>
      <c r="AB2715" s="40"/>
      <c r="AC2715" s="40"/>
      <c r="AD2715" s="40"/>
      <c r="AE2715" s="40"/>
      <c r="AT2715" s="18" t="s">
        <v>404</v>
      </c>
      <c r="AU2715" s="18" t="s">
        <v>93</v>
      </c>
    </row>
    <row r="2716" s="12" customFormat="1" ht="22.8" customHeight="1">
      <c r="A2716" s="12"/>
      <c r="B2716" s="231"/>
      <c r="C2716" s="232"/>
      <c r="D2716" s="233" t="s">
        <v>82</v>
      </c>
      <c r="E2716" s="245" t="s">
        <v>4183</v>
      </c>
      <c r="F2716" s="245" t="s">
        <v>4184</v>
      </c>
      <c r="G2716" s="232"/>
      <c r="H2716" s="232"/>
      <c r="I2716" s="235"/>
      <c r="J2716" s="246">
        <f>BK2716</f>
        <v>0</v>
      </c>
      <c r="K2716" s="232"/>
      <c r="L2716" s="237"/>
      <c r="M2716" s="238"/>
      <c r="N2716" s="239"/>
      <c r="O2716" s="239"/>
      <c r="P2716" s="240">
        <f>SUM(P2717:P2728)</f>
        <v>0</v>
      </c>
      <c r="Q2716" s="239"/>
      <c r="R2716" s="240">
        <f>SUM(R2717:R2728)</f>
        <v>4.0963517700000001</v>
      </c>
      <c r="S2716" s="239"/>
      <c r="T2716" s="241">
        <f>SUM(T2717:T2728)</f>
        <v>0</v>
      </c>
      <c r="U2716" s="12"/>
      <c r="V2716" s="12"/>
      <c r="W2716" s="12"/>
      <c r="X2716" s="12"/>
      <c r="Y2716" s="12"/>
      <c r="Z2716" s="12"/>
      <c r="AA2716" s="12"/>
      <c r="AB2716" s="12"/>
      <c r="AC2716" s="12"/>
      <c r="AD2716" s="12"/>
      <c r="AE2716" s="12"/>
      <c r="AR2716" s="242" t="s">
        <v>124</v>
      </c>
      <c r="AT2716" s="243" t="s">
        <v>82</v>
      </c>
      <c r="AU2716" s="243" t="s">
        <v>91</v>
      </c>
      <c r="AY2716" s="242" t="s">
        <v>397</v>
      </c>
      <c r="BK2716" s="244">
        <f>SUM(BK2717:BK2728)</f>
        <v>0</v>
      </c>
    </row>
    <row r="2717" s="2" customFormat="1" ht="21.75" customHeight="1">
      <c r="A2717" s="40"/>
      <c r="B2717" s="41"/>
      <c r="C2717" s="247" t="s">
        <v>2561</v>
      </c>
      <c r="D2717" s="247" t="s">
        <v>400</v>
      </c>
      <c r="E2717" s="248" t="s">
        <v>4185</v>
      </c>
      <c r="F2717" s="249" t="s">
        <v>4186</v>
      </c>
      <c r="G2717" s="250" t="s">
        <v>546</v>
      </c>
      <c r="H2717" s="251">
        <v>504.02300000000002</v>
      </c>
      <c r="I2717" s="252"/>
      <c r="J2717" s="253">
        <f>ROUND(I2717*H2717,2)</f>
        <v>0</v>
      </c>
      <c r="K2717" s="254"/>
      <c r="L2717" s="46"/>
      <c r="M2717" s="255" t="s">
        <v>1</v>
      </c>
      <c r="N2717" s="256" t="s">
        <v>48</v>
      </c>
      <c r="O2717" s="93"/>
      <c r="P2717" s="257">
        <f>O2717*H2717</f>
        <v>0</v>
      </c>
      <c r="Q2717" s="257">
        <v>9.0000000000000006E-05</v>
      </c>
      <c r="R2717" s="257">
        <f>Q2717*H2717</f>
        <v>0.045362070000000004</v>
      </c>
      <c r="S2717" s="257">
        <v>0</v>
      </c>
      <c r="T2717" s="258">
        <f>S2717*H2717</f>
        <v>0</v>
      </c>
      <c r="U2717" s="40"/>
      <c r="V2717" s="40"/>
      <c r="W2717" s="40"/>
      <c r="X2717" s="40"/>
      <c r="Y2717" s="40"/>
      <c r="Z2717" s="40"/>
      <c r="AA2717" s="40"/>
      <c r="AB2717" s="40"/>
      <c r="AC2717" s="40"/>
      <c r="AD2717" s="40"/>
      <c r="AE2717" s="40"/>
      <c r="AR2717" s="259" t="s">
        <v>124</v>
      </c>
      <c r="AT2717" s="259" t="s">
        <v>400</v>
      </c>
      <c r="AU2717" s="259" t="s">
        <v>93</v>
      </c>
      <c r="AY2717" s="18" t="s">
        <v>397</v>
      </c>
      <c r="BE2717" s="260">
        <f>IF(N2717="základní",J2717,0)</f>
        <v>0</v>
      </c>
      <c r="BF2717" s="260">
        <f>IF(N2717="snížená",J2717,0)</f>
        <v>0</v>
      </c>
      <c r="BG2717" s="260">
        <f>IF(N2717="zákl. přenesená",J2717,0)</f>
        <v>0</v>
      </c>
      <c r="BH2717" s="260">
        <f>IF(N2717="sníž. přenesená",J2717,0)</f>
        <v>0</v>
      </c>
      <c r="BI2717" s="260">
        <f>IF(N2717="nulová",J2717,0)</f>
        <v>0</v>
      </c>
      <c r="BJ2717" s="18" t="s">
        <v>91</v>
      </c>
      <c r="BK2717" s="260">
        <f>ROUND(I2717*H2717,2)</f>
        <v>0</v>
      </c>
      <c r="BL2717" s="18" t="s">
        <v>124</v>
      </c>
      <c r="BM2717" s="259" t="s">
        <v>4187</v>
      </c>
    </row>
    <row r="2718" s="2" customFormat="1" ht="21.75" customHeight="1">
      <c r="A2718" s="40"/>
      <c r="B2718" s="41"/>
      <c r="C2718" s="247" t="s">
        <v>4188</v>
      </c>
      <c r="D2718" s="247" t="s">
        <v>400</v>
      </c>
      <c r="E2718" s="248" t="s">
        <v>4189</v>
      </c>
      <c r="F2718" s="249" t="s">
        <v>4190</v>
      </c>
      <c r="G2718" s="250" t="s">
        <v>546</v>
      </c>
      <c r="H2718" s="251">
        <v>1358</v>
      </c>
      <c r="I2718" s="252"/>
      <c r="J2718" s="253">
        <f>ROUND(I2718*H2718,2)</f>
        <v>0</v>
      </c>
      <c r="K2718" s="254"/>
      <c r="L2718" s="46"/>
      <c r="M2718" s="255" t="s">
        <v>1</v>
      </c>
      <c r="N2718" s="256" t="s">
        <v>48</v>
      </c>
      <c r="O2718" s="93"/>
      <c r="P2718" s="257">
        <f>O2718*H2718</f>
        <v>0</v>
      </c>
      <c r="Q2718" s="257">
        <v>6.0000000000000002E-05</v>
      </c>
      <c r="R2718" s="257">
        <f>Q2718*H2718</f>
        <v>0.081479999999999997</v>
      </c>
      <c r="S2718" s="257">
        <v>0</v>
      </c>
      <c r="T2718" s="258">
        <f>S2718*H2718</f>
        <v>0</v>
      </c>
      <c r="U2718" s="40"/>
      <c r="V2718" s="40"/>
      <c r="W2718" s="40"/>
      <c r="X2718" s="40"/>
      <c r="Y2718" s="40"/>
      <c r="Z2718" s="40"/>
      <c r="AA2718" s="40"/>
      <c r="AB2718" s="40"/>
      <c r="AC2718" s="40"/>
      <c r="AD2718" s="40"/>
      <c r="AE2718" s="40"/>
      <c r="AR2718" s="259" t="s">
        <v>124</v>
      </c>
      <c r="AT2718" s="259" t="s">
        <v>400</v>
      </c>
      <c r="AU2718" s="259" t="s">
        <v>93</v>
      </c>
      <c r="AY2718" s="18" t="s">
        <v>397</v>
      </c>
      <c r="BE2718" s="260">
        <f>IF(N2718="základní",J2718,0)</f>
        <v>0</v>
      </c>
      <c r="BF2718" s="260">
        <f>IF(N2718="snížená",J2718,0)</f>
        <v>0</v>
      </c>
      <c r="BG2718" s="260">
        <f>IF(N2718="zákl. přenesená",J2718,0)</f>
        <v>0</v>
      </c>
      <c r="BH2718" s="260">
        <f>IF(N2718="sníž. přenesená",J2718,0)</f>
        <v>0</v>
      </c>
      <c r="BI2718" s="260">
        <f>IF(N2718="nulová",J2718,0)</f>
        <v>0</v>
      </c>
      <c r="BJ2718" s="18" t="s">
        <v>91</v>
      </c>
      <c r="BK2718" s="260">
        <f>ROUND(I2718*H2718,2)</f>
        <v>0</v>
      </c>
      <c r="BL2718" s="18" t="s">
        <v>124</v>
      </c>
      <c r="BM2718" s="259" t="s">
        <v>4191</v>
      </c>
    </row>
    <row r="2719" s="2" customFormat="1" ht="21.75" customHeight="1">
      <c r="A2719" s="40"/>
      <c r="B2719" s="41"/>
      <c r="C2719" s="247" t="s">
        <v>2564</v>
      </c>
      <c r="D2719" s="247" t="s">
        <v>400</v>
      </c>
      <c r="E2719" s="248" t="s">
        <v>4192</v>
      </c>
      <c r="F2719" s="249" t="s">
        <v>4193</v>
      </c>
      <c r="G2719" s="250" t="s">
        <v>546</v>
      </c>
      <c r="H2719" s="251">
        <v>131.482</v>
      </c>
      <c r="I2719" s="252"/>
      <c r="J2719" s="253">
        <f>ROUND(I2719*H2719,2)</f>
        <v>0</v>
      </c>
      <c r="K2719" s="254"/>
      <c r="L2719" s="46"/>
      <c r="M2719" s="255" t="s">
        <v>1</v>
      </c>
      <c r="N2719" s="256" t="s">
        <v>48</v>
      </c>
      <c r="O2719" s="93"/>
      <c r="P2719" s="257">
        <f>O2719*H2719</f>
        <v>0</v>
      </c>
      <c r="Q2719" s="257">
        <v>6.0000000000000002E-05</v>
      </c>
      <c r="R2719" s="257">
        <f>Q2719*H2719</f>
        <v>0.0078889200000000007</v>
      </c>
      <c r="S2719" s="257">
        <v>0</v>
      </c>
      <c r="T2719" s="258">
        <f>S2719*H2719</f>
        <v>0</v>
      </c>
      <c r="U2719" s="40"/>
      <c r="V2719" s="40"/>
      <c r="W2719" s="40"/>
      <c r="X2719" s="40"/>
      <c r="Y2719" s="40"/>
      <c r="Z2719" s="40"/>
      <c r="AA2719" s="40"/>
      <c r="AB2719" s="40"/>
      <c r="AC2719" s="40"/>
      <c r="AD2719" s="40"/>
      <c r="AE2719" s="40"/>
      <c r="AR2719" s="259" t="s">
        <v>124</v>
      </c>
      <c r="AT2719" s="259" t="s">
        <v>400</v>
      </c>
      <c r="AU2719" s="259" t="s">
        <v>93</v>
      </c>
      <c r="AY2719" s="18" t="s">
        <v>397</v>
      </c>
      <c r="BE2719" s="260">
        <f>IF(N2719="základní",J2719,0)</f>
        <v>0</v>
      </c>
      <c r="BF2719" s="260">
        <f>IF(N2719="snížená",J2719,0)</f>
        <v>0</v>
      </c>
      <c r="BG2719" s="260">
        <f>IF(N2719="zákl. přenesená",J2719,0)</f>
        <v>0</v>
      </c>
      <c r="BH2719" s="260">
        <f>IF(N2719="sníž. přenesená",J2719,0)</f>
        <v>0</v>
      </c>
      <c r="BI2719" s="260">
        <f>IF(N2719="nulová",J2719,0)</f>
        <v>0</v>
      </c>
      <c r="BJ2719" s="18" t="s">
        <v>91</v>
      </c>
      <c r="BK2719" s="260">
        <f>ROUND(I2719*H2719,2)</f>
        <v>0</v>
      </c>
      <c r="BL2719" s="18" t="s">
        <v>124</v>
      </c>
      <c r="BM2719" s="259" t="s">
        <v>4194</v>
      </c>
    </row>
    <row r="2720" s="2" customFormat="1" ht="21.75" customHeight="1">
      <c r="A2720" s="40"/>
      <c r="B2720" s="41"/>
      <c r="C2720" s="247" t="s">
        <v>4195</v>
      </c>
      <c r="D2720" s="247" t="s">
        <v>400</v>
      </c>
      <c r="E2720" s="248" t="s">
        <v>4196</v>
      </c>
      <c r="F2720" s="249" t="s">
        <v>4197</v>
      </c>
      <c r="G2720" s="250" t="s">
        <v>546</v>
      </c>
      <c r="H2720" s="251">
        <v>504.02300000000002</v>
      </c>
      <c r="I2720" s="252"/>
      <c r="J2720" s="253">
        <f>ROUND(I2720*H2720,2)</f>
        <v>0</v>
      </c>
      <c r="K2720" s="254"/>
      <c r="L2720" s="46"/>
      <c r="M2720" s="255" t="s">
        <v>1</v>
      </c>
      <c r="N2720" s="256" t="s">
        <v>48</v>
      </c>
      <c r="O2720" s="93"/>
      <c r="P2720" s="257">
        <f>O2720*H2720</f>
        <v>0</v>
      </c>
      <c r="Q2720" s="257">
        <v>0.0043800000000000002</v>
      </c>
      <c r="R2720" s="257">
        <f>Q2720*H2720</f>
        <v>2.2076207400000003</v>
      </c>
      <c r="S2720" s="257">
        <v>0</v>
      </c>
      <c r="T2720" s="258">
        <f>S2720*H2720</f>
        <v>0</v>
      </c>
      <c r="U2720" s="40"/>
      <c r="V2720" s="40"/>
      <c r="W2720" s="40"/>
      <c r="X2720" s="40"/>
      <c r="Y2720" s="40"/>
      <c r="Z2720" s="40"/>
      <c r="AA2720" s="40"/>
      <c r="AB2720" s="40"/>
      <c r="AC2720" s="40"/>
      <c r="AD2720" s="40"/>
      <c r="AE2720" s="40"/>
      <c r="AR2720" s="259" t="s">
        <v>124</v>
      </c>
      <c r="AT2720" s="259" t="s">
        <v>400</v>
      </c>
      <c r="AU2720" s="259" t="s">
        <v>93</v>
      </c>
      <c r="AY2720" s="18" t="s">
        <v>397</v>
      </c>
      <c r="BE2720" s="260">
        <f>IF(N2720="základní",J2720,0)</f>
        <v>0</v>
      </c>
      <c r="BF2720" s="260">
        <f>IF(N2720="snížená",J2720,0)</f>
        <v>0</v>
      </c>
      <c r="BG2720" s="260">
        <f>IF(N2720="zákl. přenesená",J2720,0)</f>
        <v>0</v>
      </c>
      <c r="BH2720" s="260">
        <f>IF(N2720="sníž. přenesená",J2720,0)</f>
        <v>0</v>
      </c>
      <c r="BI2720" s="260">
        <f>IF(N2720="nulová",J2720,0)</f>
        <v>0</v>
      </c>
      <c r="BJ2720" s="18" t="s">
        <v>91</v>
      </c>
      <c r="BK2720" s="260">
        <f>ROUND(I2720*H2720,2)</f>
        <v>0</v>
      </c>
      <c r="BL2720" s="18" t="s">
        <v>124</v>
      </c>
      <c r="BM2720" s="259" t="s">
        <v>4198</v>
      </c>
    </row>
    <row r="2721" s="16" customFormat="1">
      <c r="A2721" s="16"/>
      <c r="B2721" s="306"/>
      <c r="C2721" s="307"/>
      <c r="D2721" s="261" t="s">
        <v>465</v>
      </c>
      <c r="E2721" s="308" t="s">
        <v>1</v>
      </c>
      <c r="F2721" s="309" t="s">
        <v>1129</v>
      </c>
      <c r="G2721" s="307"/>
      <c r="H2721" s="308" t="s">
        <v>1</v>
      </c>
      <c r="I2721" s="310"/>
      <c r="J2721" s="307"/>
      <c r="K2721" s="307"/>
      <c r="L2721" s="311"/>
      <c r="M2721" s="312"/>
      <c r="N2721" s="313"/>
      <c r="O2721" s="313"/>
      <c r="P2721" s="313"/>
      <c r="Q2721" s="313"/>
      <c r="R2721" s="313"/>
      <c r="S2721" s="313"/>
      <c r="T2721" s="314"/>
      <c r="U2721" s="16"/>
      <c r="V2721" s="16"/>
      <c r="W2721" s="16"/>
      <c r="X2721" s="16"/>
      <c r="Y2721" s="16"/>
      <c r="Z2721" s="16"/>
      <c r="AA2721" s="16"/>
      <c r="AB2721" s="16"/>
      <c r="AC2721" s="16"/>
      <c r="AD2721" s="16"/>
      <c r="AE2721" s="16"/>
      <c r="AT2721" s="315" t="s">
        <v>465</v>
      </c>
      <c r="AU2721" s="315" t="s">
        <v>93</v>
      </c>
      <c r="AV2721" s="16" t="s">
        <v>91</v>
      </c>
      <c r="AW2721" s="16" t="s">
        <v>38</v>
      </c>
      <c r="AX2721" s="16" t="s">
        <v>83</v>
      </c>
      <c r="AY2721" s="315" t="s">
        <v>397</v>
      </c>
    </row>
    <row r="2722" s="13" customFormat="1">
      <c r="A2722" s="13"/>
      <c r="B2722" s="269"/>
      <c r="C2722" s="270"/>
      <c r="D2722" s="261" t="s">
        <v>465</v>
      </c>
      <c r="E2722" s="271" t="s">
        <v>1</v>
      </c>
      <c r="F2722" s="272" t="s">
        <v>1130</v>
      </c>
      <c r="G2722" s="270"/>
      <c r="H2722" s="273">
        <v>504.02300000000002</v>
      </c>
      <c r="I2722" s="274"/>
      <c r="J2722" s="270"/>
      <c r="K2722" s="270"/>
      <c r="L2722" s="275"/>
      <c r="M2722" s="276"/>
      <c r="N2722" s="277"/>
      <c r="O2722" s="277"/>
      <c r="P2722" s="277"/>
      <c r="Q2722" s="277"/>
      <c r="R2722" s="277"/>
      <c r="S2722" s="277"/>
      <c r="T2722" s="278"/>
      <c r="U2722" s="13"/>
      <c r="V2722" s="13"/>
      <c r="W2722" s="13"/>
      <c r="X2722" s="13"/>
      <c r="Y2722" s="13"/>
      <c r="Z2722" s="13"/>
      <c r="AA2722" s="13"/>
      <c r="AB2722" s="13"/>
      <c r="AC2722" s="13"/>
      <c r="AD2722" s="13"/>
      <c r="AE2722" s="13"/>
      <c r="AT2722" s="279" t="s">
        <v>465</v>
      </c>
      <c r="AU2722" s="279" t="s">
        <v>93</v>
      </c>
      <c r="AV2722" s="13" t="s">
        <v>93</v>
      </c>
      <c r="AW2722" s="13" t="s">
        <v>38</v>
      </c>
      <c r="AX2722" s="13" t="s">
        <v>83</v>
      </c>
      <c r="AY2722" s="279" t="s">
        <v>397</v>
      </c>
    </row>
    <row r="2723" s="14" customFormat="1">
      <c r="A2723" s="14"/>
      <c r="B2723" s="280"/>
      <c r="C2723" s="281"/>
      <c r="D2723" s="261" t="s">
        <v>465</v>
      </c>
      <c r="E2723" s="282" t="s">
        <v>1</v>
      </c>
      <c r="F2723" s="283" t="s">
        <v>467</v>
      </c>
      <c r="G2723" s="281"/>
      <c r="H2723" s="284">
        <v>504.02300000000002</v>
      </c>
      <c r="I2723" s="285"/>
      <c r="J2723" s="281"/>
      <c r="K2723" s="281"/>
      <c r="L2723" s="286"/>
      <c r="M2723" s="287"/>
      <c r="N2723" s="288"/>
      <c r="O2723" s="288"/>
      <c r="P2723" s="288"/>
      <c r="Q2723" s="288"/>
      <c r="R2723" s="288"/>
      <c r="S2723" s="288"/>
      <c r="T2723" s="289"/>
      <c r="U2723" s="14"/>
      <c r="V2723" s="14"/>
      <c r="W2723" s="14"/>
      <c r="X2723" s="14"/>
      <c r="Y2723" s="14"/>
      <c r="Z2723" s="14"/>
      <c r="AA2723" s="14"/>
      <c r="AB2723" s="14"/>
      <c r="AC2723" s="14"/>
      <c r="AD2723" s="14"/>
      <c r="AE2723" s="14"/>
      <c r="AT2723" s="290" t="s">
        <v>465</v>
      </c>
      <c r="AU2723" s="290" t="s">
        <v>93</v>
      </c>
      <c r="AV2723" s="14" t="s">
        <v>124</v>
      </c>
      <c r="AW2723" s="14" t="s">
        <v>38</v>
      </c>
      <c r="AX2723" s="14" t="s">
        <v>91</v>
      </c>
      <c r="AY2723" s="290" t="s">
        <v>397</v>
      </c>
    </row>
    <row r="2724" s="2" customFormat="1" ht="21.75" customHeight="1">
      <c r="A2724" s="40"/>
      <c r="B2724" s="41"/>
      <c r="C2724" s="247" t="s">
        <v>2568</v>
      </c>
      <c r="D2724" s="247" t="s">
        <v>400</v>
      </c>
      <c r="E2724" s="248" t="s">
        <v>4199</v>
      </c>
      <c r="F2724" s="249" t="s">
        <v>4200</v>
      </c>
      <c r="G2724" s="250" t="s">
        <v>546</v>
      </c>
      <c r="H2724" s="251">
        <v>504.02300000000002</v>
      </c>
      <c r="I2724" s="252"/>
      <c r="J2724" s="253">
        <f>ROUND(I2724*H2724,2)</f>
        <v>0</v>
      </c>
      <c r="K2724" s="254"/>
      <c r="L2724" s="46"/>
      <c r="M2724" s="255" t="s">
        <v>1</v>
      </c>
      <c r="N2724" s="256" t="s">
        <v>48</v>
      </c>
      <c r="O2724" s="93"/>
      <c r="P2724" s="257">
        <f>O2724*H2724</f>
        <v>0</v>
      </c>
      <c r="Q2724" s="257">
        <v>0.00348</v>
      </c>
      <c r="R2724" s="257">
        <f>Q2724*H2724</f>
        <v>1.7540000400000002</v>
      </c>
      <c r="S2724" s="257">
        <v>0</v>
      </c>
      <c r="T2724" s="258">
        <f>S2724*H2724</f>
        <v>0</v>
      </c>
      <c r="U2724" s="40"/>
      <c r="V2724" s="40"/>
      <c r="W2724" s="40"/>
      <c r="X2724" s="40"/>
      <c r="Y2724" s="40"/>
      <c r="Z2724" s="40"/>
      <c r="AA2724" s="40"/>
      <c r="AB2724" s="40"/>
      <c r="AC2724" s="40"/>
      <c r="AD2724" s="40"/>
      <c r="AE2724" s="40"/>
      <c r="AR2724" s="259" t="s">
        <v>124</v>
      </c>
      <c r="AT2724" s="259" t="s">
        <v>400</v>
      </c>
      <c r="AU2724" s="259" t="s">
        <v>93</v>
      </c>
      <c r="AY2724" s="18" t="s">
        <v>397</v>
      </c>
      <c r="BE2724" s="260">
        <f>IF(N2724="základní",J2724,0)</f>
        <v>0</v>
      </c>
      <c r="BF2724" s="260">
        <f>IF(N2724="snížená",J2724,0)</f>
        <v>0</v>
      </c>
      <c r="BG2724" s="260">
        <f>IF(N2724="zákl. přenesená",J2724,0)</f>
        <v>0</v>
      </c>
      <c r="BH2724" s="260">
        <f>IF(N2724="sníž. přenesená",J2724,0)</f>
        <v>0</v>
      </c>
      <c r="BI2724" s="260">
        <f>IF(N2724="nulová",J2724,0)</f>
        <v>0</v>
      </c>
      <c r="BJ2724" s="18" t="s">
        <v>91</v>
      </c>
      <c r="BK2724" s="260">
        <f>ROUND(I2724*H2724,2)</f>
        <v>0</v>
      </c>
      <c r="BL2724" s="18" t="s">
        <v>124</v>
      </c>
      <c r="BM2724" s="259" t="s">
        <v>4201</v>
      </c>
    </row>
    <row r="2725" s="2" customFormat="1">
      <c r="A2725" s="40"/>
      <c r="B2725" s="41"/>
      <c r="C2725" s="42"/>
      <c r="D2725" s="261" t="s">
        <v>404</v>
      </c>
      <c r="E2725" s="42"/>
      <c r="F2725" s="262" t="s">
        <v>1196</v>
      </c>
      <c r="G2725" s="42"/>
      <c r="H2725" s="42"/>
      <c r="I2725" s="157"/>
      <c r="J2725" s="42"/>
      <c r="K2725" s="42"/>
      <c r="L2725" s="46"/>
      <c r="M2725" s="263"/>
      <c r="N2725" s="264"/>
      <c r="O2725" s="93"/>
      <c r="P2725" s="93"/>
      <c r="Q2725" s="93"/>
      <c r="R2725" s="93"/>
      <c r="S2725" s="93"/>
      <c r="T2725" s="94"/>
      <c r="U2725" s="40"/>
      <c r="V2725" s="40"/>
      <c r="W2725" s="40"/>
      <c r="X2725" s="40"/>
      <c r="Y2725" s="40"/>
      <c r="Z2725" s="40"/>
      <c r="AA2725" s="40"/>
      <c r="AB2725" s="40"/>
      <c r="AC2725" s="40"/>
      <c r="AD2725" s="40"/>
      <c r="AE2725" s="40"/>
      <c r="AT2725" s="18" t="s">
        <v>404</v>
      </c>
      <c r="AU2725" s="18" t="s">
        <v>93</v>
      </c>
    </row>
    <row r="2726" s="16" customFormat="1">
      <c r="A2726" s="16"/>
      <c r="B2726" s="306"/>
      <c r="C2726" s="307"/>
      <c r="D2726" s="261" t="s">
        <v>465</v>
      </c>
      <c r="E2726" s="308" t="s">
        <v>1</v>
      </c>
      <c r="F2726" s="309" t="s">
        <v>1129</v>
      </c>
      <c r="G2726" s="307"/>
      <c r="H2726" s="308" t="s">
        <v>1</v>
      </c>
      <c r="I2726" s="310"/>
      <c r="J2726" s="307"/>
      <c r="K2726" s="307"/>
      <c r="L2726" s="311"/>
      <c r="M2726" s="312"/>
      <c r="N2726" s="313"/>
      <c r="O2726" s="313"/>
      <c r="P2726" s="313"/>
      <c r="Q2726" s="313"/>
      <c r="R2726" s="313"/>
      <c r="S2726" s="313"/>
      <c r="T2726" s="314"/>
      <c r="U2726" s="16"/>
      <c r="V2726" s="16"/>
      <c r="W2726" s="16"/>
      <c r="X2726" s="16"/>
      <c r="Y2726" s="16"/>
      <c r="Z2726" s="16"/>
      <c r="AA2726" s="16"/>
      <c r="AB2726" s="16"/>
      <c r="AC2726" s="16"/>
      <c r="AD2726" s="16"/>
      <c r="AE2726" s="16"/>
      <c r="AT2726" s="315" t="s">
        <v>465</v>
      </c>
      <c r="AU2726" s="315" t="s">
        <v>93</v>
      </c>
      <c r="AV2726" s="16" t="s">
        <v>91</v>
      </c>
      <c r="AW2726" s="16" t="s">
        <v>38</v>
      </c>
      <c r="AX2726" s="16" t="s">
        <v>83</v>
      </c>
      <c r="AY2726" s="315" t="s">
        <v>397</v>
      </c>
    </row>
    <row r="2727" s="13" customFormat="1">
      <c r="A2727" s="13"/>
      <c r="B2727" s="269"/>
      <c r="C2727" s="270"/>
      <c r="D2727" s="261" t="s">
        <v>465</v>
      </c>
      <c r="E2727" s="271" t="s">
        <v>1</v>
      </c>
      <c r="F2727" s="272" t="s">
        <v>1130</v>
      </c>
      <c r="G2727" s="270"/>
      <c r="H2727" s="273">
        <v>504.02300000000002</v>
      </c>
      <c r="I2727" s="274"/>
      <c r="J2727" s="270"/>
      <c r="K2727" s="270"/>
      <c r="L2727" s="275"/>
      <c r="M2727" s="276"/>
      <c r="N2727" s="277"/>
      <c r="O2727" s="277"/>
      <c r="P2727" s="277"/>
      <c r="Q2727" s="277"/>
      <c r="R2727" s="277"/>
      <c r="S2727" s="277"/>
      <c r="T2727" s="278"/>
      <c r="U2727" s="13"/>
      <c r="V2727" s="13"/>
      <c r="W2727" s="13"/>
      <c r="X2727" s="13"/>
      <c r="Y2727" s="13"/>
      <c r="Z2727" s="13"/>
      <c r="AA2727" s="13"/>
      <c r="AB2727" s="13"/>
      <c r="AC2727" s="13"/>
      <c r="AD2727" s="13"/>
      <c r="AE2727" s="13"/>
      <c r="AT2727" s="279" t="s">
        <v>465</v>
      </c>
      <c r="AU2727" s="279" t="s">
        <v>93</v>
      </c>
      <c r="AV2727" s="13" t="s">
        <v>93</v>
      </c>
      <c r="AW2727" s="13" t="s">
        <v>38</v>
      </c>
      <c r="AX2727" s="13" t="s">
        <v>83</v>
      </c>
      <c r="AY2727" s="279" t="s">
        <v>397</v>
      </c>
    </row>
    <row r="2728" s="14" customFormat="1">
      <c r="A2728" s="14"/>
      <c r="B2728" s="280"/>
      <c r="C2728" s="281"/>
      <c r="D2728" s="261" t="s">
        <v>465</v>
      </c>
      <c r="E2728" s="282" t="s">
        <v>1</v>
      </c>
      <c r="F2728" s="283" t="s">
        <v>467</v>
      </c>
      <c r="G2728" s="281"/>
      <c r="H2728" s="284">
        <v>504.02300000000002</v>
      </c>
      <c r="I2728" s="285"/>
      <c r="J2728" s="281"/>
      <c r="K2728" s="281"/>
      <c r="L2728" s="286"/>
      <c r="M2728" s="287"/>
      <c r="N2728" s="288"/>
      <c r="O2728" s="288"/>
      <c r="P2728" s="288"/>
      <c r="Q2728" s="288"/>
      <c r="R2728" s="288"/>
      <c r="S2728" s="288"/>
      <c r="T2728" s="289"/>
      <c r="U2728" s="14"/>
      <c r="V2728" s="14"/>
      <c r="W2728" s="14"/>
      <c r="X2728" s="14"/>
      <c r="Y2728" s="14"/>
      <c r="Z2728" s="14"/>
      <c r="AA2728" s="14"/>
      <c r="AB2728" s="14"/>
      <c r="AC2728" s="14"/>
      <c r="AD2728" s="14"/>
      <c r="AE2728" s="14"/>
      <c r="AT2728" s="290" t="s">
        <v>465</v>
      </c>
      <c r="AU2728" s="290" t="s">
        <v>93</v>
      </c>
      <c r="AV2728" s="14" t="s">
        <v>124</v>
      </c>
      <c r="AW2728" s="14" t="s">
        <v>38</v>
      </c>
      <c r="AX2728" s="14" t="s">
        <v>91</v>
      </c>
      <c r="AY2728" s="290" t="s">
        <v>397</v>
      </c>
    </row>
    <row r="2729" s="12" customFormat="1" ht="22.8" customHeight="1">
      <c r="A2729" s="12"/>
      <c r="B2729" s="231"/>
      <c r="C2729" s="232"/>
      <c r="D2729" s="233" t="s">
        <v>82</v>
      </c>
      <c r="E2729" s="245" t="s">
        <v>4202</v>
      </c>
      <c r="F2729" s="245" t="s">
        <v>4203</v>
      </c>
      <c r="G2729" s="232"/>
      <c r="H2729" s="232"/>
      <c r="I2729" s="235"/>
      <c r="J2729" s="246">
        <f>BK2729</f>
        <v>0</v>
      </c>
      <c r="K2729" s="232"/>
      <c r="L2729" s="237"/>
      <c r="M2729" s="238"/>
      <c r="N2729" s="239"/>
      <c r="O2729" s="239"/>
      <c r="P2729" s="240">
        <f>SUM(P2730:P2912)</f>
        <v>0</v>
      </c>
      <c r="Q2729" s="239"/>
      <c r="R2729" s="240">
        <f>SUM(R2730:R2912)</f>
        <v>514.82330822999995</v>
      </c>
      <c r="S2729" s="239"/>
      <c r="T2729" s="241">
        <f>SUM(T2730:T2912)</f>
        <v>0</v>
      </c>
      <c r="U2729" s="12"/>
      <c r="V2729" s="12"/>
      <c r="W2729" s="12"/>
      <c r="X2729" s="12"/>
      <c r="Y2729" s="12"/>
      <c r="Z2729" s="12"/>
      <c r="AA2729" s="12"/>
      <c r="AB2729" s="12"/>
      <c r="AC2729" s="12"/>
      <c r="AD2729" s="12"/>
      <c r="AE2729" s="12"/>
      <c r="AR2729" s="242" t="s">
        <v>124</v>
      </c>
      <c r="AT2729" s="243" t="s">
        <v>82</v>
      </c>
      <c r="AU2729" s="243" t="s">
        <v>91</v>
      </c>
      <c r="AY2729" s="242" t="s">
        <v>397</v>
      </c>
      <c r="BK2729" s="244">
        <f>SUM(BK2730:BK2912)</f>
        <v>0</v>
      </c>
    </row>
    <row r="2730" s="2" customFormat="1" ht="16.5" customHeight="1">
      <c r="A2730" s="40"/>
      <c r="B2730" s="41"/>
      <c r="C2730" s="247" t="s">
        <v>4204</v>
      </c>
      <c r="D2730" s="247" t="s">
        <v>400</v>
      </c>
      <c r="E2730" s="248" t="s">
        <v>4205</v>
      </c>
      <c r="F2730" s="249" t="s">
        <v>4206</v>
      </c>
      <c r="G2730" s="250" t="s">
        <v>464</v>
      </c>
      <c r="H2730" s="251">
        <v>65.448999999999998</v>
      </c>
      <c r="I2730" s="252"/>
      <c r="J2730" s="253">
        <f>ROUND(I2730*H2730,2)</f>
        <v>0</v>
      </c>
      <c r="K2730" s="254"/>
      <c r="L2730" s="46"/>
      <c r="M2730" s="255" t="s">
        <v>1</v>
      </c>
      <c r="N2730" s="256" t="s">
        <v>48</v>
      </c>
      <c r="O2730" s="93"/>
      <c r="P2730" s="257">
        <f>O2730*H2730</f>
        <v>0</v>
      </c>
      <c r="Q2730" s="257">
        <v>2.45329</v>
      </c>
      <c r="R2730" s="257">
        <f>Q2730*H2730</f>
        <v>160.56537720999998</v>
      </c>
      <c r="S2730" s="257">
        <v>0</v>
      </c>
      <c r="T2730" s="258">
        <f>S2730*H2730</f>
        <v>0</v>
      </c>
      <c r="U2730" s="40"/>
      <c r="V2730" s="40"/>
      <c r="W2730" s="40"/>
      <c r="X2730" s="40"/>
      <c r="Y2730" s="40"/>
      <c r="Z2730" s="40"/>
      <c r="AA2730" s="40"/>
      <c r="AB2730" s="40"/>
      <c r="AC2730" s="40"/>
      <c r="AD2730" s="40"/>
      <c r="AE2730" s="40"/>
      <c r="AR2730" s="259" t="s">
        <v>124</v>
      </c>
      <c r="AT2730" s="259" t="s">
        <v>400</v>
      </c>
      <c r="AU2730" s="259" t="s">
        <v>93</v>
      </c>
      <c r="AY2730" s="18" t="s">
        <v>397</v>
      </c>
      <c r="BE2730" s="260">
        <f>IF(N2730="základní",J2730,0)</f>
        <v>0</v>
      </c>
      <c r="BF2730" s="260">
        <f>IF(N2730="snížená",J2730,0)</f>
        <v>0</v>
      </c>
      <c r="BG2730" s="260">
        <f>IF(N2730="zákl. přenesená",J2730,0)</f>
        <v>0</v>
      </c>
      <c r="BH2730" s="260">
        <f>IF(N2730="sníž. přenesená",J2730,0)</f>
        <v>0</v>
      </c>
      <c r="BI2730" s="260">
        <f>IF(N2730="nulová",J2730,0)</f>
        <v>0</v>
      </c>
      <c r="BJ2730" s="18" t="s">
        <v>91</v>
      </c>
      <c r="BK2730" s="260">
        <f>ROUND(I2730*H2730,2)</f>
        <v>0</v>
      </c>
      <c r="BL2730" s="18" t="s">
        <v>124</v>
      </c>
      <c r="BM2730" s="259" t="s">
        <v>4207</v>
      </c>
    </row>
    <row r="2731" s="16" customFormat="1">
      <c r="A2731" s="16"/>
      <c r="B2731" s="306"/>
      <c r="C2731" s="307"/>
      <c r="D2731" s="261" t="s">
        <v>465</v>
      </c>
      <c r="E2731" s="308" t="s">
        <v>1</v>
      </c>
      <c r="F2731" s="309" t="s">
        <v>598</v>
      </c>
      <c r="G2731" s="307"/>
      <c r="H2731" s="308" t="s">
        <v>1</v>
      </c>
      <c r="I2731" s="310"/>
      <c r="J2731" s="307"/>
      <c r="K2731" s="307"/>
      <c r="L2731" s="311"/>
      <c r="M2731" s="312"/>
      <c r="N2731" s="313"/>
      <c r="O2731" s="313"/>
      <c r="P2731" s="313"/>
      <c r="Q2731" s="313"/>
      <c r="R2731" s="313"/>
      <c r="S2731" s="313"/>
      <c r="T2731" s="314"/>
      <c r="U2731" s="16"/>
      <c r="V2731" s="16"/>
      <c r="W2731" s="16"/>
      <c r="X2731" s="16"/>
      <c r="Y2731" s="16"/>
      <c r="Z2731" s="16"/>
      <c r="AA2731" s="16"/>
      <c r="AB2731" s="16"/>
      <c r="AC2731" s="16"/>
      <c r="AD2731" s="16"/>
      <c r="AE2731" s="16"/>
      <c r="AT2731" s="315" t="s">
        <v>465</v>
      </c>
      <c r="AU2731" s="315" t="s">
        <v>93</v>
      </c>
      <c r="AV2731" s="16" t="s">
        <v>91</v>
      </c>
      <c r="AW2731" s="16" t="s">
        <v>38</v>
      </c>
      <c r="AX2731" s="16" t="s">
        <v>83</v>
      </c>
      <c r="AY2731" s="315" t="s">
        <v>397</v>
      </c>
    </row>
    <row r="2732" s="13" customFormat="1">
      <c r="A2732" s="13"/>
      <c r="B2732" s="269"/>
      <c r="C2732" s="270"/>
      <c r="D2732" s="261" t="s">
        <v>465</v>
      </c>
      <c r="E2732" s="271" t="s">
        <v>1</v>
      </c>
      <c r="F2732" s="272" t="s">
        <v>4208</v>
      </c>
      <c r="G2732" s="270"/>
      <c r="H2732" s="273">
        <v>10.106</v>
      </c>
      <c r="I2732" s="274"/>
      <c r="J2732" s="270"/>
      <c r="K2732" s="270"/>
      <c r="L2732" s="275"/>
      <c r="M2732" s="276"/>
      <c r="N2732" s="277"/>
      <c r="O2732" s="277"/>
      <c r="P2732" s="277"/>
      <c r="Q2732" s="277"/>
      <c r="R2732" s="277"/>
      <c r="S2732" s="277"/>
      <c r="T2732" s="278"/>
      <c r="U2732" s="13"/>
      <c r="V2732" s="13"/>
      <c r="W2732" s="13"/>
      <c r="X2732" s="13"/>
      <c r="Y2732" s="13"/>
      <c r="Z2732" s="13"/>
      <c r="AA2732" s="13"/>
      <c r="AB2732" s="13"/>
      <c r="AC2732" s="13"/>
      <c r="AD2732" s="13"/>
      <c r="AE2732" s="13"/>
      <c r="AT2732" s="279" t="s">
        <v>465</v>
      </c>
      <c r="AU2732" s="279" t="s">
        <v>93</v>
      </c>
      <c r="AV2732" s="13" t="s">
        <v>93</v>
      </c>
      <c r="AW2732" s="13" t="s">
        <v>38</v>
      </c>
      <c r="AX2732" s="13" t="s">
        <v>83</v>
      </c>
      <c r="AY2732" s="279" t="s">
        <v>397</v>
      </c>
    </row>
    <row r="2733" s="13" customFormat="1">
      <c r="A2733" s="13"/>
      <c r="B2733" s="269"/>
      <c r="C2733" s="270"/>
      <c r="D2733" s="261" t="s">
        <v>465</v>
      </c>
      <c r="E2733" s="271" t="s">
        <v>1</v>
      </c>
      <c r="F2733" s="272" t="s">
        <v>4209</v>
      </c>
      <c r="G2733" s="270"/>
      <c r="H2733" s="273">
        <v>10.179</v>
      </c>
      <c r="I2733" s="274"/>
      <c r="J2733" s="270"/>
      <c r="K2733" s="270"/>
      <c r="L2733" s="275"/>
      <c r="M2733" s="276"/>
      <c r="N2733" s="277"/>
      <c r="O2733" s="277"/>
      <c r="P2733" s="277"/>
      <c r="Q2733" s="277"/>
      <c r="R2733" s="277"/>
      <c r="S2733" s="277"/>
      <c r="T2733" s="278"/>
      <c r="U2733" s="13"/>
      <c r="V2733" s="13"/>
      <c r="W2733" s="13"/>
      <c r="X2733" s="13"/>
      <c r="Y2733" s="13"/>
      <c r="Z2733" s="13"/>
      <c r="AA2733" s="13"/>
      <c r="AB2733" s="13"/>
      <c r="AC2733" s="13"/>
      <c r="AD2733" s="13"/>
      <c r="AE2733" s="13"/>
      <c r="AT2733" s="279" t="s">
        <v>465</v>
      </c>
      <c r="AU2733" s="279" t="s">
        <v>93</v>
      </c>
      <c r="AV2733" s="13" t="s">
        <v>93</v>
      </c>
      <c r="AW2733" s="13" t="s">
        <v>38</v>
      </c>
      <c r="AX2733" s="13" t="s">
        <v>83</v>
      </c>
      <c r="AY2733" s="279" t="s">
        <v>397</v>
      </c>
    </row>
    <row r="2734" s="13" customFormat="1">
      <c r="A2734" s="13"/>
      <c r="B2734" s="269"/>
      <c r="C2734" s="270"/>
      <c r="D2734" s="261" t="s">
        <v>465</v>
      </c>
      <c r="E2734" s="271" t="s">
        <v>1</v>
      </c>
      <c r="F2734" s="272" t="s">
        <v>4210</v>
      </c>
      <c r="G2734" s="270"/>
      <c r="H2734" s="273">
        <v>7.3689999999999998</v>
      </c>
      <c r="I2734" s="274"/>
      <c r="J2734" s="270"/>
      <c r="K2734" s="270"/>
      <c r="L2734" s="275"/>
      <c r="M2734" s="276"/>
      <c r="N2734" s="277"/>
      <c r="O2734" s="277"/>
      <c r="P2734" s="277"/>
      <c r="Q2734" s="277"/>
      <c r="R2734" s="277"/>
      <c r="S2734" s="277"/>
      <c r="T2734" s="278"/>
      <c r="U2734" s="13"/>
      <c r="V2734" s="13"/>
      <c r="W2734" s="13"/>
      <c r="X2734" s="13"/>
      <c r="Y2734" s="13"/>
      <c r="Z2734" s="13"/>
      <c r="AA2734" s="13"/>
      <c r="AB2734" s="13"/>
      <c r="AC2734" s="13"/>
      <c r="AD2734" s="13"/>
      <c r="AE2734" s="13"/>
      <c r="AT2734" s="279" t="s">
        <v>465</v>
      </c>
      <c r="AU2734" s="279" t="s">
        <v>93</v>
      </c>
      <c r="AV2734" s="13" t="s">
        <v>93</v>
      </c>
      <c r="AW2734" s="13" t="s">
        <v>38</v>
      </c>
      <c r="AX2734" s="13" t="s">
        <v>83</v>
      </c>
      <c r="AY2734" s="279" t="s">
        <v>397</v>
      </c>
    </row>
    <row r="2735" s="13" customFormat="1">
      <c r="A2735" s="13"/>
      <c r="B2735" s="269"/>
      <c r="C2735" s="270"/>
      <c r="D2735" s="261" t="s">
        <v>465</v>
      </c>
      <c r="E2735" s="271" t="s">
        <v>1</v>
      </c>
      <c r="F2735" s="272" t="s">
        <v>4211</v>
      </c>
      <c r="G2735" s="270"/>
      <c r="H2735" s="273">
        <v>19.844999999999999</v>
      </c>
      <c r="I2735" s="274"/>
      <c r="J2735" s="270"/>
      <c r="K2735" s="270"/>
      <c r="L2735" s="275"/>
      <c r="M2735" s="276"/>
      <c r="N2735" s="277"/>
      <c r="O2735" s="277"/>
      <c r="P2735" s="277"/>
      <c r="Q2735" s="277"/>
      <c r="R2735" s="277"/>
      <c r="S2735" s="277"/>
      <c r="T2735" s="278"/>
      <c r="U2735" s="13"/>
      <c r="V2735" s="13"/>
      <c r="W2735" s="13"/>
      <c r="X2735" s="13"/>
      <c r="Y2735" s="13"/>
      <c r="Z2735" s="13"/>
      <c r="AA2735" s="13"/>
      <c r="AB2735" s="13"/>
      <c r="AC2735" s="13"/>
      <c r="AD2735" s="13"/>
      <c r="AE2735" s="13"/>
      <c r="AT2735" s="279" t="s">
        <v>465</v>
      </c>
      <c r="AU2735" s="279" t="s">
        <v>93</v>
      </c>
      <c r="AV2735" s="13" t="s">
        <v>93</v>
      </c>
      <c r="AW2735" s="13" t="s">
        <v>38</v>
      </c>
      <c r="AX2735" s="13" t="s">
        <v>83</v>
      </c>
      <c r="AY2735" s="279" t="s">
        <v>397</v>
      </c>
    </row>
    <row r="2736" s="13" customFormat="1">
      <c r="A2736" s="13"/>
      <c r="B2736" s="269"/>
      <c r="C2736" s="270"/>
      <c r="D2736" s="261" t="s">
        <v>465</v>
      </c>
      <c r="E2736" s="271" t="s">
        <v>1</v>
      </c>
      <c r="F2736" s="272" t="s">
        <v>4212</v>
      </c>
      <c r="G2736" s="270"/>
      <c r="H2736" s="273">
        <v>17.949999999999999</v>
      </c>
      <c r="I2736" s="274"/>
      <c r="J2736" s="270"/>
      <c r="K2736" s="270"/>
      <c r="L2736" s="275"/>
      <c r="M2736" s="276"/>
      <c r="N2736" s="277"/>
      <c r="O2736" s="277"/>
      <c r="P2736" s="277"/>
      <c r="Q2736" s="277"/>
      <c r="R2736" s="277"/>
      <c r="S2736" s="277"/>
      <c r="T2736" s="278"/>
      <c r="U2736" s="13"/>
      <c r="V2736" s="13"/>
      <c r="W2736" s="13"/>
      <c r="X2736" s="13"/>
      <c r="Y2736" s="13"/>
      <c r="Z2736" s="13"/>
      <c r="AA2736" s="13"/>
      <c r="AB2736" s="13"/>
      <c r="AC2736" s="13"/>
      <c r="AD2736" s="13"/>
      <c r="AE2736" s="13"/>
      <c r="AT2736" s="279" t="s">
        <v>465</v>
      </c>
      <c r="AU2736" s="279" t="s">
        <v>93</v>
      </c>
      <c r="AV2736" s="13" t="s">
        <v>93</v>
      </c>
      <c r="AW2736" s="13" t="s">
        <v>38</v>
      </c>
      <c r="AX2736" s="13" t="s">
        <v>83</v>
      </c>
      <c r="AY2736" s="279" t="s">
        <v>397</v>
      </c>
    </row>
    <row r="2737" s="14" customFormat="1">
      <c r="A2737" s="14"/>
      <c r="B2737" s="280"/>
      <c r="C2737" s="281"/>
      <c r="D2737" s="261" t="s">
        <v>465</v>
      </c>
      <c r="E2737" s="282" t="s">
        <v>1</v>
      </c>
      <c r="F2737" s="283" t="s">
        <v>467</v>
      </c>
      <c r="G2737" s="281"/>
      <c r="H2737" s="284">
        <v>65.448999999999998</v>
      </c>
      <c r="I2737" s="285"/>
      <c r="J2737" s="281"/>
      <c r="K2737" s="281"/>
      <c r="L2737" s="286"/>
      <c r="M2737" s="287"/>
      <c r="N2737" s="288"/>
      <c r="O2737" s="288"/>
      <c r="P2737" s="288"/>
      <c r="Q2737" s="288"/>
      <c r="R2737" s="288"/>
      <c r="S2737" s="288"/>
      <c r="T2737" s="289"/>
      <c r="U2737" s="14"/>
      <c r="V2737" s="14"/>
      <c r="W2737" s="14"/>
      <c r="X2737" s="14"/>
      <c r="Y2737" s="14"/>
      <c r="Z2737" s="14"/>
      <c r="AA2737" s="14"/>
      <c r="AB2737" s="14"/>
      <c r="AC2737" s="14"/>
      <c r="AD2737" s="14"/>
      <c r="AE2737" s="14"/>
      <c r="AT2737" s="290" t="s">
        <v>465</v>
      </c>
      <c r="AU2737" s="290" t="s">
        <v>93</v>
      </c>
      <c r="AV2737" s="14" t="s">
        <v>124</v>
      </c>
      <c r="AW2737" s="14" t="s">
        <v>38</v>
      </c>
      <c r="AX2737" s="14" t="s">
        <v>91</v>
      </c>
      <c r="AY2737" s="290" t="s">
        <v>397</v>
      </c>
    </row>
    <row r="2738" s="2" customFormat="1" ht="16.5" customHeight="1">
      <c r="A2738" s="40"/>
      <c r="B2738" s="41"/>
      <c r="C2738" s="247" t="s">
        <v>2571</v>
      </c>
      <c r="D2738" s="247" t="s">
        <v>400</v>
      </c>
      <c r="E2738" s="248" t="s">
        <v>4213</v>
      </c>
      <c r="F2738" s="249" t="s">
        <v>4214</v>
      </c>
      <c r="G2738" s="250" t="s">
        <v>546</v>
      </c>
      <c r="H2738" s="251">
        <v>319.54000000000002</v>
      </c>
      <c r="I2738" s="252"/>
      <c r="J2738" s="253">
        <f>ROUND(I2738*H2738,2)</f>
        <v>0</v>
      </c>
      <c r="K2738" s="254"/>
      <c r="L2738" s="46"/>
      <c r="M2738" s="255" t="s">
        <v>1</v>
      </c>
      <c r="N2738" s="256" t="s">
        <v>48</v>
      </c>
      <c r="O2738" s="93"/>
      <c r="P2738" s="257">
        <f>O2738*H2738</f>
        <v>0</v>
      </c>
      <c r="Q2738" s="257">
        <v>0.0027499999999999998</v>
      </c>
      <c r="R2738" s="257">
        <f>Q2738*H2738</f>
        <v>0.87873500000000004</v>
      </c>
      <c r="S2738" s="257">
        <v>0</v>
      </c>
      <c r="T2738" s="258">
        <f>S2738*H2738</f>
        <v>0</v>
      </c>
      <c r="U2738" s="40"/>
      <c r="V2738" s="40"/>
      <c r="W2738" s="40"/>
      <c r="X2738" s="40"/>
      <c r="Y2738" s="40"/>
      <c r="Z2738" s="40"/>
      <c r="AA2738" s="40"/>
      <c r="AB2738" s="40"/>
      <c r="AC2738" s="40"/>
      <c r="AD2738" s="40"/>
      <c r="AE2738" s="40"/>
      <c r="AR2738" s="259" t="s">
        <v>124</v>
      </c>
      <c r="AT2738" s="259" t="s">
        <v>400</v>
      </c>
      <c r="AU2738" s="259" t="s">
        <v>93</v>
      </c>
      <c r="AY2738" s="18" t="s">
        <v>397</v>
      </c>
      <c r="BE2738" s="260">
        <f>IF(N2738="základní",J2738,0)</f>
        <v>0</v>
      </c>
      <c r="BF2738" s="260">
        <f>IF(N2738="snížená",J2738,0)</f>
        <v>0</v>
      </c>
      <c r="BG2738" s="260">
        <f>IF(N2738="zákl. přenesená",J2738,0)</f>
        <v>0</v>
      </c>
      <c r="BH2738" s="260">
        <f>IF(N2738="sníž. přenesená",J2738,0)</f>
        <v>0</v>
      </c>
      <c r="BI2738" s="260">
        <f>IF(N2738="nulová",J2738,0)</f>
        <v>0</v>
      </c>
      <c r="BJ2738" s="18" t="s">
        <v>91</v>
      </c>
      <c r="BK2738" s="260">
        <f>ROUND(I2738*H2738,2)</f>
        <v>0</v>
      </c>
      <c r="BL2738" s="18" t="s">
        <v>124</v>
      </c>
      <c r="BM2738" s="259" t="s">
        <v>4215</v>
      </c>
    </row>
    <row r="2739" s="16" customFormat="1">
      <c r="A2739" s="16"/>
      <c r="B2739" s="306"/>
      <c r="C2739" s="307"/>
      <c r="D2739" s="261" t="s">
        <v>465</v>
      </c>
      <c r="E2739" s="308" t="s">
        <v>1</v>
      </c>
      <c r="F2739" s="309" t="s">
        <v>598</v>
      </c>
      <c r="G2739" s="307"/>
      <c r="H2739" s="308" t="s">
        <v>1</v>
      </c>
      <c r="I2739" s="310"/>
      <c r="J2739" s="307"/>
      <c r="K2739" s="307"/>
      <c r="L2739" s="311"/>
      <c r="M2739" s="312"/>
      <c r="N2739" s="313"/>
      <c r="O2739" s="313"/>
      <c r="P2739" s="313"/>
      <c r="Q2739" s="313"/>
      <c r="R2739" s="313"/>
      <c r="S2739" s="313"/>
      <c r="T2739" s="314"/>
      <c r="U2739" s="16"/>
      <c r="V2739" s="16"/>
      <c r="W2739" s="16"/>
      <c r="X2739" s="16"/>
      <c r="Y2739" s="16"/>
      <c r="Z2739" s="16"/>
      <c r="AA2739" s="16"/>
      <c r="AB2739" s="16"/>
      <c r="AC2739" s="16"/>
      <c r="AD2739" s="16"/>
      <c r="AE2739" s="16"/>
      <c r="AT2739" s="315" t="s">
        <v>465</v>
      </c>
      <c r="AU2739" s="315" t="s">
        <v>93</v>
      </c>
      <c r="AV2739" s="16" t="s">
        <v>91</v>
      </c>
      <c r="AW2739" s="16" t="s">
        <v>38</v>
      </c>
      <c r="AX2739" s="16" t="s">
        <v>83</v>
      </c>
      <c r="AY2739" s="315" t="s">
        <v>397</v>
      </c>
    </row>
    <row r="2740" s="13" customFormat="1">
      <c r="A2740" s="13"/>
      <c r="B2740" s="269"/>
      <c r="C2740" s="270"/>
      <c r="D2740" s="261" t="s">
        <v>465</v>
      </c>
      <c r="E2740" s="271" t="s">
        <v>1</v>
      </c>
      <c r="F2740" s="272" t="s">
        <v>4216</v>
      </c>
      <c r="G2740" s="270"/>
      <c r="H2740" s="273">
        <v>33.686</v>
      </c>
      <c r="I2740" s="274"/>
      <c r="J2740" s="270"/>
      <c r="K2740" s="270"/>
      <c r="L2740" s="275"/>
      <c r="M2740" s="276"/>
      <c r="N2740" s="277"/>
      <c r="O2740" s="277"/>
      <c r="P2740" s="277"/>
      <c r="Q2740" s="277"/>
      <c r="R2740" s="277"/>
      <c r="S2740" s="277"/>
      <c r="T2740" s="278"/>
      <c r="U2740" s="13"/>
      <c r="V2740" s="13"/>
      <c r="W2740" s="13"/>
      <c r="X2740" s="13"/>
      <c r="Y2740" s="13"/>
      <c r="Z2740" s="13"/>
      <c r="AA2740" s="13"/>
      <c r="AB2740" s="13"/>
      <c r="AC2740" s="13"/>
      <c r="AD2740" s="13"/>
      <c r="AE2740" s="13"/>
      <c r="AT2740" s="279" t="s">
        <v>465</v>
      </c>
      <c r="AU2740" s="279" t="s">
        <v>93</v>
      </c>
      <c r="AV2740" s="13" t="s">
        <v>93</v>
      </c>
      <c r="AW2740" s="13" t="s">
        <v>38</v>
      </c>
      <c r="AX2740" s="13" t="s">
        <v>83</v>
      </c>
      <c r="AY2740" s="279" t="s">
        <v>397</v>
      </c>
    </row>
    <row r="2741" s="13" customFormat="1">
      <c r="A2741" s="13"/>
      <c r="B2741" s="269"/>
      <c r="C2741" s="270"/>
      <c r="D2741" s="261" t="s">
        <v>465</v>
      </c>
      <c r="E2741" s="271" t="s">
        <v>1</v>
      </c>
      <c r="F2741" s="272" t="s">
        <v>4217</v>
      </c>
      <c r="G2741" s="270"/>
      <c r="H2741" s="273">
        <v>45.240000000000002</v>
      </c>
      <c r="I2741" s="274"/>
      <c r="J2741" s="270"/>
      <c r="K2741" s="270"/>
      <c r="L2741" s="275"/>
      <c r="M2741" s="276"/>
      <c r="N2741" s="277"/>
      <c r="O2741" s="277"/>
      <c r="P2741" s="277"/>
      <c r="Q2741" s="277"/>
      <c r="R2741" s="277"/>
      <c r="S2741" s="277"/>
      <c r="T2741" s="278"/>
      <c r="U2741" s="13"/>
      <c r="V2741" s="13"/>
      <c r="W2741" s="13"/>
      <c r="X2741" s="13"/>
      <c r="Y2741" s="13"/>
      <c r="Z2741" s="13"/>
      <c r="AA2741" s="13"/>
      <c r="AB2741" s="13"/>
      <c r="AC2741" s="13"/>
      <c r="AD2741" s="13"/>
      <c r="AE2741" s="13"/>
      <c r="AT2741" s="279" t="s">
        <v>465</v>
      </c>
      <c r="AU2741" s="279" t="s">
        <v>93</v>
      </c>
      <c r="AV2741" s="13" t="s">
        <v>93</v>
      </c>
      <c r="AW2741" s="13" t="s">
        <v>38</v>
      </c>
      <c r="AX2741" s="13" t="s">
        <v>83</v>
      </c>
      <c r="AY2741" s="279" t="s">
        <v>397</v>
      </c>
    </row>
    <row r="2742" s="13" customFormat="1">
      <c r="A2742" s="13"/>
      <c r="B2742" s="269"/>
      <c r="C2742" s="270"/>
      <c r="D2742" s="261" t="s">
        <v>465</v>
      </c>
      <c r="E2742" s="271" t="s">
        <v>1</v>
      </c>
      <c r="F2742" s="272" t="s">
        <v>4218</v>
      </c>
      <c r="G2742" s="270"/>
      <c r="H2742" s="273">
        <v>32.75</v>
      </c>
      <c r="I2742" s="274"/>
      <c r="J2742" s="270"/>
      <c r="K2742" s="270"/>
      <c r="L2742" s="275"/>
      <c r="M2742" s="276"/>
      <c r="N2742" s="277"/>
      <c r="O2742" s="277"/>
      <c r="P2742" s="277"/>
      <c r="Q2742" s="277"/>
      <c r="R2742" s="277"/>
      <c r="S2742" s="277"/>
      <c r="T2742" s="278"/>
      <c r="U2742" s="13"/>
      <c r="V2742" s="13"/>
      <c r="W2742" s="13"/>
      <c r="X2742" s="13"/>
      <c r="Y2742" s="13"/>
      <c r="Z2742" s="13"/>
      <c r="AA2742" s="13"/>
      <c r="AB2742" s="13"/>
      <c r="AC2742" s="13"/>
      <c r="AD2742" s="13"/>
      <c r="AE2742" s="13"/>
      <c r="AT2742" s="279" t="s">
        <v>465</v>
      </c>
      <c r="AU2742" s="279" t="s">
        <v>93</v>
      </c>
      <c r="AV2742" s="13" t="s">
        <v>93</v>
      </c>
      <c r="AW2742" s="13" t="s">
        <v>38</v>
      </c>
      <c r="AX2742" s="13" t="s">
        <v>83</v>
      </c>
      <c r="AY2742" s="279" t="s">
        <v>397</v>
      </c>
    </row>
    <row r="2743" s="13" customFormat="1">
      <c r="A2743" s="13"/>
      <c r="B2743" s="269"/>
      <c r="C2743" s="270"/>
      <c r="D2743" s="261" t="s">
        <v>465</v>
      </c>
      <c r="E2743" s="271" t="s">
        <v>1</v>
      </c>
      <c r="F2743" s="272" t="s">
        <v>4219</v>
      </c>
      <c r="G2743" s="270"/>
      <c r="H2743" s="273">
        <v>88.200000000000003</v>
      </c>
      <c r="I2743" s="274"/>
      <c r="J2743" s="270"/>
      <c r="K2743" s="270"/>
      <c r="L2743" s="275"/>
      <c r="M2743" s="276"/>
      <c r="N2743" s="277"/>
      <c r="O2743" s="277"/>
      <c r="P2743" s="277"/>
      <c r="Q2743" s="277"/>
      <c r="R2743" s="277"/>
      <c r="S2743" s="277"/>
      <c r="T2743" s="278"/>
      <c r="U2743" s="13"/>
      <c r="V2743" s="13"/>
      <c r="W2743" s="13"/>
      <c r="X2743" s="13"/>
      <c r="Y2743" s="13"/>
      <c r="Z2743" s="13"/>
      <c r="AA2743" s="13"/>
      <c r="AB2743" s="13"/>
      <c r="AC2743" s="13"/>
      <c r="AD2743" s="13"/>
      <c r="AE2743" s="13"/>
      <c r="AT2743" s="279" t="s">
        <v>465</v>
      </c>
      <c r="AU2743" s="279" t="s">
        <v>93</v>
      </c>
      <c r="AV2743" s="13" t="s">
        <v>93</v>
      </c>
      <c r="AW2743" s="13" t="s">
        <v>38</v>
      </c>
      <c r="AX2743" s="13" t="s">
        <v>83</v>
      </c>
      <c r="AY2743" s="279" t="s">
        <v>397</v>
      </c>
    </row>
    <row r="2744" s="13" customFormat="1">
      <c r="A2744" s="13"/>
      <c r="B2744" s="269"/>
      <c r="C2744" s="270"/>
      <c r="D2744" s="261" t="s">
        <v>465</v>
      </c>
      <c r="E2744" s="271" t="s">
        <v>1</v>
      </c>
      <c r="F2744" s="272" t="s">
        <v>4220</v>
      </c>
      <c r="G2744" s="270"/>
      <c r="H2744" s="273">
        <v>119.664</v>
      </c>
      <c r="I2744" s="274"/>
      <c r="J2744" s="270"/>
      <c r="K2744" s="270"/>
      <c r="L2744" s="275"/>
      <c r="M2744" s="276"/>
      <c r="N2744" s="277"/>
      <c r="O2744" s="277"/>
      <c r="P2744" s="277"/>
      <c r="Q2744" s="277"/>
      <c r="R2744" s="277"/>
      <c r="S2744" s="277"/>
      <c r="T2744" s="278"/>
      <c r="U2744" s="13"/>
      <c r="V2744" s="13"/>
      <c r="W2744" s="13"/>
      <c r="X2744" s="13"/>
      <c r="Y2744" s="13"/>
      <c r="Z2744" s="13"/>
      <c r="AA2744" s="13"/>
      <c r="AB2744" s="13"/>
      <c r="AC2744" s="13"/>
      <c r="AD2744" s="13"/>
      <c r="AE2744" s="13"/>
      <c r="AT2744" s="279" t="s">
        <v>465</v>
      </c>
      <c r="AU2744" s="279" t="s">
        <v>93</v>
      </c>
      <c r="AV2744" s="13" t="s">
        <v>93</v>
      </c>
      <c r="AW2744" s="13" t="s">
        <v>38</v>
      </c>
      <c r="AX2744" s="13" t="s">
        <v>83</v>
      </c>
      <c r="AY2744" s="279" t="s">
        <v>397</v>
      </c>
    </row>
    <row r="2745" s="14" customFormat="1">
      <c r="A2745" s="14"/>
      <c r="B2745" s="280"/>
      <c r="C2745" s="281"/>
      <c r="D2745" s="261" t="s">
        <v>465</v>
      </c>
      <c r="E2745" s="282" t="s">
        <v>1</v>
      </c>
      <c r="F2745" s="283" t="s">
        <v>467</v>
      </c>
      <c r="G2745" s="281"/>
      <c r="H2745" s="284">
        <v>319.54000000000002</v>
      </c>
      <c r="I2745" s="285"/>
      <c r="J2745" s="281"/>
      <c r="K2745" s="281"/>
      <c r="L2745" s="286"/>
      <c r="M2745" s="287"/>
      <c r="N2745" s="288"/>
      <c r="O2745" s="288"/>
      <c r="P2745" s="288"/>
      <c r="Q2745" s="288"/>
      <c r="R2745" s="288"/>
      <c r="S2745" s="288"/>
      <c r="T2745" s="289"/>
      <c r="U2745" s="14"/>
      <c r="V2745" s="14"/>
      <c r="W2745" s="14"/>
      <c r="X2745" s="14"/>
      <c r="Y2745" s="14"/>
      <c r="Z2745" s="14"/>
      <c r="AA2745" s="14"/>
      <c r="AB2745" s="14"/>
      <c r="AC2745" s="14"/>
      <c r="AD2745" s="14"/>
      <c r="AE2745" s="14"/>
      <c r="AT2745" s="290" t="s">
        <v>465</v>
      </c>
      <c r="AU2745" s="290" t="s">
        <v>93</v>
      </c>
      <c r="AV2745" s="14" t="s">
        <v>124</v>
      </c>
      <c r="AW2745" s="14" t="s">
        <v>38</v>
      </c>
      <c r="AX2745" s="14" t="s">
        <v>91</v>
      </c>
      <c r="AY2745" s="290" t="s">
        <v>397</v>
      </c>
    </row>
    <row r="2746" s="2" customFormat="1" ht="16.5" customHeight="1">
      <c r="A2746" s="40"/>
      <c r="B2746" s="41"/>
      <c r="C2746" s="247" t="s">
        <v>4221</v>
      </c>
      <c r="D2746" s="247" t="s">
        <v>400</v>
      </c>
      <c r="E2746" s="248" t="s">
        <v>4222</v>
      </c>
      <c r="F2746" s="249" t="s">
        <v>4223</v>
      </c>
      <c r="G2746" s="250" t="s">
        <v>546</v>
      </c>
      <c r="H2746" s="251">
        <v>319.54000000000002</v>
      </c>
      <c r="I2746" s="252"/>
      <c r="J2746" s="253">
        <f>ROUND(I2746*H2746,2)</f>
        <v>0</v>
      </c>
      <c r="K2746" s="254"/>
      <c r="L2746" s="46"/>
      <c r="M2746" s="255" t="s">
        <v>1</v>
      </c>
      <c r="N2746" s="256" t="s">
        <v>48</v>
      </c>
      <c r="O2746" s="93"/>
      <c r="P2746" s="257">
        <f>O2746*H2746</f>
        <v>0</v>
      </c>
      <c r="Q2746" s="257">
        <v>0</v>
      </c>
      <c r="R2746" s="257">
        <f>Q2746*H2746</f>
        <v>0</v>
      </c>
      <c r="S2746" s="257">
        <v>0</v>
      </c>
      <c r="T2746" s="258">
        <f>S2746*H2746</f>
        <v>0</v>
      </c>
      <c r="U2746" s="40"/>
      <c r="V2746" s="40"/>
      <c r="W2746" s="40"/>
      <c r="X2746" s="40"/>
      <c r="Y2746" s="40"/>
      <c r="Z2746" s="40"/>
      <c r="AA2746" s="40"/>
      <c r="AB2746" s="40"/>
      <c r="AC2746" s="40"/>
      <c r="AD2746" s="40"/>
      <c r="AE2746" s="40"/>
      <c r="AR2746" s="259" t="s">
        <v>124</v>
      </c>
      <c r="AT2746" s="259" t="s">
        <v>400</v>
      </c>
      <c r="AU2746" s="259" t="s">
        <v>93</v>
      </c>
      <c r="AY2746" s="18" t="s">
        <v>397</v>
      </c>
      <c r="BE2746" s="260">
        <f>IF(N2746="základní",J2746,0)</f>
        <v>0</v>
      </c>
      <c r="BF2746" s="260">
        <f>IF(N2746="snížená",J2746,0)</f>
        <v>0</v>
      </c>
      <c r="BG2746" s="260">
        <f>IF(N2746="zákl. přenesená",J2746,0)</f>
        <v>0</v>
      </c>
      <c r="BH2746" s="260">
        <f>IF(N2746="sníž. přenesená",J2746,0)</f>
        <v>0</v>
      </c>
      <c r="BI2746" s="260">
        <f>IF(N2746="nulová",J2746,0)</f>
        <v>0</v>
      </c>
      <c r="BJ2746" s="18" t="s">
        <v>91</v>
      </c>
      <c r="BK2746" s="260">
        <f>ROUND(I2746*H2746,2)</f>
        <v>0</v>
      </c>
      <c r="BL2746" s="18" t="s">
        <v>124</v>
      </c>
      <c r="BM2746" s="259" t="s">
        <v>4224</v>
      </c>
    </row>
    <row r="2747" s="2" customFormat="1" ht="16.5" customHeight="1">
      <c r="A2747" s="40"/>
      <c r="B2747" s="41"/>
      <c r="C2747" s="247" t="s">
        <v>2575</v>
      </c>
      <c r="D2747" s="247" t="s">
        <v>400</v>
      </c>
      <c r="E2747" s="248" t="s">
        <v>4225</v>
      </c>
      <c r="F2747" s="249" t="s">
        <v>4226</v>
      </c>
      <c r="G2747" s="250" t="s">
        <v>546</v>
      </c>
      <c r="H2747" s="251">
        <v>71.215000000000003</v>
      </c>
      <c r="I2747" s="252"/>
      <c r="J2747" s="253">
        <f>ROUND(I2747*H2747,2)</f>
        <v>0</v>
      </c>
      <c r="K2747" s="254"/>
      <c r="L2747" s="46"/>
      <c r="M2747" s="255" t="s">
        <v>1</v>
      </c>
      <c r="N2747" s="256" t="s">
        <v>48</v>
      </c>
      <c r="O2747" s="93"/>
      <c r="P2747" s="257">
        <f>O2747*H2747</f>
        <v>0</v>
      </c>
      <c r="Q2747" s="257">
        <v>0.0031099999999999999</v>
      </c>
      <c r="R2747" s="257">
        <f>Q2747*H2747</f>
        <v>0.22147865</v>
      </c>
      <c r="S2747" s="257">
        <v>0</v>
      </c>
      <c r="T2747" s="258">
        <f>S2747*H2747</f>
        <v>0</v>
      </c>
      <c r="U2747" s="40"/>
      <c r="V2747" s="40"/>
      <c r="W2747" s="40"/>
      <c r="X2747" s="40"/>
      <c r="Y2747" s="40"/>
      <c r="Z2747" s="40"/>
      <c r="AA2747" s="40"/>
      <c r="AB2747" s="40"/>
      <c r="AC2747" s="40"/>
      <c r="AD2747" s="40"/>
      <c r="AE2747" s="40"/>
      <c r="AR2747" s="259" t="s">
        <v>124</v>
      </c>
      <c r="AT2747" s="259" t="s">
        <v>400</v>
      </c>
      <c r="AU2747" s="259" t="s">
        <v>93</v>
      </c>
      <c r="AY2747" s="18" t="s">
        <v>397</v>
      </c>
      <c r="BE2747" s="260">
        <f>IF(N2747="základní",J2747,0)</f>
        <v>0</v>
      </c>
      <c r="BF2747" s="260">
        <f>IF(N2747="snížená",J2747,0)</f>
        <v>0</v>
      </c>
      <c r="BG2747" s="260">
        <f>IF(N2747="zákl. přenesená",J2747,0)</f>
        <v>0</v>
      </c>
      <c r="BH2747" s="260">
        <f>IF(N2747="sníž. přenesená",J2747,0)</f>
        <v>0</v>
      </c>
      <c r="BI2747" s="260">
        <f>IF(N2747="nulová",J2747,0)</f>
        <v>0</v>
      </c>
      <c r="BJ2747" s="18" t="s">
        <v>91</v>
      </c>
      <c r="BK2747" s="260">
        <f>ROUND(I2747*H2747,2)</f>
        <v>0</v>
      </c>
      <c r="BL2747" s="18" t="s">
        <v>124</v>
      </c>
      <c r="BM2747" s="259" t="s">
        <v>4227</v>
      </c>
    </row>
    <row r="2748" s="16" customFormat="1">
      <c r="A2748" s="16"/>
      <c r="B2748" s="306"/>
      <c r="C2748" s="307"/>
      <c r="D2748" s="261" t="s">
        <v>465</v>
      </c>
      <c r="E2748" s="308" t="s">
        <v>1</v>
      </c>
      <c r="F2748" s="309" t="s">
        <v>692</v>
      </c>
      <c r="G2748" s="307"/>
      <c r="H2748" s="308" t="s">
        <v>1</v>
      </c>
      <c r="I2748" s="310"/>
      <c r="J2748" s="307"/>
      <c r="K2748" s="307"/>
      <c r="L2748" s="311"/>
      <c r="M2748" s="312"/>
      <c r="N2748" s="313"/>
      <c r="O2748" s="313"/>
      <c r="P2748" s="313"/>
      <c r="Q2748" s="313"/>
      <c r="R2748" s="313"/>
      <c r="S2748" s="313"/>
      <c r="T2748" s="314"/>
      <c r="U2748" s="16"/>
      <c r="V2748" s="16"/>
      <c r="W2748" s="16"/>
      <c r="X2748" s="16"/>
      <c r="Y2748" s="16"/>
      <c r="Z2748" s="16"/>
      <c r="AA2748" s="16"/>
      <c r="AB2748" s="16"/>
      <c r="AC2748" s="16"/>
      <c r="AD2748" s="16"/>
      <c r="AE2748" s="16"/>
      <c r="AT2748" s="315" t="s">
        <v>465</v>
      </c>
      <c r="AU2748" s="315" t="s">
        <v>93</v>
      </c>
      <c r="AV2748" s="16" t="s">
        <v>91</v>
      </c>
      <c r="AW2748" s="16" t="s">
        <v>38</v>
      </c>
      <c r="AX2748" s="16" t="s">
        <v>83</v>
      </c>
      <c r="AY2748" s="315" t="s">
        <v>397</v>
      </c>
    </row>
    <row r="2749" s="13" customFormat="1">
      <c r="A2749" s="13"/>
      <c r="B2749" s="269"/>
      <c r="C2749" s="270"/>
      <c r="D2749" s="261" t="s">
        <v>465</v>
      </c>
      <c r="E2749" s="271" t="s">
        <v>1</v>
      </c>
      <c r="F2749" s="272" t="s">
        <v>4228</v>
      </c>
      <c r="G2749" s="270"/>
      <c r="H2749" s="273">
        <v>71.215000000000003</v>
      </c>
      <c r="I2749" s="274"/>
      <c r="J2749" s="270"/>
      <c r="K2749" s="270"/>
      <c r="L2749" s="275"/>
      <c r="M2749" s="276"/>
      <c r="N2749" s="277"/>
      <c r="O2749" s="277"/>
      <c r="P2749" s="277"/>
      <c r="Q2749" s="277"/>
      <c r="R2749" s="277"/>
      <c r="S2749" s="277"/>
      <c r="T2749" s="278"/>
      <c r="U2749" s="13"/>
      <c r="V2749" s="13"/>
      <c r="W2749" s="13"/>
      <c r="X2749" s="13"/>
      <c r="Y2749" s="13"/>
      <c r="Z2749" s="13"/>
      <c r="AA2749" s="13"/>
      <c r="AB2749" s="13"/>
      <c r="AC2749" s="13"/>
      <c r="AD2749" s="13"/>
      <c r="AE2749" s="13"/>
      <c r="AT2749" s="279" t="s">
        <v>465</v>
      </c>
      <c r="AU2749" s="279" t="s">
        <v>93</v>
      </c>
      <c r="AV2749" s="13" t="s">
        <v>93</v>
      </c>
      <c r="AW2749" s="13" t="s">
        <v>38</v>
      </c>
      <c r="AX2749" s="13" t="s">
        <v>83</v>
      </c>
      <c r="AY2749" s="279" t="s">
        <v>397</v>
      </c>
    </row>
    <row r="2750" s="14" customFormat="1">
      <c r="A2750" s="14"/>
      <c r="B2750" s="280"/>
      <c r="C2750" s="281"/>
      <c r="D2750" s="261" t="s">
        <v>465</v>
      </c>
      <c r="E2750" s="282" t="s">
        <v>1</v>
      </c>
      <c r="F2750" s="283" t="s">
        <v>467</v>
      </c>
      <c r="G2750" s="281"/>
      <c r="H2750" s="284">
        <v>71.215000000000003</v>
      </c>
      <c r="I2750" s="285"/>
      <c r="J2750" s="281"/>
      <c r="K2750" s="281"/>
      <c r="L2750" s="286"/>
      <c r="M2750" s="287"/>
      <c r="N2750" s="288"/>
      <c r="O2750" s="288"/>
      <c r="P2750" s="288"/>
      <c r="Q2750" s="288"/>
      <c r="R2750" s="288"/>
      <c r="S2750" s="288"/>
      <c r="T2750" s="289"/>
      <c r="U2750" s="14"/>
      <c r="V2750" s="14"/>
      <c r="W2750" s="14"/>
      <c r="X2750" s="14"/>
      <c r="Y2750" s="14"/>
      <c r="Z2750" s="14"/>
      <c r="AA2750" s="14"/>
      <c r="AB2750" s="14"/>
      <c r="AC2750" s="14"/>
      <c r="AD2750" s="14"/>
      <c r="AE2750" s="14"/>
      <c r="AT2750" s="290" t="s">
        <v>465</v>
      </c>
      <c r="AU2750" s="290" t="s">
        <v>93</v>
      </c>
      <c r="AV2750" s="14" t="s">
        <v>124</v>
      </c>
      <c r="AW2750" s="14" t="s">
        <v>38</v>
      </c>
      <c r="AX2750" s="14" t="s">
        <v>91</v>
      </c>
      <c r="AY2750" s="290" t="s">
        <v>397</v>
      </c>
    </row>
    <row r="2751" s="2" customFormat="1" ht="21.75" customHeight="1">
      <c r="A2751" s="40"/>
      <c r="B2751" s="41"/>
      <c r="C2751" s="247" t="s">
        <v>4229</v>
      </c>
      <c r="D2751" s="247" t="s">
        <v>400</v>
      </c>
      <c r="E2751" s="248" t="s">
        <v>4230</v>
      </c>
      <c r="F2751" s="249" t="s">
        <v>4231</v>
      </c>
      <c r="G2751" s="250" t="s">
        <v>546</v>
      </c>
      <c r="H2751" s="251">
        <v>71.215000000000003</v>
      </c>
      <c r="I2751" s="252"/>
      <c r="J2751" s="253">
        <f>ROUND(I2751*H2751,2)</f>
        <v>0</v>
      </c>
      <c r="K2751" s="254"/>
      <c r="L2751" s="46"/>
      <c r="M2751" s="255" t="s">
        <v>1</v>
      </c>
      <c r="N2751" s="256" t="s">
        <v>48</v>
      </c>
      <c r="O2751" s="93"/>
      <c r="P2751" s="257">
        <f>O2751*H2751</f>
        <v>0</v>
      </c>
      <c r="Q2751" s="257">
        <v>0</v>
      </c>
      <c r="R2751" s="257">
        <f>Q2751*H2751</f>
        <v>0</v>
      </c>
      <c r="S2751" s="257">
        <v>0</v>
      </c>
      <c r="T2751" s="258">
        <f>S2751*H2751</f>
        <v>0</v>
      </c>
      <c r="U2751" s="40"/>
      <c r="V2751" s="40"/>
      <c r="W2751" s="40"/>
      <c r="X2751" s="40"/>
      <c r="Y2751" s="40"/>
      <c r="Z2751" s="40"/>
      <c r="AA2751" s="40"/>
      <c r="AB2751" s="40"/>
      <c r="AC2751" s="40"/>
      <c r="AD2751" s="40"/>
      <c r="AE2751" s="40"/>
      <c r="AR2751" s="259" t="s">
        <v>124</v>
      </c>
      <c r="AT2751" s="259" t="s">
        <v>400</v>
      </c>
      <c r="AU2751" s="259" t="s">
        <v>93</v>
      </c>
      <c r="AY2751" s="18" t="s">
        <v>397</v>
      </c>
      <c r="BE2751" s="260">
        <f>IF(N2751="základní",J2751,0)</f>
        <v>0</v>
      </c>
      <c r="BF2751" s="260">
        <f>IF(N2751="snížená",J2751,0)</f>
        <v>0</v>
      </c>
      <c r="BG2751" s="260">
        <f>IF(N2751="zákl. přenesená",J2751,0)</f>
        <v>0</v>
      </c>
      <c r="BH2751" s="260">
        <f>IF(N2751="sníž. přenesená",J2751,0)</f>
        <v>0</v>
      </c>
      <c r="BI2751" s="260">
        <f>IF(N2751="nulová",J2751,0)</f>
        <v>0</v>
      </c>
      <c r="BJ2751" s="18" t="s">
        <v>91</v>
      </c>
      <c r="BK2751" s="260">
        <f>ROUND(I2751*H2751,2)</f>
        <v>0</v>
      </c>
      <c r="BL2751" s="18" t="s">
        <v>124</v>
      </c>
      <c r="BM2751" s="259" t="s">
        <v>4232</v>
      </c>
    </row>
    <row r="2752" s="2" customFormat="1" ht="16.5" customHeight="1">
      <c r="A2752" s="40"/>
      <c r="B2752" s="41"/>
      <c r="C2752" s="247" t="s">
        <v>2578</v>
      </c>
      <c r="D2752" s="247" t="s">
        <v>400</v>
      </c>
      <c r="E2752" s="248" t="s">
        <v>4233</v>
      </c>
      <c r="F2752" s="249" t="s">
        <v>4234</v>
      </c>
      <c r="G2752" s="250" t="s">
        <v>502</v>
      </c>
      <c r="H2752" s="251">
        <v>7.9950000000000001</v>
      </c>
      <c r="I2752" s="252"/>
      <c r="J2752" s="253">
        <f>ROUND(I2752*H2752,2)</f>
        <v>0</v>
      </c>
      <c r="K2752" s="254"/>
      <c r="L2752" s="46"/>
      <c r="M2752" s="255" t="s">
        <v>1</v>
      </c>
      <c r="N2752" s="256" t="s">
        <v>48</v>
      </c>
      <c r="O2752" s="93"/>
      <c r="P2752" s="257">
        <f>O2752*H2752</f>
        <v>0</v>
      </c>
      <c r="Q2752" s="257">
        <v>1.06277</v>
      </c>
      <c r="R2752" s="257">
        <f>Q2752*H2752</f>
        <v>8.4968461499999997</v>
      </c>
      <c r="S2752" s="257">
        <v>0</v>
      </c>
      <c r="T2752" s="258">
        <f>S2752*H2752</f>
        <v>0</v>
      </c>
      <c r="U2752" s="40"/>
      <c r="V2752" s="40"/>
      <c r="W2752" s="40"/>
      <c r="X2752" s="40"/>
      <c r="Y2752" s="40"/>
      <c r="Z2752" s="40"/>
      <c r="AA2752" s="40"/>
      <c r="AB2752" s="40"/>
      <c r="AC2752" s="40"/>
      <c r="AD2752" s="40"/>
      <c r="AE2752" s="40"/>
      <c r="AR2752" s="259" t="s">
        <v>124</v>
      </c>
      <c r="AT2752" s="259" t="s">
        <v>400</v>
      </c>
      <c r="AU2752" s="259" t="s">
        <v>93</v>
      </c>
      <c r="AY2752" s="18" t="s">
        <v>397</v>
      </c>
      <c r="BE2752" s="260">
        <f>IF(N2752="základní",J2752,0)</f>
        <v>0</v>
      </c>
      <c r="BF2752" s="260">
        <f>IF(N2752="snížená",J2752,0)</f>
        <v>0</v>
      </c>
      <c r="BG2752" s="260">
        <f>IF(N2752="zákl. přenesená",J2752,0)</f>
        <v>0</v>
      </c>
      <c r="BH2752" s="260">
        <f>IF(N2752="sníž. přenesená",J2752,0)</f>
        <v>0</v>
      </c>
      <c r="BI2752" s="260">
        <f>IF(N2752="nulová",J2752,0)</f>
        <v>0</v>
      </c>
      <c r="BJ2752" s="18" t="s">
        <v>91</v>
      </c>
      <c r="BK2752" s="260">
        <f>ROUND(I2752*H2752,2)</f>
        <v>0</v>
      </c>
      <c r="BL2752" s="18" t="s">
        <v>124</v>
      </c>
      <c r="BM2752" s="259" t="s">
        <v>4235</v>
      </c>
    </row>
    <row r="2753" s="2" customFormat="1">
      <c r="A2753" s="40"/>
      <c r="B2753" s="41"/>
      <c r="C2753" s="42"/>
      <c r="D2753" s="261" t="s">
        <v>404</v>
      </c>
      <c r="E2753" s="42"/>
      <c r="F2753" s="262" t="s">
        <v>613</v>
      </c>
      <c r="G2753" s="42"/>
      <c r="H2753" s="42"/>
      <c r="I2753" s="157"/>
      <c r="J2753" s="42"/>
      <c r="K2753" s="42"/>
      <c r="L2753" s="46"/>
      <c r="M2753" s="263"/>
      <c r="N2753" s="264"/>
      <c r="O2753" s="93"/>
      <c r="P2753" s="93"/>
      <c r="Q2753" s="93"/>
      <c r="R2753" s="93"/>
      <c r="S2753" s="93"/>
      <c r="T2753" s="94"/>
      <c r="U2753" s="40"/>
      <c r="V2753" s="40"/>
      <c r="W2753" s="40"/>
      <c r="X2753" s="40"/>
      <c r="Y2753" s="40"/>
      <c r="Z2753" s="40"/>
      <c r="AA2753" s="40"/>
      <c r="AB2753" s="40"/>
      <c r="AC2753" s="40"/>
      <c r="AD2753" s="40"/>
      <c r="AE2753" s="40"/>
      <c r="AT2753" s="18" t="s">
        <v>404</v>
      </c>
      <c r="AU2753" s="18" t="s">
        <v>93</v>
      </c>
    </row>
    <row r="2754" s="16" customFormat="1">
      <c r="A2754" s="16"/>
      <c r="B2754" s="306"/>
      <c r="C2754" s="307"/>
      <c r="D2754" s="261" t="s">
        <v>465</v>
      </c>
      <c r="E2754" s="308" t="s">
        <v>1</v>
      </c>
      <c r="F2754" s="309" t="s">
        <v>768</v>
      </c>
      <c r="G2754" s="307"/>
      <c r="H2754" s="308" t="s">
        <v>1</v>
      </c>
      <c r="I2754" s="310"/>
      <c r="J2754" s="307"/>
      <c r="K2754" s="307"/>
      <c r="L2754" s="311"/>
      <c r="M2754" s="312"/>
      <c r="N2754" s="313"/>
      <c r="O2754" s="313"/>
      <c r="P2754" s="313"/>
      <c r="Q2754" s="313"/>
      <c r="R2754" s="313"/>
      <c r="S2754" s="313"/>
      <c r="T2754" s="314"/>
      <c r="U2754" s="16"/>
      <c r="V2754" s="16"/>
      <c r="W2754" s="16"/>
      <c r="X2754" s="16"/>
      <c r="Y2754" s="16"/>
      <c r="Z2754" s="16"/>
      <c r="AA2754" s="16"/>
      <c r="AB2754" s="16"/>
      <c r="AC2754" s="16"/>
      <c r="AD2754" s="16"/>
      <c r="AE2754" s="16"/>
      <c r="AT2754" s="315" t="s">
        <v>465</v>
      </c>
      <c r="AU2754" s="315" t="s">
        <v>93</v>
      </c>
      <c r="AV2754" s="16" t="s">
        <v>91</v>
      </c>
      <c r="AW2754" s="16" t="s">
        <v>38</v>
      </c>
      <c r="AX2754" s="16" t="s">
        <v>83</v>
      </c>
      <c r="AY2754" s="315" t="s">
        <v>397</v>
      </c>
    </row>
    <row r="2755" s="13" customFormat="1">
      <c r="A2755" s="13"/>
      <c r="B2755" s="269"/>
      <c r="C2755" s="270"/>
      <c r="D2755" s="261" t="s">
        <v>465</v>
      </c>
      <c r="E2755" s="271" t="s">
        <v>1</v>
      </c>
      <c r="F2755" s="272" t="s">
        <v>4236</v>
      </c>
      <c r="G2755" s="270"/>
      <c r="H2755" s="273">
        <v>6.952</v>
      </c>
      <c r="I2755" s="274"/>
      <c r="J2755" s="270"/>
      <c r="K2755" s="270"/>
      <c r="L2755" s="275"/>
      <c r="M2755" s="276"/>
      <c r="N2755" s="277"/>
      <c r="O2755" s="277"/>
      <c r="P2755" s="277"/>
      <c r="Q2755" s="277"/>
      <c r="R2755" s="277"/>
      <c r="S2755" s="277"/>
      <c r="T2755" s="278"/>
      <c r="U2755" s="13"/>
      <c r="V2755" s="13"/>
      <c r="W2755" s="13"/>
      <c r="X2755" s="13"/>
      <c r="Y2755" s="13"/>
      <c r="Z2755" s="13"/>
      <c r="AA2755" s="13"/>
      <c r="AB2755" s="13"/>
      <c r="AC2755" s="13"/>
      <c r="AD2755" s="13"/>
      <c r="AE2755" s="13"/>
      <c r="AT2755" s="279" t="s">
        <v>465</v>
      </c>
      <c r="AU2755" s="279" t="s">
        <v>93</v>
      </c>
      <c r="AV2755" s="13" t="s">
        <v>93</v>
      </c>
      <c r="AW2755" s="13" t="s">
        <v>38</v>
      </c>
      <c r="AX2755" s="13" t="s">
        <v>83</v>
      </c>
      <c r="AY2755" s="279" t="s">
        <v>397</v>
      </c>
    </row>
    <row r="2756" s="15" customFormat="1">
      <c r="A2756" s="15"/>
      <c r="B2756" s="291"/>
      <c r="C2756" s="292"/>
      <c r="D2756" s="261" t="s">
        <v>465</v>
      </c>
      <c r="E2756" s="293" t="s">
        <v>1</v>
      </c>
      <c r="F2756" s="294" t="s">
        <v>476</v>
      </c>
      <c r="G2756" s="292"/>
      <c r="H2756" s="295">
        <v>6.952</v>
      </c>
      <c r="I2756" s="296"/>
      <c r="J2756" s="292"/>
      <c r="K2756" s="292"/>
      <c r="L2756" s="297"/>
      <c r="M2756" s="298"/>
      <c r="N2756" s="299"/>
      <c r="O2756" s="299"/>
      <c r="P2756" s="299"/>
      <c r="Q2756" s="299"/>
      <c r="R2756" s="299"/>
      <c r="S2756" s="299"/>
      <c r="T2756" s="300"/>
      <c r="U2756" s="15"/>
      <c r="V2756" s="15"/>
      <c r="W2756" s="15"/>
      <c r="X2756" s="15"/>
      <c r="Y2756" s="15"/>
      <c r="Z2756" s="15"/>
      <c r="AA2756" s="15"/>
      <c r="AB2756" s="15"/>
      <c r="AC2756" s="15"/>
      <c r="AD2756" s="15"/>
      <c r="AE2756" s="15"/>
      <c r="AT2756" s="301" t="s">
        <v>465</v>
      </c>
      <c r="AU2756" s="301" t="s">
        <v>93</v>
      </c>
      <c r="AV2756" s="15" t="s">
        <v>112</v>
      </c>
      <c r="AW2756" s="15" t="s">
        <v>38</v>
      </c>
      <c r="AX2756" s="15" t="s">
        <v>83</v>
      </c>
      <c r="AY2756" s="301" t="s">
        <v>397</v>
      </c>
    </row>
    <row r="2757" s="13" customFormat="1">
      <c r="A2757" s="13"/>
      <c r="B2757" s="269"/>
      <c r="C2757" s="270"/>
      <c r="D2757" s="261" t="s">
        <v>465</v>
      </c>
      <c r="E2757" s="271" t="s">
        <v>1</v>
      </c>
      <c r="F2757" s="272" t="s">
        <v>4237</v>
      </c>
      <c r="G2757" s="270"/>
      <c r="H2757" s="273">
        <v>1.0429999999999999</v>
      </c>
      <c r="I2757" s="274"/>
      <c r="J2757" s="270"/>
      <c r="K2757" s="270"/>
      <c r="L2757" s="275"/>
      <c r="M2757" s="276"/>
      <c r="N2757" s="277"/>
      <c r="O2757" s="277"/>
      <c r="P2757" s="277"/>
      <c r="Q2757" s="277"/>
      <c r="R2757" s="277"/>
      <c r="S2757" s="277"/>
      <c r="T2757" s="278"/>
      <c r="U2757" s="13"/>
      <c r="V2757" s="13"/>
      <c r="W2757" s="13"/>
      <c r="X2757" s="13"/>
      <c r="Y2757" s="13"/>
      <c r="Z2757" s="13"/>
      <c r="AA2757" s="13"/>
      <c r="AB2757" s="13"/>
      <c r="AC2757" s="13"/>
      <c r="AD2757" s="13"/>
      <c r="AE2757" s="13"/>
      <c r="AT2757" s="279" t="s">
        <v>465</v>
      </c>
      <c r="AU2757" s="279" t="s">
        <v>93</v>
      </c>
      <c r="AV2757" s="13" t="s">
        <v>93</v>
      </c>
      <c r="AW2757" s="13" t="s">
        <v>38</v>
      </c>
      <c r="AX2757" s="13" t="s">
        <v>83</v>
      </c>
      <c r="AY2757" s="279" t="s">
        <v>397</v>
      </c>
    </row>
    <row r="2758" s="14" customFormat="1">
      <c r="A2758" s="14"/>
      <c r="B2758" s="280"/>
      <c r="C2758" s="281"/>
      <c r="D2758" s="261" t="s">
        <v>465</v>
      </c>
      <c r="E2758" s="282" t="s">
        <v>1</v>
      </c>
      <c r="F2758" s="283" t="s">
        <v>467</v>
      </c>
      <c r="G2758" s="281"/>
      <c r="H2758" s="284">
        <v>7.9950000000000001</v>
      </c>
      <c r="I2758" s="285"/>
      <c r="J2758" s="281"/>
      <c r="K2758" s="281"/>
      <c r="L2758" s="286"/>
      <c r="M2758" s="287"/>
      <c r="N2758" s="288"/>
      <c r="O2758" s="288"/>
      <c r="P2758" s="288"/>
      <c r="Q2758" s="288"/>
      <c r="R2758" s="288"/>
      <c r="S2758" s="288"/>
      <c r="T2758" s="289"/>
      <c r="U2758" s="14"/>
      <c r="V2758" s="14"/>
      <c r="W2758" s="14"/>
      <c r="X2758" s="14"/>
      <c r="Y2758" s="14"/>
      <c r="Z2758" s="14"/>
      <c r="AA2758" s="14"/>
      <c r="AB2758" s="14"/>
      <c r="AC2758" s="14"/>
      <c r="AD2758" s="14"/>
      <c r="AE2758" s="14"/>
      <c r="AT2758" s="290" t="s">
        <v>465</v>
      </c>
      <c r="AU2758" s="290" t="s">
        <v>93</v>
      </c>
      <c r="AV2758" s="14" t="s">
        <v>124</v>
      </c>
      <c r="AW2758" s="14" t="s">
        <v>38</v>
      </c>
      <c r="AX2758" s="14" t="s">
        <v>91</v>
      </c>
      <c r="AY2758" s="290" t="s">
        <v>397</v>
      </c>
    </row>
    <row r="2759" s="2" customFormat="1" ht="16.5" customHeight="1">
      <c r="A2759" s="40"/>
      <c r="B2759" s="41"/>
      <c r="C2759" s="247" t="s">
        <v>4238</v>
      </c>
      <c r="D2759" s="247" t="s">
        <v>400</v>
      </c>
      <c r="E2759" s="248" t="s">
        <v>760</v>
      </c>
      <c r="F2759" s="249" t="s">
        <v>761</v>
      </c>
      <c r="G2759" s="250" t="s">
        <v>502</v>
      </c>
      <c r="H2759" s="251">
        <v>6.79</v>
      </c>
      <c r="I2759" s="252"/>
      <c r="J2759" s="253">
        <f>ROUND(I2759*H2759,2)</f>
        <v>0</v>
      </c>
      <c r="K2759" s="254"/>
      <c r="L2759" s="46"/>
      <c r="M2759" s="255" t="s">
        <v>1</v>
      </c>
      <c r="N2759" s="256" t="s">
        <v>48</v>
      </c>
      <c r="O2759" s="93"/>
      <c r="P2759" s="257">
        <f>O2759*H2759</f>
        <v>0</v>
      </c>
      <c r="Q2759" s="257">
        <v>1.0519700000000001</v>
      </c>
      <c r="R2759" s="257">
        <f>Q2759*H2759</f>
        <v>7.1428763000000002</v>
      </c>
      <c r="S2759" s="257">
        <v>0</v>
      </c>
      <c r="T2759" s="258">
        <f>S2759*H2759</f>
        <v>0</v>
      </c>
      <c r="U2759" s="40"/>
      <c r="V2759" s="40"/>
      <c r="W2759" s="40"/>
      <c r="X2759" s="40"/>
      <c r="Y2759" s="40"/>
      <c r="Z2759" s="40"/>
      <c r="AA2759" s="40"/>
      <c r="AB2759" s="40"/>
      <c r="AC2759" s="40"/>
      <c r="AD2759" s="40"/>
      <c r="AE2759" s="40"/>
      <c r="AR2759" s="259" t="s">
        <v>124</v>
      </c>
      <c r="AT2759" s="259" t="s">
        <v>400</v>
      </c>
      <c r="AU2759" s="259" t="s">
        <v>93</v>
      </c>
      <c r="AY2759" s="18" t="s">
        <v>397</v>
      </c>
      <c r="BE2759" s="260">
        <f>IF(N2759="základní",J2759,0)</f>
        <v>0</v>
      </c>
      <c r="BF2759" s="260">
        <f>IF(N2759="snížená",J2759,0)</f>
        <v>0</v>
      </c>
      <c r="BG2759" s="260">
        <f>IF(N2759="zákl. přenesená",J2759,0)</f>
        <v>0</v>
      </c>
      <c r="BH2759" s="260">
        <f>IF(N2759="sníž. přenesená",J2759,0)</f>
        <v>0</v>
      </c>
      <c r="BI2759" s="260">
        <f>IF(N2759="nulová",J2759,0)</f>
        <v>0</v>
      </c>
      <c r="BJ2759" s="18" t="s">
        <v>91</v>
      </c>
      <c r="BK2759" s="260">
        <f>ROUND(I2759*H2759,2)</f>
        <v>0</v>
      </c>
      <c r="BL2759" s="18" t="s">
        <v>124</v>
      </c>
      <c r="BM2759" s="259" t="s">
        <v>4239</v>
      </c>
    </row>
    <row r="2760" s="2" customFormat="1">
      <c r="A2760" s="40"/>
      <c r="B2760" s="41"/>
      <c r="C2760" s="42"/>
      <c r="D2760" s="261" t="s">
        <v>404</v>
      </c>
      <c r="E2760" s="42"/>
      <c r="F2760" s="262" t="s">
        <v>613</v>
      </c>
      <c r="G2760" s="42"/>
      <c r="H2760" s="42"/>
      <c r="I2760" s="157"/>
      <c r="J2760" s="42"/>
      <c r="K2760" s="42"/>
      <c r="L2760" s="46"/>
      <c r="M2760" s="263"/>
      <c r="N2760" s="264"/>
      <c r="O2760" s="93"/>
      <c r="P2760" s="93"/>
      <c r="Q2760" s="93"/>
      <c r="R2760" s="93"/>
      <c r="S2760" s="93"/>
      <c r="T2760" s="94"/>
      <c r="U2760" s="40"/>
      <c r="V2760" s="40"/>
      <c r="W2760" s="40"/>
      <c r="X2760" s="40"/>
      <c r="Y2760" s="40"/>
      <c r="Z2760" s="40"/>
      <c r="AA2760" s="40"/>
      <c r="AB2760" s="40"/>
      <c r="AC2760" s="40"/>
      <c r="AD2760" s="40"/>
      <c r="AE2760" s="40"/>
      <c r="AT2760" s="18" t="s">
        <v>404</v>
      </c>
      <c r="AU2760" s="18" t="s">
        <v>93</v>
      </c>
    </row>
    <row r="2761" s="13" customFormat="1">
      <c r="A2761" s="13"/>
      <c r="B2761" s="269"/>
      <c r="C2761" s="270"/>
      <c r="D2761" s="261" t="s">
        <v>465</v>
      </c>
      <c r="E2761" s="271" t="s">
        <v>1</v>
      </c>
      <c r="F2761" s="272" t="s">
        <v>763</v>
      </c>
      <c r="G2761" s="270"/>
      <c r="H2761" s="273">
        <v>5.9039999999999999</v>
      </c>
      <c r="I2761" s="274"/>
      <c r="J2761" s="270"/>
      <c r="K2761" s="270"/>
      <c r="L2761" s="275"/>
      <c r="M2761" s="276"/>
      <c r="N2761" s="277"/>
      <c r="O2761" s="277"/>
      <c r="P2761" s="277"/>
      <c r="Q2761" s="277"/>
      <c r="R2761" s="277"/>
      <c r="S2761" s="277"/>
      <c r="T2761" s="278"/>
      <c r="U2761" s="13"/>
      <c r="V2761" s="13"/>
      <c r="W2761" s="13"/>
      <c r="X2761" s="13"/>
      <c r="Y2761" s="13"/>
      <c r="Z2761" s="13"/>
      <c r="AA2761" s="13"/>
      <c r="AB2761" s="13"/>
      <c r="AC2761" s="13"/>
      <c r="AD2761" s="13"/>
      <c r="AE2761" s="13"/>
      <c r="AT2761" s="279" t="s">
        <v>465</v>
      </c>
      <c r="AU2761" s="279" t="s">
        <v>93</v>
      </c>
      <c r="AV2761" s="13" t="s">
        <v>93</v>
      </c>
      <c r="AW2761" s="13" t="s">
        <v>38</v>
      </c>
      <c r="AX2761" s="13" t="s">
        <v>83</v>
      </c>
      <c r="AY2761" s="279" t="s">
        <v>397</v>
      </c>
    </row>
    <row r="2762" s="15" customFormat="1">
      <c r="A2762" s="15"/>
      <c r="B2762" s="291"/>
      <c r="C2762" s="292"/>
      <c r="D2762" s="261" t="s">
        <v>465</v>
      </c>
      <c r="E2762" s="293" t="s">
        <v>1</v>
      </c>
      <c r="F2762" s="294" t="s">
        <v>476</v>
      </c>
      <c r="G2762" s="292"/>
      <c r="H2762" s="295">
        <v>5.9039999999999999</v>
      </c>
      <c r="I2762" s="296"/>
      <c r="J2762" s="292"/>
      <c r="K2762" s="292"/>
      <c r="L2762" s="297"/>
      <c r="M2762" s="298"/>
      <c r="N2762" s="299"/>
      <c r="O2762" s="299"/>
      <c r="P2762" s="299"/>
      <c r="Q2762" s="299"/>
      <c r="R2762" s="299"/>
      <c r="S2762" s="299"/>
      <c r="T2762" s="300"/>
      <c r="U2762" s="15"/>
      <c r="V2762" s="15"/>
      <c r="W2762" s="15"/>
      <c r="X2762" s="15"/>
      <c r="Y2762" s="15"/>
      <c r="Z2762" s="15"/>
      <c r="AA2762" s="15"/>
      <c r="AB2762" s="15"/>
      <c r="AC2762" s="15"/>
      <c r="AD2762" s="15"/>
      <c r="AE2762" s="15"/>
      <c r="AT2762" s="301" t="s">
        <v>465</v>
      </c>
      <c r="AU2762" s="301" t="s">
        <v>93</v>
      </c>
      <c r="AV2762" s="15" t="s">
        <v>112</v>
      </c>
      <c r="AW2762" s="15" t="s">
        <v>38</v>
      </c>
      <c r="AX2762" s="15" t="s">
        <v>83</v>
      </c>
      <c r="AY2762" s="301" t="s">
        <v>397</v>
      </c>
    </row>
    <row r="2763" s="13" customFormat="1">
      <c r="A2763" s="13"/>
      <c r="B2763" s="269"/>
      <c r="C2763" s="270"/>
      <c r="D2763" s="261" t="s">
        <v>465</v>
      </c>
      <c r="E2763" s="271" t="s">
        <v>1</v>
      </c>
      <c r="F2763" s="272" t="s">
        <v>764</v>
      </c>
      <c r="G2763" s="270"/>
      <c r="H2763" s="273">
        <v>0.88600000000000001</v>
      </c>
      <c r="I2763" s="274"/>
      <c r="J2763" s="270"/>
      <c r="K2763" s="270"/>
      <c r="L2763" s="275"/>
      <c r="M2763" s="276"/>
      <c r="N2763" s="277"/>
      <c r="O2763" s="277"/>
      <c r="P2763" s="277"/>
      <c r="Q2763" s="277"/>
      <c r="R2763" s="277"/>
      <c r="S2763" s="277"/>
      <c r="T2763" s="278"/>
      <c r="U2763" s="13"/>
      <c r="V2763" s="13"/>
      <c r="W2763" s="13"/>
      <c r="X2763" s="13"/>
      <c r="Y2763" s="13"/>
      <c r="Z2763" s="13"/>
      <c r="AA2763" s="13"/>
      <c r="AB2763" s="13"/>
      <c r="AC2763" s="13"/>
      <c r="AD2763" s="13"/>
      <c r="AE2763" s="13"/>
      <c r="AT2763" s="279" t="s">
        <v>465</v>
      </c>
      <c r="AU2763" s="279" t="s">
        <v>93</v>
      </c>
      <c r="AV2763" s="13" t="s">
        <v>93</v>
      </c>
      <c r="AW2763" s="13" t="s">
        <v>38</v>
      </c>
      <c r="AX2763" s="13" t="s">
        <v>83</v>
      </c>
      <c r="AY2763" s="279" t="s">
        <v>397</v>
      </c>
    </row>
    <row r="2764" s="14" customFormat="1">
      <c r="A2764" s="14"/>
      <c r="B2764" s="280"/>
      <c r="C2764" s="281"/>
      <c r="D2764" s="261" t="s">
        <v>465</v>
      </c>
      <c r="E2764" s="282" t="s">
        <v>1</v>
      </c>
      <c r="F2764" s="283" t="s">
        <v>467</v>
      </c>
      <c r="G2764" s="281"/>
      <c r="H2764" s="284">
        <v>6.79</v>
      </c>
      <c r="I2764" s="285"/>
      <c r="J2764" s="281"/>
      <c r="K2764" s="281"/>
      <c r="L2764" s="286"/>
      <c r="M2764" s="287"/>
      <c r="N2764" s="288"/>
      <c r="O2764" s="288"/>
      <c r="P2764" s="288"/>
      <c r="Q2764" s="288"/>
      <c r="R2764" s="288"/>
      <c r="S2764" s="288"/>
      <c r="T2764" s="289"/>
      <c r="U2764" s="14"/>
      <c r="V2764" s="14"/>
      <c r="W2764" s="14"/>
      <c r="X2764" s="14"/>
      <c r="Y2764" s="14"/>
      <c r="Z2764" s="14"/>
      <c r="AA2764" s="14"/>
      <c r="AB2764" s="14"/>
      <c r="AC2764" s="14"/>
      <c r="AD2764" s="14"/>
      <c r="AE2764" s="14"/>
      <c r="AT2764" s="290" t="s">
        <v>465</v>
      </c>
      <c r="AU2764" s="290" t="s">
        <v>93</v>
      </c>
      <c r="AV2764" s="14" t="s">
        <v>124</v>
      </c>
      <c r="AW2764" s="14" t="s">
        <v>38</v>
      </c>
      <c r="AX2764" s="14" t="s">
        <v>91</v>
      </c>
      <c r="AY2764" s="290" t="s">
        <v>397</v>
      </c>
    </row>
    <row r="2765" s="2" customFormat="1" ht="16.5" customHeight="1">
      <c r="A2765" s="40"/>
      <c r="B2765" s="41"/>
      <c r="C2765" s="247" t="s">
        <v>2582</v>
      </c>
      <c r="D2765" s="247" t="s">
        <v>400</v>
      </c>
      <c r="E2765" s="248" t="s">
        <v>765</v>
      </c>
      <c r="F2765" s="249" t="s">
        <v>766</v>
      </c>
      <c r="G2765" s="250" t="s">
        <v>464</v>
      </c>
      <c r="H2765" s="251">
        <v>129.28899999999999</v>
      </c>
      <c r="I2765" s="252"/>
      <c r="J2765" s="253">
        <f>ROUND(I2765*H2765,2)</f>
        <v>0</v>
      </c>
      <c r="K2765" s="254"/>
      <c r="L2765" s="46"/>
      <c r="M2765" s="255" t="s">
        <v>1</v>
      </c>
      <c r="N2765" s="256" t="s">
        <v>48</v>
      </c>
      <c r="O2765" s="93"/>
      <c r="P2765" s="257">
        <f>O2765*H2765</f>
        <v>0</v>
      </c>
      <c r="Q2765" s="257">
        <v>2.4533</v>
      </c>
      <c r="R2765" s="257">
        <f>Q2765*H2765</f>
        <v>317.1847037</v>
      </c>
      <c r="S2765" s="257">
        <v>0</v>
      </c>
      <c r="T2765" s="258">
        <f>S2765*H2765</f>
        <v>0</v>
      </c>
      <c r="U2765" s="40"/>
      <c r="V2765" s="40"/>
      <c r="W2765" s="40"/>
      <c r="X2765" s="40"/>
      <c r="Y2765" s="40"/>
      <c r="Z2765" s="40"/>
      <c r="AA2765" s="40"/>
      <c r="AB2765" s="40"/>
      <c r="AC2765" s="40"/>
      <c r="AD2765" s="40"/>
      <c r="AE2765" s="40"/>
      <c r="AR2765" s="259" t="s">
        <v>124</v>
      </c>
      <c r="AT2765" s="259" t="s">
        <v>400</v>
      </c>
      <c r="AU2765" s="259" t="s">
        <v>93</v>
      </c>
      <c r="AY2765" s="18" t="s">
        <v>397</v>
      </c>
      <c r="BE2765" s="260">
        <f>IF(N2765="základní",J2765,0)</f>
        <v>0</v>
      </c>
      <c r="BF2765" s="260">
        <f>IF(N2765="snížená",J2765,0)</f>
        <v>0</v>
      </c>
      <c r="BG2765" s="260">
        <f>IF(N2765="zákl. přenesená",J2765,0)</f>
        <v>0</v>
      </c>
      <c r="BH2765" s="260">
        <f>IF(N2765="sníž. přenesená",J2765,0)</f>
        <v>0</v>
      </c>
      <c r="BI2765" s="260">
        <f>IF(N2765="nulová",J2765,0)</f>
        <v>0</v>
      </c>
      <c r="BJ2765" s="18" t="s">
        <v>91</v>
      </c>
      <c r="BK2765" s="260">
        <f>ROUND(I2765*H2765,2)</f>
        <v>0</v>
      </c>
      <c r="BL2765" s="18" t="s">
        <v>124</v>
      </c>
      <c r="BM2765" s="259" t="s">
        <v>4240</v>
      </c>
    </row>
    <row r="2766" s="16" customFormat="1">
      <c r="A2766" s="16"/>
      <c r="B2766" s="306"/>
      <c r="C2766" s="307"/>
      <c r="D2766" s="261" t="s">
        <v>465</v>
      </c>
      <c r="E2766" s="308" t="s">
        <v>1</v>
      </c>
      <c r="F2766" s="309" t="s">
        <v>768</v>
      </c>
      <c r="G2766" s="307"/>
      <c r="H2766" s="308" t="s">
        <v>1</v>
      </c>
      <c r="I2766" s="310"/>
      <c r="J2766" s="307"/>
      <c r="K2766" s="307"/>
      <c r="L2766" s="311"/>
      <c r="M2766" s="312"/>
      <c r="N2766" s="313"/>
      <c r="O2766" s="313"/>
      <c r="P2766" s="313"/>
      <c r="Q2766" s="313"/>
      <c r="R2766" s="313"/>
      <c r="S2766" s="313"/>
      <c r="T2766" s="314"/>
      <c r="U2766" s="16"/>
      <c r="V2766" s="16"/>
      <c r="W2766" s="16"/>
      <c r="X2766" s="16"/>
      <c r="Y2766" s="16"/>
      <c r="Z2766" s="16"/>
      <c r="AA2766" s="16"/>
      <c r="AB2766" s="16"/>
      <c r="AC2766" s="16"/>
      <c r="AD2766" s="16"/>
      <c r="AE2766" s="16"/>
      <c r="AT2766" s="315" t="s">
        <v>465</v>
      </c>
      <c r="AU2766" s="315" t="s">
        <v>93</v>
      </c>
      <c r="AV2766" s="16" t="s">
        <v>91</v>
      </c>
      <c r="AW2766" s="16" t="s">
        <v>38</v>
      </c>
      <c r="AX2766" s="16" t="s">
        <v>83</v>
      </c>
      <c r="AY2766" s="315" t="s">
        <v>397</v>
      </c>
    </row>
    <row r="2767" s="13" customFormat="1">
      <c r="A2767" s="13"/>
      <c r="B2767" s="269"/>
      <c r="C2767" s="270"/>
      <c r="D2767" s="261" t="s">
        <v>465</v>
      </c>
      <c r="E2767" s="271" t="s">
        <v>1</v>
      </c>
      <c r="F2767" s="272" t="s">
        <v>769</v>
      </c>
      <c r="G2767" s="270"/>
      <c r="H2767" s="273">
        <v>36.865000000000002</v>
      </c>
      <c r="I2767" s="274"/>
      <c r="J2767" s="270"/>
      <c r="K2767" s="270"/>
      <c r="L2767" s="275"/>
      <c r="M2767" s="276"/>
      <c r="N2767" s="277"/>
      <c r="O2767" s="277"/>
      <c r="P2767" s="277"/>
      <c r="Q2767" s="277"/>
      <c r="R2767" s="277"/>
      <c r="S2767" s="277"/>
      <c r="T2767" s="278"/>
      <c r="U2767" s="13"/>
      <c r="V2767" s="13"/>
      <c r="W2767" s="13"/>
      <c r="X2767" s="13"/>
      <c r="Y2767" s="13"/>
      <c r="Z2767" s="13"/>
      <c r="AA2767" s="13"/>
      <c r="AB2767" s="13"/>
      <c r="AC2767" s="13"/>
      <c r="AD2767" s="13"/>
      <c r="AE2767" s="13"/>
      <c r="AT2767" s="279" t="s">
        <v>465</v>
      </c>
      <c r="AU2767" s="279" t="s">
        <v>93</v>
      </c>
      <c r="AV2767" s="13" t="s">
        <v>93</v>
      </c>
      <c r="AW2767" s="13" t="s">
        <v>38</v>
      </c>
      <c r="AX2767" s="13" t="s">
        <v>83</v>
      </c>
      <c r="AY2767" s="279" t="s">
        <v>397</v>
      </c>
    </row>
    <row r="2768" s="13" customFormat="1">
      <c r="A2768" s="13"/>
      <c r="B2768" s="269"/>
      <c r="C2768" s="270"/>
      <c r="D2768" s="261" t="s">
        <v>465</v>
      </c>
      <c r="E2768" s="271" t="s">
        <v>1</v>
      </c>
      <c r="F2768" s="272" t="s">
        <v>770</v>
      </c>
      <c r="G2768" s="270"/>
      <c r="H2768" s="273">
        <v>47.100000000000001</v>
      </c>
      <c r="I2768" s="274"/>
      <c r="J2768" s="270"/>
      <c r="K2768" s="270"/>
      <c r="L2768" s="275"/>
      <c r="M2768" s="276"/>
      <c r="N2768" s="277"/>
      <c r="O2768" s="277"/>
      <c r="P2768" s="277"/>
      <c r="Q2768" s="277"/>
      <c r="R2768" s="277"/>
      <c r="S2768" s="277"/>
      <c r="T2768" s="278"/>
      <c r="U2768" s="13"/>
      <c r="V2768" s="13"/>
      <c r="W2768" s="13"/>
      <c r="X2768" s="13"/>
      <c r="Y2768" s="13"/>
      <c r="Z2768" s="13"/>
      <c r="AA2768" s="13"/>
      <c r="AB2768" s="13"/>
      <c r="AC2768" s="13"/>
      <c r="AD2768" s="13"/>
      <c r="AE2768" s="13"/>
      <c r="AT2768" s="279" t="s">
        <v>465</v>
      </c>
      <c r="AU2768" s="279" t="s">
        <v>93</v>
      </c>
      <c r="AV2768" s="13" t="s">
        <v>93</v>
      </c>
      <c r="AW2768" s="13" t="s">
        <v>38</v>
      </c>
      <c r="AX2768" s="13" t="s">
        <v>83</v>
      </c>
      <c r="AY2768" s="279" t="s">
        <v>397</v>
      </c>
    </row>
    <row r="2769" s="13" customFormat="1">
      <c r="A2769" s="13"/>
      <c r="B2769" s="269"/>
      <c r="C2769" s="270"/>
      <c r="D2769" s="261" t="s">
        <v>465</v>
      </c>
      <c r="E2769" s="271" t="s">
        <v>1</v>
      </c>
      <c r="F2769" s="272" t="s">
        <v>771</v>
      </c>
      <c r="G2769" s="270"/>
      <c r="H2769" s="273">
        <v>25.681999999999999</v>
      </c>
      <c r="I2769" s="274"/>
      <c r="J2769" s="270"/>
      <c r="K2769" s="270"/>
      <c r="L2769" s="275"/>
      <c r="M2769" s="276"/>
      <c r="N2769" s="277"/>
      <c r="O2769" s="277"/>
      <c r="P2769" s="277"/>
      <c r="Q2769" s="277"/>
      <c r="R2769" s="277"/>
      <c r="S2769" s="277"/>
      <c r="T2769" s="278"/>
      <c r="U2769" s="13"/>
      <c r="V2769" s="13"/>
      <c r="W2769" s="13"/>
      <c r="X2769" s="13"/>
      <c r="Y2769" s="13"/>
      <c r="Z2769" s="13"/>
      <c r="AA2769" s="13"/>
      <c r="AB2769" s="13"/>
      <c r="AC2769" s="13"/>
      <c r="AD2769" s="13"/>
      <c r="AE2769" s="13"/>
      <c r="AT2769" s="279" t="s">
        <v>465</v>
      </c>
      <c r="AU2769" s="279" t="s">
        <v>93</v>
      </c>
      <c r="AV2769" s="13" t="s">
        <v>93</v>
      </c>
      <c r="AW2769" s="13" t="s">
        <v>38</v>
      </c>
      <c r="AX2769" s="13" t="s">
        <v>83</v>
      </c>
      <c r="AY2769" s="279" t="s">
        <v>397</v>
      </c>
    </row>
    <row r="2770" s="13" customFormat="1">
      <c r="A2770" s="13"/>
      <c r="B2770" s="269"/>
      <c r="C2770" s="270"/>
      <c r="D2770" s="261" t="s">
        <v>465</v>
      </c>
      <c r="E2770" s="271" t="s">
        <v>1</v>
      </c>
      <c r="F2770" s="272" t="s">
        <v>772</v>
      </c>
      <c r="G2770" s="270"/>
      <c r="H2770" s="273">
        <v>19.641999999999999</v>
      </c>
      <c r="I2770" s="274"/>
      <c r="J2770" s="270"/>
      <c r="K2770" s="270"/>
      <c r="L2770" s="275"/>
      <c r="M2770" s="276"/>
      <c r="N2770" s="277"/>
      <c r="O2770" s="277"/>
      <c r="P2770" s="277"/>
      <c r="Q2770" s="277"/>
      <c r="R2770" s="277"/>
      <c r="S2770" s="277"/>
      <c r="T2770" s="278"/>
      <c r="U2770" s="13"/>
      <c r="V2770" s="13"/>
      <c r="W2770" s="13"/>
      <c r="X2770" s="13"/>
      <c r="Y2770" s="13"/>
      <c r="Z2770" s="13"/>
      <c r="AA2770" s="13"/>
      <c r="AB2770" s="13"/>
      <c r="AC2770" s="13"/>
      <c r="AD2770" s="13"/>
      <c r="AE2770" s="13"/>
      <c r="AT2770" s="279" t="s">
        <v>465</v>
      </c>
      <c r="AU2770" s="279" t="s">
        <v>93</v>
      </c>
      <c r="AV2770" s="13" t="s">
        <v>93</v>
      </c>
      <c r="AW2770" s="13" t="s">
        <v>38</v>
      </c>
      <c r="AX2770" s="13" t="s">
        <v>83</v>
      </c>
      <c r="AY2770" s="279" t="s">
        <v>397</v>
      </c>
    </row>
    <row r="2771" s="14" customFormat="1">
      <c r="A2771" s="14"/>
      <c r="B2771" s="280"/>
      <c r="C2771" s="281"/>
      <c r="D2771" s="261" t="s">
        <v>465</v>
      </c>
      <c r="E2771" s="282" t="s">
        <v>1</v>
      </c>
      <c r="F2771" s="283" t="s">
        <v>467</v>
      </c>
      <c r="G2771" s="281"/>
      <c r="H2771" s="284">
        <v>129.28899999999999</v>
      </c>
      <c r="I2771" s="285"/>
      <c r="J2771" s="281"/>
      <c r="K2771" s="281"/>
      <c r="L2771" s="286"/>
      <c r="M2771" s="287"/>
      <c r="N2771" s="288"/>
      <c r="O2771" s="288"/>
      <c r="P2771" s="288"/>
      <c r="Q2771" s="288"/>
      <c r="R2771" s="288"/>
      <c r="S2771" s="288"/>
      <c r="T2771" s="289"/>
      <c r="U2771" s="14"/>
      <c r="V2771" s="14"/>
      <c r="W2771" s="14"/>
      <c r="X2771" s="14"/>
      <c r="Y2771" s="14"/>
      <c r="Z2771" s="14"/>
      <c r="AA2771" s="14"/>
      <c r="AB2771" s="14"/>
      <c r="AC2771" s="14"/>
      <c r="AD2771" s="14"/>
      <c r="AE2771" s="14"/>
      <c r="AT2771" s="290" t="s">
        <v>465</v>
      </c>
      <c r="AU2771" s="290" t="s">
        <v>93</v>
      </c>
      <c r="AV2771" s="14" t="s">
        <v>124</v>
      </c>
      <c r="AW2771" s="14" t="s">
        <v>38</v>
      </c>
      <c r="AX2771" s="14" t="s">
        <v>91</v>
      </c>
      <c r="AY2771" s="290" t="s">
        <v>397</v>
      </c>
    </row>
    <row r="2772" s="2" customFormat="1" ht="16.5" customHeight="1">
      <c r="A2772" s="40"/>
      <c r="B2772" s="41"/>
      <c r="C2772" s="247" t="s">
        <v>4241</v>
      </c>
      <c r="D2772" s="247" t="s">
        <v>400</v>
      </c>
      <c r="E2772" s="248" t="s">
        <v>778</v>
      </c>
      <c r="F2772" s="249" t="s">
        <v>779</v>
      </c>
      <c r="G2772" s="250" t="s">
        <v>546</v>
      </c>
      <c r="H2772" s="251">
        <v>1292.8879999999999</v>
      </c>
      <c r="I2772" s="252"/>
      <c r="J2772" s="253">
        <f>ROUND(I2772*H2772,2)</f>
        <v>0</v>
      </c>
      <c r="K2772" s="254"/>
      <c r="L2772" s="46"/>
      <c r="M2772" s="255" t="s">
        <v>1</v>
      </c>
      <c r="N2772" s="256" t="s">
        <v>48</v>
      </c>
      <c r="O2772" s="93"/>
      <c r="P2772" s="257">
        <f>O2772*H2772</f>
        <v>0</v>
      </c>
      <c r="Q2772" s="257">
        <v>0.0027499999999999998</v>
      </c>
      <c r="R2772" s="257">
        <f>Q2772*H2772</f>
        <v>3.5554419999999998</v>
      </c>
      <c r="S2772" s="257">
        <v>0</v>
      </c>
      <c r="T2772" s="258">
        <f>S2772*H2772</f>
        <v>0</v>
      </c>
      <c r="U2772" s="40"/>
      <c r="V2772" s="40"/>
      <c r="W2772" s="40"/>
      <c r="X2772" s="40"/>
      <c r="Y2772" s="40"/>
      <c r="Z2772" s="40"/>
      <c r="AA2772" s="40"/>
      <c r="AB2772" s="40"/>
      <c r="AC2772" s="40"/>
      <c r="AD2772" s="40"/>
      <c r="AE2772" s="40"/>
      <c r="AR2772" s="259" t="s">
        <v>124</v>
      </c>
      <c r="AT2772" s="259" t="s">
        <v>400</v>
      </c>
      <c r="AU2772" s="259" t="s">
        <v>93</v>
      </c>
      <c r="AY2772" s="18" t="s">
        <v>397</v>
      </c>
      <c r="BE2772" s="260">
        <f>IF(N2772="základní",J2772,0)</f>
        <v>0</v>
      </c>
      <c r="BF2772" s="260">
        <f>IF(N2772="snížená",J2772,0)</f>
        <v>0</v>
      </c>
      <c r="BG2772" s="260">
        <f>IF(N2772="zákl. přenesená",J2772,0)</f>
        <v>0</v>
      </c>
      <c r="BH2772" s="260">
        <f>IF(N2772="sníž. přenesená",J2772,0)</f>
        <v>0</v>
      </c>
      <c r="BI2772" s="260">
        <f>IF(N2772="nulová",J2772,0)</f>
        <v>0</v>
      </c>
      <c r="BJ2772" s="18" t="s">
        <v>91</v>
      </c>
      <c r="BK2772" s="260">
        <f>ROUND(I2772*H2772,2)</f>
        <v>0</v>
      </c>
      <c r="BL2772" s="18" t="s">
        <v>124</v>
      </c>
      <c r="BM2772" s="259" t="s">
        <v>4242</v>
      </c>
    </row>
    <row r="2773" s="16" customFormat="1">
      <c r="A2773" s="16"/>
      <c r="B2773" s="306"/>
      <c r="C2773" s="307"/>
      <c r="D2773" s="261" t="s">
        <v>465</v>
      </c>
      <c r="E2773" s="308" t="s">
        <v>1</v>
      </c>
      <c r="F2773" s="309" t="s">
        <v>768</v>
      </c>
      <c r="G2773" s="307"/>
      <c r="H2773" s="308" t="s">
        <v>1</v>
      </c>
      <c r="I2773" s="310"/>
      <c r="J2773" s="307"/>
      <c r="K2773" s="307"/>
      <c r="L2773" s="311"/>
      <c r="M2773" s="312"/>
      <c r="N2773" s="313"/>
      <c r="O2773" s="313"/>
      <c r="P2773" s="313"/>
      <c r="Q2773" s="313"/>
      <c r="R2773" s="313"/>
      <c r="S2773" s="313"/>
      <c r="T2773" s="314"/>
      <c r="U2773" s="16"/>
      <c r="V2773" s="16"/>
      <c r="W2773" s="16"/>
      <c r="X2773" s="16"/>
      <c r="Y2773" s="16"/>
      <c r="Z2773" s="16"/>
      <c r="AA2773" s="16"/>
      <c r="AB2773" s="16"/>
      <c r="AC2773" s="16"/>
      <c r="AD2773" s="16"/>
      <c r="AE2773" s="16"/>
      <c r="AT2773" s="315" t="s">
        <v>465</v>
      </c>
      <c r="AU2773" s="315" t="s">
        <v>93</v>
      </c>
      <c r="AV2773" s="16" t="s">
        <v>91</v>
      </c>
      <c r="AW2773" s="16" t="s">
        <v>38</v>
      </c>
      <c r="AX2773" s="16" t="s">
        <v>83</v>
      </c>
      <c r="AY2773" s="315" t="s">
        <v>397</v>
      </c>
    </row>
    <row r="2774" s="13" customFormat="1">
      <c r="A2774" s="13"/>
      <c r="B2774" s="269"/>
      <c r="C2774" s="270"/>
      <c r="D2774" s="261" t="s">
        <v>465</v>
      </c>
      <c r="E2774" s="271" t="s">
        <v>1</v>
      </c>
      <c r="F2774" s="272" t="s">
        <v>781</v>
      </c>
      <c r="G2774" s="270"/>
      <c r="H2774" s="273">
        <v>368.64999999999998</v>
      </c>
      <c r="I2774" s="274"/>
      <c r="J2774" s="270"/>
      <c r="K2774" s="270"/>
      <c r="L2774" s="275"/>
      <c r="M2774" s="276"/>
      <c r="N2774" s="277"/>
      <c r="O2774" s="277"/>
      <c r="P2774" s="277"/>
      <c r="Q2774" s="277"/>
      <c r="R2774" s="277"/>
      <c r="S2774" s="277"/>
      <c r="T2774" s="278"/>
      <c r="U2774" s="13"/>
      <c r="V2774" s="13"/>
      <c r="W2774" s="13"/>
      <c r="X2774" s="13"/>
      <c r="Y2774" s="13"/>
      <c r="Z2774" s="13"/>
      <c r="AA2774" s="13"/>
      <c r="AB2774" s="13"/>
      <c r="AC2774" s="13"/>
      <c r="AD2774" s="13"/>
      <c r="AE2774" s="13"/>
      <c r="AT2774" s="279" t="s">
        <v>465</v>
      </c>
      <c r="AU2774" s="279" t="s">
        <v>93</v>
      </c>
      <c r="AV2774" s="13" t="s">
        <v>93</v>
      </c>
      <c r="AW2774" s="13" t="s">
        <v>38</v>
      </c>
      <c r="AX2774" s="13" t="s">
        <v>83</v>
      </c>
      <c r="AY2774" s="279" t="s">
        <v>397</v>
      </c>
    </row>
    <row r="2775" s="13" customFormat="1">
      <c r="A2775" s="13"/>
      <c r="B2775" s="269"/>
      <c r="C2775" s="270"/>
      <c r="D2775" s="261" t="s">
        <v>465</v>
      </c>
      <c r="E2775" s="271" t="s">
        <v>1</v>
      </c>
      <c r="F2775" s="272" t="s">
        <v>782</v>
      </c>
      <c r="G2775" s="270"/>
      <c r="H2775" s="273">
        <v>471.00299999999999</v>
      </c>
      <c r="I2775" s="274"/>
      <c r="J2775" s="270"/>
      <c r="K2775" s="270"/>
      <c r="L2775" s="275"/>
      <c r="M2775" s="276"/>
      <c r="N2775" s="277"/>
      <c r="O2775" s="277"/>
      <c r="P2775" s="277"/>
      <c r="Q2775" s="277"/>
      <c r="R2775" s="277"/>
      <c r="S2775" s="277"/>
      <c r="T2775" s="278"/>
      <c r="U2775" s="13"/>
      <c r="V2775" s="13"/>
      <c r="W2775" s="13"/>
      <c r="X2775" s="13"/>
      <c r="Y2775" s="13"/>
      <c r="Z2775" s="13"/>
      <c r="AA2775" s="13"/>
      <c r="AB2775" s="13"/>
      <c r="AC2775" s="13"/>
      <c r="AD2775" s="13"/>
      <c r="AE2775" s="13"/>
      <c r="AT2775" s="279" t="s">
        <v>465</v>
      </c>
      <c r="AU2775" s="279" t="s">
        <v>93</v>
      </c>
      <c r="AV2775" s="13" t="s">
        <v>93</v>
      </c>
      <c r="AW2775" s="13" t="s">
        <v>38</v>
      </c>
      <c r="AX2775" s="13" t="s">
        <v>83</v>
      </c>
      <c r="AY2775" s="279" t="s">
        <v>397</v>
      </c>
    </row>
    <row r="2776" s="13" customFormat="1">
      <c r="A2776" s="13"/>
      <c r="B2776" s="269"/>
      <c r="C2776" s="270"/>
      <c r="D2776" s="261" t="s">
        <v>465</v>
      </c>
      <c r="E2776" s="271" t="s">
        <v>1</v>
      </c>
      <c r="F2776" s="272" t="s">
        <v>783</v>
      </c>
      <c r="G2776" s="270"/>
      <c r="H2776" s="273">
        <v>256.81900000000002</v>
      </c>
      <c r="I2776" s="274"/>
      <c r="J2776" s="270"/>
      <c r="K2776" s="270"/>
      <c r="L2776" s="275"/>
      <c r="M2776" s="276"/>
      <c r="N2776" s="277"/>
      <c r="O2776" s="277"/>
      <c r="P2776" s="277"/>
      <c r="Q2776" s="277"/>
      <c r="R2776" s="277"/>
      <c r="S2776" s="277"/>
      <c r="T2776" s="278"/>
      <c r="U2776" s="13"/>
      <c r="V2776" s="13"/>
      <c r="W2776" s="13"/>
      <c r="X2776" s="13"/>
      <c r="Y2776" s="13"/>
      <c r="Z2776" s="13"/>
      <c r="AA2776" s="13"/>
      <c r="AB2776" s="13"/>
      <c r="AC2776" s="13"/>
      <c r="AD2776" s="13"/>
      <c r="AE2776" s="13"/>
      <c r="AT2776" s="279" t="s">
        <v>465</v>
      </c>
      <c r="AU2776" s="279" t="s">
        <v>93</v>
      </c>
      <c r="AV2776" s="13" t="s">
        <v>93</v>
      </c>
      <c r="AW2776" s="13" t="s">
        <v>38</v>
      </c>
      <c r="AX2776" s="13" t="s">
        <v>83</v>
      </c>
      <c r="AY2776" s="279" t="s">
        <v>397</v>
      </c>
    </row>
    <row r="2777" s="13" customFormat="1">
      <c r="A2777" s="13"/>
      <c r="B2777" s="269"/>
      <c r="C2777" s="270"/>
      <c r="D2777" s="261" t="s">
        <v>465</v>
      </c>
      <c r="E2777" s="271" t="s">
        <v>1</v>
      </c>
      <c r="F2777" s="272" t="s">
        <v>784</v>
      </c>
      <c r="G2777" s="270"/>
      <c r="H2777" s="273">
        <v>196.416</v>
      </c>
      <c r="I2777" s="274"/>
      <c r="J2777" s="270"/>
      <c r="K2777" s="270"/>
      <c r="L2777" s="275"/>
      <c r="M2777" s="276"/>
      <c r="N2777" s="277"/>
      <c r="O2777" s="277"/>
      <c r="P2777" s="277"/>
      <c r="Q2777" s="277"/>
      <c r="R2777" s="277"/>
      <c r="S2777" s="277"/>
      <c r="T2777" s="278"/>
      <c r="U2777" s="13"/>
      <c r="V2777" s="13"/>
      <c r="W2777" s="13"/>
      <c r="X2777" s="13"/>
      <c r="Y2777" s="13"/>
      <c r="Z2777" s="13"/>
      <c r="AA2777" s="13"/>
      <c r="AB2777" s="13"/>
      <c r="AC2777" s="13"/>
      <c r="AD2777" s="13"/>
      <c r="AE2777" s="13"/>
      <c r="AT2777" s="279" t="s">
        <v>465</v>
      </c>
      <c r="AU2777" s="279" t="s">
        <v>93</v>
      </c>
      <c r="AV2777" s="13" t="s">
        <v>93</v>
      </c>
      <c r="AW2777" s="13" t="s">
        <v>38</v>
      </c>
      <c r="AX2777" s="13" t="s">
        <v>83</v>
      </c>
      <c r="AY2777" s="279" t="s">
        <v>397</v>
      </c>
    </row>
    <row r="2778" s="14" customFormat="1">
      <c r="A2778" s="14"/>
      <c r="B2778" s="280"/>
      <c r="C2778" s="281"/>
      <c r="D2778" s="261" t="s">
        <v>465</v>
      </c>
      <c r="E2778" s="282" t="s">
        <v>1</v>
      </c>
      <c r="F2778" s="283" t="s">
        <v>467</v>
      </c>
      <c r="G2778" s="281"/>
      <c r="H2778" s="284">
        <v>1292.8879999999999</v>
      </c>
      <c r="I2778" s="285"/>
      <c r="J2778" s="281"/>
      <c r="K2778" s="281"/>
      <c r="L2778" s="286"/>
      <c r="M2778" s="287"/>
      <c r="N2778" s="288"/>
      <c r="O2778" s="288"/>
      <c r="P2778" s="288"/>
      <c r="Q2778" s="288"/>
      <c r="R2778" s="288"/>
      <c r="S2778" s="288"/>
      <c r="T2778" s="289"/>
      <c r="U2778" s="14"/>
      <c r="V2778" s="14"/>
      <c r="W2778" s="14"/>
      <c r="X2778" s="14"/>
      <c r="Y2778" s="14"/>
      <c r="Z2778" s="14"/>
      <c r="AA2778" s="14"/>
      <c r="AB2778" s="14"/>
      <c r="AC2778" s="14"/>
      <c r="AD2778" s="14"/>
      <c r="AE2778" s="14"/>
      <c r="AT2778" s="290" t="s">
        <v>465</v>
      </c>
      <c r="AU2778" s="290" t="s">
        <v>93</v>
      </c>
      <c r="AV2778" s="14" t="s">
        <v>124</v>
      </c>
      <c r="AW2778" s="14" t="s">
        <v>38</v>
      </c>
      <c r="AX2778" s="14" t="s">
        <v>91</v>
      </c>
      <c r="AY2778" s="290" t="s">
        <v>397</v>
      </c>
    </row>
    <row r="2779" s="2" customFormat="1" ht="16.5" customHeight="1">
      <c r="A2779" s="40"/>
      <c r="B2779" s="41"/>
      <c r="C2779" s="247" t="s">
        <v>2585</v>
      </c>
      <c r="D2779" s="247" t="s">
        <v>400</v>
      </c>
      <c r="E2779" s="248" t="s">
        <v>785</v>
      </c>
      <c r="F2779" s="249" t="s">
        <v>786</v>
      </c>
      <c r="G2779" s="250" t="s">
        <v>546</v>
      </c>
      <c r="H2779" s="251">
        <v>1292.8879999999999</v>
      </c>
      <c r="I2779" s="252"/>
      <c r="J2779" s="253">
        <f>ROUND(I2779*H2779,2)</f>
        <v>0</v>
      </c>
      <c r="K2779" s="254"/>
      <c r="L2779" s="46"/>
      <c r="M2779" s="255" t="s">
        <v>1</v>
      </c>
      <c r="N2779" s="256" t="s">
        <v>48</v>
      </c>
      <c r="O2779" s="93"/>
      <c r="P2779" s="257">
        <f>O2779*H2779</f>
        <v>0</v>
      </c>
      <c r="Q2779" s="257">
        <v>0</v>
      </c>
      <c r="R2779" s="257">
        <f>Q2779*H2779</f>
        <v>0</v>
      </c>
      <c r="S2779" s="257">
        <v>0</v>
      </c>
      <c r="T2779" s="258">
        <f>S2779*H2779</f>
        <v>0</v>
      </c>
      <c r="U2779" s="40"/>
      <c r="V2779" s="40"/>
      <c r="W2779" s="40"/>
      <c r="X2779" s="40"/>
      <c r="Y2779" s="40"/>
      <c r="Z2779" s="40"/>
      <c r="AA2779" s="40"/>
      <c r="AB2779" s="40"/>
      <c r="AC2779" s="40"/>
      <c r="AD2779" s="40"/>
      <c r="AE2779" s="40"/>
      <c r="AR2779" s="259" t="s">
        <v>124</v>
      </c>
      <c r="AT2779" s="259" t="s">
        <v>400</v>
      </c>
      <c r="AU2779" s="259" t="s">
        <v>93</v>
      </c>
      <c r="AY2779" s="18" t="s">
        <v>397</v>
      </c>
      <c r="BE2779" s="260">
        <f>IF(N2779="základní",J2779,0)</f>
        <v>0</v>
      </c>
      <c r="BF2779" s="260">
        <f>IF(N2779="snížená",J2779,0)</f>
        <v>0</v>
      </c>
      <c r="BG2779" s="260">
        <f>IF(N2779="zákl. přenesená",J2779,0)</f>
        <v>0</v>
      </c>
      <c r="BH2779" s="260">
        <f>IF(N2779="sníž. přenesená",J2779,0)</f>
        <v>0</v>
      </c>
      <c r="BI2779" s="260">
        <f>IF(N2779="nulová",J2779,0)</f>
        <v>0</v>
      </c>
      <c r="BJ2779" s="18" t="s">
        <v>91</v>
      </c>
      <c r="BK2779" s="260">
        <f>ROUND(I2779*H2779,2)</f>
        <v>0</v>
      </c>
      <c r="BL2779" s="18" t="s">
        <v>124</v>
      </c>
      <c r="BM2779" s="259" t="s">
        <v>4243</v>
      </c>
    </row>
    <row r="2780" s="2" customFormat="1" ht="16.5" customHeight="1">
      <c r="A2780" s="40"/>
      <c r="B2780" s="41"/>
      <c r="C2780" s="247" t="s">
        <v>4244</v>
      </c>
      <c r="D2780" s="247" t="s">
        <v>400</v>
      </c>
      <c r="E2780" s="248" t="s">
        <v>773</v>
      </c>
      <c r="F2780" s="249" t="s">
        <v>774</v>
      </c>
      <c r="G2780" s="250" t="s">
        <v>502</v>
      </c>
      <c r="H2780" s="251">
        <v>5.3490000000000002</v>
      </c>
      <c r="I2780" s="252"/>
      <c r="J2780" s="253">
        <f>ROUND(I2780*H2780,2)</f>
        <v>0</v>
      </c>
      <c r="K2780" s="254"/>
      <c r="L2780" s="46"/>
      <c r="M2780" s="255" t="s">
        <v>1</v>
      </c>
      <c r="N2780" s="256" t="s">
        <v>48</v>
      </c>
      <c r="O2780" s="93"/>
      <c r="P2780" s="257">
        <f>O2780*H2780</f>
        <v>0</v>
      </c>
      <c r="Q2780" s="257">
        <v>1.0461400000000001</v>
      </c>
      <c r="R2780" s="257">
        <f>Q2780*H2780</f>
        <v>5.5958028600000009</v>
      </c>
      <c r="S2780" s="257">
        <v>0</v>
      </c>
      <c r="T2780" s="258">
        <f>S2780*H2780</f>
        <v>0</v>
      </c>
      <c r="U2780" s="40"/>
      <c r="V2780" s="40"/>
      <c r="W2780" s="40"/>
      <c r="X2780" s="40"/>
      <c r="Y2780" s="40"/>
      <c r="Z2780" s="40"/>
      <c r="AA2780" s="40"/>
      <c r="AB2780" s="40"/>
      <c r="AC2780" s="40"/>
      <c r="AD2780" s="40"/>
      <c r="AE2780" s="40"/>
      <c r="AR2780" s="259" t="s">
        <v>124</v>
      </c>
      <c r="AT2780" s="259" t="s">
        <v>400</v>
      </c>
      <c r="AU2780" s="259" t="s">
        <v>93</v>
      </c>
      <c r="AY2780" s="18" t="s">
        <v>397</v>
      </c>
      <c r="BE2780" s="260">
        <f>IF(N2780="základní",J2780,0)</f>
        <v>0</v>
      </c>
      <c r="BF2780" s="260">
        <f>IF(N2780="snížená",J2780,0)</f>
        <v>0</v>
      </c>
      <c r="BG2780" s="260">
        <f>IF(N2780="zákl. přenesená",J2780,0)</f>
        <v>0</v>
      </c>
      <c r="BH2780" s="260">
        <f>IF(N2780="sníž. přenesená",J2780,0)</f>
        <v>0</v>
      </c>
      <c r="BI2780" s="260">
        <f>IF(N2780="nulová",J2780,0)</f>
        <v>0</v>
      </c>
      <c r="BJ2780" s="18" t="s">
        <v>91</v>
      </c>
      <c r="BK2780" s="260">
        <f>ROUND(I2780*H2780,2)</f>
        <v>0</v>
      </c>
      <c r="BL2780" s="18" t="s">
        <v>124</v>
      </c>
      <c r="BM2780" s="259" t="s">
        <v>4245</v>
      </c>
    </row>
    <row r="2781" s="2" customFormat="1">
      <c r="A2781" s="40"/>
      <c r="B2781" s="41"/>
      <c r="C2781" s="42"/>
      <c r="D2781" s="261" t="s">
        <v>404</v>
      </c>
      <c r="E2781" s="42"/>
      <c r="F2781" s="262" t="s">
        <v>613</v>
      </c>
      <c r="G2781" s="42"/>
      <c r="H2781" s="42"/>
      <c r="I2781" s="157"/>
      <c r="J2781" s="42"/>
      <c r="K2781" s="42"/>
      <c r="L2781" s="46"/>
      <c r="M2781" s="263"/>
      <c r="N2781" s="264"/>
      <c r="O2781" s="93"/>
      <c r="P2781" s="93"/>
      <c r="Q2781" s="93"/>
      <c r="R2781" s="93"/>
      <c r="S2781" s="93"/>
      <c r="T2781" s="94"/>
      <c r="U2781" s="40"/>
      <c r="V2781" s="40"/>
      <c r="W2781" s="40"/>
      <c r="X2781" s="40"/>
      <c r="Y2781" s="40"/>
      <c r="Z2781" s="40"/>
      <c r="AA2781" s="40"/>
      <c r="AB2781" s="40"/>
      <c r="AC2781" s="40"/>
      <c r="AD2781" s="40"/>
      <c r="AE2781" s="40"/>
      <c r="AT2781" s="18" t="s">
        <v>404</v>
      </c>
      <c r="AU2781" s="18" t="s">
        <v>93</v>
      </c>
    </row>
    <row r="2782" s="16" customFormat="1">
      <c r="A2782" s="16"/>
      <c r="B2782" s="306"/>
      <c r="C2782" s="307"/>
      <c r="D2782" s="261" t="s">
        <v>465</v>
      </c>
      <c r="E2782" s="308" t="s">
        <v>1</v>
      </c>
      <c r="F2782" s="309" t="s">
        <v>768</v>
      </c>
      <c r="G2782" s="307"/>
      <c r="H2782" s="308" t="s">
        <v>1</v>
      </c>
      <c r="I2782" s="310"/>
      <c r="J2782" s="307"/>
      <c r="K2782" s="307"/>
      <c r="L2782" s="311"/>
      <c r="M2782" s="312"/>
      <c r="N2782" s="313"/>
      <c r="O2782" s="313"/>
      <c r="P2782" s="313"/>
      <c r="Q2782" s="313"/>
      <c r="R2782" s="313"/>
      <c r="S2782" s="313"/>
      <c r="T2782" s="314"/>
      <c r="U2782" s="16"/>
      <c r="V2782" s="16"/>
      <c r="W2782" s="16"/>
      <c r="X2782" s="16"/>
      <c r="Y2782" s="16"/>
      <c r="Z2782" s="16"/>
      <c r="AA2782" s="16"/>
      <c r="AB2782" s="16"/>
      <c r="AC2782" s="16"/>
      <c r="AD2782" s="16"/>
      <c r="AE2782" s="16"/>
      <c r="AT2782" s="315" t="s">
        <v>465</v>
      </c>
      <c r="AU2782" s="315" t="s">
        <v>93</v>
      </c>
      <c r="AV2782" s="16" t="s">
        <v>91</v>
      </c>
      <c r="AW2782" s="16" t="s">
        <v>38</v>
      </c>
      <c r="AX2782" s="16" t="s">
        <v>83</v>
      </c>
      <c r="AY2782" s="315" t="s">
        <v>397</v>
      </c>
    </row>
    <row r="2783" s="13" customFormat="1">
      <c r="A2783" s="13"/>
      <c r="B2783" s="269"/>
      <c r="C2783" s="270"/>
      <c r="D2783" s="261" t="s">
        <v>465</v>
      </c>
      <c r="E2783" s="271" t="s">
        <v>1</v>
      </c>
      <c r="F2783" s="272" t="s">
        <v>776</v>
      </c>
      <c r="G2783" s="270"/>
      <c r="H2783" s="273">
        <v>4.6509999999999998</v>
      </c>
      <c r="I2783" s="274"/>
      <c r="J2783" s="270"/>
      <c r="K2783" s="270"/>
      <c r="L2783" s="275"/>
      <c r="M2783" s="276"/>
      <c r="N2783" s="277"/>
      <c r="O2783" s="277"/>
      <c r="P2783" s="277"/>
      <c r="Q2783" s="277"/>
      <c r="R2783" s="277"/>
      <c r="S2783" s="277"/>
      <c r="T2783" s="278"/>
      <c r="U2783" s="13"/>
      <c r="V2783" s="13"/>
      <c r="W2783" s="13"/>
      <c r="X2783" s="13"/>
      <c r="Y2783" s="13"/>
      <c r="Z2783" s="13"/>
      <c r="AA2783" s="13"/>
      <c r="AB2783" s="13"/>
      <c r="AC2783" s="13"/>
      <c r="AD2783" s="13"/>
      <c r="AE2783" s="13"/>
      <c r="AT2783" s="279" t="s">
        <v>465</v>
      </c>
      <c r="AU2783" s="279" t="s">
        <v>93</v>
      </c>
      <c r="AV2783" s="13" t="s">
        <v>93</v>
      </c>
      <c r="AW2783" s="13" t="s">
        <v>38</v>
      </c>
      <c r="AX2783" s="13" t="s">
        <v>83</v>
      </c>
      <c r="AY2783" s="279" t="s">
        <v>397</v>
      </c>
    </row>
    <row r="2784" s="15" customFormat="1">
      <c r="A2784" s="15"/>
      <c r="B2784" s="291"/>
      <c r="C2784" s="292"/>
      <c r="D2784" s="261" t="s">
        <v>465</v>
      </c>
      <c r="E2784" s="293" t="s">
        <v>1</v>
      </c>
      <c r="F2784" s="294" t="s">
        <v>476</v>
      </c>
      <c r="G2784" s="292"/>
      <c r="H2784" s="295">
        <v>4.6509999999999998</v>
      </c>
      <c r="I2784" s="296"/>
      <c r="J2784" s="292"/>
      <c r="K2784" s="292"/>
      <c r="L2784" s="297"/>
      <c r="M2784" s="298"/>
      <c r="N2784" s="299"/>
      <c r="O2784" s="299"/>
      <c r="P2784" s="299"/>
      <c r="Q2784" s="299"/>
      <c r="R2784" s="299"/>
      <c r="S2784" s="299"/>
      <c r="T2784" s="300"/>
      <c r="U2784" s="15"/>
      <c r="V2784" s="15"/>
      <c r="W2784" s="15"/>
      <c r="X2784" s="15"/>
      <c r="Y2784" s="15"/>
      <c r="Z2784" s="15"/>
      <c r="AA2784" s="15"/>
      <c r="AB2784" s="15"/>
      <c r="AC2784" s="15"/>
      <c r="AD2784" s="15"/>
      <c r="AE2784" s="15"/>
      <c r="AT2784" s="301" t="s">
        <v>465</v>
      </c>
      <c r="AU2784" s="301" t="s">
        <v>93</v>
      </c>
      <c r="AV2784" s="15" t="s">
        <v>112</v>
      </c>
      <c r="AW2784" s="15" t="s">
        <v>38</v>
      </c>
      <c r="AX2784" s="15" t="s">
        <v>83</v>
      </c>
      <c r="AY2784" s="301" t="s">
        <v>397</v>
      </c>
    </row>
    <row r="2785" s="13" customFormat="1">
      <c r="A2785" s="13"/>
      <c r="B2785" s="269"/>
      <c r="C2785" s="270"/>
      <c r="D2785" s="261" t="s">
        <v>465</v>
      </c>
      <c r="E2785" s="271" t="s">
        <v>1</v>
      </c>
      <c r="F2785" s="272" t="s">
        <v>777</v>
      </c>
      <c r="G2785" s="270"/>
      <c r="H2785" s="273">
        <v>0.69799999999999995</v>
      </c>
      <c r="I2785" s="274"/>
      <c r="J2785" s="270"/>
      <c r="K2785" s="270"/>
      <c r="L2785" s="275"/>
      <c r="M2785" s="276"/>
      <c r="N2785" s="277"/>
      <c r="O2785" s="277"/>
      <c r="P2785" s="277"/>
      <c r="Q2785" s="277"/>
      <c r="R2785" s="277"/>
      <c r="S2785" s="277"/>
      <c r="T2785" s="278"/>
      <c r="U2785" s="13"/>
      <c r="V2785" s="13"/>
      <c r="W2785" s="13"/>
      <c r="X2785" s="13"/>
      <c r="Y2785" s="13"/>
      <c r="Z2785" s="13"/>
      <c r="AA2785" s="13"/>
      <c r="AB2785" s="13"/>
      <c r="AC2785" s="13"/>
      <c r="AD2785" s="13"/>
      <c r="AE2785" s="13"/>
      <c r="AT2785" s="279" t="s">
        <v>465</v>
      </c>
      <c r="AU2785" s="279" t="s">
        <v>93</v>
      </c>
      <c r="AV2785" s="13" t="s">
        <v>93</v>
      </c>
      <c r="AW2785" s="13" t="s">
        <v>38</v>
      </c>
      <c r="AX2785" s="13" t="s">
        <v>83</v>
      </c>
      <c r="AY2785" s="279" t="s">
        <v>397</v>
      </c>
    </row>
    <row r="2786" s="14" customFormat="1">
      <c r="A2786" s="14"/>
      <c r="B2786" s="280"/>
      <c r="C2786" s="281"/>
      <c r="D2786" s="261" t="s">
        <v>465</v>
      </c>
      <c r="E2786" s="282" t="s">
        <v>1</v>
      </c>
      <c r="F2786" s="283" t="s">
        <v>467</v>
      </c>
      <c r="G2786" s="281"/>
      <c r="H2786" s="284">
        <v>5.3490000000000002</v>
      </c>
      <c r="I2786" s="285"/>
      <c r="J2786" s="281"/>
      <c r="K2786" s="281"/>
      <c r="L2786" s="286"/>
      <c r="M2786" s="287"/>
      <c r="N2786" s="288"/>
      <c r="O2786" s="288"/>
      <c r="P2786" s="288"/>
      <c r="Q2786" s="288"/>
      <c r="R2786" s="288"/>
      <c r="S2786" s="288"/>
      <c r="T2786" s="289"/>
      <c r="U2786" s="14"/>
      <c r="V2786" s="14"/>
      <c r="W2786" s="14"/>
      <c r="X2786" s="14"/>
      <c r="Y2786" s="14"/>
      <c r="Z2786" s="14"/>
      <c r="AA2786" s="14"/>
      <c r="AB2786" s="14"/>
      <c r="AC2786" s="14"/>
      <c r="AD2786" s="14"/>
      <c r="AE2786" s="14"/>
      <c r="AT2786" s="290" t="s">
        <v>465</v>
      </c>
      <c r="AU2786" s="290" t="s">
        <v>93</v>
      </c>
      <c r="AV2786" s="14" t="s">
        <v>124</v>
      </c>
      <c r="AW2786" s="14" t="s">
        <v>38</v>
      </c>
      <c r="AX2786" s="14" t="s">
        <v>91</v>
      </c>
      <c r="AY2786" s="290" t="s">
        <v>397</v>
      </c>
    </row>
    <row r="2787" s="2" customFormat="1" ht="16.5" customHeight="1">
      <c r="A2787" s="40"/>
      <c r="B2787" s="41"/>
      <c r="C2787" s="247" t="s">
        <v>2589</v>
      </c>
      <c r="D2787" s="247" t="s">
        <v>400</v>
      </c>
      <c r="E2787" s="248" t="s">
        <v>4246</v>
      </c>
      <c r="F2787" s="249" t="s">
        <v>4247</v>
      </c>
      <c r="G2787" s="250" t="s">
        <v>546</v>
      </c>
      <c r="H2787" s="251">
        <v>191.364</v>
      </c>
      <c r="I2787" s="252"/>
      <c r="J2787" s="253">
        <f>ROUND(I2787*H2787,2)</f>
        <v>0</v>
      </c>
      <c r="K2787" s="254"/>
      <c r="L2787" s="46"/>
      <c r="M2787" s="255" t="s">
        <v>1</v>
      </c>
      <c r="N2787" s="256" t="s">
        <v>48</v>
      </c>
      <c r="O2787" s="93"/>
      <c r="P2787" s="257">
        <f>O2787*H2787</f>
        <v>0</v>
      </c>
      <c r="Q2787" s="257">
        <v>0.00092000000000000003</v>
      </c>
      <c r="R2787" s="257">
        <f>Q2787*H2787</f>
        <v>0.17605488</v>
      </c>
      <c r="S2787" s="257">
        <v>0</v>
      </c>
      <c r="T2787" s="258">
        <f>S2787*H2787</f>
        <v>0</v>
      </c>
      <c r="U2787" s="40"/>
      <c r="V2787" s="40"/>
      <c r="W2787" s="40"/>
      <c r="X2787" s="40"/>
      <c r="Y2787" s="40"/>
      <c r="Z2787" s="40"/>
      <c r="AA2787" s="40"/>
      <c r="AB2787" s="40"/>
      <c r="AC2787" s="40"/>
      <c r="AD2787" s="40"/>
      <c r="AE2787" s="40"/>
      <c r="AR2787" s="259" t="s">
        <v>124</v>
      </c>
      <c r="AT2787" s="259" t="s">
        <v>400</v>
      </c>
      <c r="AU2787" s="259" t="s">
        <v>93</v>
      </c>
      <c r="AY2787" s="18" t="s">
        <v>397</v>
      </c>
      <c r="BE2787" s="260">
        <f>IF(N2787="základní",J2787,0)</f>
        <v>0</v>
      </c>
      <c r="BF2787" s="260">
        <f>IF(N2787="snížená",J2787,0)</f>
        <v>0</v>
      </c>
      <c r="BG2787" s="260">
        <f>IF(N2787="zákl. přenesená",J2787,0)</f>
        <v>0</v>
      </c>
      <c r="BH2787" s="260">
        <f>IF(N2787="sníž. přenesená",J2787,0)</f>
        <v>0</v>
      </c>
      <c r="BI2787" s="260">
        <f>IF(N2787="nulová",J2787,0)</f>
        <v>0</v>
      </c>
      <c r="BJ2787" s="18" t="s">
        <v>91</v>
      </c>
      <c r="BK2787" s="260">
        <f>ROUND(I2787*H2787,2)</f>
        <v>0</v>
      </c>
      <c r="BL2787" s="18" t="s">
        <v>124</v>
      </c>
      <c r="BM2787" s="259" t="s">
        <v>4248</v>
      </c>
    </row>
    <row r="2788" s="16" customFormat="1">
      <c r="A2788" s="16"/>
      <c r="B2788" s="306"/>
      <c r="C2788" s="307"/>
      <c r="D2788" s="261" t="s">
        <v>465</v>
      </c>
      <c r="E2788" s="308" t="s">
        <v>1</v>
      </c>
      <c r="F2788" s="309" t="s">
        <v>829</v>
      </c>
      <c r="G2788" s="307"/>
      <c r="H2788" s="308" t="s">
        <v>1</v>
      </c>
      <c r="I2788" s="310"/>
      <c r="J2788" s="307"/>
      <c r="K2788" s="307"/>
      <c r="L2788" s="311"/>
      <c r="M2788" s="312"/>
      <c r="N2788" s="313"/>
      <c r="O2788" s="313"/>
      <c r="P2788" s="313"/>
      <c r="Q2788" s="313"/>
      <c r="R2788" s="313"/>
      <c r="S2788" s="313"/>
      <c r="T2788" s="314"/>
      <c r="U2788" s="16"/>
      <c r="V2788" s="16"/>
      <c r="W2788" s="16"/>
      <c r="X2788" s="16"/>
      <c r="Y2788" s="16"/>
      <c r="Z2788" s="16"/>
      <c r="AA2788" s="16"/>
      <c r="AB2788" s="16"/>
      <c r="AC2788" s="16"/>
      <c r="AD2788" s="16"/>
      <c r="AE2788" s="16"/>
      <c r="AT2788" s="315" t="s">
        <v>465</v>
      </c>
      <c r="AU2788" s="315" t="s">
        <v>93</v>
      </c>
      <c r="AV2788" s="16" t="s">
        <v>91</v>
      </c>
      <c r="AW2788" s="16" t="s">
        <v>38</v>
      </c>
      <c r="AX2788" s="16" t="s">
        <v>83</v>
      </c>
      <c r="AY2788" s="315" t="s">
        <v>397</v>
      </c>
    </row>
    <row r="2789" s="13" customFormat="1">
      <c r="A2789" s="13"/>
      <c r="B2789" s="269"/>
      <c r="C2789" s="270"/>
      <c r="D2789" s="261" t="s">
        <v>465</v>
      </c>
      <c r="E2789" s="271" t="s">
        <v>1</v>
      </c>
      <c r="F2789" s="272" t="s">
        <v>830</v>
      </c>
      <c r="G2789" s="270"/>
      <c r="H2789" s="273">
        <v>30.675000000000001</v>
      </c>
      <c r="I2789" s="274"/>
      <c r="J2789" s="270"/>
      <c r="K2789" s="270"/>
      <c r="L2789" s="275"/>
      <c r="M2789" s="276"/>
      <c r="N2789" s="277"/>
      <c r="O2789" s="277"/>
      <c r="P2789" s="277"/>
      <c r="Q2789" s="277"/>
      <c r="R2789" s="277"/>
      <c r="S2789" s="277"/>
      <c r="T2789" s="278"/>
      <c r="U2789" s="13"/>
      <c r="V2789" s="13"/>
      <c r="W2789" s="13"/>
      <c r="X2789" s="13"/>
      <c r="Y2789" s="13"/>
      <c r="Z2789" s="13"/>
      <c r="AA2789" s="13"/>
      <c r="AB2789" s="13"/>
      <c r="AC2789" s="13"/>
      <c r="AD2789" s="13"/>
      <c r="AE2789" s="13"/>
      <c r="AT2789" s="279" t="s">
        <v>465</v>
      </c>
      <c r="AU2789" s="279" t="s">
        <v>93</v>
      </c>
      <c r="AV2789" s="13" t="s">
        <v>93</v>
      </c>
      <c r="AW2789" s="13" t="s">
        <v>38</v>
      </c>
      <c r="AX2789" s="13" t="s">
        <v>83</v>
      </c>
      <c r="AY2789" s="279" t="s">
        <v>397</v>
      </c>
    </row>
    <row r="2790" s="13" customFormat="1">
      <c r="A2790" s="13"/>
      <c r="B2790" s="269"/>
      <c r="C2790" s="270"/>
      <c r="D2790" s="261" t="s">
        <v>465</v>
      </c>
      <c r="E2790" s="271" t="s">
        <v>1</v>
      </c>
      <c r="F2790" s="272" t="s">
        <v>831</v>
      </c>
      <c r="G2790" s="270"/>
      <c r="H2790" s="273">
        <v>30.675000000000001</v>
      </c>
      <c r="I2790" s="274"/>
      <c r="J2790" s="270"/>
      <c r="K2790" s="270"/>
      <c r="L2790" s="275"/>
      <c r="M2790" s="276"/>
      <c r="N2790" s="277"/>
      <c r="O2790" s="277"/>
      <c r="P2790" s="277"/>
      <c r="Q2790" s="277"/>
      <c r="R2790" s="277"/>
      <c r="S2790" s="277"/>
      <c r="T2790" s="278"/>
      <c r="U2790" s="13"/>
      <c r="V2790" s="13"/>
      <c r="W2790" s="13"/>
      <c r="X2790" s="13"/>
      <c r="Y2790" s="13"/>
      <c r="Z2790" s="13"/>
      <c r="AA2790" s="13"/>
      <c r="AB2790" s="13"/>
      <c r="AC2790" s="13"/>
      <c r="AD2790" s="13"/>
      <c r="AE2790" s="13"/>
      <c r="AT2790" s="279" t="s">
        <v>465</v>
      </c>
      <c r="AU2790" s="279" t="s">
        <v>93</v>
      </c>
      <c r="AV2790" s="13" t="s">
        <v>93</v>
      </c>
      <c r="AW2790" s="13" t="s">
        <v>38</v>
      </c>
      <c r="AX2790" s="13" t="s">
        <v>83</v>
      </c>
      <c r="AY2790" s="279" t="s">
        <v>397</v>
      </c>
    </row>
    <row r="2791" s="13" customFormat="1">
      <c r="A2791" s="13"/>
      <c r="B2791" s="269"/>
      <c r="C2791" s="270"/>
      <c r="D2791" s="261" t="s">
        <v>465</v>
      </c>
      <c r="E2791" s="271" t="s">
        <v>1</v>
      </c>
      <c r="F2791" s="272" t="s">
        <v>832</v>
      </c>
      <c r="G2791" s="270"/>
      <c r="H2791" s="273">
        <v>44.927999999999997</v>
      </c>
      <c r="I2791" s="274"/>
      <c r="J2791" s="270"/>
      <c r="K2791" s="270"/>
      <c r="L2791" s="275"/>
      <c r="M2791" s="276"/>
      <c r="N2791" s="277"/>
      <c r="O2791" s="277"/>
      <c r="P2791" s="277"/>
      <c r="Q2791" s="277"/>
      <c r="R2791" s="277"/>
      <c r="S2791" s="277"/>
      <c r="T2791" s="278"/>
      <c r="U2791" s="13"/>
      <c r="V2791" s="13"/>
      <c r="W2791" s="13"/>
      <c r="X2791" s="13"/>
      <c r="Y2791" s="13"/>
      <c r="Z2791" s="13"/>
      <c r="AA2791" s="13"/>
      <c r="AB2791" s="13"/>
      <c r="AC2791" s="13"/>
      <c r="AD2791" s="13"/>
      <c r="AE2791" s="13"/>
      <c r="AT2791" s="279" t="s">
        <v>465</v>
      </c>
      <c r="AU2791" s="279" t="s">
        <v>93</v>
      </c>
      <c r="AV2791" s="13" t="s">
        <v>93</v>
      </c>
      <c r="AW2791" s="13" t="s">
        <v>38</v>
      </c>
      <c r="AX2791" s="13" t="s">
        <v>83</v>
      </c>
      <c r="AY2791" s="279" t="s">
        <v>397</v>
      </c>
    </row>
    <row r="2792" s="13" customFormat="1">
      <c r="A2792" s="13"/>
      <c r="B2792" s="269"/>
      <c r="C2792" s="270"/>
      <c r="D2792" s="261" t="s">
        <v>465</v>
      </c>
      <c r="E2792" s="271" t="s">
        <v>1</v>
      </c>
      <c r="F2792" s="272" t="s">
        <v>833</v>
      </c>
      <c r="G2792" s="270"/>
      <c r="H2792" s="273">
        <v>44.927999999999997</v>
      </c>
      <c r="I2792" s="274"/>
      <c r="J2792" s="270"/>
      <c r="K2792" s="270"/>
      <c r="L2792" s="275"/>
      <c r="M2792" s="276"/>
      <c r="N2792" s="277"/>
      <c r="O2792" s="277"/>
      <c r="P2792" s="277"/>
      <c r="Q2792" s="277"/>
      <c r="R2792" s="277"/>
      <c r="S2792" s="277"/>
      <c r="T2792" s="278"/>
      <c r="U2792" s="13"/>
      <c r="V2792" s="13"/>
      <c r="W2792" s="13"/>
      <c r="X2792" s="13"/>
      <c r="Y2792" s="13"/>
      <c r="Z2792" s="13"/>
      <c r="AA2792" s="13"/>
      <c r="AB2792" s="13"/>
      <c r="AC2792" s="13"/>
      <c r="AD2792" s="13"/>
      <c r="AE2792" s="13"/>
      <c r="AT2792" s="279" t="s">
        <v>465</v>
      </c>
      <c r="AU2792" s="279" t="s">
        <v>93</v>
      </c>
      <c r="AV2792" s="13" t="s">
        <v>93</v>
      </c>
      <c r="AW2792" s="13" t="s">
        <v>38</v>
      </c>
      <c r="AX2792" s="13" t="s">
        <v>83</v>
      </c>
      <c r="AY2792" s="279" t="s">
        <v>397</v>
      </c>
    </row>
    <row r="2793" s="15" customFormat="1">
      <c r="A2793" s="15"/>
      <c r="B2793" s="291"/>
      <c r="C2793" s="292"/>
      <c r="D2793" s="261" t="s">
        <v>465</v>
      </c>
      <c r="E2793" s="293" t="s">
        <v>1</v>
      </c>
      <c r="F2793" s="294" t="s">
        <v>476</v>
      </c>
      <c r="G2793" s="292"/>
      <c r="H2793" s="295">
        <v>151.20599999999999</v>
      </c>
      <c r="I2793" s="296"/>
      <c r="J2793" s="292"/>
      <c r="K2793" s="292"/>
      <c r="L2793" s="297"/>
      <c r="M2793" s="298"/>
      <c r="N2793" s="299"/>
      <c r="O2793" s="299"/>
      <c r="P2793" s="299"/>
      <c r="Q2793" s="299"/>
      <c r="R2793" s="299"/>
      <c r="S2793" s="299"/>
      <c r="T2793" s="300"/>
      <c r="U2793" s="15"/>
      <c r="V2793" s="15"/>
      <c r="W2793" s="15"/>
      <c r="X2793" s="15"/>
      <c r="Y2793" s="15"/>
      <c r="Z2793" s="15"/>
      <c r="AA2793" s="15"/>
      <c r="AB2793" s="15"/>
      <c r="AC2793" s="15"/>
      <c r="AD2793" s="15"/>
      <c r="AE2793" s="15"/>
      <c r="AT2793" s="301" t="s">
        <v>465</v>
      </c>
      <c r="AU2793" s="301" t="s">
        <v>93</v>
      </c>
      <c r="AV2793" s="15" t="s">
        <v>112</v>
      </c>
      <c r="AW2793" s="15" t="s">
        <v>38</v>
      </c>
      <c r="AX2793" s="15" t="s">
        <v>83</v>
      </c>
      <c r="AY2793" s="301" t="s">
        <v>397</v>
      </c>
    </row>
    <row r="2794" s="13" customFormat="1">
      <c r="A2794" s="13"/>
      <c r="B2794" s="269"/>
      <c r="C2794" s="270"/>
      <c r="D2794" s="261" t="s">
        <v>465</v>
      </c>
      <c r="E2794" s="271" t="s">
        <v>1</v>
      </c>
      <c r="F2794" s="272" t="s">
        <v>845</v>
      </c>
      <c r="G2794" s="270"/>
      <c r="H2794" s="273">
        <v>40.158000000000001</v>
      </c>
      <c r="I2794" s="274"/>
      <c r="J2794" s="270"/>
      <c r="K2794" s="270"/>
      <c r="L2794" s="275"/>
      <c r="M2794" s="276"/>
      <c r="N2794" s="277"/>
      <c r="O2794" s="277"/>
      <c r="P2794" s="277"/>
      <c r="Q2794" s="277"/>
      <c r="R2794" s="277"/>
      <c r="S2794" s="277"/>
      <c r="T2794" s="278"/>
      <c r="U2794" s="13"/>
      <c r="V2794" s="13"/>
      <c r="W2794" s="13"/>
      <c r="X2794" s="13"/>
      <c r="Y2794" s="13"/>
      <c r="Z2794" s="13"/>
      <c r="AA2794" s="13"/>
      <c r="AB2794" s="13"/>
      <c r="AC2794" s="13"/>
      <c r="AD2794" s="13"/>
      <c r="AE2794" s="13"/>
      <c r="AT2794" s="279" t="s">
        <v>465</v>
      </c>
      <c r="AU2794" s="279" t="s">
        <v>93</v>
      </c>
      <c r="AV2794" s="13" t="s">
        <v>93</v>
      </c>
      <c r="AW2794" s="13" t="s">
        <v>38</v>
      </c>
      <c r="AX2794" s="13" t="s">
        <v>83</v>
      </c>
      <c r="AY2794" s="279" t="s">
        <v>397</v>
      </c>
    </row>
    <row r="2795" s="14" customFormat="1">
      <c r="A2795" s="14"/>
      <c r="B2795" s="280"/>
      <c r="C2795" s="281"/>
      <c r="D2795" s="261" t="s">
        <v>465</v>
      </c>
      <c r="E2795" s="282" t="s">
        <v>1</v>
      </c>
      <c r="F2795" s="283" t="s">
        <v>467</v>
      </c>
      <c r="G2795" s="281"/>
      <c r="H2795" s="284">
        <v>191.364</v>
      </c>
      <c r="I2795" s="285"/>
      <c r="J2795" s="281"/>
      <c r="K2795" s="281"/>
      <c r="L2795" s="286"/>
      <c r="M2795" s="287"/>
      <c r="N2795" s="288"/>
      <c r="O2795" s="288"/>
      <c r="P2795" s="288"/>
      <c r="Q2795" s="288"/>
      <c r="R2795" s="288"/>
      <c r="S2795" s="288"/>
      <c r="T2795" s="289"/>
      <c r="U2795" s="14"/>
      <c r="V2795" s="14"/>
      <c r="W2795" s="14"/>
      <c r="X2795" s="14"/>
      <c r="Y2795" s="14"/>
      <c r="Z2795" s="14"/>
      <c r="AA2795" s="14"/>
      <c r="AB2795" s="14"/>
      <c r="AC2795" s="14"/>
      <c r="AD2795" s="14"/>
      <c r="AE2795" s="14"/>
      <c r="AT2795" s="290" t="s">
        <v>465</v>
      </c>
      <c r="AU2795" s="290" t="s">
        <v>93</v>
      </c>
      <c r="AV2795" s="14" t="s">
        <v>124</v>
      </c>
      <c r="AW2795" s="14" t="s">
        <v>38</v>
      </c>
      <c r="AX2795" s="14" t="s">
        <v>91</v>
      </c>
      <c r="AY2795" s="290" t="s">
        <v>397</v>
      </c>
    </row>
    <row r="2796" s="2" customFormat="1" ht="21.75" customHeight="1">
      <c r="A2796" s="40"/>
      <c r="B2796" s="41"/>
      <c r="C2796" s="247" t="s">
        <v>4249</v>
      </c>
      <c r="D2796" s="247" t="s">
        <v>400</v>
      </c>
      <c r="E2796" s="248" t="s">
        <v>4250</v>
      </c>
      <c r="F2796" s="249" t="s">
        <v>4251</v>
      </c>
      <c r="G2796" s="250" t="s">
        <v>546</v>
      </c>
      <c r="H2796" s="251">
        <v>191.364</v>
      </c>
      <c r="I2796" s="252"/>
      <c r="J2796" s="253">
        <f>ROUND(I2796*H2796,2)</f>
        <v>0</v>
      </c>
      <c r="K2796" s="254"/>
      <c r="L2796" s="46"/>
      <c r="M2796" s="255" t="s">
        <v>1</v>
      </c>
      <c r="N2796" s="256" t="s">
        <v>48</v>
      </c>
      <c r="O2796" s="93"/>
      <c r="P2796" s="257">
        <f>O2796*H2796</f>
        <v>0</v>
      </c>
      <c r="Q2796" s="257">
        <v>0</v>
      </c>
      <c r="R2796" s="257">
        <f>Q2796*H2796</f>
        <v>0</v>
      </c>
      <c r="S2796" s="257">
        <v>0</v>
      </c>
      <c r="T2796" s="258">
        <f>S2796*H2796</f>
        <v>0</v>
      </c>
      <c r="U2796" s="40"/>
      <c r="V2796" s="40"/>
      <c r="W2796" s="40"/>
      <c r="X2796" s="40"/>
      <c r="Y2796" s="40"/>
      <c r="Z2796" s="40"/>
      <c r="AA2796" s="40"/>
      <c r="AB2796" s="40"/>
      <c r="AC2796" s="40"/>
      <c r="AD2796" s="40"/>
      <c r="AE2796" s="40"/>
      <c r="AR2796" s="259" t="s">
        <v>124</v>
      </c>
      <c r="AT2796" s="259" t="s">
        <v>400</v>
      </c>
      <c r="AU2796" s="259" t="s">
        <v>93</v>
      </c>
      <c r="AY2796" s="18" t="s">
        <v>397</v>
      </c>
      <c r="BE2796" s="260">
        <f>IF(N2796="základní",J2796,0)</f>
        <v>0</v>
      </c>
      <c r="BF2796" s="260">
        <f>IF(N2796="snížená",J2796,0)</f>
        <v>0</v>
      </c>
      <c r="BG2796" s="260">
        <f>IF(N2796="zákl. přenesená",J2796,0)</f>
        <v>0</v>
      </c>
      <c r="BH2796" s="260">
        <f>IF(N2796="sníž. přenesená",J2796,0)</f>
        <v>0</v>
      </c>
      <c r="BI2796" s="260">
        <f>IF(N2796="nulová",J2796,0)</f>
        <v>0</v>
      </c>
      <c r="BJ2796" s="18" t="s">
        <v>91</v>
      </c>
      <c r="BK2796" s="260">
        <f>ROUND(I2796*H2796,2)</f>
        <v>0</v>
      </c>
      <c r="BL2796" s="18" t="s">
        <v>124</v>
      </c>
      <c r="BM2796" s="259" t="s">
        <v>4252</v>
      </c>
    </row>
    <row r="2797" s="2" customFormat="1" ht="16.5" customHeight="1">
      <c r="A2797" s="40"/>
      <c r="B2797" s="41"/>
      <c r="C2797" s="247" t="s">
        <v>2592</v>
      </c>
      <c r="D2797" s="247" t="s">
        <v>400</v>
      </c>
      <c r="E2797" s="248" t="s">
        <v>4253</v>
      </c>
      <c r="F2797" s="249" t="s">
        <v>4254</v>
      </c>
      <c r="G2797" s="250" t="s">
        <v>502</v>
      </c>
      <c r="H2797" s="251">
        <v>1.1779999999999999</v>
      </c>
      <c r="I2797" s="252"/>
      <c r="J2797" s="253">
        <f>ROUND(I2797*H2797,2)</f>
        <v>0</v>
      </c>
      <c r="K2797" s="254"/>
      <c r="L2797" s="46"/>
      <c r="M2797" s="255" t="s">
        <v>1</v>
      </c>
      <c r="N2797" s="256" t="s">
        <v>48</v>
      </c>
      <c r="O2797" s="93"/>
      <c r="P2797" s="257">
        <f>O2797*H2797</f>
        <v>0</v>
      </c>
      <c r="Q2797" s="257">
        <v>1.06277</v>
      </c>
      <c r="R2797" s="257">
        <f>Q2797*H2797</f>
        <v>1.2519430599999999</v>
      </c>
      <c r="S2797" s="257">
        <v>0</v>
      </c>
      <c r="T2797" s="258">
        <f>S2797*H2797</f>
        <v>0</v>
      </c>
      <c r="U2797" s="40"/>
      <c r="V2797" s="40"/>
      <c r="W2797" s="40"/>
      <c r="X2797" s="40"/>
      <c r="Y2797" s="40"/>
      <c r="Z2797" s="40"/>
      <c r="AA2797" s="40"/>
      <c r="AB2797" s="40"/>
      <c r="AC2797" s="40"/>
      <c r="AD2797" s="40"/>
      <c r="AE2797" s="40"/>
      <c r="AR2797" s="259" t="s">
        <v>124</v>
      </c>
      <c r="AT2797" s="259" t="s">
        <v>400</v>
      </c>
      <c r="AU2797" s="259" t="s">
        <v>93</v>
      </c>
      <c r="AY2797" s="18" t="s">
        <v>397</v>
      </c>
      <c r="BE2797" s="260">
        <f>IF(N2797="základní",J2797,0)</f>
        <v>0</v>
      </c>
      <c r="BF2797" s="260">
        <f>IF(N2797="snížená",J2797,0)</f>
        <v>0</v>
      </c>
      <c r="BG2797" s="260">
        <f>IF(N2797="zákl. přenesená",J2797,0)</f>
        <v>0</v>
      </c>
      <c r="BH2797" s="260">
        <f>IF(N2797="sníž. přenesená",J2797,0)</f>
        <v>0</v>
      </c>
      <c r="BI2797" s="260">
        <f>IF(N2797="nulová",J2797,0)</f>
        <v>0</v>
      </c>
      <c r="BJ2797" s="18" t="s">
        <v>91</v>
      </c>
      <c r="BK2797" s="260">
        <f>ROUND(I2797*H2797,2)</f>
        <v>0</v>
      </c>
      <c r="BL2797" s="18" t="s">
        <v>124</v>
      </c>
      <c r="BM2797" s="259" t="s">
        <v>4255</v>
      </c>
    </row>
    <row r="2798" s="2" customFormat="1">
      <c r="A2798" s="40"/>
      <c r="B2798" s="41"/>
      <c r="C2798" s="42"/>
      <c r="D2798" s="261" t="s">
        <v>404</v>
      </c>
      <c r="E2798" s="42"/>
      <c r="F2798" s="262" t="s">
        <v>613</v>
      </c>
      <c r="G2798" s="42"/>
      <c r="H2798" s="42"/>
      <c r="I2798" s="157"/>
      <c r="J2798" s="42"/>
      <c r="K2798" s="42"/>
      <c r="L2798" s="46"/>
      <c r="M2798" s="263"/>
      <c r="N2798" s="264"/>
      <c r="O2798" s="93"/>
      <c r="P2798" s="93"/>
      <c r="Q2798" s="93"/>
      <c r="R2798" s="93"/>
      <c r="S2798" s="93"/>
      <c r="T2798" s="94"/>
      <c r="U2798" s="40"/>
      <c r="V2798" s="40"/>
      <c r="W2798" s="40"/>
      <c r="X2798" s="40"/>
      <c r="Y2798" s="40"/>
      <c r="Z2798" s="40"/>
      <c r="AA2798" s="40"/>
      <c r="AB2798" s="40"/>
      <c r="AC2798" s="40"/>
      <c r="AD2798" s="40"/>
      <c r="AE2798" s="40"/>
      <c r="AT2798" s="18" t="s">
        <v>404</v>
      </c>
      <c r="AU2798" s="18" t="s">
        <v>93</v>
      </c>
    </row>
    <row r="2799" s="16" customFormat="1">
      <c r="A2799" s="16"/>
      <c r="B2799" s="306"/>
      <c r="C2799" s="307"/>
      <c r="D2799" s="261" t="s">
        <v>465</v>
      </c>
      <c r="E2799" s="308" t="s">
        <v>1</v>
      </c>
      <c r="F2799" s="309" t="s">
        <v>768</v>
      </c>
      <c r="G2799" s="307"/>
      <c r="H2799" s="308" t="s">
        <v>1</v>
      </c>
      <c r="I2799" s="310"/>
      <c r="J2799" s="307"/>
      <c r="K2799" s="307"/>
      <c r="L2799" s="311"/>
      <c r="M2799" s="312"/>
      <c r="N2799" s="313"/>
      <c r="O2799" s="313"/>
      <c r="P2799" s="313"/>
      <c r="Q2799" s="313"/>
      <c r="R2799" s="313"/>
      <c r="S2799" s="313"/>
      <c r="T2799" s="314"/>
      <c r="U2799" s="16"/>
      <c r="V2799" s="16"/>
      <c r="W2799" s="16"/>
      <c r="X2799" s="16"/>
      <c r="Y2799" s="16"/>
      <c r="Z2799" s="16"/>
      <c r="AA2799" s="16"/>
      <c r="AB2799" s="16"/>
      <c r="AC2799" s="16"/>
      <c r="AD2799" s="16"/>
      <c r="AE2799" s="16"/>
      <c r="AT2799" s="315" t="s">
        <v>465</v>
      </c>
      <c r="AU2799" s="315" t="s">
        <v>93</v>
      </c>
      <c r="AV2799" s="16" t="s">
        <v>91</v>
      </c>
      <c r="AW2799" s="16" t="s">
        <v>38</v>
      </c>
      <c r="AX2799" s="16" t="s">
        <v>83</v>
      </c>
      <c r="AY2799" s="315" t="s">
        <v>397</v>
      </c>
    </row>
    <row r="2800" s="13" customFormat="1">
      <c r="A2800" s="13"/>
      <c r="B2800" s="269"/>
      <c r="C2800" s="270"/>
      <c r="D2800" s="261" t="s">
        <v>465</v>
      </c>
      <c r="E2800" s="271" t="s">
        <v>1</v>
      </c>
      <c r="F2800" s="272" t="s">
        <v>4256</v>
      </c>
      <c r="G2800" s="270"/>
      <c r="H2800" s="273">
        <v>1.024</v>
      </c>
      <c r="I2800" s="274"/>
      <c r="J2800" s="270"/>
      <c r="K2800" s="270"/>
      <c r="L2800" s="275"/>
      <c r="M2800" s="276"/>
      <c r="N2800" s="277"/>
      <c r="O2800" s="277"/>
      <c r="P2800" s="277"/>
      <c r="Q2800" s="277"/>
      <c r="R2800" s="277"/>
      <c r="S2800" s="277"/>
      <c r="T2800" s="278"/>
      <c r="U2800" s="13"/>
      <c r="V2800" s="13"/>
      <c r="W2800" s="13"/>
      <c r="X2800" s="13"/>
      <c r="Y2800" s="13"/>
      <c r="Z2800" s="13"/>
      <c r="AA2800" s="13"/>
      <c r="AB2800" s="13"/>
      <c r="AC2800" s="13"/>
      <c r="AD2800" s="13"/>
      <c r="AE2800" s="13"/>
      <c r="AT2800" s="279" t="s">
        <v>465</v>
      </c>
      <c r="AU2800" s="279" t="s">
        <v>93</v>
      </c>
      <c r="AV2800" s="13" t="s">
        <v>93</v>
      </c>
      <c r="AW2800" s="13" t="s">
        <v>38</v>
      </c>
      <c r="AX2800" s="13" t="s">
        <v>83</v>
      </c>
      <c r="AY2800" s="279" t="s">
        <v>397</v>
      </c>
    </row>
    <row r="2801" s="15" customFormat="1">
      <c r="A2801" s="15"/>
      <c r="B2801" s="291"/>
      <c r="C2801" s="292"/>
      <c r="D2801" s="261" t="s">
        <v>465</v>
      </c>
      <c r="E2801" s="293" t="s">
        <v>1</v>
      </c>
      <c r="F2801" s="294" t="s">
        <v>476</v>
      </c>
      <c r="G2801" s="292"/>
      <c r="H2801" s="295">
        <v>1.024</v>
      </c>
      <c r="I2801" s="296"/>
      <c r="J2801" s="292"/>
      <c r="K2801" s="292"/>
      <c r="L2801" s="297"/>
      <c r="M2801" s="298"/>
      <c r="N2801" s="299"/>
      <c r="O2801" s="299"/>
      <c r="P2801" s="299"/>
      <c r="Q2801" s="299"/>
      <c r="R2801" s="299"/>
      <c r="S2801" s="299"/>
      <c r="T2801" s="300"/>
      <c r="U2801" s="15"/>
      <c r="V2801" s="15"/>
      <c r="W2801" s="15"/>
      <c r="X2801" s="15"/>
      <c r="Y2801" s="15"/>
      <c r="Z2801" s="15"/>
      <c r="AA2801" s="15"/>
      <c r="AB2801" s="15"/>
      <c r="AC2801" s="15"/>
      <c r="AD2801" s="15"/>
      <c r="AE2801" s="15"/>
      <c r="AT2801" s="301" t="s">
        <v>465</v>
      </c>
      <c r="AU2801" s="301" t="s">
        <v>93</v>
      </c>
      <c r="AV2801" s="15" t="s">
        <v>112</v>
      </c>
      <c r="AW2801" s="15" t="s">
        <v>38</v>
      </c>
      <c r="AX2801" s="15" t="s">
        <v>83</v>
      </c>
      <c r="AY2801" s="301" t="s">
        <v>397</v>
      </c>
    </row>
    <row r="2802" s="13" customFormat="1">
      <c r="A2802" s="13"/>
      <c r="B2802" s="269"/>
      <c r="C2802" s="270"/>
      <c r="D2802" s="261" t="s">
        <v>465</v>
      </c>
      <c r="E2802" s="271" t="s">
        <v>1</v>
      </c>
      <c r="F2802" s="272" t="s">
        <v>4257</v>
      </c>
      <c r="G2802" s="270"/>
      <c r="H2802" s="273">
        <v>0.154</v>
      </c>
      <c r="I2802" s="274"/>
      <c r="J2802" s="270"/>
      <c r="K2802" s="270"/>
      <c r="L2802" s="275"/>
      <c r="M2802" s="276"/>
      <c r="N2802" s="277"/>
      <c r="O2802" s="277"/>
      <c r="P2802" s="277"/>
      <c r="Q2802" s="277"/>
      <c r="R2802" s="277"/>
      <c r="S2802" s="277"/>
      <c r="T2802" s="278"/>
      <c r="U2802" s="13"/>
      <c r="V2802" s="13"/>
      <c r="W2802" s="13"/>
      <c r="X2802" s="13"/>
      <c r="Y2802" s="13"/>
      <c r="Z2802" s="13"/>
      <c r="AA2802" s="13"/>
      <c r="AB2802" s="13"/>
      <c r="AC2802" s="13"/>
      <c r="AD2802" s="13"/>
      <c r="AE2802" s="13"/>
      <c r="AT2802" s="279" t="s">
        <v>465</v>
      </c>
      <c r="AU2802" s="279" t="s">
        <v>93</v>
      </c>
      <c r="AV2802" s="13" t="s">
        <v>93</v>
      </c>
      <c r="AW2802" s="13" t="s">
        <v>38</v>
      </c>
      <c r="AX2802" s="13" t="s">
        <v>83</v>
      </c>
      <c r="AY2802" s="279" t="s">
        <v>397</v>
      </c>
    </row>
    <row r="2803" s="14" customFormat="1">
      <c r="A2803" s="14"/>
      <c r="B2803" s="280"/>
      <c r="C2803" s="281"/>
      <c r="D2803" s="261" t="s">
        <v>465</v>
      </c>
      <c r="E2803" s="282" t="s">
        <v>1</v>
      </c>
      <c r="F2803" s="283" t="s">
        <v>467</v>
      </c>
      <c r="G2803" s="281"/>
      <c r="H2803" s="284">
        <v>1.1779999999999999</v>
      </c>
      <c r="I2803" s="285"/>
      <c r="J2803" s="281"/>
      <c r="K2803" s="281"/>
      <c r="L2803" s="286"/>
      <c r="M2803" s="287"/>
      <c r="N2803" s="288"/>
      <c r="O2803" s="288"/>
      <c r="P2803" s="288"/>
      <c r="Q2803" s="288"/>
      <c r="R2803" s="288"/>
      <c r="S2803" s="288"/>
      <c r="T2803" s="289"/>
      <c r="U2803" s="14"/>
      <c r="V2803" s="14"/>
      <c r="W2803" s="14"/>
      <c r="X2803" s="14"/>
      <c r="Y2803" s="14"/>
      <c r="Z2803" s="14"/>
      <c r="AA2803" s="14"/>
      <c r="AB2803" s="14"/>
      <c r="AC2803" s="14"/>
      <c r="AD2803" s="14"/>
      <c r="AE2803" s="14"/>
      <c r="AT2803" s="290" t="s">
        <v>465</v>
      </c>
      <c r="AU2803" s="290" t="s">
        <v>93</v>
      </c>
      <c r="AV2803" s="14" t="s">
        <v>124</v>
      </c>
      <c r="AW2803" s="14" t="s">
        <v>38</v>
      </c>
      <c r="AX2803" s="14" t="s">
        <v>91</v>
      </c>
      <c r="AY2803" s="290" t="s">
        <v>397</v>
      </c>
    </row>
    <row r="2804" s="2" customFormat="1" ht="21.75" customHeight="1">
      <c r="A2804" s="40"/>
      <c r="B2804" s="41"/>
      <c r="C2804" s="247" t="s">
        <v>4258</v>
      </c>
      <c r="D2804" s="247" t="s">
        <v>400</v>
      </c>
      <c r="E2804" s="248" t="s">
        <v>4259</v>
      </c>
      <c r="F2804" s="249" t="s">
        <v>4260</v>
      </c>
      <c r="G2804" s="250" t="s">
        <v>546</v>
      </c>
      <c r="H2804" s="251">
        <v>228.67099999999999</v>
      </c>
      <c r="I2804" s="252"/>
      <c r="J2804" s="253">
        <f>ROUND(I2804*H2804,2)</f>
        <v>0</v>
      </c>
      <c r="K2804" s="254"/>
      <c r="L2804" s="46"/>
      <c r="M2804" s="255" t="s">
        <v>1</v>
      </c>
      <c r="N2804" s="256" t="s">
        <v>48</v>
      </c>
      <c r="O2804" s="93"/>
      <c r="P2804" s="257">
        <f>O2804*H2804</f>
        <v>0</v>
      </c>
      <c r="Q2804" s="257">
        <v>0.0013400000000000001</v>
      </c>
      <c r="R2804" s="257">
        <f>Q2804*H2804</f>
        <v>0.30641913999999998</v>
      </c>
      <c r="S2804" s="257">
        <v>0</v>
      </c>
      <c r="T2804" s="258">
        <f>S2804*H2804</f>
        <v>0</v>
      </c>
      <c r="U2804" s="40"/>
      <c r="V2804" s="40"/>
      <c r="W2804" s="40"/>
      <c r="X2804" s="40"/>
      <c r="Y2804" s="40"/>
      <c r="Z2804" s="40"/>
      <c r="AA2804" s="40"/>
      <c r="AB2804" s="40"/>
      <c r="AC2804" s="40"/>
      <c r="AD2804" s="40"/>
      <c r="AE2804" s="40"/>
      <c r="AR2804" s="259" t="s">
        <v>124</v>
      </c>
      <c r="AT2804" s="259" t="s">
        <v>400</v>
      </c>
      <c r="AU2804" s="259" t="s">
        <v>93</v>
      </c>
      <c r="AY2804" s="18" t="s">
        <v>397</v>
      </c>
      <c r="BE2804" s="260">
        <f>IF(N2804="základní",J2804,0)</f>
        <v>0</v>
      </c>
      <c r="BF2804" s="260">
        <f>IF(N2804="snížená",J2804,0)</f>
        <v>0</v>
      </c>
      <c r="BG2804" s="260">
        <f>IF(N2804="zákl. přenesená",J2804,0)</f>
        <v>0</v>
      </c>
      <c r="BH2804" s="260">
        <f>IF(N2804="sníž. přenesená",J2804,0)</f>
        <v>0</v>
      </c>
      <c r="BI2804" s="260">
        <f>IF(N2804="nulová",J2804,0)</f>
        <v>0</v>
      </c>
      <c r="BJ2804" s="18" t="s">
        <v>91</v>
      </c>
      <c r="BK2804" s="260">
        <f>ROUND(I2804*H2804,2)</f>
        <v>0</v>
      </c>
      <c r="BL2804" s="18" t="s">
        <v>124</v>
      </c>
      <c r="BM2804" s="259" t="s">
        <v>4261</v>
      </c>
    </row>
    <row r="2805" s="16" customFormat="1">
      <c r="A2805" s="16"/>
      <c r="B2805" s="306"/>
      <c r="C2805" s="307"/>
      <c r="D2805" s="261" t="s">
        <v>465</v>
      </c>
      <c r="E2805" s="308" t="s">
        <v>1</v>
      </c>
      <c r="F2805" s="309" t="s">
        <v>868</v>
      </c>
      <c r="G2805" s="307"/>
      <c r="H2805" s="308" t="s">
        <v>1</v>
      </c>
      <c r="I2805" s="310"/>
      <c r="J2805" s="307"/>
      <c r="K2805" s="307"/>
      <c r="L2805" s="311"/>
      <c r="M2805" s="312"/>
      <c r="N2805" s="313"/>
      <c r="O2805" s="313"/>
      <c r="P2805" s="313"/>
      <c r="Q2805" s="313"/>
      <c r="R2805" s="313"/>
      <c r="S2805" s="313"/>
      <c r="T2805" s="314"/>
      <c r="U2805" s="16"/>
      <c r="V2805" s="16"/>
      <c r="W2805" s="16"/>
      <c r="X2805" s="16"/>
      <c r="Y2805" s="16"/>
      <c r="Z2805" s="16"/>
      <c r="AA2805" s="16"/>
      <c r="AB2805" s="16"/>
      <c r="AC2805" s="16"/>
      <c r="AD2805" s="16"/>
      <c r="AE2805" s="16"/>
      <c r="AT2805" s="315" t="s">
        <v>465</v>
      </c>
      <c r="AU2805" s="315" t="s">
        <v>93</v>
      </c>
      <c r="AV2805" s="16" t="s">
        <v>91</v>
      </c>
      <c r="AW2805" s="16" t="s">
        <v>38</v>
      </c>
      <c r="AX2805" s="16" t="s">
        <v>83</v>
      </c>
      <c r="AY2805" s="315" t="s">
        <v>397</v>
      </c>
    </row>
    <row r="2806" s="16" customFormat="1">
      <c r="A2806" s="16"/>
      <c r="B2806" s="306"/>
      <c r="C2806" s="307"/>
      <c r="D2806" s="261" t="s">
        <v>465</v>
      </c>
      <c r="E2806" s="308" t="s">
        <v>1</v>
      </c>
      <c r="F2806" s="309" t="s">
        <v>869</v>
      </c>
      <c r="G2806" s="307"/>
      <c r="H2806" s="308" t="s">
        <v>1</v>
      </c>
      <c r="I2806" s="310"/>
      <c r="J2806" s="307"/>
      <c r="K2806" s="307"/>
      <c r="L2806" s="311"/>
      <c r="M2806" s="312"/>
      <c r="N2806" s="313"/>
      <c r="O2806" s="313"/>
      <c r="P2806" s="313"/>
      <c r="Q2806" s="313"/>
      <c r="R2806" s="313"/>
      <c r="S2806" s="313"/>
      <c r="T2806" s="314"/>
      <c r="U2806" s="16"/>
      <c r="V2806" s="16"/>
      <c r="W2806" s="16"/>
      <c r="X2806" s="16"/>
      <c r="Y2806" s="16"/>
      <c r="Z2806" s="16"/>
      <c r="AA2806" s="16"/>
      <c r="AB2806" s="16"/>
      <c r="AC2806" s="16"/>
      <c r="AD2806" s="16"/>
      <c r="AE2806" s="16"/>
      <c r="AT2806" s="315" t="s">
        <v>465</v>
      </c>
      <c r="AU2806" s="315" t="s">
        <v>93</v>
      </c>
      <c r="AV2806" s="16" t="s">
        <v>91</v>
      </c>
      <c r="AW2806" s="16" t="s">
        <v>38</v>
      </c>
      <c r="AX2806" s="16" t="s">
        <v>83</v>
      </c>
      <c r="AY2806" s="315" t="s">
        <v>397</v>
      </c>
    </row>
    <row r="2807" s="13" customFormat="1">
      <c r="A2807" s="13"/>
      <c r="B2807" s="269"/>
      <c r="C2807" s="270"/>
      <c r="D2807" s="261" t="s">
        <v>465</v>
      </c>
      <c r="E2807" s="271" t="s">
        <v>1</v>
      </c>
      <c r="F2807" s="272" t="s">
        <v>4262</v>
      </c>
      <c r="G2807" s="270"/>
      <c r="H2807" s="273">
        <v>14.878</v>
      </c>
      <c r="I2807" s="274"/>
      <c r="J2807" s="270"/>
      <c r="K2807" s="270"/>
      <c r="L2807" s="275"/>
      <c r="M2807" s="276"/>
      <c r="N2807" s="277"/>
      <c r="O2807" s="277"/>
      <c r="P2807" s="277"/>
      <c r="Q2807" s="277"/>
      <c r="R2807" s="277"/>
      <c r="S2807" s="277"/>
      <c r="T2807" s="278"/>
      <c r="U2807" s="13"/>
      <c r="V2807" s="13"/>
      <c r="W2807" s="13"/>
      <c r="X2807" s="13"/>
      <c r="Y2807" s="13"/>
      <c r="Z2807" s="13"/>
      <c r="AA2807" s="13"/>
      <c r="AB2807" s="13"/>
      <c r="AC2807" s="13"/>
      <c r="AD2807" s="13"/>
      <c r="AE2807" s="13"/>
      <c r="AT2807" s="279" t="s">
        <v>465</v>
      </c>
      <c r="AU2807" s="279" t="s">
        <v>93</v>
      </c>
      <c r="AV2807" s="13" t="s">
        <v>93</v>
      </c>
      <c r="AW2807" s="13" t="s">
        <v>38</v>
      </c>
      <c r="AX2807" s="13" t="s">
        <v>83</v>
      </c>
      <c r="AY2807" s="279" t="s">
        <v>397</v>
      </c>
    </row>
    <row r="2808" s="13" customFormat="1">
      <c r="A2808" s="13"/>
      <c r="B2808" s="269"/>
      <c r="C2808" s="270"/>
      <c r="D2808" s="261" t="s">
        <v>465</v>
      </c>
      <c r="E2808" s="271" t="s">
        <v>1</v>
      </c>
      <c r="F2808" s="272" t="s">
        <v>4263</v>
      </c>
      <c r="G2808" s="270"/>
      <c r="H2808" s="273">
        <v>17.16</v>
      </c>
      <c r="I2808" s="274"/>
      <c r="J2808" s="270"/>
      <c r="K2808" s="270"/>
      <c r="L2808" s="275"/>
      <c r="M2808" s="276"/>
      <c r="N2808" s="277"/>
      <c r="O2808" s="277"/>
      <c r="P2808" s="277"/>
      <c r="Q2808" s="277"/>
      <c r="R2808" s="277"/>
      <c r="S2808" s="277"/>
      <c r="T2808" s="278"/>
      <c r="U2808" s="13"/>
      <c r="V2808" s="13"/>
      <c r="W2808" s="13"/>
      <c r="X2808" s="13"/>
      <c r="Y2808" s="13"/>
      <c r="Z2808" s="13"/>
      <c r="AA2808" s="13"/>
      <c r="AB2808" s="13"/>
      <c r="AC2808" s="13"/>
      <c r="AD2808" s="13"/>
      <c r="AE2808" s="13"/>
      <c r="AT2808" s="279" t="s">
        <v>465</v>
      </c>
      <c r="AU2808" s="279" t="s">
        <v>93</v>
      </c>
      <c r="AV2808" s="13" t="s">
        <v>93</v>
      </c>
      <c r="AW2808" s="13" t="s">
        <v>38</v>
      </c>
      <c r="AX2808" s="13" t="s">
        <v>83</v>
      </c>
      <c r="AY2808" s="279" t="s">
        <v>397</v>
      </c>
    </row>
    <row r="2809" s="13" customFormat="1">
      <c r="A2809" s="13"/>
      <c r="B2809" s="269"/>
      <c r="C2809" s="270"/>
      <c r="D2809" s="261" t="s">
        <v>465</v>
      </c>
      <c r="E2809" s="271" t="s">
        <v>1</v>
      </c>
      <c r="F2809" s="272" t="s">
        <v>4264</v>
      </c>
      <c r="G2809" s="270"/>
      <c r="H2809" s="273">
        <v>8.7910000000000004</v>
      </c>
      <c r="I2809" s="274"/>
      <c r="J2809" s="270"/>
      <c r="K2809" s="270"/>
      <c r="L2809" s="275"/>
      <c r="M2809" s="276"/>
      <c r="N2809" s="277"/>
      <c r="O2809" s="277"/>
      <c r="P2809" s="277"/>
      <c r="Q2809" s="277"/>
      <c r="R2809" s="277"/>
      <c r="S2809" s="277"/>
      <c r="T2809" s="278"/>
      <c r="U2809" s="13"/>
      <c r="V2809" s="13"/>
      <c r="W2809" s="13"/>
      <c r="X2809" s="13"/>
      <c r="Y2809" s="13"/>
      <c r="Z2809" s="13"/>
      <c r="AA2809" s="13"/>
      <c r="AB2809" s="13"/>
      <c r="AC2809" s="13"/>
      <c r="AD2809" s="13"/>
      <c r="AE2809" s="13"/>
      <c r="AT2809" s="279" t="s">
        <v>465</v>
      </c>
      <c r="AU2809" s="279" t="s">
        <v>93</v>
      </c>
      <c r="AV2809" s="13" t="s">
        <v>93</v>
      </c>
      <c r="AW2809" s="13" t="s">
        <v>38</v>
      </c>
      <c r="AX2809" s="13" t="s">
        <v>83</v>
      </c>
      <c r="AY2809" s="279" t="s">
        <v>397</v>
      </c>
    </row>
    <row r="2810" s="13" customFormat="1">
      <c r="A2810" s="13"/>
      <c r="B2810" s="269"/>
      <c r="C2810" s="270"/>
      <c r="D2810" s="261" t="s">
        <v>465</v>
      </c>
      <c r="E2810" s="271" t="s">
        <v>1</v>
      </c>
      <c r="F2810" s="272" t="s">
        <v>4265</v>
      </c>
      <c r="G2810" s="270"/>
      <c r="H2810" s="273">
        <v>22.66</v>
      </c>
      <c r="I2810" s="274"/>
      <c r="J2810" s="270"/>
      <c r="K2810" s="270"/>
      <c r="L2810" s="275"/>
      <c r="M2810" s="276"/>
      <c r="N2810" s="277"/>
      <c r="O2810" s="277"/>
      <c r="P2810" s="277"/>
      <c r="Q2810" s="277"/>
      <c r="R2810" s="277"/>
      <c r="S2810" s="277"/>
      <c r="T2810" s="278"/>
      <c r="U2810" s="13"/>
      <c r="V2810" s="13"/>
      <c r="W2810" s="13"/>
      <c r="X2810" s="13"/>
      <c r="Y2810" s="13"/>
      <c r="Z2810" s="13"/>
      <c r="AA2810" s="13"/>
      <c r="AB2810" s="13"/>
      <c r="AC2810" s="13"/>
      <c r="AD2810" s="13"/>
      <c r="AE2810" s="13"/>
      <c r="AT2810" s="279" t="s">
        <v>465</v>
      </c>
      <c r="AU2810" s="279" t="s">
        <v>93</v>
      </c>
      <c r="AV2810" s="13" t="s">
        <v>93</v>
      </c>
      <c r="AW2810" s="13" t="s">
        <v>38</v>
      </c>
      <c r="AX2810" s="13" t="s">
        <v>83</v>
      </c>
      <c r="AY2810" s="279" t="s">
        <v>397</v>
      </c>
    </row>
    <row r="2811" s="13" customFormat="1">
      <c r="A2811" s="13"/>
      <c r="B2811" s="269"/>
      <c r="C2811" s="270"/>
      <c r="D2811" s="261" t="s">
        <v>465</v>
      </c>
      <c r="E2811" s="271" t="s">
        <v>1</v>
      </c>
      <c r="F2811" s="272" t="s">
        <v>4266</v>
      </c>
      <c r="G2811" s="270"/>
      <c r="H2811" s="273">
        <v>16.609999999999999</v>
      </c>
      <c r="I2811" s="274"/>
      <c r="J2811" s="270"/>
      <c r="K2811" s="270"/>
      <c r="L2811" s="275"/>
      <c r="M2811" s="276"/>
      <c r="N2811" s="277"/>
      <c r="O2811" s="277"/>
      <c r="P2811" s="277"/>
      <c r="Q2811" s="277"/>
      <c r="R2811" s="277"/>
      <c r="S2811" s="277"/>
      <c r="T2811" s="278"/>
      <c r="U2811" s="13"/>
      <c r="V2811" s="13"/>
      <c r="W2811" s="13"/>
      <c r="X2811" s="13"/>
      <c r="Y2811" s="13"/>
      <c r="Z2811" s="13"/>
      <c r="AA2811" s="13"/>
      <c r="AB2811" s="13"/>
      <c r="AC2811" s="13"/>
      <c r="AD2811" s="13"/>
      <c r="AE2811" s="13"/>
      <c r="AT2811" s="279" t="s">
        <v>465</v>
      </c>
      <c r="AU2811" s="279" t="s">
        <v>93</v>
      </c>
      <c r="AV2811" s="13" t="s">
        <v>93</v>
      </c>
      <c r="AW2811" s="13" t="s">
        <v>38</v>
      </c>
      <c r="AX2811" s="13" t="s">
        <v>83</v>
      </c>
      <c r="AY2811" s="279" t="s">
        <v>397</v>
      </c>
    </row>
    <row r="2812" s="13" customFormat="1">
      <c r="A2812" s="13"/>
      <c r="B2812" s="269"/>
      <c r="C2812" s="270"/>
      <c r="D2812" s="261" t="s">
        <v>465</v>
      </c>
      <c r="E2812" s="271" t="s">
        <v>1</v>
      </c>
      <c r="F2812" s="272" t="s">
        <v>4267</v>
      </c>
      <c r="G2812" s="270"/>
      <c r="H2812" s="273">
        <v>6.6950000000000003</v>
      </c>
      <c r="I2812" s="274"/>
      <c r="J2812" s="270"/>
      <c r="K2812" s="270"/>
      <c r="L2812" s="275"/>
      <c r="M2812" s="276"/>
      <c r="N2812" s="277"/>
      <c r="O2812" s="277"/>
      <c r="P2812" s="277"/>
      <c r="Q2812" s="277"/>
      <c r="R2812" s="277"/>
      <c r="S2812" s="277"/>
      <c r="T2812" s="278"/>
      <c r="U2812" s="13"/>
      <c r="V2812" s="13"/>
      <c r="W2812" s="13"/>
      <c r="X2812" s="13"/>
      <c r="Y2812" s="13"/>
      <c r="Z2812" s="13"/>
      <c r="AA2812" s="13"/>
      <c r="AB2812" s="13"/>
      <c r="AC2812" s="13"/>
      <c r="AD2812" s="13"/>
      <c r="AE2812" s="13"/>
      <c r="AT2812" s="279" t="s">
        <v>465</v>
      </c>
      <c r="AU2812" s="279" t="s">
        <v>93</v>
      </c>
      <c r="AV2812" s="13" t="s">
        <v>93</v>
      </c>
      <c r="AW2812" s="13" t="s">
        <v>38</v>
      </c>
      <c r="AX2812" s="13" t="s">
        <v>83</v>
      </c>
      <c r="AY2812" s="279" t="s">
        <v>397</v>
      </c>
    </row>
    <row r="2813" s="13" customFormat="1">
      <c r="A2813" s="13"/>
      <c r="B2813" s="269"/>
      <c r="C2813" s="270"/>
      <c r="D2813" s="261" t="s">
        <v>465</v>
      </c>
      <c r="E2813" s="271" t="s">
        <v>1</v>
      </c>
      <c r="F2813" s="272" t="s">
        <v>4268</v>
      </c>
      <c r="G2813" s="270"/>
      <c r="H2813" s="273">
        <v>6.6950000000000003</v>
      </c>
      <c r="I2813" s="274"/>
      <c r="J2813" s="270"/>
      <c r="K2813" s="270"/>
      <c r="L2813" s="275"/>
      <c r="M2813" s="276"/>
      <c r="N2813" s="277"/>
      <c r="O2813" s="277"/>
      <c r="P2813" s="277"/>
      <c r="Q2813" s="277"/>
      <c r="R2813" s="277"/>
      <c r="S2813" s="277"/>
      <c r="T2813" s="278"/>
      <c r="U2813" s="13"/>
      <c r="V2813" s="13"/>
      <c r="W2813" s="13"/>
      <c r="X2813" s="13"/>
      <c r="Y2813" s="13"/>
      <c r="Z2813" s="13"/>
      <c r="AA2813" s="13"/>
      <c r="AB2813" s="13"/>
      <c r="AC2813" s="13"/>
      <c r="AD2813" s="13"/>
      <c r="AE2813" s="13"/>
      <c r="AT2813" s="279" t="s">
        <v>465</v>
      </c>
      <c r="AU2813" s="279" t="s">
        <v>93</v>
      </c>
      <c r="AV2813" s="13" t="s">
        <v>93</v>
      </c>
      <c r="AW2813" s="13" t="s">
        <v>38</v>
      </c>
      <c r="AX2813" s="13" t="s">
        <v>83</v>
      </c>
      <c r="AY2813" s="279" t="s">
        <v>397</v>
      </c>
    </row>
    <row r="2814" s="13" customFormat="1">
      <c r="A2814" s="13"/>
      <c r="B2814" s="269"/>
      <c r="C2814" s="270"/>
      <c r="D2814" s="261" t="s">
        <v>465</v>
      </c>
      <c r="E2814" s="271" t="s">
        <v>1</v>
      </c>
      <c r="F2814" s="272" t="s">
        <v>4269</v>
      </c>
      <c r="G2814" s="270"/>
      <c r="H2814" s="273">
        <v>3.0899999999999999</v>
      </c>
      <c r="I2814" s="274"/>
      <c r="J2814" s="270"/>
      <c r="K2814" s="270"/>
      <c r="L2814" s="275"/>
      <c r="M2814" s="276"/>
      <c r="N2814" s="277"/>
      <c r="O2814" s="277"/>
      <c r="P2814" s="277"/>
      <c r="Q2814" s="277"/>
      <c r="R2814" s="277"/>
      <c r="S2814" s="277"/>
      <c r="T2814" s="278"/>
      <c r="U2814" s="13"/>
      <c r="V2814" s="13"/>
      <c r="W2814" s="13"/>
      <c r="X2814" s="13"/>
      <c r="Y2814" s="13"/>
      <c r="Z2814" s="13"/>
      <c r="AA2814" s="13"/>
      <c r="AB2814" s="13"/>
      <c r="AC2814" s="13"/>
      <c r="AD2814" s="13"/>
      <c r="AE2814" s="13"/>
      <c r="AT2814" s="279" t="s">
        <v>465</v>
      </c>
      <c r="AU2814" s="279" t="s">
        <v>93</v>
      </c>
      <c r="AV2814" s="13" t="s">
        <v>93</v>
      </c>
      <c r="AW2814" s="13" t="s">
        <v>38</v>
      </c>
      <c r="AX2814" s="13" t="s">
        <v>83</v>
      </c>
      <c r="AY2814" s="279" t="s">
        <v>397</v>
      </c>
    </row>
    <row r="2815" s="13" customFormat="1">
      <c r="A2815" s="13"/>
      <c r="B2815" s="269"/>
      <c r="C2815" s="270"/>
      <c r="D2815" s="261" t="s">
        <v>465</v>
      </c>
      <c r="E2815" s="271" t="s">
        <v>1</v>
      </c>
      <c r="F2815" s="272" t="s">
        <v>4270</v>
      </c>
      <c r="G2815" s="270"/>
      <c r="H2815" s="273">
        <v>5.8600000000000003</v>
      </c>
      <c r="I2815" s="274"/>
      <c r="J2815" s="270"/>
      <c r="K2815" s="270"/>
      <c r="L2815" s="275"/>
      <c r="M2815" s="276"/>
      <c r="N2815" s="277"/>
      <c r="O2815" s="277"/>
      <c r="P2815" s="277"/>
      <c r="Q2815" s="277"/>
      <c r="R2815" s="277"/>
      <c r="S2815" s="277"/>
      <c r="T2815" s="278"/>
      <c r="U2815" s="13"/>
      <c r="V2815" s="13"/>
      <c r="W2815" s="13"/>
      <c r="X2815" s="13"/>
      <c r="Y2815" s="13"/>
      <c r="Z2815" s="13"/>
      <c r="AA2815" s="13"/>
      <c r="AB2815" s="13"/>
      <c r="AC2815" s="13"/>
      <c r="AD2815" s="13"/>
      <c r="AE2815" s="13"/>
      <c r="AT2815" s="279" t="s">
        <v>465</v>
      </c>
      <c r="AU2815" s="279" t="s">
        <v>93</v>
      </c>
      <c r="AV2815" s="13" t="s">
        <v>93</v>
      </c>
      <c r="AW2815" s="13" t="s">
        <v>38</v>
      </c>
      <c r="AX2815" s="13" t="s">
        <v>83</v>
      </c>
      <c r="AY2815" s="279" t="s">
        <v>397</v>
      </c>
    </row>
    <row r="2816" s="13" customFormat="1">
      <c r="A2816" s="13"/>
      <c r="B2816" s="269"/>
      <c r="C2816" s="270"/>
      <c r="D2816" s="261" t="s">
        <v>465</v>
      </c>
      <c r="E2816" s="271" t="s">
        <v>1</v>
      </c>
      <c r="F2816" s="272" t="s">
        <v>4271</v>
      </c>
      <c r="G2816" s="270"/>
      <c r="H2816" s="273">
        <v>5.2480000000000002</v>
      </c>
      <c r="I2816" s="274"/>
      <c r="J2816" s="270"/>
      <c r="K2816" s="270"/>
      <c r="L2816" s="275"/>
      <c r="M2816" s="276"/>
      <c r="N2816" s="277"/>
      <c r="O2816" s="277"/>
      <c r="P2816" s="277"/>
      <c r="Q2816" s="277"/>
      <c r="R2816" s="277"/>
      <c r="S2816" s="277"/>
      <c r="T2816" s="278"/>
      <c r="U2816" s="13"/>
      <c r="V2816" s="13"/>
      <c r="W2816" s="13"/>
      <c r="X2816" s="13"/>
      <c r="Y2816" s="13"/>
      <c r="Z2816" s="13"/>
      <c r="AA2816" s="13"/>
      <c r="AB2816" s="13"/>
      <c r="AC2816" s="13"/>
      <c r="AD2816" s="13"/>
      <c r="AE2816" s="13"/>
      <c r="AT2816" s="279" t="s">
        <v>465</v>
      </c>
      <c r="AU2816" s="279" t="s">
        <v>93</v>
      </c>
      <c r="AV2816" s="13" t="s">
        <v>93</v>
      </c>
      <c r="AW2816" s="13" t="s">
        <v>38</v>
      </c>
      <c r="AX2816" s="13" t="s">
        <v>83</v>
      </c>
      <c r="AY2816" s="279" t="s">
        <v>397</v>
      </c>
    </row>
    <row r="2817" s="13" customFormat="1">
      <c r="A2817" s="13"/>
      <c r="B2817" s="269"/>
      <c r="C2817" s="270"/>
      <c r="D2817" s="261" t="s">
        <v>465</v>
      </c>
      <c r="E2817" s="271" t="s">
        <v>1</v>
      </c>
      <c r="F2817" s="272" t="s">
        <v>4272</v>
      </c>
      <c r="G2817" s="270"/>
      <c r="H2817" s="273">
        <v>5.2480000000000002</v>
      </c>
      <c r="I2817" s="274"/>
      <c r="J2817" s="270"/>
      <c r="K2817" s="270"/>
      <c r="L2817" s="275"/>
      <c r="M2817" s="276"/>
      <c r="N2817" s="277"/>
      <c r="O2817" s="277"/>
      <c r="P2817" s="277"/>
      <c r="Q2817" s="277"/>
      <c r="R2817" s="277"/>
      <c r="S2817" s="277"/>
      <c r="T2817" s="278"/>
      <c r="U2817" s="13"/>
      <c r="V2817" s="13"/>
      <c r="W2817" s="13"/>
      <c r="X2817" s="13"/>
      <c r="Y2817" s="13"/>
      <c r="Z2817" s="13"/>
      <c r="AA2817" s="13"/>
      <c r="AB2817" s="13"/>
      <c r="AC2817" s="13"/>
      <c r="AD2817" s="13"/>
      <c r="AE2817" s="13"/>
      <c r="AT2817" s="279" t="s">
        <v>465</v>
      </c>
      <c r="AU2817" s="279" t="s">
        <v>93</v>
      </c>
      <c r="AV2817" s="13" t="s">
        <v>93</v>
      </c>
      <c r="AW2817" s="13" t="s">
        <v>38</v>
      </c>
      <c r="AX2817" s="13" t="s">
        <v>83</v>
      </c>
      <c r="AY2817" s="279" t="s">
        <v>397</v>
      </c>
    </row>
    <row r="2818" s="13" customFormat="1">
      <c r="A2818" s="13"/>
      <c r="B2818" s="269"/>
      <c r="C2818" s="270"/>
      <c r="D2818" s="261" t="s">
        <v>465</v>
      </c>
      <c r="E2818" s="271" t="s">
        <v>1</v>
      </c>
      <c r="F2818" s="272" t="s">
        <v>4273</v>
      </c>
      <c r="G2818" s="270"/>
      <c r="H2818" s="273">
        <v>2.9500000000000002</v>
      </c>
      <c r="I2818" s="274"/>
      <c r="J2818" s="270"/>
      <c r="K2818" s="270"/>
      <c r="L2818" s="275"/>
      <c r="M2818" s="276"/>
      <c r="N2818" s="277"/>
      <c r="O2818" s="277"/>
      <c r="P2818" s="277"/>
      <c r="Q2818" s="277"/>
      <c r="R2818" s="277"/>
      <c r="S2818" s="277"/>
      <c r="T2818" s="278"/>
      <c r="U2818" s="13"/>
      <c r="V2818" s="13"/>
      <c r="W2818" s="13"/>
      <c r="X2818" s="13"/>
      <c r="Y2818" s="13"/>
      <c r="Z2818" s="13"/>
      <c r="AA2818" s="13"/>
      <c r="AB2818" s="13"/>
      <c r="AC2818" s="13"/>
      <c r="AD2818" s="13"/>
      <c r="AE2818" s="13"/>
      <c r="AT2818" s="279" t="s">
        <v>465</v>
      </c>
      <c r="AU2818" s="279" t="s">
        <v>93</v>
      </c>
      <c r="AV2818" s="13" t="s">
        <v>93</v>
      </c>
      <c r="AW2818" s="13" t="s">
        <v>38</v>
      </c>
      <c r="AX2818" s="13" t="s">
        <v>83</v>
      </c>
      <c r="AY2818" s="279" t="s">
        <v>397</v>
      </c>
    </row>
    <row r="2819" s="15" customFormat="1">
      <c r="A2819" s="15"/>
      <c r="B2819" s="291"/>
      <c r="C2819" s="292"/>
      <c r="D2819" s="261" t="s">
        <v>465</v>
      </c>
      <c r="E2819" s="293" t="s">
        <v>1</v>
      </c>
      <c r="F2819" s="294" t="s">
        <v>476</v>
      </c>
      <c r="G2819" s="292"/>
      <c r="H2819" s="295">
        <v>115.88500000000001</v>
      </c>
      <c r="I2819" s="296"/>
      <c r="J2819" s="292"/>
      <c r="K2819" s="292"/>
      <c r="L2819" s="297"/>
      <c r="M2819" s="298"/>
      <c r="N2819" s="299"/>
      <c r="O2819" s="299"/>
      <c r="P2819" s="299"/>
      <c r="Q2819" s="299"/>
      <c r="R2819" s="299"/>
      <c r="S2819" s="299"/>
      <c r="T2819" s="300"/>
      <c r="U2819" s="15"/>
      <c r="V2819" s="15"/>
      <c r="W2819" s="15"/>
      <c r="X2819" s="15"/>
      <c r="Y2819" s="15"/>
      <c r="Z2819" s="15"/>
      <c r="AA2819" s="15"/>
      <c r="AB2819" s="15"/>
      <c r="AC2819" s="15"/>
      <c r="AD2819" s="15"/>
      <c r="AE2819" s="15"/>
      <c r="AT2819" s="301" t="s">
        <v>465</v>
      </c>
      <c r="AU2819" s="301" t="s">
        <v>93</v>
      </c>
      <c r="AV2819" s="15" t="s">
        <v>112</v>
      </c>
      <c r="AW2819" s="15" t="s">
        <v>38</v>
      </c>
      <c r="AX2819" s="15" t="s">
        <v>83</v>
      </c>
      <c r="AY2819" s="301" t="s">
        <v>397</v>
      </c>
    </row>
    <row r="2820" s="16" customFormat="1">
      <c r="A2820" s="16"/>
      <c r="B2820" s="306"/>
      <c r="C2820" s="307"/>
      <c r="D2820" s="261" t="s">
        <v>465</v>
      </c>
      <c r="E2820" s="308" t="s">
        <v>1</v>
      </c>
      <c r="F2820" s="309" t="s">
        <v>882</v>
      </c>
      <c r="G2820" s="307"/>
      <c r="H2820" s="308" t="s">
        <v>1</v>
      </c>
      <c r="I2820" s="310"/>
      <c r="J2820" s="307"/>
      <c r="K2820" s="307"/>
      <c r="L2820" s="311"/>
      <c r="M2820" s="312"/>
      <c r="N2820" s="313"/>
      <c r="O2820" s="313"/>
      <c r="P2820" s="313"/>
      <c r="Q2820" s="313"/>
      <c r="R2820" s="313"/>
      <c r="S2820" s="313"/>
      <c r="T2820" s="314"/>
      <c r="U2820" s="16"/>
      <c r="V2820" s="16"/>
      <c r="W2820" s="16"/>
      <c r="X2820" s="16"/>
      <c r="Y2820" s="16"/>
      <c r="Z2820" s="16"/>
      <c r="AA2820" s="16"/>
      <c r="AB2820" s="16"/>
      <c r="AC2820" s="16"/>
      <c r="AD2820" s="16"/>
      <c r="AE2820" s="16"/>
      <c r="AT2820" s="315" t="s">
        <v>465</v>
      </c>
      <c r="AU2820" s="315" t="s">
        <v>93</v>
      </c>
      <c r="AV2820" s="16" t="s">
        <v>91</v>
      </c>
      <c r="AW2820" s="16" t="s">
        <v>38</v>
      </c>
      <c r="AX2820" s="16" t="s">
        <v>83</v>
      </c>
      <c r="AY2820" s="315" t="s">
        <v>397</v>
      </c>
    </row>
    <row r="2821" s="13" customFormat="1">
      <c r="A2821" s="13"/>
      <c r="B2821" s="269"/>
      <c r="C2821" s="270"/>
      <c r="D2821" s="261" t="s">
        <v>465</v>
      </c>
      <c r="E2821" s="271" t="s">
        <v>1</v>
      </c>
      <c r="F2821" s="272" t="s">
        <v>4274</v>
      </c>
      <c r="G2821" s="270"/>
      <c r="H2821" s="273">
        <v>2</v>
      </c>
      <c r="I2821" s="274"/>
      <c r="J2821" s="270"/>
      <c r="K2821" s="270"/>
      <c r="L2821" s="275"/>
      <c r="M2821" s="276"/>
      <c r="N2821" s="277"/>
      <c r="O2821" s="277"/>
      <c r="P2821" s="277"/>
      <c r="Q2821" s="277"/>
      <c r="R2821" s="277"/>
      <c r="S2821" s="277"/>
      <c r="T2821" s="278"/>
      <c r="U2821" s="13"/>
      <c r="V2821" s="13"/>
      <c r="W2821" s="13"/>
      <c r="X2821" s="13"/>
      <c r="Y2821" s="13"/>
      <c r="Z2821" s="13"/>
      <c r="AA2821" s="13"/>
      <c r="AB2821" s="13"/>
      <c r="AC2821" s="13"/>
      <c r="AD2821" s="13"/>
      <c r="AE2821" s="13"/>
      <c r="AT2821" s="279" t="s">
        <v>465</v>
      </c>
      <c r="AU2821" s="279" t="s">
        <v>93</v>
      </c>
      <c r="AV2821" s="13" t="s">
        <v>93</v>
      </c>
      <c r="AW2821" s="13" t="s">
        <v>38</v>
      </c>
      <c r="AX2821" s="13" t="s">
        <v>83</v>
      </c>
      <c r="AY2821" s="279" t="s">
        <v>397</v>
      </c>
    </row>
    <row r="2822" s="13" customFormat="1">
      <c r="A2822" s="13"/>
      <c r="B2822" s="269"/>
      <c r="C2822" s="270"/>
      <c r="D2822" s="261" t="s">
        <v>465</v>
      </c>
      <c r="E2822" s="271" t="s">
        <v>1</v>
      </c>
      <c r="F2822" s="272" t="s">
        <v>4275</v>
      </c>
      <c r="G2822" s="270"/>
      <c r="H2822" s="273">
        <v>1.5</v>
      </c>
      <c r="I2822" s="274"/>
      <c r="J2822" s="270"/>
      <c r="K2822" s="270"/>
      <c r="L2822" s="275"/>
      <c r="M2822" s="276"/>
      <c r="N2822" s="277"/>
      <c r="O2822" s="277"/>
      <c r="P2822" s="277"/>
      <c r="Q2822" s="277"/>
      <c r="R2822" s="277"/>
      <c r="S2822" s="277"/>
      <c r="T2822" s="278"/>
      <c r="U2822" s="13"/>
      <c r="V2822" s="13"/>
      <c r="W2822" s="13"/>
      <c r="X2822" s="13"/>
      <c r="Y2822" s="13"/>
      <c r="Z2822" s="13"/>
      <c r="AA2822" s="13"/>
      <c r="AB2822" s="13"/>
      <c r="AC2822" s="13"/>
      <c r="AD2822" s="13"/>
      <c r="AE2822" s="13"/>
      <c r="AT2822" s="279" t="s">
        <v>465</v>
      </c>
      <c r="AU2822" s="279" t="s">
        <v>93</v>
      </c>
      <c r="AV2822" s="13" t="s">
        <v>93</v>
      </c>
      <c r="AW2822" s="13" t="s">
        <v>38</v>
      </c>
      <c r="AX2822" s="13" t="s">
        <v>83</v>
      </c>
      <c r="AY2822" s="279" t="s">
        <v>397</v>
      </c>
    </row>
    <row r="2823" s="13" customFormat="1">
      <c r="A2823" s="13"/>
      <c r="B2823" s="269"/>
      <c r="C2823" s="270"/>
      <c r="D2823" s="261" t="s">
        <v>465</v>
      </c>
      <c r="E2823" s="271" t="s">
        <v>1</v>
      </c>
      <c r="F2823" s="272" t="s">
        <v>4276</v>
      </c>
      <c r="G2823" s="270"/>
      <c r="H2823" s="273">
        <v>1.75</v>
      </c>
      <c r="I2823" s="274"/>
      <c r="J2823" s="270"/>
      <c r="K2823" s="270"/>
      <c r="L2823" s="275"/>
      <c r="M2823" s="276"/>
      <c r="N2823" s="277"/>
      <c r="O2823" s="277"/>
      <c r="P2823" s="277"/>
      <c r="Q2823" s="277"/>
      <c r="R2823" s="277"/>
      <c r="S2823" s="277"/>
      <c r="T2823" s="278"/>
      <c r="U2823" s="13"/>
      <c r="V2823" s="13"/>
      <c r="W2823" s="13"/>
      <c r="X2823" s="13"/>
      <c r="Y2823" s="13"/>
      <c r="Z2823" s="13"/>
      <c r="AA2823" s="13"/>
      <c r="AB2823" s="13"/>
      <c r="AC2823" s="13"/>
      <c r="AD2823" s="13"/>
      <c r="AE2823" s="13"/>
      <c r="AT2823" s="279" t="s">
        <v>465</v>
      </c>
      <c r="AU2823" s="279" t="s">
        <v>93</v>
      </c>
      <c r="AV2823" s="13" t="s">
        <v>93</v>
      </c>
      <c r="AW2823" s="13" t="s">
        <v>38</v>
      </c>
      <c r="AX2823" s="13" t="s">
        <v>83</v>
      </c>
      <c r="AY2823" s="279" t="s">
        <v>397</v>
      </c>
    </row>
    <row r="2824" s="13" customFormat="1">
      <c r="A2824" s="13"/>
      <c r="B2824" s="269"/>
      <c r="C2824" s="270"/>
      <c r="D2824" s="261" t="s">
        <v>465</v>
      </c>
      <c r="E2824" s="271" t="s">
        <v>1</v>
      </c>
      <c r="F2824" s="272" t="s">
        <v>4277</v>
      </c>
      <c r="G2824" s="270"/>
      <c r="H2824" s="273">
        <v>0.75</v>
      </c>
      <c r="I2824" s="274"/>
      <c r="J2824" s="270"/>
      <c r="K2824" s="270"/>
      <c r="L2824" s="275"/>
      <c r="M2824" s="276"/>
      <c r="N2824" s="277"/>
      <c r="O2824" s="277"/>
      <c r="P2824" s="277"/>
      <c r="Q2824" s="277"/>
      <c r="R2824" s="277"/>
      <c r="S2824" s="277"/>
      <c r="T2824" s="278"/>
      <c r="U2824" s="13"/>
      <c r="V2824" s="13"/>
      <c r="W2824" s="13"/>
      <c r="X2824" s="13"/>
      <c r="Y2824" s="13"/>
      <c r="Z2824" s="13"/>
      <c r="AA2824" s="13"/>
      <c r="AB2824" s="13"/>
      <c r="AC2824" s="13"/>
      <c r="AD2824" s="13"/>
      <c r="AE2824" s="13"/>
      <c r="AT2824" s="279" t="s">
        <v>465</v>
      </c>
      <c r="AU2824" s="279" t="s">
        <v>93</v>
      </c>
      <c r="AV2824" s="13" t="s">
        <v>93</v>
      </c>
      <c r="AW2824" s="13" t="s">
        <v>38</v>
      </c>
      <c r="AX2824" s="13" t="s">
        <v>83</v>
      </c>
      <c r="AY2824" s="279" t="s">
        <v>397</v>
      </c>
    </row>
    <row r="2825" s="13" customFormat="1">
      <c r="A2825" s="13"/>
      <c r="B2825" s="269"/>
      <c r="C2825" s="270"/>
      <c r="D2825" s="261" t="s">
        <v>465</v>
      </c>
      <c r="E2825" s="271" t="s">
        <v>1</v>
      </c>
      <c r="F2825" s="272" t="s">
        <v>4278</v>
      </c>
      <c r="G2825" s="270"/>
      <c r="H2825" s="273">
        <v>1.95</v>
      </c>
      <c r="I2825" s="274"/>
      <c r="J2825" s="270"/>
      <c r="K2825" s="270"/>
      <c r="L2825" s="275"/>
      <c r="M2825" s="276"/>
      <c r="N2825" s="277"/>
      <c r="O2825" s="277"/>
      <c r="P2825" s="277"/>
      <c r="Q2825" s="277"/>
      <c r="R2825" s="277"/>
      <c r="S2825" s="277"/>
      <c r="T2825" s="278"/>
      <c r="U2825" s="13"/>
      <c r="V2825" s="13"/>
      <c r="W2825" s="13"/>
      <c r="X2825" s="13"/>
      <c r="Y2825" s="13"/>
      <c r="Z2825" s="13"/>
      <c r="AA2825" s="13"/>
      <c r="AB2825" s="13"/>
      <c r="AC2825" s="13"/>
      <c r="AD2825" s="13"/>
      <c r="AE2825" s="13"/>
      <c r="AT2825" s="279" t="s">
        <v>465</v>
      </c>
      <c r="AU2825" s="279" t="s">
        <v>93</v>
      </c>
      <c r="AV2825" s="13" t="s">
        <v>93</v>
      </c>
      <c r="AW2825" s="13" t="s">
        <v>38</v>
      </c>
      <c r="AX2825" s="13" t="s">
        <v>83</v>
      </c>
      <c r="AY2825" s="279" t="s">
        <v>397</v>
      </c>
    </row>
    <row r="2826" s="13" customFormat="1">
      <c r="A2826" s="13"/>
      <c r="B2826" s="269"/>
      <c r="C2826" s="270"/>
      <c r="D2826" s="261" t="s">
        <v>465</v>
      </c>
      <c r="E2826" s="271" t="s">
        <v>1</v>
      </c>
      <c r="F2826" s="272" t="s">
        <v>4279</v>
      </c>
      <c r="G2826" s="270"/>
      <c r="H2826" s="273">
        <v>3.5099999999999998</v>
      </c>
      <c r="I2826" s="274"/>
      <c r="J2826" s="270"/>
      <c r="K2826" s="270"/>
      <c r="L2826" s="275"/>
      <c r="M2826" s="276"/>
      <c r="N2826" s="277"/>
      <c r="O2826" s="277"/>
      <c r="P2826" s="277"/>
      <c r="Q2826" s="277"/>
      <c r="R2826" s="277"/>
      <c r="S2826" s="277"/>
      <c r="T2826" s="278"/>
      <c r="U2826" s="13"/>
      <c r="V2826" s="13"/>
      <c r="W2826" s="13"/>
      <c r="X2826" s="13"/>
      <c r="Y2826" s="13"/>
      <c r="Z2826" s="13"/>
      <c r="AA2826" s="13"/>
      <c r="AB2826" s="13"/>
      <c r="AC2826" s="13"/>
      <c r="AD2826" s="13"/>
      <c r="AE2826" s="13"/>
      <c r="AT2826" s="279" t="s">
        <v>465</v>
      </c>
      <c r="AU2826" s="279" t="s">
        <v>93</v>
      </c>
      <c r="AV2826" s="13" t="s">
        <v>93</v>
      </c>
      <c r="AW2826" s="13" t="s">
        <v>38</v>
      </c>
      <c r="AX2826" s="13" t="s">
        <v>83</v>
      </c>
      <c r="AY2826" s="279" t="s">
        <v>397</v>
      </c>
    </row>
    <row r="2827" s="13" customFormat="1">
      <c r="A2827" s="13"/>
      <c r="B2827" s="269"/>
      <c r="C2827" s="270"/>
      <c r="D2827" s="261" t="s">
        <v>465</v>
      </c>
      <c r="E2827" s="271" t="s">
        <v>1</v>
      </c>
      <c r="F2827" s="272" t="s">
        <v>4280</v>
      </c>
      <c r="G2827" s="270"/>
      <c r="H2827" s="273">
        <v>0.81299999999999994</v>
      </c>
      <c r="I2827" s="274"/>
      <c r="J2827" s="270"/>
      <c r="K2827" s="270"/>
      <c r="L2827" s="275"/>
      <c r="M2827" s="276"/>
      <c r="N2827" s="277"/>
      <c r="O2827" s="277"/>
      <c r="P2827" s="277"/>
      <c r="Q2827" s="277"/>
      <c r="R2827" s="277"/>
      <c r="S2827" s="277"/>
      <c r="T2827" s="278"/>
      <c r="U2827" s="13"/>
      <c r="V2827" s="13"/>
      <c r="W2827" s="13"/>
      <c r="X2827" s="13"/>
      <c r="Y2827" s="13"/>
      <c r="Z2827" s="13"/>
      <c r="AA2827" s="13"/>
      <c r="AB2827" s="13"/>
      <c r="AC2827" s="13"/>
      <c r="AD2827" s="13"/>
      <c r="AE2827" s="13"/>
      <c r="AT2827" s="279" t="s">
        <v>465</v>
      </c>
      <c r="AU2827" s="279" t="s">
        <v>93</v>
      </c>
      <c r="AV2827" s="13" t="s">
        <v>93</v>
      </c>
      <c r="AW2827" s="13" t="s">
        <v>38</v>
      </c>
      <c r="AX2827" s="13" t="s">
        <v>83</v>
      </c>
      <c r="AY2827" s="279" t="s">
        <v>397</v>
      </c>
    </row>
    <row r="2828" s="13" customFormat="1">
      <c r="A2828" s="13"/>
      <c r="B2828" s="269"/>
      <c r="C2828" s="270"/>
      <c r="D2828" s="261" t="s">
        <v>465</v>
      </c>
      <c r="E2828" s="271" t="s">
        <v>1</v>
      </c>
      <c r="F2828" s="272" t="s">
        <v>4281</v>
      </c>
      <c r="G2828" s="270"/>
      <c r="H2828" s="273">
        <v>1.5</v>
      </c>
      <c r="I2828" s="274"/>
      <c r="J2828" s="270"/>
      <c r="K2828" s="270"/>
      <c r="L2828" s="275"/>
      <c r="M2828" s="276"/>
      <c r="N2828" s="277"/>
      <c r="O2828" s="277"/>
      <c r="P2828" s="277"/>
      <c r="Q2828" s="277"/>
      <c r="R2828" s="277"/>
      <c r="S2828" s="277"/>
      <c r="T2828" s="278"/>
      <c r="U2828" s="13"/>
      <c r="V2828" s="13"/>
      <c r="W2828" s="13"/>
      <c r="X2828" s="13"/>
      <c r="Y2828" s="13"/>
      <c r="Z2828" s="13"/>
      <c r="AA2828" s="13"/>
      <c r="AB2828" s="13"/>
      <c r="AC2828" s="13"/>
      <c r="AD2828" s="13"/>
      <c r="AE2828" s="13"/>
      <c r="AT2828" s="279" t="s">
        <v>465</v>
      </c>
      <c r="AU2828" s="279" t="s">
        <v>93</v>
      </c>
      <c r="AV2828" s="13" t="s">
        <v>93</v>
      </c>
      <c r="AW2828" s="13" t="s">
        <v>38</v>
      </c>
      <c r="AX2828" s="13" t="s">
        <v>83</v>
      </c>
      <c r="AY2828" s="279" t="s">
        <v>397</v>
      </c>
    </row>
    <row r="2829" s="13" customFormat="1">
      <c r="A2829" s="13"/>
      <c r="B2829" s="269"/>
      <c r="C2829" s="270"/>
      <c r="D2829" s="261" t="s">
        <v>465</v>
      </c>
      <c r="E2829" s="271" t="s">
        <v>1</v>
      </c>
      <c r="F2829" s="272" t="s">
        <v>4282</v>
      </c>
      <c r="G2829" s="270"/>
      <c r="H2829" s="273">
        <v>2.375</v>
      </c>
      <c r="I2829" s="274"/>
      <c r="J2829" s="270"/>
      <c r="K2829" s="270"/>
      <c r="L2829" s="275"/>
      <c r="M2829" s="276"/>
      <c r="N2829" s="277"/>
      <c r="O2829" s="277"/>
      <c r="P2829" s="277"/>
      <c r="Q2829" s="277"/>
      <c r="R2829" s="277"/>
      <c r="S2829" s="277"/>
      <c r="T2829" s="278"/>
      <c r="U2829" s="13"/>
      <c r="V2829" s="13"/>
      <c r="W2829" s="13"/>
      <c r="X2829" s="13"/>
      <c r="Y2829" s="13"/>
      <c r="Z2829" s="13"/>
      <c r="AA2829" s="13"/>
      <c r="AB2829" s="13"/>
      <c r="AC2829" s="13"/>
      <c r="AD2829" s="13"/>
      <c r="AE2829" s="13"/>
      <c r="AT2829" s="279" t="s">
        <v>465</v>
      </c>
      <c r="AU2829" s="279" t="s">
        <v>93</v>
      </c>
      <c r="AV2829" s="13" t="s">
        <v>93</v>
      </c>
      <c r="AW2829" s="13" t="s">
        <v>38</v>
      </c>
      <c r="AX2829" s="13" t="s">
        <v>83</v>
      </c>
      <c r="AY2829" s="279" t="s">
        <v>397</v>
      </c>
    </row>
    <row r="2830" s="13" customFormat="1">
      <c r="A2830" s="13"/>
      <c r="B2830" s="269"/>
      <c r="C2830" s="270"/>
      <c r="D2830" s="261" t="s">
        <v>465</v>
      </c>
      <c r="E2830" s="271" t="s">
        <v>1</v>
      </c>
      <c r="F2830" s="272" t="s">
        <v>4283</v>
      </c>
      <c r="G2830" s="270"/>
      <c r="H2830" s="273">
        <v>2.2749999999999999</v>
      </c>
      <c r="I2830" s="274"/>
      <c r="J2830" s="270"/>
      <c r="K2830" s="270"/>
      <c r="L2830" s="275"/>
      <c r="M2830" s="276"/>
      <c r="N2830" s="277"/>
      <c r="O2830" s="277"/>
      <c r="P2830" s="277"/>
      <c r="Q2830" s="277"/>
      <c r="R2830" s="277"/>
      <c r="S2830" s="277"/>
      <c r="T2830" s="278"/>
      <c r="U2830" s="13"/>
      <c r="V2830" s="13"/>
      <c r="W2830" s="13"/>
      <c r="X2830" s="13"/>
      <c r="Y2830" s="13"/>
      <c r="Z2830" s="13"/>
      <c r="AA2830" s="13"/>
      <c r="AB2830" s="13"/>
      <c r="AC2830" s="13"/>
      <c r="AD2830" s="13"/>
      <c r="AE2830" s="13"/>
      <c r="AT2830" s="279" t="s">
        <v>465</v>
      </c>
      <c r="AU2830" s="279" t="s">
        <v>93</v>
      </c>
      <c r="AV2830" s="13" t="s">
        <v>93</v>
      </c>
      <c r="AW2830" s="13" t="s">
        <v>38</v>
      </c>
      <c r="AX2830" s="13" t="s">
        <v>83</v>
      </c>
      <c r="AY2830" s="279" t="s">
        <v>397</v>
      </c>
    </row>
    <row r="2831" s="13" customFormat="1">
      <c r="A2831" s="13"/>
      <c r="B2831" s="269"/>
      <c r="C2831" s="270"/>
      <c r="D2831" s="261" t="s">
        <v>465</v>
      </c>
      <c r="E2831" s="271" t="s">
        <v>1</v>
      </c>
      <c r="F2831" s="272" t="s">
        <v>4284</v>
      </c>
      <c r="G2831" s="270"/>
      <c r="H2831" s="273">
        <v>2.25</v>
      </c>
      <c r="I2831" s="274"/>
      <c r="J2831" s="270"/>
      <c r="K2831" s="270"/>
      <c r="L2831" s="275"/>
      <c r="M2831" s="276"/>
      <c r="N2831" s="277"/>
      <c r="O2831" s="277"/>
      <c r="P2831" s="277"/>
      <c r="Q2831" s="277"/>
      <c r="R2831" s="277"/>
      <c r="S2831" s="277"/>
      <c r="T2831" s="278"/>
      <c r="U2831" s="13"/>
      <c r="V2831" s="13"/>
      <c r="W2831" s="13"/>
      <c r="X2831" s="13"/>
      <c r="Y2831" s="13"/>
      <c r="Z2831" s="13"/>
      <c r="AA2831" s="13"/>
      <c r="AB2831" s="13"/>
      <c r="AC2831" s="13"/>
      <c r="AD2831" s="13"/>
      <c r="AE2831" s="13"/>
      <c r="AT2831" s="279" t="s">
        <v>465</v>
      </c>
      <c r="AU2831" s="279" t="s">
        <v>93</v>
      </c>
      <c r="AV2831" s="13" t="s">
        <v>93</v>
      </c>
      <c r="AW2831" s="13" t="s">
        <v>38</v>
      </c>
      <c r="AX2831" s="13" t="s">
        <v>83</v>
      </c>
      <c r="AY2831" s="279" t="s">
        <v>397</v>
      </c>
    </row>
    <row r="2832" s="13" customFormat="1">
      <c r="A2832" s="13"/>
      <c r="B2832" s="269"/>
      <c r="C2832" s="270"/>
      <c r="D2832" s="261" t="s">
        <v>465</v>
      </c>
      <c r="E2832" s="271" t="s">
        <v>1</v>
      </c>
      <c r="F2832" s="272" t="s">
        <v>4285</v>
      </c>
      <c r="G2832" s="270"/>
      <c r="H2832" s="273">
        <v>1.8</v>
      </c>
      <c r="I2832" s="274"/>
      <c r="J2832" s="270"/>
      <c r="K2832" s="270"/>
      <c r="L2832" s="275"/>
      <c r="M2832" s="276"/>
      <c r="N2832" s="277"/>
      <c r="O2832" s="277"/>
      <c r="P2832" s="277"/>
      <c r="Q2832" s="277"/>
      <c r="R2832" s="277"/>
      <c r="S2832" s="277"/>
      <c r="T2832" s="278"/>
      <c r="U2832" s="13"/>
      <c r="V2832" s="13"/>
      <c r="W2832" s="13"/>
      <c r="X2832" s="13"/>
      <c r="Y2832" s="13"/>
      <c r="Z2832" s="13"/>
      <c r="AA2832" s="13"/>
      <c r="AB2832" s="13"/>
      <c r="AC2832" s="13"/>
      <c r="AD2832" s="13"/>
      <c r="AE2832" s="13"/>
      <c r="AT2832" s="279" t="s">
        <v>465</v>
      </c>
      <c r="AU2832" s="279" t="s">
        <v>93</v>
      </c>
      <c r="AV2832" s="13" t="s">
        <v>93</v>
      </c>
      <c r="AW2832" s="13" t="s">
        <v>38</v>
      </c>
      <c r="AX2832" s="13" t="s">
        <v>83</v>
      </c>
      <c r="AY2832" s="279" t="s">
        <v>397</v>
      </c>
    </row>
    <row r="2833" s="13" customFormat="1">
      <c r="A2833" s="13"/>
      <c r="B2833" s="269"/>
      <c r="C2833" s="270"/>
      <c r="D2833" s="261" t="s">
        <v>465</v>
      </c>
      <c r="E2833" s="271" t="s">
        <v>1</v>
      </c>
      <c r="F2833" s="272" t="s">
        <v>4286</v>
      </c>
      <c r="G2833" s="270"/>
      <c r="H2833" s="273">
        <v>1.125</v>
      </c>
      <c r="I2833" s="274"/>
      <c r="J2833" s="270"/>
      <c r="K2833" s="270"/>
      <c r="L2833" s="275"/>
      <c r="M2833" s="276"/>
      <c r="N2833" s="277"/>
      <c r="O2833" s="277"/>
      <c r="P2833" s="277"/>
      <c r="Q2833" s="277"/>
      <c r="R2833" s="277"/>
      <c r="S2833" s="277"/>
      <c r="T2833" s="278"/>
      <c r="U2833" s="13"/>
      <c r="V2833" s="13"/>
      <c r="W2833" s="13"/>
      <c r="X2833" s="13"/>
      <c r="Y2833" s="13"/>
      <c r="Z2833" s="13"/>
      <c r="AA2833" s="13"/>
      <c r="AB2833" s="13"/>
      <c r="AC2833" s="13"/>
      <c r="AD2833" s="13"/>
      <c r="AE2833" s="13"/>
      <c r="AT2833" s="279" t="s">
        <v>465</v>
      </c>
      <c r="AU2833" s="279" t="s">
        <v>93</v>
      </c>
      <c r="AV2833" s="13" t="s">
        <v>93</v>
      </c>
      <c r="AW2833" s="13" t="s">
        <v>38</v>
      </c>
      <c r="AX2833" s="13" t="s">
        <v>83</v>
      </c>
      <c r="AY2833" s="279" t="s">
        <v>397</v>
      </c>
    </row>
    <row r="2834" s="13" customFormat="1">
      <c r="A2834" s="13"/>
      <c r="B2834" s="269"/>
      <c r="C2834" s="270"/>
      <c r="D2834" s="261" t="s">
        <v>465</v>
      </c>
      <c r="E2834" s="271" t="s">
        <v>1</v>
      </c>
      <c r="F2834" s="272" t="s">
        <v>4286</v>
      </c>
      <c r="G2834" s="270"/>
      <c r="H2834" s="273">
        <v>1.125</v>
      </c>
      <c r="I2834" s="274"/>
      <c r="J2834" s="270"/>
      <c r="K2834" s="270"/>
      <c r="L2834" s="275"/>
      <c r="M2834" s="276"/>
      <c r="N2834" s="277"/>
      <c r="O2834" s="277"/>
      <c r="P2834" s="277"/>
      <c r="Q2834" s="277"/>
      <c r="R2834" s="277"/>
      <c r="S2834" s="277"/>
      <c r="T2834" s="278"/>
      <c r="U2834" s="13"/>
      <c r="V2834" s="13"/>
      <c r="W2834" s="13"/>
      <c r="X2834" s="13"/>
      <c r="Y2834" s="13"/>
      <c r="Z2834" s="13"/>
      <c r="AA2834" s="13"/>
      <c r="AB2834" s="13"/>
      <c r="AC2834" s="13"/>
      <c r="AD2834" s="13"/>
      <c r="AE2834" s="13"/>
      <c r="AT2834" s="279" t="s">
        <v>465</v>
      </c>
      <c r="AU2834" s="279" t="s">
        <v>93</v>
      </c>
      <c r="AV2834" s="13" t="s">
        <v>93</v>
      </c>
      <c r="AW2834" s="13" t="s">
        <v>38</v>
      </c>
      <c r="AX2834" s="13" t="s">
        <v>83</v>
      </c>
      <c r="AY2834" s="279" t="s">
        <v>397</v>
      </c>
    </row>
    <row r="2835" s="13" customFormat="1">
      <c r="A2835" s="13"/>
      <c r="B2835" s="269"/>
      <c r="C2835" s="270"/>
      <c r="D2835" s="261" t="s">
        <v>465</v>
      </c>
      <c r="E2835" s="271" t="s">
        <v>1</v>
      </c>
      <c r="F2835" s="272" t="s">
        <v>4277</v>
      </c>
      <c r="G2835" s="270"/>
      <c r="H2835" s="273">
        <v>0.75</v>
      </c>
      <c r="I2835" s="274"/>
      <c r="J2835" s="270"/>
      <c r="K2835" s="270"/>
      <c r="L2835" s="275"/>
      <c r="M2835" s="276"/>
      <c r="N2835" s="277"/>
      <c r="O2835" s="277"/>
      <c r="P2835" s="277"/>
      <c r="Q2835" s="277"/>
      <c r="R2835" s="277"/>
      <c r="S2835" s="277"/>
      <c r="T2835" s="278"/>
      <c r="U2835" s="13"/>
      <c r="V2835" s="13"/>
      <c r="W2835" s="13"/>
      <c r="X2835" s="13"/>
      <c r="Y2835" s="13"/>
      <c r="Z2835" s="13"/>
      <c r="AA2835" s="13"/>
      <c r="AB2835" s="13"/>
      <c r="AC2835" s="13"/>
      <c r="AD2835" s="13"/>
      <c r="AE2835" s="13"/>
      <c r="AT2835" s="279" t="s">
        <v>465</v>
      </c>
      <c r="AU2835" s="279" t="s">
        <v>93</v>
      </c>
      <c r="AV2835" s="13" t="s">
        <v>93</v>
      </c>
      <c r="AW2835" s="13" t="s">
        <v>38</v>
      </c>
      <c r="AX2835" s="13" t="s">
        <v>83</v>
      </c>
      <c r="AY2835" s="279" t="s">
        <v>397</v>
      </c>
    </row>
    <row r="2836" s="13" customFormat="1">
      <c r="A2836" s="13"/>
      <c r="B2836" s="269"/>
      <c r="C2836" s="270"/>
      <c r="D2836" s="261" t="s">
        <v>465</v>
      </c>
      <c r="E2836" s="271" t="s">
        <v>1</v>
      </c>
      <c r="F2836" s="272" t="s">
        <v>4287</v>
      </c>
      <c r="G2836" s="270"/>
      <c r="H2836" s="273">
        <v>1.625</v>
      </c>
      <c r="I2836" s="274"/>
      <c r="J2836" s="270"/>
      <c r="K2836" s="270"/>
      <c r="L2836" s="275"/>
      <c r="M2836" s="276"/>
      <c r="N2836" s="277"/>
      <c r="O2836" s="277"/>
      <c r="P2836" s="277"/>
      <c r="Q2836" s="277"/>
      <c r="R2836" s="277"/>
      <c r="S2836" s="277"/>
      <c r="T2836" s="278"/>
      <c r="U2836" s="13"/>
      <c r="V2836" s="13"/>
      <c r="W2836" s="13"/>
      <c r="X2836" s="13"/>
      <c r="Y2836" s="13"/>
      <c r="Z2836" s="13"/>
      <c r="AA2836" s="13"/>
      <c r="AB2836" s="13"/>
      <c r="AC2836" s="13"/>
      <c r="AD2836" s="13"/>
      <c r="AE2836" s="13"/>
      <c r="AT2836" s="279" t="s">
        <v>465</v>
      </c>
      <c r="AU2836" s="279" t="s">
        <v>93</v>
      </c>
      <c r="AV2836" s="13" t="s">
        <v>93</v>
      </c>
      <c r="AW2836" s="13" t="s">
        <v>38</v>
      </c>
      <c r="AX2836" s="13" t="s">
        <v>83</v>
      </c>
      <c r="AY2836" s="279" t="s">
        <v>397</v>
      </c>
    </row>
    <row r="2837" s="13" customFormat="1">
      <c r="A2837" s="13"/>
      <c r="B2837" s="269"/>
      <c r="C2837" s="270"/>
      <c r="D2837" s="261" t="s">
        <v>465</v>
      </c>
      <c r="E2837" s="271" t="s">
        <v>1</v>
      </c>
      <c r="F2837" s="272" t="s">
        <v>4277</v>
      </c>
      <c r="G2837" s="270"/>
      <c r="H2837" s="273">
        <v>0.75</v>
      </c>
      <c r="I2837" s="274"/>
      <c r="J2837" s="270"/>
      <c r="K2837" s="270"/>
      <c r="L2837" s="275"/>
      <c r="M2837" s="276"/>
      <c r="N2837" s="277"/>
      <c r="O2837" s="277"/>
      <c r="P2837" s="277"/>
      <c r="Q2837" s="277"/>
      <c r="R2837" s="277"/>
      <c r="S2837" s="277"/>
      <c r="T2837" s="278"/>
      <c r="U2837" s="13"/>
      <c r="V2837" s="13"/>
      <c r="W2837" s="13"/>
      <c r="X2837" s="13"/>
      <c r="Y2837" s="13"/>
      <c r="Z2837" s="13"/>
      <c r="AA2837" s="13"/>
      <c r="AB2837" s="13"/>
      <c r="AC2837" s="13"/>
      <c r="AD2837" s="13"/>
      <c r="AE2837" s="13"/>
      <c r="AT2837" s="279" t="s">
        <v>465</v>
      </c>
      <c r="AU2837" s="279" t="s">
        <v>93</v>
      </c>
      <c r="AV2837" s="13" t="s">
        <v>93</v>
      </c>
      <c r="AW2837" s="13" t="s">
        <v>38</v>
      </c>
      <c r="AX2837" s="13" t="s">
        <v>83</v>
      </c>
      <c r="AY2837" s="279" t="s">
        <v>397</v>
      </c>
    </row>
    <row r="2838" s="13" customFormat="1">
      <c r="A2838" s="13"/>
      <c r="B2838" s="269"/>
      <c r="C2838" s="270"/>
      <c r="D2838" s="261" t="s">
        <v>465</v>
      </c>
      <c r="E2838" s="271" t="s">
        <v>1</v>
      </c>
      <c r="F2838" s="272" t="s">
        <v>4286</v>
      </c>
      <c r="G2838" s="270"/>
      <c r="H2838" s="273">
        <v>1.125</v>
      </c>
      <c r="I2838" s="274"/>
      <c r="J2838" s="270"/>
      <c r="K2838" s="270"/>
      <c r="L2838" s="275"/>
      <c r="M2838" s="276"/>
      <c r="N2838" s="277"/>
      <c r="O2838" s="277"/>
      <c r="P2838" s="277"/>
      <c r="Q2838" s="277"/>
      <c r="R2838" s="277"/>
      <c r="S2838" s="277"/>
      <c r="T2838" s="278"/>
      <c r="U2838" s="13"/>
      <c r="V2838" s="13"/>
      <c r="W2838" s="13"/>
      <c r="X2838" s="13"/>
      <c r="Y2838" s="13"/>
      <c r="Z2838" s="13"/>
      <c r="AA2838" s="13"/>
      <c r="AB2838" s="13"/>
      <c r="AC2838" s="13"/>
      <c r="AD2838" s="13"/>
      <c r="AE2838" s="13"/>
      <c r="AT2838" s="279" t="s">
        <v>465</v>
      </c>
      <c r="AU2838" s="279" t="s">
        <v>93</v>
      </c>
      <c r="AV2838" s="13" t="s">
        <v>93</v>
      </c>
      <c r="AW2838" s="13" t="s">
        <v>38</v>
      </c>
      <c r="AX2838" s="13" t="s">
        <v>83</v>
      </c>
      <c r="AY2838" s="279" t="s">
        <v>397</v>
      </c>
    </row>
    <row r="2839" s="13" customFormat="1">
      <c r="A2839" s="13"/>
      <c r="B2839" s="269"/>
      <c r="C2839" s="270"/>
      <c r="D2839" s="261" t="s">
        <v>465</v>
      </c>
      <c r="E2839" s="271" t="s">
        <v>1</v>
      </c>
      <c r="F2839" s="272" t="s">
        <v>4288</v>
      </c>
      <c r="G2839" s="270"/>
      <c r="H2839" s="273">
        <v>1</v>
      </c>
      <c r="I2839" s="274"/>
      <c r="J2839" s="270"/>
      <c r="K2839" s="270"/>
      <c r="L2839" s="275"/>
      <c r="M2839" s="276"/>
      <c r="N2839" s="277"/>
      <c r="O2839" s="277"/>
      <c r="P2839" s="277"/>
      <c r="Q2839" s="277"/>
      <c r="R2839" s="277"/>
      <c r="S2839" s="277"/>
      <c r="T2839" s="278"/>
      <c r="U2839" s="13"/>
      <c r="V2839" s="13"/>
      <c r="W2839" s="13"/>
      <c r="X2839" s="13"/>
      <c r="Y2839" s="13"/>
      <c r="Z2839" s="13"/>
      <c r="AA2839" s="13"/>
      <c r="AB2839" s="13"/>
      <c r="AC2839" s="13"/>
      <c r="AD2839" s="13"/>
      <c r="AE2839" s="13"/>
      <c r="AT2839" s="279" t="s">
        <v>465</v>
      </c>
      <c r="AU2839" s="279" t="s">
        <v>93</v>
      </c>
      <c r="AV2839" s="13" t="s">
        <v>93</v>
      </c>
      <c r="AW2839" s="13" t="s">
        <v>38</v>
      </c>
      <c r="AX2839" s="13" t="s">
        <v>83</v>
      </c>
      <c r="AY2839" s="279" t="s">
        <v>397</v>
      </c>
    </row>
    <row r="2840" s="13" customFormat="1">
      <c r="A2840" s="13"/>
      <c r="B2840" s="269"/>
      <c r="C2840" s="270"/>
      <c r="D2840" s="261" t="s">
        <v>465</v>
      </c>
      <c r="E2840" s="271" t="s">
        <v>1</v>
      </c>
      <c r="F2840" s="272" t="s">
        <v>4286</v>
      </c>
      <c r="G2840" s="270"/>
      <c r="H2840" s="273">
        <v>1.125</v>
      </c>
      <c r="I2840" s="274"/>
      <c r="J2840" s="270"/>
      <c r="K2840" s="270"/>
      <c r="L2840" s="275"/>
      <c r="M2840" s="276"/>
      <c r="N2840" s="277"/>
      <c r="O2840" s="277"/>
      <c r="P2840" s="277"/>
      <c r="Q2840" s="277"/>
      <c r="R2840" s="277"/>
      <c r="S2840" s="277"/>
      <c r="T2840" s="278"/>
      <c r="U2840" s="13"/>
      <c r="V2840" s="13"/>
      <c r="W2840" s="13"/>
      <c r="X2840" s="13"/>
      <c r="Y2840" s="13"/>
      <c r="Z2840" s="13"/>
      <c r="AA2840" s="13"/>
      <c r="AB2840" s="13"/>
      <c r="AC2840" s="13"/>
      <c r="AD2840" s="13"/>
      <c r="AE2840" s="13"/>
      <c r="AT2840" s="279" t="s">
        <v>465</v>
      </c>
      <c r="AU2840" s="279" t="s">
        <v>93</v>
      </c>
      <c r="AV2840" s="13" t="s">
        <v>93</v>
      </c>
      <c r="AW2840" s="13" t="s">
        <v>38</v>
      </c>
      <c r="AX2840" s="13" t="s">
        <v>83</v>
      </c>
      <c r="AY2840" s="279" t="s">
        <v>397</v>
      </c>
    </row>
    <row r="2841" s="13" customFormat="1">
      <c r="A2841" s="13"/>
      <c r="B2841" s="269"/>
      <c r="C2841" s="270"/>
      <c r="D2841" s="261" t="s">
        <v>465</v>
      </c>
      <c r="E2841" s="271" t="s">
        <v>1</v>
      </c>
      <c r="F2841" s="272" t="s">
        <v>4287</v>
      </c>
      <c r="G2841" s="270"/>
      <c r="H2841" s="273">
        <v>1.625</v>
      </c>
      <c r="I2841" s="274"/>
      <c r="J2841" s="270"/>
      <c r="K2841" s="270"/>
      <c r="L2841" s="275"/>
      <c r="M2841" s="276"/>
      <c r="N2841" s="277"/>
      <c r="O2841" s="277"/>
      <c r="P2841" s="277"/>
      <c r="Q2841" s="277"/>
      <c r="R2841" s="277"/>
      <c r="S2841" s="277"/>
      <c r="T2841" s="278"/>
      <c r="U2841" s="13"/>
      <c r="V2841" s="13"/>
      <c r="W2841" s="13"/>
      <c r="X2841" s="13"/>
      <c r="Y2841" s="13"/>
      <c r="Z2841" s="13"/>
      <c r="AA2841" s="13"/>
      <c r="AB2841" s="13"/>
      <c r="AC2841" s="13"/>
      <c r="AD2841" s="13"/>
      <c r="AE2841" s="13"/>
      <c r="AT2841" s="279" t="s">
        <v>465</v>
      </c>
      <c r="AU2841" s="279" t="s">
        <v>93</v>
      </c>
      <c r="AV2841" s="13" t="s">
        <v>93</v>
      </c>
      <c r="AW2841" s="13" t="s">
        <v>38</v>
      </c>
      <c r="AX2841" s="13" t="s">
        <v>83</v>
      </c>
      <c r="AY2841" s="279" t="s">
        <v>397</v>
      </c>
    </row>
    <row r="2842" s="13" customFormat="1">
      <c r="A2842" s="13"/>
      <c r="B2842" s="269"/>
      <c r="C2842" s="270"/>
      <c r="D2842" s="261" t="s">
        <v>465</v>
      </c>
      <c r="E2842" s="271" t="s">
        <v>1</v>
      </c>
      <c r="F2842" s="272" t="s">
        <v>4289</v>
      </c>
      <c r="G2842" s="270"/>
      <c r="H2842" s="273">
        <v>1.875</v>
      </c>
      <c r="I2842" s="274"/>
      <c r="J2842" s="270"/>
      <c r="K2842" s="270"/>
      <c r="L2842" s="275"/>
      <c r="M2842" s="276"/>
      <c r="N2842" s="277"/>
      <c r="O2842" s="277"/>
      <c r="P2842" s="277"/>
      <c r="Q2842" s="277"/>
      <c r="R2842" s="277"/>
      <c r="S2842" s="277"/>
      <c r="T2842" s="278"/>
      <c r="U2842" s="13"/>
      <c r="V2842" s="13"/>
      <c r="W2842" s="13"/>
      <c r="X2842" s="13"/>
      <c r="Y2842" s="13"/>
      <c r="Z2842" s="13"/>
      <c r="AA2842" s="13"/>
      <c r="AB2842" s="13"/>
      <c r="AC2842" s="13"/>
      <c r="AD2842" s="13"/>
      <c r="AE2842" s="13"/>
      <c r="AT2842" s="279" t="s">
        <v>465</v>
      </c>
      <c r="AU2842" s="279" t="s">
        <v>93</v>
      </c>
      <c r="AV2842" s="13" t="s">
        <v>93</v>
      </c>
      <c r="AW2842" s="13" t="s">
        <v>38</v>
      </c>
      <c r="AX2842" s="13" t="s">
        <v>83</v>
      </c>
      <c r="AY2842" s="279" t="s">
        <v>397</v>
      </c>
    </row>
    <row r="2843" s="13" customFormat="1">
      <c r="A2843" s="13"/>
      <c r="B2843" s="269"/>
      <c r="C2843" s="270"/>
      <c r="D2843" s="261" t="s">
        <v>465</v>
      </c>
      <c r="E2843" s="271" t="s">
        <v>1</v>
      </c>
      <c r="F2843" s="272" t="s">
        <v>4290</v>
      </c>
      <c r="G2843" s="270"/>
      <c r="H2843" s="273">
        <v>3.375</v>
      </c>
      <c r="I2843" s="274"/>
      <c r="J2843" s="270"/>
      <c r="K2843" s="270"/>
      <c r="L2843" s="275"/>
      <c r="M2843" s="276"/>
      <c r="N2843" s="277"/>
      <c r="O2843" s="277"/>
      <c r="P2843" s="277"/>
      <c r="Q2843" s="277"/>
      <c r="R2843" s="277"/>
      <c r="S2843" s="277"/>
      <c r="T2843" s="278"/>
      <c r="U2843" s="13"/>
      <c r="V2843" s="13"/>
      <c r="W2843" s="13"/>
      <c r="X2843" s="13"/>
      <c r="Y2843" s="13"/>
      <c r="Z2843" s="13"/>
      <c r="AA2843" s="13"/>
      <c r="AB2843" s="13"/>
      <c r="AC2843" s="13"/>
      <c r="AD2843" s="13"/>
      <c r="AE2843" s="13"/>
      <c r="AT2843" s="279" t="s">
        <v>465</v>
      </c>
      <c r="AU2843" s="279" t="s">
        <v>93</v>
      </c>
      <c r="AV2843" s="13" t="s">
        <v>93</v>
      </c>
      <c r="AW2843" s="13" t="s">
        <v>38</v>
      </c>
      <c r="AX2843" s="13" t="s">
        <v>83</v>
      </c>
      <c r="AY2843" s="279" t="s">
        <v>397</v>
      </c>
    </row>
    <row r="2844" s="13" customFormat="1">
      <c r="A2844" s="13"/>
      <c r="B2844" s="269"/>
      <c r="C2844" s="270"/>
      <c r="D2844" s="261" t="s">
        <v>465</v>
      </c>
      <c r="E2844" s="271" t="s">
        <v>1</v>
      </c>
      <c r="F2844" s="272" t="s">
        <v>4291</v>
      </c>
      <c r="G2844" s="270"/>
      <c r="H2844" s="273">
        <v>4</v>
      </c>
      <c r="I2844" s="274"/>
      <c r="J2844" s="270"/>
      <c r="K2844" s="270"/>
      <c r="L2844" s="275"/>
      <c r="M2844" s="276"/>
      <c r="N2844" s="277"/>
      <c r="O2844" s="277"/>
      <c r="P2844" s="277"/>
      <c r="Q2844" s="277"/>
      <c r="R2844" s="277"/>
      <c r="S2844" s="277"/>
      <c r="T2844" s="278"/>
      <c r="U2844" s="13"/>
      <c r="V2844" s="13"/>
      <c r="W2844" s="13"/>
      <c r="X2844" s="13"/>
      <c r="Y2844" s="13"/>
      <c r="Z2844" s="13"/>
      <c r="AA2844" s="13"/>
      <c r="AB2844" s="13"/>
      <c r="AC2844" s="13"/>
      <c r="AD2844" s="13"/>
      <c r="AE2844" s="13"/>
      <c r="AT2844" s="279" t="s">
        <v>465</v>
      </c>
      <c r="AU2844" s="279" t="s">
        <v>93</v>
      </c>
      <c r="AV2844" s="13" t="s">
        <v>93</v>
      </c>
      <c r="AW2844" s="13" t="s">
        <v>38</v>
      </c>
      <c r="AX2844" s="13" t="s">
        <v>83</v>
      </c>
      <c r="AY2844" s="279" t="s">
        <v>397</v>
      </c>
    </row>
    <row r="2845" s="13" customFormat="1">
      <c r="A2845" s="13"/>
      <c r="B2845" s="269"/>
      <c r="C2845" s="270"/>
      <c r="D2845" s="261" t="s">
        <v>465</v>
      </c>
      <c r="E2845" s="271" t="s">
        <v>1</v>
      </c>
      <c r="F2845" s="272" t="s">
        <v>4291</v>
      </c>
      <c r="G2845" s="270"/>
      <c r="H2845" s="273">
        <v>4</v>
      </c>
      <c r="I2845" s="274"/>
      <c r="J2845" s="270"/>
      <c r="K2845" s="270"/>
      <c r="L2845" s="275"/>
      <c r="M2845" s="276"/>
      <c r="N2845" s="277"/>
      <c r="O2845" s="277"/>
      <c r="P2845" s="277"/>
      <c r="Q2845" s="277"/>
      <c r="R2845" s="277"/>
      <c r="S2845" s="277"/>
      <c r="T2845" s="278"/>
      <c r="U2845" s="13"/>
      <c r="V2845" s="13"/>
      <c r="W2845" s="13"/>
      <c r="X2845" s="13"/>
      <c r="Y2845" s="13"/>
      <c r="Z2845" s="13"/>
      <c r="AA2845" s="13"/>
      <c r="AB2845" s="13"/>
      <c r="AC2845" s="13"/>
      <c r="AD2845" s="13"/>
      <c r="AE2845" s="13"/>
      <c r="AT2845" s="279" t="s">
        <v>465</v>
      </c>
      <c r="AU2845" s="279" t="s">
        <v>93</v>
      </c>
      <c r="AV2845" s="13" t="s">
        <v>93</v>
      </c>
      <c r="AW2845" s="13" t="s">
        <v>38</v>
      </c>
      <c r="AX2845" s="13" t="s">
        <v>83</v>
      </c>
      <c r="AY2845" s="279" t="s">
        <v>397</v>
      </c>
    </row>
    <row r="2846" s="13" customFormat="1">
      <c r="A2846" s="13"/>
      <c r="B2846" s="269"/>
      <c r="C2846" s="270"/>
      <c r="D2846" s="261" t="s">
        <v>465</v>
      </c>
      <c r="E2846" s="271" t="s">
        <v>1</v>
      </c>
      <c r="F2846" s="272" t="s">
        <v>4292</v>
      </c>
      <c r="G2846" s="270"/>
      <c r="H2846" s="273">
        <v>8</v>
      </c>
      <c r="I2846" s="274"/>
      <c r="J2846" s="270"/>
      <c r="K2846" s="270"/>
      <c r="L2846" s="275"/>
      <c r="M2846" s="276"/>
      <c r="N2846" s="277"/>
      <c r="O2846" s="277"/>
      <c r="P2846" s="277"/>
      <c r="Q2846" s="277"/>
      <c r="R2846" s="277"/>
      <c r="S2846" s="277"/>
      <c r="T2846" s="278"/>
      <c r="U2846" s="13"/>
      <c r="V2846" s="13"/>
      <c r="W2846" s="13"/>
      <c r="X2846" s="13"/>
      <c r="Y2846" s="13"/>
      <c r="Z2846" s="13"/>
      <c r="AA2846" s="13"/>
      <c r="AB2846" s="13"/>
      <c r="AC2846" s="13"/>
      <c r="AD2846" s="13"/>
      <c r="AE2846" s="13"/>
      <c r="AT2846" s="279" t="s">
        <v>465</v>
      </c>
      <c r="AU2846" s="279" t="s">
        <v>93</v>
      </c>
      <c r="AV2846" s="13" t="s">
        <v>93</v>
      </c>
      <c r="AW2846" s="13" t="s">
        <v>38</v>
      </c>
      <c r="AX2846" s="13" t="s">
        <v>83</v>
      </c>
      <c r="AY2846" s="279" t="s">
        <v>397</v>
      </c>
    </row>
    <row r="2847" s="13" customFormat="1">
      <c r="A2847" s="13"/>
      <c r="B2847" s="269"/>
      <c r="C2847" s="270"/>
      <c r="D2847" s="261" t="s">
        <v>465</v>
      </c>
      <c r="E2847" s="271" t="s">
        <v>1</v>
      </c>
      <c r="F2847" s="272" t="s">
        <v>4293</v>
      </c>
      <c r="G2847" s="270"/>
      <c r="H2847" s="273">
        <v>1.25</v>
      </c>
      <c r="I2847" s="274"/>
      <c r="J2847" s="270"/>
      <c r="K2847" s="270"/>
      <c r="L2847" s="275"/>
      <c r="M2847" s="276"/>
      <c r="N2847" s="277"/>
      <c r="O2847" s="277"/>
      <c r="P2847" s="277"/>
      <c r="Q2847" s="277"/>
      <c r="R2847" s="277"/>
      <c r="S2847" s="277"/>
      <c r="T2847" s="278"/>
      <c r="U2847" s="13"/>
      <c r="V2847" s="13"/>
      <c r="W2847" s="13"/>
      <c r="X2847" s="13"/>
      <c r="Y2847" s="13"/>
      <c r="Z2847" s="13"/>
      <c r="AA2847" s="13"/>
      <c r="AB2847" s="13"/>
      <c r="AC2847" s="13"/>
      <c r="AD2847" s="13"/>
      <c r="AE2847" s="13"/>
      <c r="AT2847" s="279" t="s">
        <v>465</v>
      </c>
      <c r="AU2847" s="279" t="s">
        <v>93</v>
      </c>
      <c r="AV2847" s="13" t="s">
        <v>93</v>
      </c>
      <c r="AW2847" s="13" t="s">
        <v>38</v>
      </c>
      <c r="AX2847" s="13" t="s">
        <v>83</v>
      </c>
      <c r="AY2847" s="279" t="s">
        <v>397</v>
      </c>
    </row>
    <row r="2848" s="13" customFormat="1">
      <c r="A2848" s="13"/>
      <c r="B2848" s="269"/>
      <c r="C2848" s="270"/>
      <c r="D2848" s="261" t="s">
        <v>465</v>
      </c>
      <c r="E2848" s="271" t="s">
        <v>1</v>
      </c>
      <c r="F2848" s="272" t="s">
        <v>4291</v>
      </c>
      <c r="G2848" s="270"/>
      <c r="H2848" s="273">
        <v>4</v>
      </c>
      <c r="I2848" s="274"/>
      <c r="J2848" s="270"/>
      <c r="K2848" s="270"/>
      <c r="L2848" s="275"/>
      <c r="M2848" s="276"/>
      <c r="N2848" s="277"/>
      <c r="O2848" s="277"/>
      <c r="P2848" s="277"/>
      <c r="Q2848" s="277"/>
      <c r="R2848" s="277"/>
      <c r="S2848" s="277"/>
      <c r="T2848" s="278"/>
      <c r="U2848" s="13"/>
      <c r="V2848" s="13"/>
      <c r="W2848" s="13"/>
      <c r="X2848" s="13"/>
      <c r="Y2848" s="13"/>
      <c r="Z2848" s="13"/>
      <c r="AA2848" s="13"/>
      <c r="AB2848" s="13"/>
      <c r="AC2848" s="13"/>
      <c r="AD2848" s="13"/>
      <c r="AE2848" s="13"/>
      <c r="AT2848" s="279" t="s">
        <v>465</v>
      </c>
      <c r="AU2848" s="279" t="s">
        <v>93</v>
      </c>
      <c r="AV2848" s="13" t="s">
        <v>93</v>
      </c>
      <c r="AW2848" s="13" t="s">
        <v>38</v>
      </c>
      <c r="AX2848" s="13" t="s">
        <v>83</v>
      </c>
      <c r="AY2848" s="279" t="s">
        <v>397</v>
      </c>
    </row>
    <row r="2849" s="13" customFormat="1">
      <c r="A2849" s="13"/>
      <c r="B2849" s="269"/>
      <c r="C2849" s="270"/>
      <c r="D2849" s="261" t="s">
        <v>465</v>
      </c>
      <c r="E2849" s="271" t="s">
        <v>1</v>
      </c>
      <c r="F2849" s="272" t="s">
        <v>4294</v>
      </c>
      <c r="G2849" s="270"/>
      <c r="H2849" s="273">
        <v>1.375</v>
      </c>
      <c r="I2849" s="274"/>
      <c r="J2849" s="270"/>
      <c r="K2849" s="270"/>
      <c r="L2849" s="275"/>
      <c r="M2849" s="276"/>
      <c r="N2849" s="277"/>
      <c r="O2849" s="277"/>
      <c r="P2849" s="277"/>
      <c r="Q2849" s="277"/>
      <c r="R2849" s="277"/>
      <c r="S2849" s="277"/>
      <c r="T2849" s="278"/>
      <c r="U2849" s="13"/>
      <c r="V2849" s="13"/>
      <c r="W2849" s="13"/>
      <c r="X2849" s="13"/>
      <c r="Y2849" s="13"/>
      <c r="Z2849" s="13"/>
      <c r="AA2849" s="13"/>
      <c r="AB2849" s="13"/>
      <c r="AC2849" s="13"/>
      <c r="AD2849" s="13"/>
      <c r="AE2849" s="13"/>
      <c r="AT2849" s="279" t="s">
        <v>465</v>
      </c>
      <c r="AU2849" s="279" t="s">
        <v>93</v>
      </c>
      <c r="AV2849" s="13" t="s">
        <v>93</v>
      </c>
      <c r="AW2849" s="13" t="s">
        <v>38</v>
      </c>
      <c r="AX2849" s="13" t="s">
        <v>83</v>
      </c>
      <c r="AY2849" s="279" t="s">
        <v>397</v>
      </c>
    </row>
    <row r="2850" s="13" customFormat="1">
      <c r="A2850" s="13"/>
      <c r="B2850" s="269"/>
      <c r="C2850" s="270"/>
      <c r="D2850" s="261" t="s">
        <v>465</v>
      </c>
      <c r="E2850" s="271" t="s">
        <v>1</v>
      </c>
      <c r="F2850" s="272" t="s">
        <v>4287</v>
      </c>
      <c r="G2850" s="270"/>
      <c r="H2850" s="273">
        <v>1.625</v>
      </c>
      <c r="I2850" s="274"/>
      <c r="J2850" s="270"/>
      <c r="K2850" s="270"/>
      <c r="L2850" s="275"/>
      <c r="M2850" s="276"/>
      <c r="N2850" s="277"/>
      <c r="O2850" s="277"/>
      <c r="P2850" s="277"/>
      <c r="Q2850" s="277"/>
      <c r="R2850" s="277"/>
      <c r="S2850" s="277"/>
      <c r="T2850" s="278"/>
      <c r="U2850" s="13"/>
      <c r="V2850" s="13"/>
      <c r="W2850" s="13"/>
      <c r="X2850" s="13"/>
      <c r="Y2850" s="13"/>
      <c r="Z2850" s="13"/>
      <c r="AA2850" s="13"/>
      <c r="AB2850" s="13"/>
      <c r="AC2850" s="13"/>
      <c r="AD2850" s="13"/>
      <c r="AE2850" s="13"/>
      <c r="AT2850" s="279" t="s">
        <v>465</v>
      </c>
      <c r="AU2850" s="279" t="s">
        <v>93</v>
      </c>
      <c r="AV2850" s="13" t="s">
        <v>93</v>
      </c>
      <c r="AW2850" s="13" t="s">
        <v>38</v>
      </c>
      <c r="AX2850" s="13" t="s">
        <v>83</v>
      </c>
      <c r="AY2850" s="279" t="s">
        <v>397</v>
      </c>
    </row>
    <row r="2851" s="13" customFormat="1">
      <c r="A2851" s="13"/>
      <c r="B2851" s="269"/>
      <c r="C2851" s="270"/>
      <c r="D2851" s="261" t="s">
        <v>465</v>
      </c>
      <c r="E2851" s="271" t="s">
        <v>1</v>
      </c>
      <c r="F2851" s="272" t="s">
        <v>4295</v>
      </c>
      <c r="G2851" s="270"/>
      <c r="H2851" s="273">
        <v>3.4129999999999998</v>
      </c>
      <c r="I2851" s="274"/>
      <c r="J2851" s="270"/>
      <c r="K2851" s="270"/>
      <c r="L2851" s="275"/>
      <c r="M2851" s="276"/>
      <c r="N2851" s="277"/>
      <c r="O2851" s="277"/>
      <c r="P2851" s="277"/>
      <c r="Q2851" s="277"/>
      <c r="R2851" s="277"/>
      <c r="S2851" s="277"/>
      <c r="T2851" s="278"/>
      <c r="U2851" s="13"/>
      <c r="V2851" s="13"/>
      <c r="W2851" s="13"/>
      <c r="X2851" s="13"/>
      <c r="Y2851" s="13"/>
      <c r="Z2851" s="13"/>
      <c r="AA2851" s="13"/>
      <c r="AB2851" s="13"/>
      <c r="AC2851" s="13"/>
      <c r="AD2851" s="13"/>
      <c r="AE2851" s="13"/>
      <c r="AT2851" s="279" t="s">
        <v>465</v>
      </c>
      <c r="AU2851" s="279" t="s">
        <v>93</v>
      </c>
      <c r="AV2851" s="13" t="s">
        <v>93</v>
      </c>
      <c r="AW2851" s="13" t="s">
        <v>38</v>
      </c>
      <c r="AX2851" s="13" t="s">
        <v>83</v>
      </c>
      <c r="AY2851" s="279" t="s">
        <v>397</v>
      </c>
    </row>
    <row r="2852" s="13" customFormat="1">
      <c r="A2852" s="13"/>
      <c r="B2852" s="269"/>
      <c r="C2852" s="270"/>
      <c r="D2852" s="261" t="s">
        <v>465</v>
      </c>
      <c r="E2852" s="271" t="s">
        <v>1</v>
      </c>
      <c r="F2852" s="272" t="s">
        <v>4278</v>
      </c>
      <c r="G2852" s="270"/>
      <c r="H2852" s="273">
        <v>1.95</v>
      </c>
      <c r="I2852" s="274"/>
      <c r="J2852" s="270"/>
      <c r="K2852" s="270"/>
      <c r="L2852" s="275"/>
      <c r="M2852" s="276"/>
      <c r="N2852" s="277"/>
      <c r="O2852" s="277"/>
      <c r="P2852" s="277"/>
      <c r="Q2852" s="277"/>
      <c r="R2852" s="277"/>
      <c r="S2852" s="277"/>
      <c r="T2852" s="278"/>
      <c r="U2852" s="13"/>
      <c r="V2852" s="13"/>
      <c r="W2852" s="13"/>
      <c r="X2852" s="13"/>
      <c r="Y2852" s="13"/>
      <c r="Z2852" s="13"/>
      <c r="AA2852" s="13"/>
      <c r="AB2852" s="13"/>
      <c r="AC2852" s="13"/>
      <c r="AD2852" s="13"/>
      <c r="AE2852" s="13"/>
      <c r="AT2852" s="279" t="s">
        <v>465</v>
      </c>
      <c r="AU2852" s="279" t="s">
        <v>93</v>
      </c>
      <c r="AV2852" s="13" t="s">
        <v>93</v>
      </c>
      <c r="AW2852" s="13" t="s">
        <v>38</v>
      </c>
      <c r="AX2852" s="13" t="s">
        <v>83</v>
      </c>
      <c r="AY2852" s="279" t="s">
        <v>397</v>
      </c>
    </row>
    <row r="2853" s="13" customFormat="1">
      <c r="A2853" s="13"/>
      <c r="B2853" s="269"/>
      <c r="C2853" s="270"/>
      <c r="D2853" s="261" t="s">
        <v>465</v>
      </c>
      <c r="E2853" s="271" t="s">
        <v>1</v>
      </c>
      <c r="F2853" s="272" t="s">
        <v>4296</v>
      </c>
      <c r="G2853" s="270"/>
      <c r="H2853" s="273">
        <v>1.3</v>
      </c>
      <c r="I2853" s="274"/>
      <c r="J2853" s="270"/>
      <c r="K2853" s="270"/>
      <c r="L2853" s="275"/>
      <c r="M2853" s="276"/>
      <c r="N2853" s="277"/>
      <c r="O2853" s="277"/>
      <c r="P2853" s="277"/>
      <c r="Q2853" s="277"/>
      <c r="R2853" s="277"/>
      <c r="S2853" s="277"/>
      <c r="T2853" s="278"/>
      <c r="U2853" s="13"/>
      <c r="V2853" s="13"/>
      <c r="W2853" s="13"/>
      <c r="X2853" s="13"/>
      <c r="Y2853" s="13"/>
      <c r="Z2853" s="13"/>
      <c r="AA2853" s="13"/>
      <c r="AB2853" s="13"/>
      <c r="AC2853" s="13"/>
      <c r="AD2853" s="13"/>
      <c r="AE2853" s="13"/>
      <c r="AT2853" s="279" t="s">
        <v>465</v>
      </c>
      <c r="AU2853" s="279" t="s">
        <v>93</v>
      </c>
      <c r="AV2853" s="13" t="s">
        <v>93</v>
      </c>
      <c r="AW2853" s="13" t="s">
        <v>38</v>
      </c>
      <c r="AX2853" s="13" t="s">
        <v>83</v>
      </c>
      <c r="AY2853" s="279" t="s">
        <v>397</v>
      </c>
    </row>
    <row r="2854" s="13" customFormat="1">
      <c r="A2854" s="13"/>
      <c r="B2854" s="269"/>
      <c r="C2854" s="270"/>
      <c r="D2854" s="261" t="s">
        <v>465</v>
      </c>
      <c r="E2854" s="271" t="s">
        <v>1</v>
      </c>
      <c r="F2854" s="272" t="s">
        <v>4294</v>
      </c>
      <c r="G2854" s="270"/>
      <c r="H2854" s="273">
        <v>1.375</v>
      </c>
      <c r="I2854" s="274"/>
      <c r="J2854" s="270"/>
      <c r="K2854" s="270"/>
      <c r="L2854" s="275"/>
      <c r="M2854" s="276"/>
      <c r="N2854" s="277"/>
      <c r="O2854" s="277"/>
      <c r="P2854" s="277"/>
      <c r="Q2854" s="277"/>
      <c r="R2854" s="277"/>
      <c r="S2854" s="277"/>
      <c r="T2854" s="278"/>
      <c r="U2854" s="13"/>
      <c r="V2854" s="13"/>
      <c r="W2854" s="13"/>
      <c r="X2854" s="13"/>
      <c r="Y2854" s="13"/>
      <c r="Z2854" s="13"/>
      <c r="AA2854" s="13"/>
      <c r="AB2854" s="13"/>
      <c r="AC2854" s="13"/>
      <c r="AD2854" s="13"/>
      <c r="AE2854" s="13"/>
      <c r="AT2854" s="279" t="s">
        <v>465</v>
      </c>
      <c r="AU2854" s="279" t="s">
        <v>93</v>
      </c>
      <c r="AV2854" s="13" t="s">
        <v>93</v>
      </c>
      <c r="AW2854" s="13" t="s">
        <v>38</v>
      </c>
      <c r="AX2854" s="13" t="s">
        <v>83</v>
      </c>
      <c r="AY2854" s="279" t="s">
        <v>397</v>
      </c>
    </row>
    <row r="2855" s="15" customFormat="1">
      <c r="A2855" s="15"/>
      <c r="B2855" s="291"/>
      <c r="C2855" s="292"/>
      <c r="D2855" s="261" t="s">
        <v>465</v>
      </c>
      <c r="E2855" s="293" t="s">
        <v>1</v>
      </c>
      <c r="F2855" s="294" t="s">
        <v>476</v>
      </c>
      <c r="G2855" s="292"/>
      <c r="H2855" s="295">
        <v>70.260999999999996</v>
      </c>
      <c r="I2855" s="296"/>
      <c r="J2855" s="292"/>
      <c r="K2855" s="292"/>
      <c r="L2855" s="297"/>
      <c r="M2855" s="298"/>
      <c r="N2855" s="299"/>
      <c r="O2855" s="299"/>
      <c r="P2855" s="299"/>
      <c r="Q2855" s="299"/>
      <c r="R2855" s="299"/>
      <c r="S2855" s="299"/>
      <c r="T2855" s="300"/>
      <c r="U2855" s="15"/>
      <c r="V2855" s="15"/>
      <c r="W2855" s="15"/>
      <c r="X2855" s="15"/>
      <c r="Y2855" s="15"/>
      <c r="Z2855" s="15"/>
      <c r="AA2855" s="15"/>
      <c r="AB2855" s="15"/>
      <c r="AC2855" s="15"/>
      <c r="AD2855" s="15"/>
      <c r="AE2855" s="15"/>
      <c r="AT2855" s="301" t="s">
        <v>465</v>
      </c>
      <c r="AU2855" s="301" t="s">
        <v>93</v>
      </c>
      <c r="AV2855" s="15" t="s">
        <v>112</v>
      </c>
      <c r="AW2855" s="15" t="s">
        <v>38</v>
      </c>
      <c r="AX2855" s="15" t="s">
        <v>83</v>
      </c>
      <c r="AY2855" s="301" t="s">
        <v>397</v>
      </c>
    </row>
    <row r="2856" s="16" customFormat="1">
      <c r="A2856" s="16"/>
      <c r="B2856" s="306"/>
      <c r="C2856" s="307"/>
      <c r="D2856" s="261" t="s">
        <v>465</v>
      </c>
      <c r="E2856" s="308" t="s">
        <v>1</v>
      </c>
      <c r="F2856" s="309" t="s">
        <v>910</v>
      </c>
      <c r="G2856" s="307"/>
      <c r="H2856" s="308" t="s">
        <v>1</v>
      </c>
      <c r="I2856" s="310"/>
      <c r="J2856" s="307"/>
      <c r="K2856" s="307"/>
      <c r="L2856" s="311"/>
      <c r="M2856" s="312"/>
      <c r="N2856" s="313"/>
      <c r="O2856" s="313"/>
      <c r="P2856" s="313"/>
      <c r="Q2856" s="313"/>
      <c r="R2856" s="313"/>
      <c r="S2856" s="313"/>
      <c r="T2856" s="314"/>
      <c r="U2856" s="16"/>
      <c r="V2856" s="16"/>
      <c r="W2856" s="16"/>
      <c r="X2856" s="16"/>
      <c r="Y2856" s="16"/>
      <c r="Z2856" s="16"/>
      <c r="AA2856" s="16"/>
      <c r="AB2856" s="16"/>
      <c r="AC2856" s="16"/>
      <c r="AD2856" s="16"/>
      <c r="AE2856" s="16"/>
      <c r="AT2856" s="315" t="s">
        <v>465</v>
      </c>
      <c r="AU2856" s="315" t="s">
        <v>93</v>
      </c>
      <c r="AV2856" s="16" t="s">
        <v>91</v>
      </c>
      <c r="AW2856" s="16" t="s">
        <v>38</v>
      </c>
      <c r="AX2856" s="16" t="s">
        <v>83</v>
      </c>
      <c r="AY2856" s="315" t="s">
        <v>397</v>
      </c>
    </row>
    <row r="2857" s="13" customFormat="1">
      <c r="A2857" s="13"/>
      <c r="B2857" s="269"/>
      <c r="C2857" s="270"/>
      <c r="D2857" s="261" t="s">
        <v>465</v>
      </c>
      <c r="E2857" s="271" t="s">
        <v>1</v>
      </c>
      <c r="F2857" s="272" t="s">
        <v>4297</v>
      </c>
      <c r="G2857" s="270"/>
      <c r="H2857" s="273">
        <v>1.2250000000000001</v>
      </c>
      <c r="I2857" s="274"/>
      <c r="J2857" s="270"/>
      <c r="K2857" s="270"/>
      <c r="L2857" s="275"/>
      <c r="M2857" s="276"/>
      <c r="N2857" s="277"/>
      <c r="O2857" s="277"/>
      <c r="P2857" s="277"/>
      <c r="Q2857" s="277"/>
      <c r="R2857" s="277"/>
      <c r="S2857" s="277"/>
      <c r="T2857" s="278"/>
      <c r="U2857" s="13"/>
      <c r="V2857" s="13"/>
      <c r="W2857" s="13"/>
      <c r="X2857" s="13"/>
      <c r="Y2857" s="13"/>
      <c r="Z2857" s="13"/>
      <c r="AA2857" s="13"/>
      <c r="AB2857" s="13"/>
      <c r="AC2857" s="13"/>
      <c r="AD2857" s="13"/>
      <c r="AE2857" s="13"/>
      <c r="AT2857" s="279" t="s">
        <v>465</v>
      </c>
      <c r="AU2857" s="279" t="s">
        <v>93</v>
      </c>
      <c r="AV2857" s="13" t="s">
        <v>93</v>
      </c>
      <c r="AW2857" s="13" t="s">
        <v>38</v>
      </c>
      <c r="AX2857" s="13" t="s">
        <v>83</v>
      </c>
      <c r="AY2857" s="279" t="s">
        <v>397</v>
      </c>
    </row>
    <row r="2858" s="13" customFormat="1">
      <c r="A2858" s="13"/>
      <c r="B2858" s="269"/>
      <c r="C2858" s="270"/>
      <c r="D2858" s="261" t="s">
        <v>465</v>
      </c>
      <c r="E2858" s="271" t="s">
        <v>1</v>
      </c>
      <c r="F2858" s="272" t="s">
        <v>4298</v>
      </c>
      <c r="G2858" s="270"/>
      <c r="H2858" s="273">
        <v>1.593</v>
      </c>
      <c r="I2858" s="274"/>
      <c r="J2858" s="270"/>
      <c r="K2858" s="270"/>
      <c r="L2858" s="275"/>
      <c r="M2858" s="276"/>
      <c r="N2858" s="277"/>
      <c r="O2858" s="277"/>
      <c r="P2858" s="277"/>
      <c r="Q2858" s="277"/>
      <c r="R2858" s="277"/>
      <c r="S2858" s="277"/>
      <c r="T2858" s="278"/>
      <c r="U2858" s="13"/>
      <c r="V2858" s="13"/>
      <c r="W2858" s="13"/>
      <c r="X2858" s="13"/>
      <c r="Y2858" s="13"/>
      <c r="Z2858" s="13"/>
      <c r="AA2858" s="13"/>
      <c r="AB2858" s="13"/>
      <c r="AC2858" s="13"/>
      <c r="AD2858" s="13"/>
      <c r="AE2858" s="13"/>
      <c r="AT2858" s="279" t="s">
        <v>465</v>
      </c>
      <c r="AU2858" s="279" t="s">
        <v>93</v>
      </c>
      <c r="AV2858" s="13" t="s">
        <v>93</v>
      </c>
      <c r="AW2858" s="13" t="s">
        <v>38</v>
      </c>
      <c r="AX2858" s="13" t="s">
        <v>83</v>
      </c>
      <c r="AY2858" s="279" t="s">
        <v>397</v>
      </c>
    </row>
    <row r="2859" s="13" customFormat="1">
      <c r="A2859" s="13"/>
      <c r="B2859" s="269"/>
      <c r="C2859" s="270"/>
      <c r="D2859" s="261" t="s">
        <v>465</v>
      </c>
      <c r="E2859" s="271" t="s">
        <v>1</v>
      </c>
      <c r="F2859" s="272" t="s">
        <v>4299</v>
      </c>
      <c r="G2859" s="270"/>
      <c r="H2859" s="273">
        <v>3</v>
      </c>
      <c r="I2859" s="274"/>
      <c r="J2859" s="270"/>
      <c r="K2859" s="270"/>
      <c r="L2859" s="275"/>
      <c r="M2859" s="276"/>
      <c r="N2859" s="277"/>
      <c r="O2859" s="277"/>
      <c r="P2859" s="277"/>
      <c r="Q2859" s="277"/>
      <c r="R2859" s="277"/>
      <c r="S2859" s="277"/>
      <c r="T2859" s="278"/>
      <c r="U2859" s="13"/>
      <c r="V2859" s="13"/>
      <c r="W2859" s="13"/>
      <c r="X2859" s="13"/>
      <c r="Y2859" s="13"/>
      <c r="Z2859" s="13"/>
      <c r="AA2859" s="13"/>
      <c r="AB2859" s="13"/>
      <c r="AC2859" s="13"/>
      <c r="AD2859" s="13"/>
      <c r="AE2859" s="13"/>
      <c r="AT2859" s="279" t="s">
        <v>465</v>
      </c>
      <c r="AU2859" s="279" t="s">
        <v>93</v>
      </c>
      <c r="AV2859" s="13" t="s">
        <v>93</v>
      </c>
      <c r="AW2859" s="13" t="s">
        <v>38</v>
      </c>
      <c r="AX2859" s="13" t="s">
        <v>83</v>
      </c>
      <c r="AY2859" s="279" t="s">
        <v>397</v>
      </c>
    </row>
    <row r="2860" s="13" customFormat="1">
      <c r="A2860" s="13"/>
      <c r="B2860" s="269"/>
      <c r="C2860" s="270"/>
      <c r="D2860" s="261" t="s">
        <v>465</v>
      </c>
      <c r="E2860" s="271" t="s">
        <v>1</v>
      </c>
      <c r="F2860" s="272" t="s">
        <v>4300</v>
      </c>
      <c r="G2860" s="270"/>
      <c r="H2860" s="273">
        <v>0.375</v>
      </c>
      <c r="I2860" s="274"/>
      <c r="J2860" s="270"/>
      <c r="K2860" s="270"/>
      <c r="L2860" s="275"/>
      <c r="M2860" s="276"/>
      <c r="N2860" s="277"/>
      <c r="O2860" s="277"/>
      <c r="P2860" s="277"/>
      <c r="Q2860" s="277"/>
      <c r="R2860" s="277"/>
      <c r="S2860" s="277"/>
      <c r="T2860" s="278"/>
      <c r="U2860" s="13"/>
      <c r="V2860" s="13"/>
      <c r="W2860" s="13"/>
      <c r="X2860" s="13"/>
      <c r="Y2860" s="13"/>
      <c r="Z2860" s="13"/>
      <c r="AA2860" s="13"/>
      <c r="AB2860" s="13"/>
      <c r="AC2860" s="13"/>
      <c r="AD2860" s="13"/>
      <c r="AE2860" s="13"/>
      <c r="AT2860" s="279" t="s">
        <v>465</v>
      </c>
      <c r="AU2860" s="279" t="s">
        <v>93</v>
      </c>
      <c r="AV2860" s="13" t="s">
        <v>93</v>
      </c>
      <c r="AW2860" s="13" t="s">
        <v>38</v>
      </c>
      <c r="AX2860" s="13" t="s">
        <v>83</v>
      </c>
      <c r="AY2860" s="279" t="s">
        <v>397</v>
      </c>
    </row>
    <row r="2861" s="13" customFormat="1">
      <c r="A2861" s="13"/>
      <c r="B2861" s="269"/>
      <c r="C2861" s="270"/>
      <c r="D2861" s="261" t="s">
        <v>465</v>
      </c>
      <c r="E2861" s="271" t="s">
        <v>1</v>
      </c>
      <c r="F2861" s="272" t="s">
        <v>4301</v>
      </c>
      <c r="G2861" s="270"/>
      <c r="H2861" s="273">
        <v>2.1000000000000001</v>
      </c>
      <c r="I2861" s="274"/>
      <c r="J2861" s="270"/>
      <c r="K2861" s="270"/>
      <c r="L2861" s="275"/>
      <c r="M2861" s="276"/>
      <c r="N2861" s="277"/>
      <c r="O2861" s="277"/>
      <c r="P2861" s="277"/>
      <c r="Q2861" s="277"/>
      <c r="R2861" s="277"/>
      <c r="S2861" s="277"/>
      <c r="T2861" s="278"/>
      <c r="U2861" s="13"/>
      <c r="V2861" s="13"/>
      <c r="W2861" s="13"/>
      <c r="X2861" s="13"/>
      <c r="Y2861" s="13"/>
      <c r="Z2861" s="13"/>
      <c r="AA2861" s="13"/>
      <c r="AB2861" s="13"/>
      <c r="AC2861" s="13"/>
      <c r="AD2861" s="13"/>
      <c r="AE2861" s="13"/>
      <c r="AT2861" s="279" t="s">
        <v>465</v>
      </c>
      <c r="AU2861" s="279" t="s">
        <v>93</v>
      </c>
      <c r="AV2861" s="13" t="s">
        <v>93</v>
      </c>
      <c r="AW2861" s="13" t="s">
        <v>38</v>
      </c>
      <c r="AX2861" s="13" t="s">
        <v>83</v>
      </c>
      <c r="AY2861" s="279" t="s">
        <v>397</v>
      </c>
    </row>
    <row r="2862" s="13" customFormat="1">
      <c r="A2862" s="13"/>
      <c r="B2862" s="269"/>
      <c r="C2862" s="270"/>
      <c r="D2862" s="261" t="s">
        <v>465</v>
      </c>
      <c r="E2862" s="271" t="s">
        <v>1</v>
      </c>
      <c r="F2862" s="272" t="s">
        <v>4302</v>
      </c>
      <c r="G2862" s="270"/>
      <c r="H2862" s="273">
        <v>5.5</v>
      </c>
      <c r="I2862" s="274"/>
      <c r="J2862" s="270"/>
      <c r="K2862" s="270"/>
      <c r="L2862" s="275"/>
      <c r="M2862" s="276"/>
      <c r="N2862" s="277"/>
      <c r="O2862" s="277"/>
      <c r="P2862" s="277"/>
      <c r="Q2862" s="277"/>
      <c r="R2862" s="277"/>
      <c r="S2862" s="277"/>
      <c r="T2862" s="278"/>
      <c r="U2862" s="13"/>
      <c r="V2862" s="13"/>
      <c r="W2862" s="13"/>
      <c r="X2862" s="13"/>
      <c r="Y2862" s="13"/>
      <c r="Z2862" s="13"/>
      <c r="AA2862" s="13"/>
      <c r="AB2862" s="13"/>
      <c r="AC2862" s="13"/>
      <c r="AD2862" s="13"/>
      <c r="AE2862" s="13"/>
      <c r="AT2862" s="279" t="s">
        <v>465</v>
      </c>
      <c r="AU2862" s="279" t="s">
        <v>93</v>
      </c>
      <c r="AV2862" s="13" t="s">
        <v>93</v>
      </c>
      <c r="AW2862" s="13" t="s">
        <v>38</v>
      </c>
      <c r="AX2862" s="13" t="s">
        <v>83</v>
      </c>
      <c r="AY2862" s="279" t="s">
        <v>397</v>
      </c>
    </row>
    <row r="2863" s="13" customFormat="1">
      <c r="A2863" s="13"/>
      <c r="B2863" s="269"/>
      <c r="C2863" s="270"/>
      <c r="D2863" s="261" t="s">
        <v>465</v>
      </c>
      <c r="E2863" s="271" t="s">
        <v>1</v>
      </c>
      <c r="F2863" s="272" t="s">
        <v>4303</v>
      </c>
      <c r="G2863" s="270"/>
      <c r="H2863" s="273">
        <v>6.8250000000000002</v>
      </c>
      <c r="I2863" s="274"/>
      <c r="J2863" s="270"/>
      <c r="K2863" s="270"/>
      <c r="L2863" s="275"/>
      <c r="M2863" s="276"/>
      <c r="N2863" s="277"/>
      <c r="O2863" s="277"/>
      <c r="P2863" s="277"/>
      <c r="Q2863" s="277"/>
      <c r="R2863" s="277"/>
      <c r="S2863" s="277"/>
      <c r="T2863" s="278"/>
      <c r="U2863" s="13"/>
      <c r="V2863" s="13"/>
      <c r="W2863" s="13"/>
      <c r="X2863" s="13"/>
      <c r="Y2863" s="13"/>
      <c r="Z2863" s="13"/>
      <c r="AA2863" s="13"/>
      <c r="AB2863" s="13"/>
      <c r="AC2863" s="13"/>
      <c r="AD2863" s="13"/>
      <c r="AE2863" s="13"/>
      <c r="AT2863" s="279" t="s">
        <v>465</v>
      </c>
      <c r="AU2863" s="279" t="s">
        <v>93</v>
      </c>
      <c r="AV2863" s="13" t="s">
        <v>93</v>
      </c>
      <c r="AW2863" s="13" t="s">
        <v>38</v>
      </c>
      <c r="AX2863" s="13" t="s">
        <v>83</v>
      </c>
      <c r="AY2863" s="279" t="s">
        <v>397</v>
      </c>
    </row>
    <row r="2864" s="13" customFormat="1">
      <c r="A2864" s="13"/>
      <c r="B2864" s="269"/>
      <c r="C2864" s="270"/>
      <c r="D2864" s="261" t="s">
        <v>465</v>
      </c>
      <c r="E2864" s="271" t="s">
        <v>1</v>
      </c>
      <c r="F2864" s="272" t="s">
        <v>4304</v>
      </c>
      <c r="G2864" s="270"/>
      <c r="H2864" s="273">
        <v>1.2749999999999999</v>
      </c>
      <c r="I2864" s="274"/>
      <c r="J2864" s="270"/>
      <c r="K2864" s="270"/>
      <c r="L2864" s="275"/>
      <c r="M2864" s="276"/>
      <c r="N2864" s="277"/>
      <c r="O2864" s="277"/>
      <c r="P2864" s="277"/>
      <c r="Q2864" s="277"/>
      <c r="R2864" s="277"/>
      <c r="S2864" s="277"/>
      <c r="T2864" s="278"/>
      <c r="U2864" s="13"/>
      <c r="V2864" s="13"/>
      <c r="W2864" s="13"/>
      <c r="X2864" s="13"/>
      <c r="Y2864" s="13"/>
      <c r="Z2864" s="13"/>
      <c r="AA2864" s="13"/>
      <c r="AB2864" s="13"/>
      <c r="AC2864" s="13"/>
      <c r="AD2864" s="13"/>
      <c r="AE2864" s="13"/>
      <c r="AT2864" s="279" t="s">
        <v>465</v>
      </c>
      <c r="AU2864" s="279" t="s">
        <v>93</v>
      </c>
      <c r="AV2864" s="13" t="s">
        <v>93</v>
      </c>
      <c r="AW2864" s="13" t="s">
        <v>38</v>
      </c>
      <c r="AX2864" s="13" t="s">
        <v>83</v>
      </c>
      <c r="AY2864" s="279" t="s">
        <v>397</v>
      </c>
    </row>
    <row r="2865" s="13" customFormat="1">
      <c r="A2865" s="13"/>
      <c r="B2865" s="269"/>
      <c r="C2865" s="270"/>
      <c r="D2865" s="261" t="s">
        <v>465</v>
      </c>
      <c r="E2865" s="271" t="s">
        <v>1</v>
      </c>
      <c r="F2865" s="272" t="s">
        <v>4305</v>
      </c>
      <c r="G2865" s="270"/>
      <c r="H2865" s="273">
        <v>0.69999999999999996</v>
      </c>
      <c r="I2865" s="274"/>
      <c r="J2865" s="270"/>
      <c r="K2865" s="270"/>
      <c r="L2865" s="275"/>
      <c r="M2865" s="276"/>
      <c r="N2865" s="277"/>
      <c r="O2865" s="277"/>
      <c r="P2865" s="277"/>
      <c r="Q2865" s="277"/>
      <c r="R2865" s="277"/>
      <c r="S2865" s="277"/>
      <c r="T2865" s="278"/>
      <c r="U2865" s="13"/>
      <c r="V2865" s="13"/>
      <c r="W2865" s="13"/>
      <c r="X2865" s="13"/>
      <c r="Y2865" s="13"/>
      <c r="Z2865" s="13"/>
      <c r="AA2865" s="13"/>
      <c r="AB2865" s="13"/>
      <c r="AC2865" s="13"/>
      <c r="AD2865" s="13"/>
      <c r="AE2865" s="13"/>
      <c r="AT2865" s="279" t="s">
        <v>465</v>
      </c>
      <c r="AU2865" s="279" t="s">
        <v>93</v>
      </c>
      <c r="AV2865" s="13" t="s">
        <v>93</v>
      </c>
      <c r="AW2865" s="13" t="s">
        <v>38</v>
      </c>
      <c r="AX2865" s="13" t="s">
        <v>83</v>
      </c>
      <c r="AY2865" s="279" t="s">
        <v>397</v>
      </c>
    </row>
    <row r="2866" s="13" customFormat="1">
      <c r="A2866" s="13"/>
      <c r="B2866" s="269"/>
      <c r="C2866" s="270"/>
      <c r="D2866" s="261" t="s">
        <v>465</v>
      </c>
      <c r="E2866" s="271" t="s">
        <v>1</v>
      </c>
      <c r="F2866" s="272" t="s">
        <v>4306</v>
      </c>
      <c r="G2866" s="270"/>
      <c r="H2866" s="273">
        <v>1.5600000000000001</v>
      </c>
      <c r="I2866" s="274"/>
      <c r="J2866" s="270"/>
      <c r="K2866" s="270"/>
      <c r="L2866" s="275"/>
      <c r="M2866" s="276"/>
      <c r="N2866" s="277"/>
      <c r="O2866" s="277"/>
      <c r="P2866" s="277"/>
      <c r="Q2866" s="277"/>
      <c r="R2866" s="277"/>
      <c r="S2866" s="277"/>
      <c r="T2866" s="278"/>
      <c r="U2866" s="13"/>
      <c r="V2866" s="13"/>
      <c r="W2866" s="13"/>
      <c r="X2866" s="13"/>
      <c r="Y2866" s="13"/>
      <c r="Z2866" s="13"/>
      <c r="AA2866" s="13"/>
      <c r="AB2866" s="13"/>
      <c r="AC2866" s="13"/>
      <c r="AD2866" s="13"/>
      <c r="AE2866" s="13"/>
      <c r="AT2866" s="279" t="s">
        <v>465</v>
      </c>
      <c r="AU2866" s="279" t="s">
        <v>93</v>
      </c>
      <c r="AV2866" s="13" t="s">
        <v>93</v>
      </c>
      <c r="AW2866" s="13" t="s">
        <v>38</v>
      </c>
      <c r="AX2866" s="13" t="s">
        <v>83</v>
      </c>
      <c r="AY2866" s="279" t="s">
        <v>397</v>
      </c>
    </row>
    <row r="2867" s="13" customFormat="1">
      <c r="A2867" s="13"/>
      <c r="B2867" s="269"/>
      <c r="C2867" s="270"/>
      <c r="D2867" s="261" t="s">
        <v>465</v>
      </c>
      <c r="E2867" s="271" t="s">
        <v>1</v>
      </c>
      <c r="F2867" s="272" t="s">
        <v>4307</v>
      </c>
      <c r="G2867" s="270"/>
      <c r="H2867" s="273">
        <v>1.333</v>
      </c>
      <c r="I2867" s="274"/>
      <c r="J2867" s="270"/>
      <c r="K2867" s="270"/>
      <c r="L2867" s="275"/>
      <c r="M2867" s="276"/>
      <c r="N2867" s="277"/>
      <c r="O2867" s="277"/>
      <c r="P2867" s="277"/>
      <c r="Q2867" s="277"/>
      <c r="R2867" s="277"/>
      <c r="S2867" s="277"/>
      <c r="T2867" s="278"/>
      <c r="U2867" s="13"/>
      <c r="V2867" s="13"/>
      <c r="W2867" s="13"/>
      <c r="X2867" s="13"/>
      <c r="Y2867" s="13"/>
      <c r="Z2867" s="13"/>
      <c r="AA2867" s="13"/>
      <c r="AB2867" s="13"/>
      <c r="AC2867" s="13"/>
      <c r="AD2867" s="13"/>
      <c r="AE2867" s="13"/>
      <c r="AT2867" s="279" t="s">
        <v>465</v>
      </c>
      <c r="AU2867" s="279" t="s">
        <v>93</v>
      </c>
      <c r="AV2867" s="13" t="s">
        <v>93</v>
      </c>
      <c r="AW2867" s="13" t="s">
        <v>38</v>
      </c>
      <c r="AX2867" s="13" t="s">
        <v>83</v>
      </c>
      <c r="AY2867" s="279" t="s">
        <v>397</v>
      </c>
    </row>
    <row r="2868" s="13" customFormat="1">
      <c r="A2868" s="13"/>
      <c r="B2868" s="269"/>
      <c r="C2868" s="270"/>
      <c r="D2868" s="261" t="s">
        <v>465</v>
      </c>
      <c r="E2868" s="271" t="s">
        <v>1</v>
      </c>
      <c r="F2868" s="272" t="s">
        <v>4308</v>
      </c>
      <c r="G2868" s="270"/>
      <c r="H2868" s="273">
        <v>0.80000000000000004</v>
      </c>
      <c r="I2868" s="274"/>
      <c r="J2868" s="270"/>
      <c r="K2868" s="270"/>
      <c r="L2868" s="275"/>
      <c r="M2868" s="276"/>
      <c r="N2868" s="277"/>
      <c r="O2868" s="277"/>
      <c r="P2868" s="277"/>
      <c r="Q2868" s="277"/>
      <c r="R2868" s="277"/>
      <c r="S2868" s="277"/>
      <c r="T2868" s="278"/>
      <c r="U2868" s="13"/>
      <c r="V2868" s="13"/>
      <c r="W2868" s="13"/>
      <c r="X2868" s="13"/>
      <c r="Y2868" s="13"/>
      <c r="Z2868" s="13"/>
      <c r="AA2868" s="13"/>
      <c r="AB2868" s="13"/>
      <c r="AC2868" s="13"/>
      <c r="AD2868" s="13"/>
      <c r="AE2868" s="13"/>
      <c r="AT2868" s="279" t="s">
        <v>465</v>
      </c>
      <c r="AU2868" s="279" t="s">
        <v>93</v>
      </c>
      <c r="AV2868" s="13" t="s">
        <v>93</v>
      </c>
      <c r="AW2868" s="13" t="s">
        <v>38</v>
      </c>
      <c r="AX2868" s="13" t="s">
        <v>83</v>
      </c>
      <c r="AY2868" s="279" t="s">
        <v>397</v>
      </c>
    </row>
    <row r="2869" s="13" customFormat="1">
      <c r="A2869" s="13"/>
      <c r="B2869" s="269"/>
      <c r="C2869" s="270"/>
      <c r="D2869" s="261" t="s">
        <v>465</v>
      </c>
      <c r="E2869" s="271" t="s">
        <v>1</v>
      </c>
      <c r="F2869" s="272" t="s">
        <v>4308</v>
      </c>
      <c r="G2869" s="270"/>
      <c r="H2869" s="273">
        <v>0.80000000000000004</v>
      </c>
      <c r="I2869" s="274"/>
      <c r="J2869" s="270"/>
      <c r="K2869" s="270"/>
      <c r="L2869" s="275"/>
      <c r="M2869" s="276"/>
      <c r="N2869" s="277"/>
      <c r="O2869" s="277"/>
      <c r="P2869" s="277"/>
      <c r="Q2869" s="277"/>
      <c r="R2869" s="277"/>
      <c r="S2869" s="277"/>
      <c r="T2869" s="278"/>
      <c r="U2869" s="13"/>
      <c r="V2869" s="13"/>
      <c r="W2869" s="13"/>
      <c r="X2869" s="13"/>
      <c r="Y2869" s="13"/>
      <c r="Z2869" s="13"/>
      <c r="AA2869" s="13"/>
      <c r="AB2869" s="13"/>
      <c r="AC2869" s="13"/>
      <c r="AD2869" s="13"/>
      <c r="AE2869" s="13"/>
      <c r="AT2869" s="279" t="s">
        <v>465</v>
      </c>
      <c r="AU2869" s="279" t="s">
        <v>93</v>
      </c>
      <c r="AV2869" s="13" t="s">
        <v>93</v>
      </c>
      <c r="AW2869" s="13" t="s">
        <v>38</v>
      </c>
      <c r="AX2869" s="13" t="s">
        <v>83</v>
      </c>
      <c r="AY2869" s="279" t="s">
        <v>397</v>
      </c>
    </row>
    <row r="2870" s="13" customFormat="1">
      <c r="A2870" s="13"/>
      <c r="B2870" s="269"/>
      <c r="C2870" s="270"/>
      <c r="D2870" s="261" t="s">
        <v>465</v>
      </c>
      <c r="E2870" s="271" t="s">
        <v>1</v>
      </c>
      <c r="F2870" s="272" t="s">
        <v>4309</v>
      </c>
      <c r="G2870" s="270"/>
      <c r="H2870" s="273">
        <v>8.0999999999999996</v>
      </c>
      <c r="I2870" s="274"/>
      <c r="J2870" s="270"/>
      <c r="K2870" s="270"/>
      <c r="L2870" s="275"/>
      <c r="M2870" s="276"/>
      <c r="N2870" s="277"/>
      <c r="O2870" s="277"/>
      <c r="P2870" s="277"/>
      <c r="Q2870" s="277"/>
      <c r="R2870" s="277"/>
      <c r="S2870" s="277"/>
      <c r="T2870" s="278"/>
      <c r="U2870" s="13"/>
      <c r="V2870" s="13"/>
      <c r="W2870" s="13"/>
      <c r="X2870" s="13"/>
      <c r="Y2870" s="13"/>
      <c r="Z2870" s="13"/>
      <c r="AA2870" s="13"/>
      <c r="AB2870" s="13"/>
      <c r="AC2870" s="13"/>
      <c r="AD2870" s="13"/>
      <c r="AE2870" s="13"/>
      <c r="AT2870" s="279" t="s">
        <v>465</v>
      </c>
      <c r="AU2870" s="279" t="s">
        <v>93</v>
      </c>
      <c r="AV2870" s="13" t="s">
        <v>93</v>
      </c>
      <c r="AW2870" s="13" t="s">
        <v>38</v>
      </c>
      <c r="AX2870" s="13" t="s">
        <v>83</v>
      </c>
      <c r="AY2870" s="279" t="s">
        <v>397</v>
      </c>
    </row>
    <row r="2871" s="13" customFormat="1">
      <c r="A2871" s="13"/>
      <c r="B2871" s="269"/>
      <c r="C2871" s="270"/>
      <c r="D2871" s="261" t="s">
        <v>465</v>
      </c>
      <c r="E2871" s="271" t="s">
        <v>1</v>
      </c>
      <c r="F2871" s="272" t="s">
        <v>4310</v>
      </c>
      <c r="G2871" s="270"/>
      <c r="H2871" s="273">
        <v>4.125</v>
      </c>
      <c r="I2871" s="274"/>
      <c r="J2871" s="270"/>
      <c r="K2871" s="270"/>
      <c r="L2871" s="275"/>
      <c r="M2871" s="276"/>
      <c r="N2871" s="277"/>
      <c r="O2871" s="277"/>
      <c r="P2871" s="277"/>
      <c r="Q2871" s="277"/>
      <c r="R2871" s="277"/>
      <c r="S2871" s="277"/>
      <c r="T2871" s="278"/>
      <c r="U2871" s="13"/>
      <c r="V2871" s="13"/>
      <c r="W2871" s="13"/>
      <c r="X2871" s="13"/>
      <c r="Y2871" s="13"/>
      <c r="Z2871" s="13"/>
      <c r="AA2871" s="13"/>
      <c r="AB2871" s="13"/>
      <c r="AC2871" s="13"/>
      <c r="AD2871" s="13"/>
      <c r="AE2871" s="13"/>
      <c r="AT2871" s="279" t="s">
        <v>465</v>
      </c>
      <c r="AU2871" s="279" t="s">
        <v>93</v>
      </c>
      <c r="AV2871" s="13" t="s">
        <v>93</v>
      </c>
      <c r="AW2871" s="13" t="s">
        <v>38</v>
      </c>
      <c r="AX2871" s="13" t="s">
        <v>83</v>
      </c>
      <c r="AY2871" s="279" t="s">
        <v>397</v>
      </c>
    </row>
    <row r="2872" s="13" customFormat="1">
      <c r="A2872" s="13"/>
      <c r="B2872" s="269"/>
      <c r="C2872" s="270"/>
      <c r="D2872" s="261" t="s">
        <v>465</v>
      </c>
      <c r="E2872" s="271" t="s">
        <v>1</v>
      </c>
      <c r="F2872" s="272" t="s">
        <v>4311</v>
      </c>
      <c r="G2872" s="270"/>
      <c r="H2872" s="273">
        <v>3.214</v>
      </c>
      <c r="I2872" s="274"/>
      <c r="J2872" s="270"/>
      <c r="K2872" s="270"/>
      <c r="L2872" s="275"/>
      <c r="M2872" s="276"/>
      <c r="N2872" s="277"/>
      <c r="O2872" s="277"/>
      <c r="P2872" s="277"/>
      <c r="Q2872" s="277"/>
      <c r="R2872" s="277"/>
      <c r="S2872" s="277"/>
      <c r="T2872" s="278"/>
      <c r="U2872" s="13"/>
      <c r="V2872" s="13"/>
      <c r="W2872" s="13"/>
      <c r="X2872" s="13"/>
      <c r="Y2872" s="13"/>
      <c r="Z2872" s="13"/>
      <c r="AA2872" s="13"/>
      <c r="AB2872" s="13"/>
      <c r="AC2872" s="13"/>
      <c r="AD2872" s="13"/>
      <c r="AE2872" s="13"/>
      <c r="AT2872" s="279" t="s">
        <v>465</v>
      </c>
      <c r="AU2872" s="279" t="s">
        <v>93</v>
      </c>
      <c r="AV2872" s="13" t="s">
        <v>93</v>
      </c>
      <c r="AW2872" s="13" t="s">
        <v>38</v>
      </c>
      <c r="AX2872" s="13" t="s">
        <v>83</v>
      </c>
      <c r="AY2872" s="279" t="s">
        <v>397</v>
      </c>
    </row>
    <row r="2873" s="15" customFormat="1">
      <c r="A2873" s="15"/>
      <c r="B2873" s="291"/>
      <c r="C2873" s="292"/>
      <c r="D2873" s="261" t="s">
        <v>465</v>
      </c>
      <c r="E2873" s="293" t="s">
        <v>1</v>
      </c>
      <c r="F2873" s="294" t="s">
        <v>476</v>
      </c>
      <c r="G2873" s="292"/>
      <c r="H2873" s="295">
        <v>42.524999999999999</v>
      </c>
      <c r="I2873" s="296"/>
      <c r="J2873" s="292"/>
      <c r="K2873" s="292"/>
      <c r="L2873" s="297"/>
      <c r="M2873" s="298"/>
      <c r="N2873" s="299"/>
      <c r="O2873" s="299"/>
      <c r="P2873" s="299"/>
      <c r="Q2873" s="299"/>
      <c r="R2873" s="299"/>
      <c r="S2873" s="299"/>
      <c r="T2873" s="300"/>
      <c r="U2873" s="15"/>
      <c r="V2873" s="15"/>
      <c r="W2873" s="15"/>
      <c r="X2873" s="15"/>
      <c r="Y2873" s="15"/>
      <c r="Z2873" s="15"/>
      <c r="AA2873" s="15"/>
      <c r="AB2873" s="15"/>
      <c r="AC2873" s="15"/>
      <c r="AD2873" s="15"/>
      <c r="AE2873" s="15"/>
      <c r="AT2873" s="301" t="s">
        <v>465</v>
      </c>
      <c r="AU2873" s="301" t="s">
        <v>93</v>
      </c>
      <c r="AV2873" s="15" t="s">
        <v>112</v>
      </c>
      <c r="AW2873" s="15" t="s">
        <v>38</v>
      </c>
      <c r="AX2873" s="15" t="s">
        <v>83</v>
      </c>
      <c r="AY2873" s="301" t="s">
        <v>397</v>
      </c>
    </row>
    <row r="2874" s="14" customFormat="1">
      <c r="A2874" s="14"/>
      <c r="B2874" s="280"/>
      <c r="C2874" s="281"/>
      <c r="D2874" s="261" t="s">
        <v>465</v>
      </c>
      <c r="E2874" s="282" t="s">
        <v>1</v>
      </c>
      <c r="F2874" s="283" t="s">
        <v>467</v>
      </c>
      <c r="G2874" s="281"/>
      <c r="H2874" s="284">
        <v>228.67099999999999</v>
      </c>
      <c r="I2874" s="285"/>
      <c r="J2874" s="281"/>
      <c r="K2874" s="281"/>
      <c r="L2874" s="286"/>
      <c r="M2874" s="287"/>
      <c r="N2874" s="288"/>
      <c r="O2874" s="288"/>
      <c r="P2874" s="288"/>
      <c r="Q2874" s="288"/>
      <c r="R2874" s="288"/>
      <c r="S2874" s="288"/>
      <c r="T2874" s="289"/>
      <c r="U2874" s="14"/>
      <c r="V2874" s="14"/>
      <c r="W2874" s="14"/>
      <c r="X2874" s="14"/>
      <c r="Y2874" s="14"/>
      <c r="Z2874" s="14"/>
      <c r="AA2874" s="14"/>
      <c r="AB2874" s="14"/>
      <c r="AC2874" s="14"/>
      <c r="AD2874" s="14"/>
      <c r="AE2874" s="14"/>
      <c r="AT2874" s="290" t="s">
        <v>465</v>
      </c>
      <c r="AU2874" s="290" t="s">
        <v>93</v>
      </c>
      <c r="AV2874" s="14" t="s">
        <v>124</v>
      </c>
      <c r="AW2874" s="14" t="s">
        <v>38</v>
      </c>
      <c r="AX2874" s="14" t="s">
        <v>91</v>
      </c>
      <c r="AY2874" s="290" t="s">
        <v>397</v>
      </c>
    </row>
    <row r="2875" s="2" customFormat="1" ht="21.75" customHeight="1">
      <c r="A2875" s="40"/>
      <c r="B2875" s="41"/>
      <c r="C2875" s="247" t="s">
        <v>2596</v>
      </c>
      <c r="D2875" s="247" t="s">
        <v>400</v>
      </c>
      <c r="E2875" s="248" t="s">
        <v>4312</v>
      </c>
      <c r="F2875" s="249" t="s">
        <v>4313</v>
      </c>
      <c r="G2875" s="250" t="s">
        <v>546</v>
      </c>
      <c r="H2875" s="251">
        <v>228.67099999999999</v>
      </c>
      <c r="I2875" s="252"/>
      <c r="J2875" s="253">
        <f>ROUND(I2875*H2875,2)</f>
        <v>0</v>
      </c>
      <c r="K2875" s="254"/>
      <c r="L2875" s="46"/>
      <c r="M2875" s="255" t="s">
        <v>1</v>
      </c>
      <c r="N2875" s="256" t="s">
        <v>48</v>
      </c>
      <c r="O2875" s="93"/>
      <c r="P2875" s="257">
        <f>O2875*H2875</f>
        <v>0</v>
      </c>
      <c r="Q2875" s="257">
        <v>0</v>
      </c>
      <c r="R2875" s="257">
        <f>Q2875*H2875</f>
        <v>0</v>
      </c>
      <c r="S2875" s="257">
        <v>0</v>
      </c>
      <c r="T2875" s="258">
        <f>S2875*H2875</f>
        <v>0</v>
      </c>
      <c r="U2875" s="40"/>
      <c r="V2875" s="40"/>
      <c r="W2875" s="40"/>
      <c r="X2875" s="40"/>
      <c r="Y2875" s="40"/>
      <c r="Z2875" s="40"/>
      <c r="AA2875" s="40"/>
      <c r="AB2875" s="40"/>
      <c r="AC2875" s="40"/>
      <c r="AD2875" s="40"/>
      <c r="AE2875" s="40"/>
      <c r="AR2875" s="259" t="s">
        <v>124</v>
      </c>
      <c r="AT2875" s="259" t="s">
        <v>400</v>
      </c>
      <c r="AU2875" s="259" t="s">
        <v>93</v>
      </c>
      <c r="AY2875" s="18" t="s">
        <v>397</v>
      </c>
      <c r="BE2875" s="260">
        <f>IF(N2875="základní",J2875,0)</f>
        <v>0</v>
      </c>
      <c r="BF2875" s="260">
        <f>IF(N2875="snížená",J2875,0)</f>
        <v>0</v>
      </c>
      <c r="BG2875" s="260">
        <f>IF(N2875="zákl. přenesená",J2875,0)</f>
        <v>0</v>
      </c>
      <c r="BH2875" s="260">
        <f>IF(N2875="sníž. přenesená",J2875,0)</f>
        <v>0</v>
      </c>
      <c r="BI2875" s="260">
        <f>IF(N2875="nulová",J2875,0)</f>
        <v>0</v>
      </c>
      <c r="BJ2875" s="18" t="s">
        <v>91</v>
      </c>
      <c r="BK2875" s="260">
        <f>ROUND(I2875*H2875,2)</f>
        <v>0</v>
      </c>
      <c r="BL2875" s="18" t="s">
        <v>124</v>
      </c>
      <c r="BM2875" s="259" t="s">
        <v>4314</v>
      </c>
    </row>
    <row r="2876" s="2" customFormat="1" ht="16.5" customHeight="1">
      <c r="A2876" s="40"/>
      <c r="B2876" s="41"/>
      <c r="C2876" s="247" t="s">
        <v>4315</v>
      </c>
      <c r="D2876" s="247" t="s">
        <v>400</v>
      </c>
      <c r="E2876" s="248" t="s">
        <v>4316</v>
      </c>
      <c r="F2876" s="249" t="s">
        <v>4317</v>
      </c>
      <c r="G2876" s="250" t="s">
        <v>546</v>
      </c>
      <c r="H2876" s="251">
        <v>1637.078</v>
      </c>
      <c r="I2876" s="252"/>
      <c r="J2876" s="253">
        <f>ROUND(I2876*H2876,2)</f>
        <v>0</v>
      </c>
      <c r="K2876" s="254"/>
      <c r="L2876" s="46"/>
      <c r="M2876" s="255" t="s">
        <v>1</v>
      </c>
      <c r="N2876" s="256" t="s">
        <v>48</v>
      </c>
      <c r="O2876" s="93"/>
      <c r="P2876" s="257">
        <f>O2876*H2876</f>
        <v>0</v>
      </c>
      <c r="Q2876" s="257">
        <v>0.0057600000000000004</v>
      </c>
      <c r="R2876" s="257">
        <f>Q2876*H2876</f>
        <v>9.4295692800000008</v>
      </c>
      <c r="S2876" s="257">
        <v>0</v>
      </c>
      <c r="T2876" s="258">
        <f>S2876*H2876</f>
        <v>0</v>
      </c>
      <c r="U2876" s="40"/>
      <c r="V2876" s="40"/>
      <c r="W2876" s="40"/>
      <c r="X2876" s="40"/>
      <c r="Y2876" s="40"/>
      <c r="Z2876" s="40"/>
      <c r="AA2876" s="40"/>
      <c r="AB2876" s="40"/>
      <c r="AC2876" s="40"/>
      <c r="AD2876" s="40"/>
      <c r="AE2876" s="40"/>
      <c r="AR2876" s="259" t="s">
        <v>124</v>
      </c>
      <c r="AT2876" s="259" t="s">
        <v>400</v>
      </c>
      <c r="AU2876" s="259" t="s">
        <v>93</v>
      </c>
      <c r="AY2876" s="18" t="s">
        <v>397</v>
      </c>
      <c r="BE2876" s="260">
        <f>IF(N2876="základní",J2876,0)</f>
        <v>0</v>
      </c>
      <c r="BF2876" s="260">
        <f>IF(N2876="snížená",J2876,0)</f>
        <v>0</v>
      </c>
      <c r="BG2876" s="260">
        <f>IF(N2876="zákl. přenesená",J2876,0)</f>
        <v>0</v>
      </c>
      <c r="BH2876" s="260">
        <f>IF(N2876="sníž. přenesená",J2876,0)</f>
        <v>0</v>
      </c>
      <c r="BI2876" s="260">
        <f>IF(N2876="nulová",J2876,0)</f>
        <v>0</v>
      </c>
      <c r="BJ2876" s="18" t="s">
        <v>91</v>
      </c>
      <c r="BK2876" s="260">
        <f>ROUND(I2876*H2876,2)</f>
        <v>0</v>
      </c>
      <c r="BL2876" s="18" t="s">
        <v>124</v>
      </c>
      <c r="BM2876" s="259" t="s">
        <v>4318</v>
      </c>
    </row>
    <row r="2877" s="16" customFormat="1">
      <c r="A2877" s="16"/>
      <c r="B2877" s="306"/>
      <c r="C2877" s="307"/>
      <c r="D2877" s="261" t="s">
        <v>465</v>
      </c>
      <c r="E2877" s="308" t="s">
        <v>1</v>
      </c>
      <c r="F2877" s="309" t="s">
        <v>868</v>
      </c>
      <c r="G2877" s="307"/>
      <c r="H2877" s="308" t="s">
        <v>1</v>
      </c>
      <c r="I2877" s="310"/>
      <c r="J2877" s="307"/>
      <c r="K2877" s="307"/>
      <c r="L2877" s="311"/>
      <c r="M2877" s="312"/>
      <c r="N2877" s="313"/>
      <c r="O2877" s="313"/>
      <c r="P2877" s="313"/>
      <c r="Q2877" s="313"/>
      <c r="R2877" s="313"/>
      <c r="S2877" s="313"/>
      <c r="T2877" s="314"/>
      <c r="U2877" s="16"/>
      <c r="V2877" s="16"/>
      <c r="W2877" s="16"/>
      <c r="X2877" s="16"/>
      <c r="Y2877" s="16"/>
      <c r="Z2877" s="16"/>
      <c r="AA2877" s="16"/>
      <c r="AB2877" s="16"/>
      <c r="AC2877" s="16"/>
      <c r="AD2877" s="16"/>
      <c r="AE2877" s="16"/>
      <c r="AT2877" s="315" t="s">
        <v>465</v>
      </c>
      <c r="AU2877" s="315" t="s">
        <v>93</v>
      </c>
      <c r="AV2877" s="16" t="s">
        <v>91</v>
      </c>
      <c r="AW2877" s="16" t="s">
        <v>38</v>
      </c>
      <c r="AX2877" s="16" t="s">
        <v>83</v>
      </c>
      <c r="AY2877" s="315" t="s">
        <v>397</v>
      </c>
    </row>
    <row r="2878" s="16" customFormat="1">
      <c r="A2878" s="16"/>
      <c r="B2878" s="306"/>
      <c r="C2878" s="307"/>
      <c r="D2878" s="261" t="s">
        <v>465</v>
      </c>
      <c r="E2878" s="308" t="s">
        <v>1</v>
      </c>
      <c r="F2878" s="309" t="s">
        <v>999</v>
      </c>
      <c r="G2878" s="307"/>
      <c r="H2878" s="308" t="s">
        <v>1</v>
      </c>
      <c r="I2878" s="310"/>
      <c r="J2878" s="307"/>
      <c r="K2878" s="307"/>
      <c r="L2878" s="311"/>
      <c r="M2878" s="312"/>
      <c r="N2878" s="313"/>
      <c r="O2878" s="313"/>
      <c r="P2878" s="313"/>
      <c r="Q2878" s="313"/>
      <c r="R2878" s="313"/>
      <c r="S2878" s="313"/>
      <c r="T2878" s="314"/>
      <c r="U2878" s="16"/>
      <c r="V2878" s="16"/>
      <c r="W2878" s="16"/>
      <c r="X2878" s="16"/>
      <c r="Y2878" s="16"/>
      <c r="Z2878" s="16"/>
      <c r="AA2878" s="16"/>
      <c r="AB2878" s="16"/>
      <c r="AC2878" s="16"/>
      <c r="AD2878" s="16"/>
      <c r="AE2878" s="16"/>
      <c r="AT2878" s="315" t="s">
        <v>465</v>
      </c>
      <c r="AU2878" s="315" t="s">
        <v>93</v>
      </c>
      <c r="AV2878" s="16" t="s">
        <v>91</v>
      </c>
      <c r="AW2878" s="16" t="s">
        <v>38</v>
      </c>
      <c r="AX2878" s="16" t="s">
        <v>83</v>
      </c>
      <c r="AY2878" s="315" t="s">
        <v>397</v>
      </c>
    </row>
    <row r="2879" s="13" customFormat="1">
      <c r="A2879" s="13"/>
      <c r="B2879" s="269"/>
      <c r="C2879" s="270"/>
      <c r="D2879" s="261" t="s">
        <v>465</v>
      </c>
      <c r="E2879" s="271" t="s">
        <v>1</v>
      </c>
      <c r="F2879" s="272" t="s">
        <v>4319</v>
      </c>
      <c r="G2879" s="270"/>
      <c r="H2879" s="273">
        <v>445.55599999999998</v>
      </c>
      <c r="I2879" s="274"/>
      <c r="J2879" s="270"/>
      <c r="K2879" s="270"/>
      <c r="L2879" s="275"/>
      <c r="M2879" s="276"/>
      <c r="N2879" s="277"/>
      <c r="O2879" s="277"/>
      <c r="P2879" s="277"/>
      <c r="Q2879" s="277"/>
      <c r="R2879" s="277"/>
      <c r="S2879" s="277"/>
      <c r="T2879" s="278"/>
      <c r="U2879" s="13"/>
      <c r="V2879" s="13"/>
      <c r="W2879" s="13"/>
      <c r="X2879" s="13"/>
      <c r="Y2879" s="13"/>
      <c r="Z2879" s="13"/>
      <c r="AA2879" s="13"/>
      <c r="AB2879" s="13"/>
      <c r="AC2879" s="13"/>
      <c r="AD2879" s="13"/>
      <c r="AE2879" s="13"/>
      <c r="AT2879" s="279" t="s">
        <v>465</v>
      </c>
      <c r="AU2879" s="279" t="s">
        <v>93</v>
      </c>
      <c r="AV2879" s="13" t="s">
        <v>93</v>
      </c>
      <c r="AW2879" s="13" t="s">
        <v>38</v>
      </c>
      <c r="AX2879" s="13" t="s">
        <v>83</v>
      </c>
      <c r="AY2879" s="279" t="s">
        <v>397</v>
      </c>
    </row>
    <row r="2880" s="13" customFormat="1">
      <c r="A2880" s="13"/>
      <c r="B2880" s="269"/>
      <c r="C2880" s="270"/>
      <c r="D2880" s="261" t="s">
        <v>465</v>
      </c>
      <c r="E2880" s="271" t="s">
        <v>1</v>
      </c>
      <c r="F2880" s="272" t="s">
        <v>4320</v>
      </c>
      <c r="G2880" s="270"/>
      <c r="H2880" s="273">
        <v>256.97500000000002</v>
      </c>
      <c r="I2880" s="274"/>
      <c r="J2880" s="270"/>
      <c r="K2880" s="270"/>
      <c r="L2880" s="275"/>
      <c r="M2880" s="276"/>
      <c r="N2880" s="277"/>
      <c r="O2880" s="277"/>
      <c r="P2880" s="277"/>
      <c r="Q2880" s="277"/>
      <c r="R2880" s="277"/>
      <c r="S2880" s="277"/>
      <c r="T2880" s="278"/>
      <c r="U2880" s="13"/>
      <c r="V2880" s="13"/>
      <c r="W2880" s="13"/>
      <c r="X2880" s="13"/>
      <c r="Y2880" s="13"/>
      <c r="Z2880" s="13"/>
      <c r="AA2880" s="13"/>
      <c r="AB2880" s="13"/>
      <c r="AC2880" s="13"/>
      <c r="AD2880" s="13"/>
      <c r="AE2880" s="13"/>
      <c r="AT2880" s="279" t="s">
        <v>465</v>
      </c>
      <c r="AU2880" s="279" t="s">
        <v>93</v>
      </c>
      <c r="AV2880" s="13" t="s">
        <v>93</v>
      </c>
      <c r="AW2880" s="13" t="s">
        <v>38</v>
      </c>
      <c r="AX2880" s="13" t="s">
        <v>83</v>
      </c>
      <c r="AY2880" s="279" t="s">
        <v>397</v>
      </c>
    </row>
    <row r="2881" s="15" customFormat="1">
      <c r="A2881" s="15"/>
      <c r="B2881" s="291"/>
      <c r="C2881" s="292"/>
      <c r="D2881" s="261" t="s">
        <v>465</v>
      </c>
      <c r="E2881" s="293" t="s">
        <v>1</v>
      </c>
      <c r="F2881" s="294" t="s">
        <v>476</v>
      </c>
      <c r="G2881" s="292"/>
      <c r="H2881" s="295">
        <v>702.53099999999995</v>
      </c>
      <c r="I2881" s="296"/>
      <c r="J2881" s="292"/>
      <c r="K2881" s="292"/>
      <c r="L2881" s="297"/>
      <c r="M2881" s="298"/>
      <c r="N2881" s="299"/>
      <c r="O2881" s="299"/>
      <c r="P2881" s="299"/>
      <c r="Q2881" s="299"/>
      <c r="R2881" s="299"/>
      <c r="S2881" s="299"/>
      <c r="T2881" s="300"/>
      <c r="U2881" s="15"/>
      <c r="V2881" s="15"/>
      <c r="W2881" s="15"/>
      <c r="X2881" s="15"/>
      <c r="Y2881" s="15"/>
      <c r="Z2881" s="15"/>
      <c r="AA2881" s="15"/>
      <c r="AB2881" s="15"/>
      <c r="AC2881" s="15"/>
      <c r="AD2881" s="15"/>
      <c r="AE2881" s="15"/>
      <c r="AT2881" s="301" t="s">
        <v>465</v>
      </c>
      <c r="AU2881" s="301" t="s">
        <v>93</v>
      </c>
      <c r="AV2881" s="15" t="s">
        <v>112</v>
      </c>
      <c r="AW2881" s="15" t="s">
        <v>38</v>
      </c>
      <c r="AX2881" s="15" t="s">
        <v>83</v>
      </c>
      <c r="AY2881" s="301" t="s">
        <v>397</v>
      </c>
    </row>
    <row r="2882" s="16" customFormat="1">
      <c r="A2882" s="16"/>
      <c r="B2882" s="306"/>
      <c r="C2882" s="307"/>
      <c r="D2882" s="261" t="s">
        <v>465</v>
      </c>
      <c r="E2882" s="308" t="s">
        <v>1</v>
      </c>
      <c r="F2882" s="309" t="s">
        <v>1002</v>
      </c>
      <c r="G2882" s="307"/>
      <c r="H2882" s="308" t="s">
        <v>1</v>
      </c>
      <c r="I2882" s="310"/>
      <c r="J2882" s="307"/>
      <c r="K2882" s="307"/>
      <c r="L2882" s="311"/>
      <c r="M2882" s="312"/>
      <c r="N2882" s="313"/>
      <c r="O2882" s="313"/>
      <c r="P2882" s="313"/>
      <c r="Q2882" s="313"/>
      <c r="R2882" s="313"/>
      <c r="S2882" s="313"/>
      <c r="T2882" s="314"/>
      <c r="U2882" s="16"/>
      <c r="V2882" s="16"/>
      <c r="W2882" s="16"/>
      <c r="X2882" s="16"/>
      <c r="Y2882" s="16"/>
      <c r="Z2882" s="16"/>
      <c r="AA2882" s="16"/>
      <c r="AB2882" s="16"/>
      <c r="AC2882" s="16"/>
      <c r="AD2882" s="16"/>
      <c r="AE2882" s="16"/>
      <c r="AT2882" s="315" t="s">
        <v>465</v>
      </c>
      <c r="AU2882" s="315" t="s">
        <v>93</v>
      </c>
      <c r="AV2882" s="16" t="s">
        <v>91</v>
      </c>
      <c r="AW2882" s="16" t="s">
        <v>38</v>
      </c>
      <c r="AX2882" s="16" t="s">
        <v>83</v>
      </c>
      <c r="AY2882" s="315" t="s">
        <v>397</v>
      </c>
    </row>
    <row r="2883" s="13" customFormat="1">
      <c r="A2883" s="13"/>
      <c r="B2883" s="269"/>
      <c r="C2883" s="270"/>
      <c r="D2883" s="261" t="s">
        <v>465</v>
      </c>
      <c r="E2883" s="271" t="s">
        <v>1</v>
      </c>
      <c r="F2883" s="272" t="s">
        <v>4321</v>
      </c>
      <c r="G2883" s="270"/>
      <c r="H2883" s="273">
        <v>303.16000000000003</v>
      </c>
      <c r="I2883" s="274"/>
      <c r="J2883" s="270"/>
      <c r="K2883" s="270"/>
      <c r="L2883" s="275"/>
      <c r="M2883" s="276"/>
      <c r="N2883" s="277"/>
      <c r="O2883" s="277"/>
      <c r="P2883" s="277"/>
      <c r="Q2883" s="277"/>
      <c r="R2883" s="277"/>
      <c r="S2883" s="277"/>
      <c r="T2883" s="278"/>
      <c r="U2883" s="13"/>
      <c r="V2883" s="13"/>
      <c r="W2883" s="13"/>
      <c r="X2883" s="13"/>
      <c r="Y2883" s="13"/>
      <c r="Z2883" s="13"/>
      <c r="AA2883" s="13"/>
      <c r="AB2883" s="13"/>
      <c r="AC2883" s="13"/>
      <c r="AD2883" s="13"/>
      <c r="AE2883" s="13"/>
      <c r="AT2883" s="279" t="s">
        <v>465</v>
      </c>
      <c r="AU2883" s="279" t="s">
        <v>93</v>
      </c>
      <c r="AV2883" s="13" t="s">
        <v>93</v>
      </c>
      <c r="AW2883" s="13" t="s">
        <v>38</v>
      </c>
      <c r="AX2883" s="13" t="s">
        <v>83</v>
      </c>
      <c r="AY2883" s="279" t="s">
        <v>397</v>
      </c>
    </row>
    <row r="2884" s="13" customFormat="1">
      <c r="A2884" s="13"/>
      <c r="B2884" s="269"/>
      <c r="C2884" s="270"/>
      <c r="D2884" s="261" t="s">
        <v>465</v>
      </c>
      <c r="E2884" s="271" t="s">
        <v>1</v>
      </c>
      <c r="F2884" s="272" t="s">
        <v>4322</v>
      </c>
      <c r="G2884" s="270"/>
      <c r="H2884" s="273">
        <v>3.2200000000000002</v>
      </c>
      <c r="I2884" s="274"/>
      <c r="J2884" s="270"/>
      <c r="K2884" s="270"/>
      <c r="L2884" s="275"/>
      <c r="M2884" s="276"/>
      <c r="N2884" s="277"/>
      <c r="O2884" s="277"/>
      <c r="P2884" s="277"/>
      <c r="Q2884" s="277"/>
      <c r="R2884" s="277"/>
      <c r="S2884" s="277"/>
      <c r="T2884" s="278"/>
      <c r="U2884" s="13"/>
      <c r="V2884" s="13"/>
      <c r="W2884" s="13"/>
      <c r="X2884" s="13"/>
      <c r="Y2884" s="13"/>
      <c r="Z2884" s="13"/>
      <c r="AA2884" s="13"/>
      <c r="AB2884" s="13"/>
      <c r="AC2884" s="13"/>
      <c r="AD2884" s="13"/>
      <c r="AE2884" s="13"/>
      <c r="AT2884" s="279" t="s">
        <v>465</v>
      </c>
      <c r="AU2884" s="279" t="s">
        <v>93</v>
      </c>
      <c r="AV2884" s="13" t="s">
        <v>93</v>
      </c>
      <c r="AW2884" s="13" t="s">
        <v>38</v>
      </c>
      <c r="AX2884" s="13" t="s">
        <v>83</v>
      </c>
      <c r="AY2884" s="279" t="s">
        <v>397</v>
      </c>
    </row>
    <row r="2885" s="13" customFormat="1">
      <c r="A2885" s="13"/>
      <c r="B2885" s="269"/>
      <c r="C2885" s="270"/>
      <c r="D2885" s="261" t="s">
        <v>465</v>
      </c>
      <c r="E2885" s="271" t="s">
        <v>1</v>
      </c>
      <c r="F2885" s="272" t="s">
        <v>4323</v>
      </c>
      <c r="G2885" s="270"/>
      <c r="H2885" s="273">
        <v>248.904</v>
      </c>
      <c r="I2885" s="274"/>
      <c r="J2885" s="270"/>
      <c r="K2885" s="270"/>
      <c r="L2885" s="275"/>
      <c r="M2885" s="276"/>
      <c r="N2885" s="277"/>
      <c r="O2885" s="277"/>
      <c r="P2885" s="277"/>
      <c r="Q2885" s="277"/>
      <c r="R2885" s="277"/>
      <c r="S2885" s="277"/>
      <c r="T2885" s="278"/>
      <c r="U2885" s="13"/>
      <c r="V2885" s="13"/>
      <c r="W2885" s="13"/>
      <c r="X2885" s="13"/>
      <c r="Y2885" s="13"/>
      <c r="Z2885" s="13"/>
      <c r="AA2885" s="13"/>
      <c r="AB2885" s="13"/>
      <c r="AC2885" s="13"/>
      <c r="AD2885" s="13"/>
      <c r="AE2885" s="13"/>
      <c r="AT2885" s="279" t="s">
        <v>465</v>
      </c>
      <c r="AU2885" s="279" t="s">
        <v>93</v>
      </c>
      <c r="AV2885" s="13" t="s">
        <v>93</v>
      </c>
      <c r="AW2885" s="13" t="s">
        <v>38</v>
      </c>
      <c r="AX2885" s="13" t="s">
        <v>83</v>
      </c>
      <c r="AY2885" s="279" t="s">
        <v>397</v>
      </c>
    </row>
    <row r="2886" s="13" customFormat="1">
      <c r="A2886" s="13"/>
      <c r="B2886" s="269"/>
      <c r="C2886" s="270"/>
      <c r="D2886" s="261" t="s">
        <v>465</v>
      </c>
      <c r="E2886" s="271" t="s">
        <v>1</v>
      </c>
      <c r="F2886" s="272" t="s">
        <v>4324</v>
      </c>
      <c r="G2886" s="270"/>
      <c r="H2886" s="273">
        <v>43.704000000000001</v>
      </c>
      <c r="I2886" s="274"/>
      <c r="J2886" s="270"/>
      <c r="K2886" s="270"/>
      <c r="L2886" s="275"/>
      <c r="M2886" s="276"/>
      <c r="N2886" s="277"/>
      <c r="O2886" s="277"/>
      <c r="P2886" s="277"/>
      <c r="Q2886" s="277"/>
      <c r="R2886" s="277"/>
      <c r="S2886" s="277"/>
      <c r="T2886" s="278"/>
      <c r="U2886" s="13"/>
      <c r="V2886" s="13"/>
      <c r="W2886" s="13"/>
      <c r="X2886" s="13"/>
      <c r="Y2886" s="13"/>
      <c r="Z2886" s="13"/>
      <c r="AA2886" s="13"/>
      <c r="AB2886" s="13"/>
      <c r="AC2886" s="13"/>
      <c r="AD2886" s="13"/>
      <c r="AE2886" s="13"/>
      <c r="AT2886" s="279" t="s">
        <v>465</v>
      </c>
      <c r="AU2886" s="279" t="s">
        <v>93</v>
      </c>
      <c r="AV2886" s="13" t="s">
        <v>93</v>
      </c>
      <c r="AW2886" s="13" t="s">
        <v>38</v>
      </c>
      <c r="AX2886" s="13" t="s">
        <v>83</v>
      </c>
      <c r="AY2886" s="279" t="s">
        <v>397</v>
      </c>
    </row>
    <row r="2887" s="13" customFormat="1">
      <c r="A2887" s="13"/>
      <c r="B2887" s="269"/>
      <c r="C2887" s="270"/>
      <c r="D2887" s="261" t="s">
        <v>465</v>
      </c>
      <c r="E2887" s="271" t="s">
        <v>1</v>
      </c>
      <c r="F2887" s="272" t="s">
        <v>4325</v>
      </c>
      <c r="G2887" s="270"/>
      <c r="H2887" s="273">
        <v>20.670000000000002</v>
      </c>
      <c r="I2887" s="274"/>
      <c r="J2887" s="270"/>
      <c r="K2887" s="270"/>
      <c r="L2887" s="275"/>
      <c r="M2887" s="276"/>
      <c r="N2887" s="277"/>
      <c r="O2887" s="277"/>
      <c r="P2887" s="277"/>
      <c r="Q2887" s="277"/>
      <c r="R2887" s="277"/>
      <c r="S2887" s="277"/>
      <c r="T2887" s="278"/>
      <c r="U2887" s="13"/>
      <c r="V2887" s="13"/>
      <c r="W2887" s="13"/>
      <c r="X2887" s="13"/>
      <c r="Y2887" s="13"/>
      <c r="Z2887" s="13"/>
      <c r="AA2887" s="13"/>
      <c r="AB2887" s="13"/>
      <c r="AC2887" s="13"/>
      <c r="AD2887" s="13"/>
      <c r="AE2887" s="13"/>
      <c r="AT2887" s="279" t="s">
        <v>465</v>
      </c>
      <c r="AU2887" s="279" t="s">
        <v>93</v>
      </c>
      <c r="AV2887" s="13" t="s">
        <v>93</v>
      </c>
      <c r="AW2887" s="13" t="s">
        <v>38</v>
      </c>
      <c r="AX2887" s="13" t="s">
        <v>83</v>
      </c>
      <c r="AY2887" s="279" t="s">
        <v>397</v>
      </c>
    </row>
    <row r="2888" s="13" customFormat="1">
      <c r="A2888" s="13"/>
      <c r="B2888" s="269"/>
      <c r="C2888" s="270"/>
      <c r="D2888" s="261" t="s">
        <v>465</v>
      </c>
      <c r="E2888" s="271" t="s">
        <v>1</v>
      </c>
      <c r="F2888" s="272" t="s">
        <v>4326</v>
      </c>
      <c r="G2888" s="270"/>
      <c r="H2888" s="273">
        <v>10.865</v>
      </c>
      <c r="I2888" s="274"/>
      <c r="J2888" s="270"/>
      <c r="K2888" s="270"/>
      <c r="L2888" s="275"/>
      <c r="M2888" s="276"/>
      <c r="N2888" s="277"/>
      <c r="O2888" s="277"/>
      <c r="P2888" s="277"/>
      <c r="Q2888" s="277"/>
      <c r="R2888" s="277"/>
      <c r="S2888" s="277"/>
      <c r="T2888" s="278"/>
      <c r="U2888" s="13"/>
      <c r="V2888" s="13"/>
      <c r="W2888" s="13"/>
      <c r="X2888" s="13"/>
      <c r="Y2888" s="13"/>
      <c r="Z2888" s="13"/>
      <c r="AA2888" s="13"/>
      <c r="AB2888" s="13"/>
      <c r="AC2888" s="13"/>
      <c r="AD2888" s="13"/>
      <c r="AE2888" s="13"/>
      <c r="AT2888" s="279" t="s">
        <v>465</v>
      </c>
      <c r="AU2888" s="279" t="s">
        <v>93</v>
      </c>
      <c r="AV2888" s="13" t="s">
        <v>93</v>
      </c>
      <c r="AW2888" s="13" t="s">
        <v>38</v>
      </c>
      <c r="AX2888" s="13" t="s">
        <v>83</v>
      </c>
      <c r="AY2888" s="279" t="s">
        <v>397</v>
      </c>
    </row>
    <row r="2889" s="13" customFormat="1">
      <c r="A2889" s="13"/>
      <c r="B2889" s="269"/>
      <c r="C2889" s="270"/>
      <c r="D2889" s="261" t="s">
        <v>465</v>
      </c>
      <c r="E2889" s="271" t="s">
        <v>1</v>
      </c>
      <c r="F2889" s="272" t="s">
        <v>4327</v>
      </c>
      <c r="G2889" s="270"/>
      <c r="H2889" s="273">
        <v>10.865</v>
      </c>
      <c r="I2889" s="274"/>
      <c r="J2889" s="270"/>
      <c r="K2889" s="270"/>
      <c r="L2889" s="275"/>
      <c r="M2889" s="276"/>
      <c r="N2889" s="277"/>
      <c r="O2889" s="277"/>
      <c r="P2889" s="277"/>
      <c r="Q2889" s="277"/>
      <c r="R2889" s="277"/>
      <c r="S2889" s="277"/>
      <c r="T2889" s="278"/>
      <c r="U2889" s="13"/>
      <c r="V2889" s="13"/>
      <c r="W2889" s="13"/>
      <c r="X2889" s="13"/>
      <c r="Y2889" s="13"/>
      <c r="Z2889" s="13"/>
      <c r="AA2889" s="13"/>
      <c r="AB2889" s="13"/>
      <c r="AC2889" s="13"/>
      <c r="AD2889" s="13"/>
      <c r="AE2889" s="13"/>
      <c r="AT2889" s="279" t="s">
        <v>465</v>
      </c>
      <c r="AU2889" s="279" t="s">
        <v>93</v>
      </c>
      <c r="AV2889" s="13" t="s">
        <v>93</v>
      </c>
      <c r="AW2889" s="13" t="s">
        <v>38</v>
      </c>
      <c r="AX2889" s="13" t="s">
        <v>83</v>
      </c>
      <c r="AY2889" s="279" t="s">
        <v>397</v>
      </c>
    </row>
    <row r="2890" s="13" customFormat="1">
      <c r="A2890" s="13"/>
      <c r="B2890" s="269"/>
      <c r="C2890" s="270"/>
      <c r="D2890" s="261" t="s">
        <v>465</v>
      </c>
      <c r="E2890" s="271" t="s">
        <v>1</v>
      </c>
      <c r="F2890" s="272" t="s">
        <v>4328</v>
      </c>
      <c r="G2890" s="270"/>
      <c r="H2890" s="273">
        <v>20.390000000000001</v>
      </c>
      <c r="I2890" s="274"/>
      <c r="J2890" s="270"/>
      <c r="K2890" s="270"/>
      <c r="L2890" s="275"/>
      <c r="M2890" s="276"/>
      <c r="N2890" s="277"/>
      <c r="O2890" s="277"/>
      <c r="P2890" s="277"/>
      <c r="Q2890" s="277"/>
      <c r="R2890" s="277"/>
      <c r="S2890" s="277"/>
      <c r="T2890" s="278"/>
      <c r="U2890" s="13"/>
      <c r="V2890" s="13"/>
      <c r="W2890" s="13"/>
      <c r="X2890" s="13"/>
      <c r="Y2890" s="13"/>
      <c r="Z2890" s="13"/>
      <c r="AA2890" s="13"/>
      <c r="AB2890" s="13"/>
      <c r="AC2890" s="13"/>
      <c r="AD2890" s="13"/>
      <c r="AE2890" s="13"/>
      <c r="AT2890" s="279" t="s">
        <v>465</v>
      </c>
      <c r="AU2890" s="279" t="s">
        <v>93</v>
      </c>
      <c r="AV2890" s="13" t="s">
        <v>93</v>
      </c>
      <c r="AW2890" s="13" t="s">
        <v>38</v>
      </c>
      <c r="AX2890" s="13" t="s">
        <v>83</v>
      </c>
      <c r="AY2890" s="279" t="s">
        <v>397</v>
      </c>
    </row>
    <row r="2891" s="13" customFormat="1">
      <c r="A2891" s="13"/>
      <c r="B2891" s="269"/>
      <c r="C2891" s="270"/>
      <c r="D2891" s="261" t="s">
        <v>465</v>
      </c>
      <c r="E2891" s="271" t="s">
        <v>1</v>
      </c>
      <c r="F2891" s="272" t="s">
        <v>4329</v>
      </c>
      <c r="G2891" s="270"/>
      <c r="H2891" s="273">
        <v>39.640000000000001</v>
      </c>
      <c r="I2891" s="274"/>
      <c r="J2891" s="270"/>
      <c r="K2891" s="270"/>
      <c r="L2891" s="275"/>
      <c r="M2891" s="276"/>
      <c r="N2891" s="277"/>
      <c r="O2891" s="277"/>
      <c r="P2891" s="277"/>
      <c r="Q2891" s="277"/>
      <c r="R2891" s="277"/>
      <c r="S2891" s="277"/>
      <c r="T2891" s="278"/>
      <c r="U2891" s="13"/>
      <c r="V2891" s="13"/>
      <c r="W2891" s="13"/>
      <c r="X2891" s="13"/>
      <c r="Y2891" s="13"/>
      <c r="Z2891" s="13"/>
      <c r="AA2891" s="13"/>
      <c r="AB2891" s="13"/>
      <c r="AC2891" s="13"/>
      <c r="AD2891" s="13"/>
      <c r="AE2891" s="13"/>
      <c r="AT2891" s="279" t="s">
        <v>465</v>
      </c>
      <c r="AU2891" s="279" t="s">
        <v>93</v>
      </c>
      <c r="AV2891" s="13" t="s">
        <v>93</v>
      </c>
      <c r="AW2891" s="13" t="s">
        <v>38</v>
      </c>
      <c r="AX2891" s="13" t="s">
        <v>83</v>
      </c>
      <c r="AY2891" s="279" t="s">
        <v>397</v>
      </c>
    </row>
    <row r="2892" s="13" customFormat="1">
      <c r="A2892" s="13"/>
      <c r="B2892" s="269"/>
      <c r="C2892" s="270"/>
      <c r="D2892" s="261" t="s">
        <v>465</v>
      </c>
      <c r="E2892" s="271" t="s">
        <v>1</v>
      </c>
      <c r="F2892" s="272" t="s">
        <v>4330</v>
      </c>
      <c r="G2892" s="270"/>
      <c r="H2892" s="273">
        <v>8.0519999999999996</v>
      </c>
      <c r="I2892" s="274"/>
      <c r="J2892" s="270"/>
      <c r="K2892" s="270"/>
      <c r="L2892" s="275"/>
      <c r="M2892" s="276"/>
      <c r="N2892" s="277"/>
      <c r="O2892" s="277"/>
      <c r="P2892" s="277"/>
      <c r="Q2892" s="277"/>
      <c r="R2892" s="277"/>
      <c r="S2892" s="277"/>
      <c r="T2892" s="278"/>
      <c r="U2892" s="13"/>
      <c r="V2892" s="13"/>
      <c r="W2892" s="13"/>
      <c r="X2892" s="13"/>
      <c r="Y2892" s="13"/>
      <c r="Z2892" s="13"/>
      <c r="AA2892" s="13"/>
      <c r="AB2892" s="13"/>
      <c r="AC2892" s="13"/>
      <c r="AD2892" s="13"/>
      <c r="AE2892" s="13"/>
      <c r="AT2892" s="279" t="s">
        <v>465</v>
      </c>
      <c r="AU2892" s="279" t="s">
        <v>93</v>
      </c>
      <c r="AV2892" s="13" t="s">
        <v>93</v>
      </c>
      <c r="AW2892" s="13" t="s">
        <v>38</v>
      </c>
      <c r="AX2892" s="13" t="s">
        <v>83</v>
      </c>
      <c r="AY2892" s="279" t="s">
        <v>397</v>
      </c>
    </row>
    <row r="2893" s="13" customFormat="1">
      <c r="A2893" s="13"/>
      <c r="B2893" s="269"/>
      <c r="C2893" s="270"/>
      <c r="D2893" s="261" t="s">
        <v>465</v>
      </c>
      <c r="E2893" s="271" t="s">
        <v>1</v>
      </c>
      <c r="F2893" s="272" t="s">
        <v>4331</v>
      </c>
      <c r="G2893" s="270"/>
      <c r="H2893" s="273">
        <v>0.90000000000000002</v>
      </c>
      <c r="I2893" s="274"/>
      <c r="J2893" s="270"/>
      <c r="K2893" s="270"/>
      <c r="L2893" s="275"/>
      <c r="M2893" s="276"/>
      <c r="N2893" s="277"/>
      <c r="O2893" s="277"/>
      <c r="P2893" s="277"/>
      <c r="Q2893" s="277"/>
      <c r="R2893" s="277"/>
      <c r="S2893" s="277"/>
      <c r="T2893" s="278"/>
      <c r="U2893" s="13"/>
      <c r="V2893" s="13"/>
      <c r="W2893" s="13"/>
      <c r="X2893" s="13"/>
      <c r="Y2893" s="13"/>
      <c r="Z2893" s="13"/>
      <c r="AA2893" s="13"/>
      <c r="AB2893" s="13"/>
      <c r="AC2893" s="13"/>
      <c r="AD2893" s="13"/>
      <c r="AE2893" s="13"/>
      <c r="AT2893" s="279" t="s">
        <v>465</v>
      </c>
      <c r="AU2893" s="279" t="s">
        <v>93</v>
      </c>
      <c r="AV2893" s="13" t="s">
        <v>93</v>
      </c>
      <c r="AW2893" s="13" t="s">
        <v>38</v>
      </c>
      <c r="AX2893" s="13" t="s">
        <v>83</v>
      </c>
      <c r="AY2893" s="279" t="s">
        <v>397</v>
      </c>
    </row>
    <row r="2894" s="15" customFormat="1">
      <c r="A2894" s="15"/>
      <c r="B2894" s="291"/>
      <c r="C2894" s="292"/>
      <c r="D2894" s="261" t="s">
        <v>465</v>
      </c>
      <c r="E2894" s="293" t="s">
        <v>1</v>
      </c>
      <c r="F2894" s="294" t="s">
        <v>476</v>
      </c>
      <c r="G2894" s="292"/>
      <c r="H2894" s="295">
        <v>710.37</v>
      </c>
      <c r="I2894" s="296"/>
      <c r="J2894" s="292"/>
      <c r="K2894" s="292"/>
      <c r="L2894" s="297"/>
      <c r="M2894" s="298"/>
      <c r="N2894" s="299"/>
      <c r="O2894" s="299"/>
      <c r="P2894" s="299"/>
      <c r="Q2894" s="299"/>
      <c r="R2894" s="299"/>
      <c r="S2894" s="299"/>
      <c r="T2894" s="300"/>
      <c r="U2894" s="15"/>
      <c r="V2894" s="15"/>
      <c r="W2894" s="15"/>
      <c r="X2894" s="15"/>
      <c r="Y2894" s="15"/>
      <c r="Z2894" s="15"/>
      <c r="AA2894" s="15"/>
      <c r="AB2894" s="15"/>
      <c r="AC2894" s="15"/>
      <c r="AD2894" s="15"/>
      <c r="AE2894" s="15"/>
      <c r="AT2894" s="301" t="s">
        <v>465</v>
      </c>
      <c r="AU2894" s="301" t="s">
        <v>93</v>
      </c>
      <c r="AV2894" s="15" t="s">
        <v>112</v>
      </c>
      <c r="AW2894" s="15" t="s">
        <v>38</v>
      </c>
      <c r="AX2894" s="15" t="s">
        <v>83</v>
      </c>
      <c r="AY2894" s="301" t="s">
        <v>397</v>
      </c>
    </row>
    <row r="2895" s="16" customFormat="1">
      <c r="A2895" s="16"/>
      <c r="B2895" s="306"/>
      <c r="C2895" s="307"/>
      <c r="D2895" s="261" t="s">
        <v>465</v>
      </c>
      <c r="E2895" s="308" t="s">
        <v>1</v>
      </c>
      <c r="F2895" s="309" t="s">
        <v>1014</v>
      </c>
      <c r="G2895" s="307"/>
      <c r="H2895" s="308" t="s">
        <v>1</v>
      </c>
      <c r="I2895" s="310"/>
      <c r="J2895" s="307"/>
      <c r="K2895" s="307"/>
      <c r="L2895" s="311"/>
      <c r="M2895" s="312"/>
      <c r="N2895" s="313"/>
      <c r="O2895" s="313"/>
      <c r="P2895" s="313"/>
      <c r="Q2895" s="313"/>
      <c r="R2895" s="313"/>
      <c r="S2895" s="313"/>
      <c r="T2895" s="314"/>
      <c r="U2895" s="16"/>
      <c r="V2895" s="16"/>
      <c r="W2895" s="16"/>
      <c r="X2895" s="16"/>
      <c r="Y2895" s="16"/>
      <c r="Z2895" s="16"/>
      <c r="AA2895" s="16"/>
      <c r="AB2895" s="16"/>
      <c r="AC2895" s="16"/>
      <c r="AD2895" s="16"/>
      <c r="AE2895" s="16"/>
      <c r="AT2895" s="315" t="s">
        <v>465</v>
      </c>
      <c r="AU2895" s="315" t="s">
        <v>93</v>
      </c>
      <c r="AV2895" s="16" t="s">
        <v>91</v>
      </c>
      <c r="AW2895" s="16" t="s">
        <v>38</v>
      </c>
      <c r="AX2895" s="16" t="s">
        <v>83</v>
      </c>
      <c r="AY2895" s="315" t="s">
        <v>397</v>
      </c>
    </row>
    <row r="2896" s="13" customFormat="1">
      <c r="A2896" s="13"/>
      <c r="B2896" s="269"/>
      <c r="C2896" s="270"/>
      <c r="D2896" s="261" t="s">
        <v>465</v>
      </c>
      <c r="E2896" s="271" t="s">
        <v>1</v>
      </c>
      <c r="F2896" s="272" t="s">
        <v>4332</v>
      </c>
      <c r="G2896" s="270"/>
      <c r="H2896" s="273">
        <v>10.4</v>
      </c>
      <c r="I2896" s="274"/>
      <c r="J2896" s="270"/>
      <c r="K2896" s="270"/>
      <c r="L2896" s="275"/>
      <c r="M2896" s="276"/>
      <c r="N2896" s="277"/>
      <c r="O2896" s="277"/>
      <c r="P2896" s="277"/>
      <c r="Q2896" s="277"/>
      <c r="R2896" s="277"/>
      <c r="S2896" s="277"/>
      <c r="T2896" s="278"/>
      <c r="U2896" s="13"/>
      <c r="V2896" s="13"/>
      <c r="W2896" s="13"/>
      <c r="X2896" s="13"/>
      <c r="Y2896" s="13"/>
      <c r="Z2896" s="13"/>
      <c r="AA2896" s="13"/>
      <c r="AB2896" s="13"/>
      <c r="AC2896" s="13"/>
      <c r="AD2896" s="13"/>
      <c r="AE2896" s="13"/>
      <c r="AT2896" s="279" t="s">
        <v>465</v>
      </c>
      <c r="AU2896" s="279" t="s">
        <v>93</v>
      </c>
      <c r="AV2896" s="13" t="s">
        <v>93</v>
      </c>
      <c r="AW2896" s="13" t="s">
        <v>38</v>
      </c>
      <c r="AX2896" s="13" t="s">
        <v>83</v>
      </c>
      <c r="AY2896" s="279" t="s">
        <v>397</v>
      </c>
    </row>
    <row r="2897" s="13" customFormat="1">
      <c r="A2897" s="13"/>
      <c r="B2897" s="269"/>
      <c r="C2897" s="270"/>
      <c r="D2897" s="261" t="s">
        <v>465</v>
      </c>
      <c r="E2897" s="271" t="s">
        <v>1</v>
      </c>
      <c r="F2897" s="272" t="s">
        <v>4333</v>
      </c>
      <c r="G2897" s="270"/>
      <c r="H2897" s="273">
        <v>9.5850000000000009</v>
      </c>
      <c r="I2897" s="274"/>
      <c r="J2897" s="270"/>
      <c r="K2897" s="270"/>
      <c r="L2897" s="275"/>
      <c r="M2897" s="276"/>
      <c r="N2897" s="277"/>
      <c r="O2897" s="277"/>
      <c r="P2897" s="277"/>
      <c r="Q2897" s="277"/>
      <c r="R2897" s="277"/>
      <c r="S2897" s="277"/>
      <c r="T2897" s="278"/>
      <c r="U2897" s="13"/>
      <c r="V2897" s="13"/>
      <c r="W2897" s="13"/>
      <c r="X2897" s="13"/>
      <c r="Y2897" s="13"/>
      <c r="Z2897" s="13"/>
      <c r="AA2897" s="13"/>
      <c r="AB2897" s="13"/>
      <c r="AC2897" s="13"/>
      <c r="AD2897" s="13"/>
      <c r="AE2897" s="13"/>
      <c r="AT2897" s="279" t="s">
        <v>465</v>
      </c>
      <c r="AU2897" s="279" t="s">
        <v>93</v>
      </c>
      <c r="AV2897" s="13" t="s">
        <v>93</v>
      </c>
      <c r="AW2897" s="13" t="s">
        <v>38</v>
      </c>
      <c r="AX2897" s="13" t="s">
        <v>83</v>
      </c>
      <c r="AY2897" s="279" t="s">
        <v>397</v>
      </c>
    </row>
    <row r="2898" s="13" customFormat="1">
      <c r="A2898" s="13"/>
      <c r="B2898" s="269"/>
      <c r="C2898" s="270"/>
      <c r="D2898" s="261" t="s">
        <v>465</v>
      </c>
      <c r="E2898" s="271" t="s">
        <v>1</v>
      </c>
      <c r="F2898" s="272" t="s">
        <v>4334</v>
      </c>
      <c r="G2898" s="270"/>
      <c r="H2898" s="273">
        <v>5.25</v>
      </c>
      <c r="I2898" s="274"/>
      <c r="J2898" s="270"/>
      <c r="K2898" s="270"/>
      <c r="L2898" s="275"/>
      <c r="M2898" s="276"/>
      <c r="N2898" s="277"/>
      <c r="O2898" s="277"/>
      <c r="P2898" s="277"/>
      <c r="Q2898" s="277"/>
      <c r="R2898" s="277"/>
      <c r="S2898" s="277"/>
      <c r="T2898" s="278"/>
      <c r="U2898" s="13"/>
      <c r="V2898" s="13"/>
      <c r="W2898" s="13"/>
      <c r="X2898" s="13"/>
      <c r="Y2898" s="13"/>
      <c r="Z2898" s="13"/>
      <c r="AA2898" s="13"/>
      <c r="AB2898" s="13"/>
      <c r="AC2898" s="13"/>
      <c r="AD2898" s="13"/>
      <c r="AE2898" s="13"/>
      <c r="AT2898" s="279" t="s">
        <v>465</v>
      </c>
      <c r="AU2898" s="279" t="s">
        <v>93</v>
      </c>
      <c r="AV2898" s="13" t="s">
        <v>93</v>
      </c>
      <c r="AW2898" s="13" t="s">
        <v>38</v>
      </c>
      <c r="AX2898" s="13" t="s">
        <v>83</v>
      </c>
      <c r="AY2898" s="279" t="s">
        <v>397</v>
      </c>
    </row>
    <row r="2899" s="13" customFormat="1">
      <c r="A2899" s="13"/>
      <c r="B2899" s="269"/>
      <c r="C2899" s="270"/>
      <c r="D2899" s="261" t="s">
        <v>465</v>
      </c>
      <c r="E2899" s="271" t="s">
        <v>1</v>
      </c>
      <c r="F2899" s="272" t="s">
        <v>4335</v>
      </c>
      <c r="G2899" s="270"/>
      <c r="H2899" s="273">
        <v>4.1139999999999999</v>
      </c>
      <c r="I2899" s="274"/>
      <c r="J2899" s="270"/>
      <c r="K2899" s="270"/>
      <c r="L2899" s="275"/>
      <c r="M2899" s="276"/>
      <c r="N2899" s="277"/>
      <c r="O2899" s="277"/>
      <c r="P2899" s="277"/>
      <c r="Q2899" s="277"/>
      <c r="R2899" s="277"/>
      <c r="S2899" s="277"/>
      <c r="T2899" s="278"/>
      <c r="U2899" s="13"/>
      <c r="V2899" s="13"/>
      <c r="W2899" s="13"/>
      <c r="X2899" s="13"/>
      <c r="Y2899" s="13"/>
      <c r="Z2899" s="13"/>
      <c r="AA2899" s="13"/>
      <c r="AB2899" s="13"/>
      <c r="AC2899" s="13"/>
      <c r="AD2899" s="13"/>
      <c r="AE2899" s="13"/>
      <c r="AT2899" s="279" t="s">
        <v>465</v>
      </c>
      <c r="AU2899" s="279" t="s">
        <v>93</v>
      </c>
      <c r="AV2899" s="13" t="s">
        <v>93</v>
      </c>
      <c r="AW2899" s="13" t="s">
        <v>38</v>
      </c>
      <c r="AX2899" s="13" t="s">
        <v>83</v>
      </c>
      <c r="AY2899" s="279" t="s">
        <v>397</v>
      </c>
    </row>
    <row r="2900" s="13" customFormat="1">
      <c r="A2900" s="13"/>
      <c r="B2900" s="269"/>
      <c r="C2900" s="270"/>
      <c r="D2900" s="261" t="s">
        <v>465</v>
      </c>
      <c r="E2900" s="271" t="s">
        <v>1</v>
      </c>
      <c r="F2900" s="272" t="s">
        <v>4336</v>
      </c>
      <c r="G2900" s="270"/>
      <c r="H2900" s="273">
        <v>4.8280000000000003</v>
      </c>
      <c r="I2900" s="274"/>
      <c r="J2900" s="270"/>
      <c r="K2900" s="270"/>
      <c r="L2900" s="275"/>
      <c r="M2900" s="276"/>
      <c r="N2900" s="277"/>
      <c r="O2900" s="277"/>
      <c r="P2900" s="277"/>
      <c r="Q2900" s="277"/>
      <c r="R2900" s="277"/>
      <c r="S2900" s="277"/>
      <c r="T2900" s="278"/>
      <c r="U2900" s="13"/>
      <c r="V2900" s="13"/>
      <c r="W2900" s="13"/>
      <c r="X2900" s="13"/>
      <c r="Y2900" s="13"/>
      <c r="Z2900" s="13"/>
      <c r="AA2900" s="13"/>
      <c r="AB2900" s="13"/>
      <c r="AC2900" s="13"/>
      <c r="AD2900" s="13"/>
      <c r="AE2900" s="13"/>
      <c r="AT2900" s="279" t="s">
        <v>465</v>
      </c>
      <c r="AU2900" s="279" t="s">
        <v>93</v>
      </c>
      <c r="AV2900" s="13" t="s">
        <v>93</v>
      </c>
      <c r="AW2900" s="13" t="s">
        <v>38</v>
      </c>
      <c r="AX2900" s="13" t="s">
        <v>83</v>
      </c>
      <c r="AY2900" s="279" t="s">
        <v>397</v>
      </c>
    </row>
    <row r="2901" s="13" customFormat="1">
      <c r="A2901" s="13"/>
      <c r="B2901" s="269"/>
      <c r="C2901" s="270"/>
      <c r="D2901" s="261" t="s">
        <v>465</v>
      </c>
      <c r="E2901" s="271" t="s">
        <v>1</v>
      </c>
      <c r="F2901" s="272" t="s">
        <v>4337</v>
      </c>
      <c r="G2901" s="270"/>
      <c r="H2901" s="273">
        <v>190</v>
      </c>
      <c r="I2901" s="274"/>
      <c r="J2901" s="270"/>
      <c r="K2901" s="270"/>
      <c r="L2901" s="275"/>
      <c r="M2901" s="276"/>
      <c r="N2901" s="277"/>
      <c r="O2901" s="277"/>
      <c r="P2901" s="277"/>
      <c r="Q2901" s="277"/>
      <c r="R2901" s="277"/>
      <c r="S2901" s="277"/>
      <c r="T2901" s="278"/>
      <c r="U2901" s="13"/>
      <c r="V2901" s="13"/>
      <c r="W2901" s="13"/>
      <c r="X2901" s="13"/>
      <c r="Y2901" s="13"/>
      <c r="Z2901" s="13"/>
      <c r="AA2901" s="13"/>
      <c r="AB2901" s="13"/>
      <c r="AC2901" s="13"/>
      <c r="AD2901" s="13"/>
      <c r="AE2901" s="13"/>
      <c r="AT2901" s="279" t="s">
        <v>465</v>
      </c>
      <c r="AU2901" s="279" t="s">
        <v>93</v>
      </c>
      <c r="AV2901" s="13" t="s">
        <v>93</v>
      </c>
      <c r="AW2901" s="13" t="s">
        <v>38</v>
      </c>
      <c r="AX2901" s="13" t="s">
        <v>83</v>
      </c>
      <c r="AY2901" s="279" t="s">
        <v>397</v>
      </c>
    </row>
    <row r="2902" s="15" customFormat="1">
      <c r="A2902" s="15"/>
      <c r="B2902" s="291"/>
      <c r="C2902" s="292"/>
      <c r="D2902" s="261" t="s">
        <v>465</v>
      </c>
      <c r="E2902" s="293" t="s">
        <v>1</v>
      </c>
      <c r="F2902" s="294" t="s">
        <v>476</v>
      </c>
      <c r="G2902" s="292"/>
      <c r="H2902" s="295">
        <v>224.17699999999999</v>
      </c>
      <c r="I2902" s="296"/>
      <c r="J2902" s="292"/>
      <c r="K2902" s="292"/>
      <c r="L2902" s="297"/>
      <c r="M2902" s="298"/>
      <c r="N2902" s="299"/>
      <c r="O2902" s="299"/>
      <c r="P2902" s="299"/>
      <c r="Q2902" s="299"/>
      <c r="R2902" s="299"/>
      <c r="S2902" s="299"/>
      <c r="T2902" s="300"/>
      <c r="U2902" s="15"/>
      <c r="V2902" s="15"/>
      <c r="W2902" s="15"/>
      <c r="X2902" s="15"/>
      <c r="Y2902" s="15"/>
      <c r="Z2902" s="15"/>
      <c r="AA2902" s="15"/>
      <c r="AB2902" s="15"/>
      <c r="AC2902" s="15"/>
      <c r="AD2902" s="15"/>
      <c r="AE2902" s="15"/>
      <c r="AT2902" s="301" t="s">
        <v>465</v>
      </c>
      <c r="AU2902" s="301" t="s">
        <v>93</v>
      </c>
      <c r="AV2902" s="15" t="s">
        <v>112</v>
      </c>
      <c r="AW2902" s="15" t="s">
        <v>38</v>
      </c>
      <c r="AX2902" s="15" t="s">
        <v>83</v>
      </c>
      <c r="AY2902" s="301" t="s">
        <v>397</v>
      </c>
    </row>
    <row r="2903" s="14" customFormat="1">
      <c r="A2903" s="14"/>
      <c r="B2903" s="280"/>
      <c r="C2903" s="281"/>
      <c r="D2903" s="261" t="s">
        <v>465</v>
      </c>
      <c r="E2903" s="282" t="s">
        <v>1</v>
      </c>
      <c r="F2903" s="283" t="s">
        <v>467</v>
      </c>
      <c r="G2903" s="281"/>
      <c r="H2903" s="284">
        <v>1637.078</v>
      </c>
      <c r="I2903" s="285"/>
      <c r="J2903" s="281"/>
      <c r="K2903" s="281"/>
      <c r="L2903" s="286"/>
      <c r="M2903" s="287"/>
      <c r="N2903" s="288"/>
      <c r="O2903" s="288"/>
      <c r="P2903" s="288"/>
      <c r="Q2903" s="288"/>
      <c r="R2903" s="288"/>
      <c r="S2903" s="288"/>
      <c r="T2903" s="289"/>
      <c r="U2903" s="14"/>
      <c r="V2903" s="14"/>
      <c r="W2903" s="14"/>
      <c r="X2903" s="14"/>
      <c r="Y2903" s="14"/>
      <c r="Z2903" s="14"/>
      <c r="AA2903" s="14"/>
      <c r="AB2903" s="14"/>
      <c r="AC2903" s="14"/>
      <c r="AD2903" s="14"/>
      <c r="AE2903" s="14"/>
      <c r="AT2903" s="290" t="s">
        <v>465</v>
      </c>
      <c r="AU2903" s="290" t="s">
        <v>93</v>
      </c>
      <c r="AV2903" s="14" t="s">
        <v>124</v>
      </c>
      <c r="AW2903" s="14" t="s">
        <v>38</v>
      </c>
      <c r="AX2903" s="14" t="s">
        <v>91</v>
      </c>
      <c r="AY2903" s="290" t="s">
        <v>397</v>
      </c>
    </row>
    <row r="2904" s="2" customFormat="1" ht="16.5" customHeight="1">
      <c r="A2904" s="40"/>
      <c r="B2904" s="41"/>
      <c r="C2904" s="247" t="s">
        <v>2599</v>
      </c>
      <c r="D2904" s="247" t="s">
        <v>400</v>
      </c>
      <c r="E2904" s="248" t="s">
        <v>4338</v>
      </c>
      <c r="F2904" s="249" t="s">
        <v>4339</v>
      </c>
      <c r="G2904" s="250" t="s">
        <v>546</v>
      </c>
      <c r="H2904" s="251">
        <v>1637.078</v>
      </c>
      <c r="I2904" s="252"/>
      <c r="J2904" s="253">
        <f>ROUND(I2904*H2904,2)</f>
        <v>0</v>
      </c>
      <c r="K2904" s="254"/>
      <c r="L2904" s="46"/>
      <c r="M2904" s="255" t="s">
        <v>1</v>
      </c>
      <c r="N2904" s="256" t="s">
        <v>48</v>
      </c>
      <c r="O2904" s="93"/>
      <c r="P2904" s="257">
        <f>O2904*H2904</f>
        <v>0</v>
      </c>
      <c r="Q2904" s="257">
        <v>0</v>
      </c>
      <c r="R2904" s="257">
        <f>Q2904*H2904</f>
        <v>0</v>
      </c>
      <c r="S2904" s="257">
        <v>0</v>
      </c>
      <c r="T2904" s="258">
        <f>S2904*H2904</f>
        <v>0</v>
      </c>
      <c r="U2904" s="40"/>
      <c r="V2904" s="40"/>
      <c r="W2904" s="40"/>
      <c r="X2904" s="40"/>
      <c r="Y2904" s="40"/>
      <c r="Z2904" s="40"/>
      <c r="AA2904" s="40"/>
      <c r="AB2904" s="40"/>
      <c r="AC2904" s="40"/>
      <c r="AD2904" s="40"/>
      <c r="AE2904" s="40"/>
      <c r="AR2904" s="259" t="s">
        <v>124</v>
      </c>
      <c r="AT2904" s="259" t="s">
        <v>400</v>
      </c>
      <c r="AU2904" s="259" t="s">
        <v>93</v>
      </c>
      <c r="AY2904" s="18" t="s">
        <v>397</v>
      </c>
      <c r="BE2904" s="260">
        <f>IF(N2904="základní",J2904,0)</f>
        <v>0</v>
      </c>
      <c r="BF2904" s="260">
        <f>IF(N2904="snížená",J2904,0)</f>
        <v>0</v>
      </c>
      <c r="BG2904" s="260">
        <f>IF(N2904="zákl. přenesená",J2904,0)</f>
        <v>0</v>
      </c>
      <c r="BH2904" s="260">
        <f>IF(N2904="sníž. přenesená",J2904,0)</f>
        <v>0</v>
      </c>
      <c r="BI2904" s="260">
        <f>IF(N2904="nulová",J2904,0)</f>
        <v>0</v>
      </c>
      <c r="BJ2904" s="18" t="s">
        <v>91</v>
      </c>
      <c r="BK2904" s="260">
        <f>ROUND(I2904*H2904,2)</f>
        <v>0</v>
      </c>
      <c r="BL2904" s="18" t="s">
        <v>124</v>
      </c>
      <c r="BM2904" s="259" t="s">
        <v>4340</v>
      </c>
    </row>
    <row r="2905" s="2" customFormat="1" ht="21.75" customHeight="1">
      <c r="A2905" s="40"/>
      <c r="B2905" s="41"/>
      <c r="C2905" s="247" t="s">
        <v>4341</v>
      </c>
      <c r="D2905" s="247" t="s">
        <v>400</v>
      </c>
      <c r="E2905" s="248" t="s">
        <v>4342</v>
      </c>
      <c r="F2905" s="249" t="s">
        <v>4343</v>
      </c>
      <c r="G2905" s="250" t="s">
        <v>546</v>
      </c>
      <c r="H2905" s="251">
        <v>45.149999999999999</v>
      </c>
      <c r="I2905" s="252"/>
      <c r="J2905" s="253">
        <f>ROUND(I2905*H2905,2)</f>
        <v>0</v>
      </c>
      <c r="K2905" s="254"/>
      <c r="L2905" s="46"/>
      <c r="M2905" s="255" t="s">
        <v>1</v>
      </c>
      <c r="N2905" s="256" t="s">
        <v>48</v>
      </c>
      <c r="O2905" s="93"/>
      <c r="P2905" s="257">
        <f>O2905*H2905</f>
        <v>0</v>
      </c>
      <c r="Q2905" s="257">
        <v>0.00040000000000000002</v>
      </c>
      <c r="R2905" s="257">
        <f>Q2905*H2905</f>
        <v>0.01806</v>
      </c>
      <c r="S2905" s="257">
        <v>0</v>
      </c>
      <c r="T2905" s="258">
        <f>S2905*H2905</f>
        <v>0</v>
      </c>
      <c r="U2905" s="40"/>
      <c r="V2905" s="40"/>
      <c r="W2905" s="40"/>
      <c r="X2905" s="40"/>
      <c r="Y2905" s="40"/>
      <c r="Z2905" s="40"/>
      <c r="AA2905" s="40"/>
      <c r="AB2905" s="40"/>
      <c r="AC2905" s="40"/>
      <c r="AD2905" s="40"/>
      <c r="AE2905" s="40"/>
      <c r="AR2905" s="259" t="s">
        <v>162</v>
      </c>
      <c r="AT2905" s="259" t="s">
        <v>400</v>
      </c>
      <c r="AU2905" s="259" t="s">
        <v>93</v>
      </c>
      <c r="AY2905" s="18" t="s">
        <v>397</v>
      </c>
      <c r="BE2905" s="260">
        <f>IF(N2905="základní",J2905,0)</f>
        <v>0</v>
      </c>
      <c r="BF2905" s="260">
        <f>IF(N2905="snížená",J2905,0)</f>
        <v>0</v>
      </c>
      <c r="BG2905" s="260">
        <f>IF(N2905="zákl. přenesená",J2905,0)</f>
        <v>0</v>
      </c>
      <c r="BH2905" s="260">
        <f>IF(N2905="sníž. přenesená",J2905,0)</f>
        <v>0</v>
      </c>
      <c r="BI2905" s="260">
        <f>IF(N2905="nulová",J2905,0)</f>
        <v>0</v>
      </c>
      <c r="BJ2905" s="18" t="s">
        <v>91</v>
      </c>
      <c r="BK2905" s="260">
        <f>ROUND(I2905*H2905,2)</f>
        <v>0</v>
      </c>
      <c r="BL2905" s="18" t="s">
        <v>162</v>
      </c>
      <c r="BM2905" s="259" t="s">
        <v>4344</v>
      </c>
    </row>
    <row r="2906" s="2" customFormat="1">
      <c r="A2906" s="40"/>
      <c r="B2906" s="41"/>
      <c r="C2906" s="42"/>
      <c r="D2906" s="261" t="s">
        <v>404</v>
      </c>
      <c r="E2906" s="42"/>
      <c r="F2906" s="262" t="s">
        <v>4345</v>
      </c>
      <c r="G2906" s="42"/>
      <c r="H2906" s="42"/>
      <c r="I2906" s="157"/>
      <c r="J2906" s="42"/>
      <c r="K2906" s="42"/>
      <c r="L2906" s="46"/>
      <c r="M2906" s="263"/>
      <c r="N2906" s="264"/>
      <c r="O2906" s="93"/>
      <c r="P2906" s="93"/>
      <c r="Q2906" s="93"/>
      <c r="R2906" s="93"/>
      <c r="S2906" s="93"/>
      <c r="T2906" s="94"/>
      <c r="U2906" s="40"/>
      <c r="V2906" s="40"/>
      <c r="W2906" s="40"/>
      <c r="X2906" s="40"/>
      <c r="Y2906" s="40"/>
      <c r="Z2906" s="40"/>
      <c r="AA2906" s="40"/>
      <c r="AB2906" s="40"/>
      <c r="AC2906" s="40"/>
      <c r="AD2906" s="40"/>
      <c r="AE2906" s="40"/>
      <c r="AT2906" s="18" t="s">
        <v>404</v>
      </c>
      <c r="AU2906" s="18" t="s">
        <v>93</v>
      </c>
    </row>
    <row r="2907" s="16" customFormat="1">
      <c r="A2907" s="16"/>
      <c r="B2907" s="306"/>
      <c r="C2907" s="307"/>
      <c r="D2907" s="261" t="s">
        <v>465</v>
      </c>
      <c r="E2907" s="308" t="s">
        <v>1</v>
      </c>
      <c r="F2907" s="309" t="s">
        <v>1213</v>
      </c>
      <c r="G2907" s="307"/>
      <c r="H2907" s="308" t="s">
        <v>1</v>
      </c>
      <c r="I2907" s="310"/>
      <c r="J2907" s="307"/>
      <c r="K2907" s="307"/>
      <c r="L2907" s="311"/>
      <c r="M2907" s="312"/>
      <c r="N2907" s="313"/>
      <c r="O2907" s="313"/>
      <c r="P2907" s="313"/>
      <c r="Q2907" s="313"/>
      <c r="R2907" s="313"/>
      <c r="S2907" s="313"/>
      <c r="T2907" s="314"/>
      <c r="U2907" s="16"/>
      <c r="V2907" s="16"/>
      <c r="W2907" s="16"/>
      <c r="X2907" s="16"/>
      <c r="Y2907" s="16"/>
      <c r="Z2907" s="16"/>
      <c r="AA2907" s="16"/>
      <c r="AB2907" s="16"/>
      <c r="AC2907" s="16"/>
      <c r="AD2907" s="16"/>
      <c r="AE2907" s="16"/>
      <c r="AT2907" s="315" t="s">
        <v>465</v>
      </c>
      <c r="AU2907" s="315" t="s">
        <v>93</v>
      </c>
      <c r="AV2907" s="16" t="s">
        <v>91</v>
      </c>
      <c r="AW2907" s="16" t="s">
        <v>38</v>
      </c>
      <c r="AX2907" s="16" t="s">
        <v>83</v>
      </c>
      <c r="AY2907" s="315" t="s">
        <v>397</v>
      </c>
    </row>
    <row r="2908" s="16" customFormat="1">
      <c r="A2908" s="16"/>
      <c r="B2908" s="306"/>
      <c r="C2908" s="307"/>
      <c r="D2908" s="261" t="s">
        <v>465</v>
      </c>
      <c r="E2908" s="308" t="s">
        <v>1</v>
      </c>
      <c r="F2908" s="309" t="s">
        <v>3774</v>
      </c>
      <c r="G2908" s="307"/>
      <c r="H2908" s="308" t="s">
        <v>1</v>
      </c>
      <c r="I2908" s="310"/>
      <c r="J2908" s="307"/>
      <c r="K2908" s="307"/>
      <c r="L2908" s="311"/>
      <c r="M2908" s="312"/>
      <c r="N2908" s="313"/>
      <c r="O2908" s="313"/>
      <c r="P2908" s="313"/>
      <c r="Q2908" s="313"/>
      <c r="R2908" s="313"/>
      <c r="S2908" s="313"/>
      <c r="T2908" s="314"/>
      <c r="U2908" s="16"/>
      <c r="V2908" s="16"/>
      <c r="W2908" s="16"/>
      <c r="X2908" s="16"/>
      <c r="Y2908" s="16"/>
      <c r="Z2908" s="16"/>
      <c r="AA2908" s="16"/>
      <c r="AB2908" s="16"/>
      <c r="AC2908" s="16"/>
      <c r="AD2908" s="16"/>
      <c r="AE2908" s="16"/>
      <c r="AT2908" s="315" t="s">
        <v>465</v>
      </c>
      <c r="AU2908" s="315" t="s">
        <v>93</v>
      </c>
      <c r="AV2908" s="16" t="s">
        <v>91</v>
      </c>
      <c r="AW2908" s="16" t="s">
        <v>38</v>
      </c>
      <c r="AX2908" s="16" t="s">
        <v>83</v>
      </c>
      <c r="AY2908" s="315" t="s">
        <v>397</v>
      </c>
    </row>
    <row r="2909" s="13" customFormat="1">
      <c r="A2909" s="13"/>
      <c r="B2909" s="269"/>
      <c r="C2909" s="270"/>
      <c r="D2909" s="261" t="s">
        <v>465</v>
      </c>
      <c r="E2909" s="271" t="s">
        <v>1</v>
      </c>
      <c r="F2909" s="272" t="s">
        <v>836</v>
      </c>
      <c r="G2909" s="270"/>
      <c r="H2909" s="273">
        <v>43</v>
      </c>
      <c r="I2909" s="274"/>
      <c r="J2909" s="270"/>
      <c r="K2909" s="270"/>
      <c r="L2909" s="275"/>
      <c r="M2909" s="276"/>
      <c r="N2909" s="277"/>
      <c r="O2909" s="277"/>
      <c r="P2909" s="277"/>
      <c r="Q2909" s="277"/>
      <c r="R2909" s="277"/>
      <c r="S2909" s="277"/>
      <c r="T2909" s="278"/>
      <c r="U2909" s="13"/>
      <c r="V2909" s="13"/>
      <c r="W2909" s="13"/>
      <c r="X2909" s="13"/>
      <c r="Y2909" s="13"/>
      <c r="Z2909" s="13"/>
      <c r="AA2909" s="13"/>
      <c r="AB2909" s="13"/>
      <c r="AC2909" s="13"/>
      <c r="AD2909" s="13"/>
      <c r="AE2909" s="13"/>
      <c r="AT2909" s="279" t="s">
        <v>465</v>
      </c>
      <c r="AU2909" s="279" t="s">
        <v>93</v>
      </c>
      <c r="AV2909" s="13" t="s">
        <v>93</v>
      </c>
      <c r="AW2909" s="13" t="s">
        <v>38</v>
      </c>
      <c r="AX2909" s="13" t="s">
        <v>83</v>
      </c>
      <c r="AY2909" s="279" t="s">
        <v>397</v>
      </c>
    </row>
    <row r="2910" s="15" customFormat="1">
      <c r="A2910" s="15"/>
      <c r="B2910" s="291"/>
      <c r="C2910" s="292"/>
      <c r="D2910" s="261" t="s">
        <v>465</v>
      </c>
      <c r="E2910" s="293" t="s">
        <v>1</v>
      </c>
      <c r="F2910" s="294" t="s">
        <v>476</v>
      </c>
      <c r="G2910" s="292"/>
      <c r="H2910" s="295">
        <v>43</v>
      </c>
      <c r="I2910" s="296"/>
      <c r="J2910" s="292"/>
      <c r="K2910" s="292"/>
      <c r="L2910" s="297"/>
      <c r="M2910" s="298"/>
      <c r="N2910" s="299"/>
      <c r="O2910" s="299"/>
      <c r="P2910" s="299"/>
      <c r="Q2910" s="299"/>
      <c r="R2910" s="299"/>
      <c r="S2910" s="299"/>
      <c r="T2910" s="300"/>
      <c r="U2910" s="15"/>
      <c r="V2910" s="15"/>
      <c r="W2910" s="15"/>
      <c r="X2910" s="15"/>
      <c r="Y2910" s="15"/>
      <c r="Z2910" s="15"/>
      <c r="AA2910" s="15"/>
      <c r="AB2910" s="15"/>
      <c r="AC2910" s="15"/>
      <c r="AD2910" s="15"/>
      <c r="AE2910" s="15"/>
      <c r="AT2910" s="301" t="s">
        <v>465</v>
      </c>
      <c r="AU2910" s="301" t="s">
        <v>93</v>
      </c>
      <c r="AV2910" s="15" t="s">
        <v>112</v>
      </c>
      <c r="AW2910" s="15" t="s">
        <v>38</v>
      </c>
      <c r="AX2910" s="15" t="s">
        <v>83</v>
      </c>
      <c r="AY2910" s="301" t="s">
        <v>397</v>
      </c>
    </row>
    <row r="2911" s="13" customFormat="1">
      <c r="A2911" s="13"/>
      <c r="B2911" s="269"/>
      <c r="C2911" s="270"/>
      <c r="D2911" s="261" t="s">
        <v>465</v>
      </c>
      <c r="E2911" s="271" t="s">
        <v>1</v>
      </c>
      <c r="F2911" s="272" t="s">
        <v>4346</v>
      </c>
      <c r="G2911" s="270"/>
      <c r="H2911" s="273">
        <v>2.1499999999999999</v>
      </c>
      <c r="I2911" s="274"/>
      <c r="J2911" s="270"/>
      <c r="K2911" s="270"/>
      <c r="L2911" s="275"/>
      <c r="M2911" s="276"/>
      <c r="N2911" s="277"/>
      <c r="O2911" s="277"/>
      <c r="P2911" s="277"/>
      <c r="Q2911" s="277"/>
      <c r="R2911" s="277"/>
      <c r="S2911" s="277"/>
      <c r="T2911" s="278"/>
      <c r="U2911" s="13"/>
      <c r="V2911" s="13"/>
      <c r="W2911" s="13"/>
      <c r="X2911" s="13"/>
      <c r="Y2911" s="13"/>
      <c r="Z2911" s="13"/>
      <c r="AA2911" s="13"/>
      <c r="AB2911" s="13"/>
      <c r="AC2911" s="13"/>
      <c r="AD2911" s="13"/>
      <c r="AE2911" s="13"/>
      <c r="AT2911" s="279" t="s">
        <v>465</v>
      </c>
      <c r="AU2911" s="279" t="s">
        <v>93</v>
      </c>
      <c r="AV2911" s="13" t="s">
        <v>93</v>
      </c>
      <c r="AW2911" s="13" t="s">
        <v>38</v>
      </c>
      <c r="AX2911" s="13" t="s">
        <v>83</v>
      </c>
      <c r="AY2911" s="279" t="s">
        <v>397</v>
      </c>
    </row>
    <row r="2912" s="14" customFormat="1">
      <c r="A2912" s="14"/>
      <c r="B2912" s="280"/>
      <c r="C2912" s="281"/>
      <c r="D2912" s="261" t="s">
        <v>465</v>
      </c>
      <c r="E2912" s="282" t="s">
        <v>1</v>
      </c>
      <c r="F2912" s="283" t="s">
        <v>467</v>
      </c>
      <c r="G2912" s="281"/>
      <c r="H2912" s="284">
        <v>45.149999999999999</v>
      </c>
      <c r="I2912" s="285"/>
      <c r="J2912" s="281"/>
      <c r="K2912" s="281"/>
      <c r="L2912" s="286"/>
      <c r="M2912" s="330"/>
      <c r="N2912" s="331"/>
      <c r="O2912" s="331"/>
      <c r="P2912" s="331"/>
      <c r="Q2912" s="331"/>
      <c r="R2912" s="331"/>
      <c r="S2912" s="331"/>
      <c r="T2912" s="332"/>
      <c r="U2912" s="14"/>
      <c r="V2912" s="14"/>
      <c r="W2912" s="14"/>
      <c r="X2912" s="14"/>
      <c r="Y2912" s="14"/>
      <c r="Z2912" s="14"/>
      <c r="AA2912" s="14"/>
      <c r="AB2912" s="14"/>
      <c r="AC2912" s="14"/>
      <c r="AD2912" s="14"/>
      <c r="AE2912" s="14"/>
      <c r="AT2912" s="290" t="s">
        <v>465</v>
      </c>
      <c r="AU2912" s="290" t="s">
        <v>93</v>
      </c>
      <c r="AV2912" s="14" t="s">
        <v>124</v>
      </c>
      <c r="AW2912" s="14" t="s">
        <v>38</v>
      </c>
      <c r="AX2912" s="14" t="s">
        <v>91</v>
      </c>
      <c r="AY2912" s="290" t="s">
        <v>397</v>
      </c>
    </row>
    <row r="2913" s="2" customFormat="1" ht="6.96" customHeight="1">
      <c r="A2913" s="40"/>
      <c r="B2913" s="68"/>
      <c r="C2913" s="69"/>
      <c r="D2913" s="69"/>
      <c r="E2913" s="69"/>
      <c r="F2913" s="69"/>
      <c r="G2913" s="69"/>
      <c r="H2913" s="69"/>
      <c r="I2913" s="195"/>
      <c r="J2913" s="69"/>
      <c r="K2913" s="69"/>
      <c r="L2913" s="46"/>
      <c r="M2913" s="40"/>
      <c r="O2913" s="40"/>
      <c r="P2913" s="40"/>
      <c r="Q2913" s="40"/>
      <c r="R2913" s="40"/>
      <c r="S2913" s="40"/>
      <c r="T2913" s="40"/>
      <c r="U2913" s="40"/>
      <c r="V2913" s="40"/>
      <c r="W2913" s="40"/>
      <c r="X2913" s="40"/>
      <c r="Y2913" s="40"/>
      <c r="Z2913" s="40"/>
      <c r="AA2913" s="40"/>
      <c r="AB2913" s="40"/>
      <c r="AC2913" s="40"/>
      <c r="AD2913" s="40"/>
      <c r="AE2913" s="40"/>
    </row>
  </sheetData>
  <sheetProtection sheet="1" autoFilter="0" formatColumns="0" formatRows="0" objects="1" scenarios="1" spinCount="100000" saltValue="UI1YmOhPYE078zxwwauiir2odph9IU77IDa5bgaj/lok1/mJQc4eq39YOY74+gyuCBmKTqDJHuMyv7o4k5z6Ow==" hashValue="boM0i2y3Qs30EKLuwjJOH6v0A3KDnlHJFH18wak7op1vbyYEouzPl6x7fURJoz6J9jFki8FTWmsktUOyA13Ncw==" algorithmName="SHA-512" password="CC35"/>
  <autoFilter ref="C150:K2912"/>
  <mergeCells count="12">
    <mergeCell ref="E7:H7"/>
    <mergeCell ref="E9:H9"/>
    <mergeCell ref="E11:H11"/>
    <mergeCell ref="E20:H20"/>
    <mergeCell ref="E29:H29"/>
    <mergeCell ref="E85:H85"/>
    <mergeCell ref="E87:H87"/>
    <mergeCell ref="E89:H89"/>
    <mergeCell ref="E139:H139"/>
    <mergeCell ref="E141:H141"/>
    <mergeCell ref="E143:H14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4349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ROUND((SUM(BE133:BE616)),  2)</f>
        <v>0</v>
      </c>
      <c r="G37" s="40"/>
      <c r="H37" s="40"/>
      <c r="I37" s="174">
        <v>0.20999999999999999</v>
      </c>
      <c r="J37" s="173">
        <f>ROUND(((SUM(BE133:BE616))*I37),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ROUND((SUM(BF133:BF616)),  2)</f>
        <v>0</v>
      </c>
      <c r="G38" s="40"/>
      <c r="H38" s="40"/>
      <c r="I38" s="174">
        <v>0.14999999999999999</v>
      </c>
      <c r="J38" s="173">
        <f>ROUND(((SUM(BF133:BF616))*I38),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ROUND((SUM(BG133:BG616)),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ROUND((SUM(BH133:BH616)),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ROUND((SUM(BI133:BI616)),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1.04 -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563</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566</v>
      </c>
      <c r="E102" s="214"/>
      <c r="F102" s="214"/>
      <c r="G102" s="214"/>
      <c r="H102" s="214"/>
      <c r="I102" s="215"/>
      <c r="J102" s="216">
        <f>J135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4350</v>
      </c>
      <c r="E103" s="214"/>
      <c r="F103" s="214"/>
      <c r="G103" s="214"/>
      <c r="H103" s="214"/>
      <c r="I103" s="215"/>
      <c r="J103" s="216">
        <f>J183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4351</v>
      </c>
      <c r="E104" s="214"/>
      <c r="F104" s="214"/>
      <c r="G104" s="214"/>
      <c r="H104" s="214"/>
      <c r="I104" s="215"/>
      <c r="J104" s="216">
        <f>J316</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4352</v>
      </c>
      <c r="E105" s="214"/>
      <c r="F105" s="214"/>
      <c r="G105" s="214"/>
      <c r="H105" s="214"/>
      <c r="I105" s="215"/>
      <c r="J105" s="216">
        <f>J462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4353</v>
      </c>
      <c r="E106" s="214"/>
      <c r="F106" s="214"/>
      <c r="G106" s="214"/>
      <c r="H106" s="214"/>
      <c r="I106" s="215"/>
      <c r="J106" s="216">
        <f>J567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4354</v>
      </c>
      <c r="E107" s="214"/>
      <c r="F107" s="214"/>
      <c r="G107" s="214"/>
      <c r="H107" s="214"/>
      <c r="I107" s="215"/>
      <c r="J107" s="216">
        <f>J592</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4355</v>
      </c>
      <c r="E108" s="214"/>
      <c r="F108" s="214"/>
      <c r="G108" s="214"/>
      <c r="H108" s="214"/>
      <c r="I108" s="215"/>
      <c r="J108" s="216">
        <f>J608</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4356</v>
      </c>
      <c r="E109" s="214"/>
      <c r="F109" s="214"/>
      <c r="G109" s="214"/>
      <c r="H109" s="214"/>
      <c r="I109" s="215"/>
      <c r="J109" s="216">
        <f>J612</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383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3.25" customHeight="1">
      <c r="A119" s="40"/>
      <c r="B119" s="41"/>
      <c r="C119" s="42"/>
      <c r="D119" s="42"/>
      <c r="E119" s="199" t="str">
        <f>E7</f>
        <v>NNP Moravská Třebová, výstavba nového objektu nemocnice a výjezdové základny ZZS PAK</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368</v>
      </c>
      <c r="D120" s="23"/>
      <c r="E120" s="23"/>
      <c r="F120" s="23"/>
      <c r="G120" s="23"/>
      <c r="H120" s="23"/>
      <c r="I120" s="149"/>
      <c r="J120" s="23"/>
      <c r="K120" s="23"/>
      <c r="L120" s="21"/>
    </row>
    <row r="121" s="1" customFormat="1" ht="16.5" customHeight="1">
      <c r="B121" s="22"/>
      <c r="C121" s="23"/>
      <c r="D121" s="23"/>
      <c r="E121" s="199" t="s">
        <v>555</v>
      </c>
      <c r="F121" s="23"/>
      <c r="G121" s="23"/>
      <c r="H121" s="23"/>
      <c r="I121" s="149"/>
      <c r="J121" s="23"/>
      <c r="K121" s="23"/>
      <c r="L121" s="21"/>
    </row>
    <row r="122" s="1" customFormat="1" ht="12" customHeight="1">
      <c r="B122" s="22"/>
      <c r="C122" s="33" t="s">
        <v>556</v>
      </c>
      <c r="D122" s="23"/>
      <c r="E122" s="23"/>
      <c r="F122" s="23"/>
      <c r="G122" s="23"/>
      <c r="H122" s="23"/>
      <c r="I122" s="149"/>
      <c r="J122" s="23"/>
      <c r="K122" s="23"/>
      <c r="L122" s="21"/>
    </row>
    <row r="123" s="2" customFormat="1" ht="16.5" customHeight="1">
      <c r="A123" s="40"/>
      <c r="B123" s="41"/>
      <c r="C123" s="42"/>
      <c r="D123" s="42"/>
      <c r="E123" s="333" t="s">
        <v>4347</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4348</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1.04 - Zdravotně technické instalace</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Moravská Třebová</v>
      </c>
      <c r="G127" s="42"/>
      <c r="H127" s="42"/>
      <c r="I127" s="159" t="s">
        <v>24</v>
      </c>
      <c r="J127" s="81" t="str">
        <f>IF(J16="","",J16)</f>
        <v>1. 6. 2020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Pardubický kraj</v>
      </c>
      <c r="G129" s="42"/>
      <c r="H129" s="42"/>
      <c r="I129" s="159" t="s">
        <v>36</v>
      </c>
      <c r="J129" s="38" t="str">
        <f>E25</f>
        <v>SIEBERT + TALAŠ, spol. s 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384</v>
      </c>
      <c r="D132" s="221" t="s">
        <v>68</v>
      </c>
      <c r="E132" s="221" t="s">
        <v>64</v>
      </c>
      <c r="F132" s="221" t="s">
        <v>65</v>
      </c>
      <c r="G132" s="221" t="s">
        <v>385</v>
      </c>
      <c r="H132" s="221" t="s">
        <v>386</v>
      </c>
      <c r="I132" s="222" t="s">
        <v>387</v>
      </c>
      <c r="J132" s="223" t="s">
        <v>372</v>
      </c>
      <c r="K132" s="224" t="s">
        <v>388</v>
      </c>
      <c r="L132" s="225"/>
      <c r="M132" s="102" t="s">
        <v>1</v>
      </c>
      <c r="N132" s="103" t="s">
        <v>47</v>
      </c>
      <c r="O132" s="103" t="s">
        <v>389</v>
      </c>
      <c r="P132" s="103" t="s">
        <v>390</v>
      </c>
      <c r="Q132" s="103" t="s">
        <v>391</v>
      </c>
      <c r="R132" s="103" t="s">
        <v>392</v>
      </c>
      <c r="S132" s="103" t="s">
        <v>393</v>
      </c>
      <c r="T132" s="104" t="s">
        <v>394</v>
      </c>
      <c r="U132" s="218"/>
      <c r="V132" s="218"/>
      <c r="W132" s="218"/>
      <c r="X132" s="218"/>
      <c r="Y132" s="218"/>
      <c r="Z132" s="218"/>
      <c r="AA132" s="218"/>
      <c r="AB132" s="218"/>
      <c r="AC132" s="218"/>
      <c r="AD132" s="218"/>
      <c r="AE132" s="218"/>
    </row>
    <row r="133" s="2" customFormat="1" ht="22.8" customHeight="1">
      <c r="A133" s="40"/>
      <c r="B133" s="41"/>
      <c r="C133" s="109" t="s">
        <v>395</v>
      </c>
      <c r="D133" s="42"/>
      <c r="E133" s="42"/>
      <c r="F133" s="42"/>
      <c r="G133" s="42"/>
      <c r="H133" s="42"/>
      <c r="I133" s="157"/>
      <c r="J133" s="226">
        <f>BK133</f>
        <v>0</v>
      </c>
      <c r="K133" s="42"/>
      <c r="L133" s="46"/>
      <c r="M133" s="105"/>
      <c r="N133" s="227"/>
      <c r="O133" s="106"/>
      <c r="P133" s="228">
        <f>P134</f>
        <v>0</v>
      </c>
      <c r="Q133" s="106"/>
      <c r="R133" s="228">
        <f>R134</f>
        <v>0</v>
      </c>
      <c r="S133" s="106"/>
      <c r="T133" s="229">
        <f>T134</f>
        <v>0</v>
      </c>
      <c r="U133" s="40"/>
      <c r="V133" s="40"/>
      <c r="W133" s="40"/>
      <c r="X133" s="40"/>
      <c r="Y133" s="40"/>
      <c r="Z133" s="40"/>
      <c r="AA133" s="40"/>
      <c r="AB133" s="40"/>
      <c r="AC133" s="40"/>
      <c r="AD133" s="40"/>
      <c r="AE133" s="40"/>
      <c r="AT133" s="18" t="s">
        <v>82</v>
      </c>
      <c r="AU133" s="18" t="s">
        <v>374</v>
      </c>
      <c r="BK133" s="230">
        <f>BK134</f>
        <v>0</v>
      </c>
    </row>
    <row r="134" s="12" customFormat="1" ht="25.92" customHeight="1">
      <c r="A134" s="12"/>
      <c r="B134" s="231"/>
      <c r="C134" s="232"/>
      <c r="D134" s="233" t="s">
        <v>82</v>
      </c>
      <c r="E134" s="234" t="s">
        <v>1359</v>
      </c>
      <c r="F134" s="234" t="s">
        <v>1360</v>
      </c>
      <c r="G134" s="232"/>
      <c r="H134" s="232"/>
      <c r="I134" s="235"/>
      <c r="J134" s="236">
        <f>BK134</f>
        <v>0</v>
      </c>
      <c r="K134" s="232"/>
      <c r="L134" s="237"/>
      <c r="M134" s="238"/>
      <c r="N134" s="239"/>
      <c r="O134" s="239"/>
      <c r="P134" s="240">
        <f>P135+P183+P316+P462+P567+P592+P608+P612</f>
        <v>0</v>
      </c>
      <c r="Q134" s="239"/>
      <c r="R134" s="240">
        <f>R135+R183+R316+R462+R567+R592+R608+R612</f>
        <v>0</v>
      </c>
      <c r="S134" s="239"/>
      <c r="T134" s="241">
        <f>T135+T183+T316+T462+T567+T592+T608+T612</f>
        <v>0</v>
      </c>
      <c r="U134" s="12"/>
      <c r="V134" s="12"/>
      <c r="W134" s="12"/>
      <c r="X134" s="12"/>
      <c r="Y134" s="12"/>
      <c r="Z134" s="12"/>
      <c r="AA134" s="12"/>
      <c r="AB134" s="12"/>
      <c r="AC134" s="12"/>
      <c r="AD134" s="12"/>
      <c r="AE134" s="12"/>
      <c r="AR134" s="242" t="s">
        <v>93</v>
      </c>
      <c r="AT134" s="243" t="s">
        <v>82</v>
      </c>
      <c r="AU134" s="243" t="s">
        <v>83</v>
      </c>
      <c r="AY134" s="242" t="s">
        <v>397</v>
      </c>
      <c r="BK134" s="244">
        <f>BK135+BK183+BK316+BK462+BK567+BK592+BK608+BK612</f>
        <v>0</v>
      </c>
    </row>
    <row r="135" s="12" customFormat="1" ht="22.8" customHeight="1">
      <c r="A135" s="12"/>
      <c r="B135" s="231"/>
      <c r="C135" s="232"/>
      <c r="D135" s="233" t="s">
        <v>82</v>
      </c>
      <c r="E135" s="245" t="s">
        <v>1513</v>
      </c>
      <c r="F135" s="245" t="s">
        <v>1514</v>
      </c>
      <c r="G135" s="232"/>
      <c r="H135" s="232"/>
      <c r="I135" s="235"/>
      <c r="J135" s="246">
        <f>BK135</f>
        <v>0</v>
      </c>
      <c r="K135" s="232"/>
      <c r="L135" s="237"/>
      <c r="M135" s="238"/>
      <c r="N135" s="239"/>
      <c r="O135" s="239"/>
      <c r="P135" s="240">
        <f>SUM(P136:P182)</f>
        <v>0</v>
      </c>
      <c r="Q135" s="239"/>
      <c r="R135" s="240">
        <f>SUM(R136:R182)</f>
        <v>0</v>
      </c>
      <c r="S135" s="239"/>
      <c r="T135" s="241">
        <f>SUM(T136:T182)</f>
        <v>0</v>
      </c>
      <c r="U135" s="12"/>
      <c r="V135" s="12"/>
      <c r="W135" s="12"/>
      <c r="X135" s="12"/>
      <c r="Y135" s="12"/>
      <c r="Z135" s="12"/>
      <c r="AA135" s="12"/>
      <c r="AB135" s="12"/>
      <c r="AC135" s="12"/>
      <c r="AD135" s="12"/>
      <c r="AE135" s="12"/>
      <c r="AR135" s="242" t="s">
        <v>93</v>
      </c>
      <c r="AT135" s="243" t="s">
        <v>82</v>
      </c>
      <c r="AU135" s="243" t="s">
        <v>91</v>
      </c>
      <c r="AY135" s="242" t="s">
        <v>397</v>
      </c>
      <c r="BK135" s="244">
        <f>SUM(BK136:BK182)</f>
        <v>0</v>
      </c>
    </row>
    <row r="136" s="2" customFormat="1" ht="55.5" customHeight="1">
      <c r="A136" s="40"/>
      <c r="B136" s="41"/>
      <c r="C136" s="247" t="s">
        <v>91</v>
      </c>
      <c r="D136" s="247" t="s">
        <v>400</v>
      </c>
      <c r="E136" s="248" t="s">
        <v>4357</v>
      </c>
      <c r="F136" s="249" t="s">
        <v>4358</v>
      </c>
      <c r="G136" s="250" t="s">
        <v>461</v>
      </c>
      <c r="H136" s="251">
        <v>950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162</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162</v>
      </c>
      <c r="BM136" s="259" t="s">
        <v>93</v>
      </c>
    </row>
    <row r="137" s="2" customFormat="1" ht="21.75" customHeight="1">
      <c r="A137" s="40"/>
      <c r="B137" s="41"/>
      <c r="C137" s="316" t="s">
        <v>93</v>
      </c>
      <c r="D137" s="316" t="s">
        <v>534</v>
      </c>
      <c r="E137" s="317" t="s">
        <v>4359</v>
      </c>
      <c r="F137" s="318" t="s">
        <v>4360</v>
      </c>
      <c r="G137" s="319" t="s">
        <v>461</v>
      </c>
      <c r="H137" s="320">
        <v>245</v>
      </c>
      <c r="I137" s="321"/>
      <c r="J137" s="322">
        <f>ROUND(I137*H137,2)</f>
        <v>0</v>
      </c>
      <c r="K137" s="323"/>
      <c r="L137" s="324"/>
      <c r="M137" s="325" t="s">
        <v>1</v>
      </c>
      <c r="N137" s="32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212</v>
      </c>
      <c r="AT137" s="259" t="s">
        <v>534</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162</v>
      </c>
      <c r="BM137" s="259" t="s">
        <v>124</v>
      </c>
    </row>
    <row r="138" s="13" customFormat="1">
      <c r="A138" s="13"/>
      <c r="B138" s="269"/>
      <c r="C138" s="270"/>
      <c r="D138" s="261" t="s">
        <v>465</v>
      </c>
      <c r="E138" s="271" t="s">
        <v>1</v>
      </c>
      <c r="F138" s="272" t="s">
        <v>4361</v>
      </c>
      <c r="G138" s="270"/>
      <c r="H138" s="273">
        <v>245</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245</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21.75" customHeight="1">
      <c r="A140" s="40"/>
      <c r="B140" s="41"/>
      <c r="C140" s="316" t="s">
        <v>112</v>
      </c>
      <c r="D140" s="316" t="s">
        <v>534</v>
      </c>
      <c r="E140" s="317" t="s">
        <v>4362</v>
      </c>
      <c r="F140" s="318" t="s">
        <v>4363</v>
      </c>
      <c r="G140" s="319" t="s">
        <v>461</v>
      </c>
      <c r="H140" s="320">
        <v>137</v>
      </c>
      <c r="I140" s="321"/>
      <c r="J140" s="322">
        <f>ROUND(I140*H140,2)</f>
        <v>0</v>
      </c>
      <c r="K140" s="323"/>
      <c r="L140" s="324"/>
      <c r="M140" s="325" t="s">
        <v>1</v>
      </c>
      <c r="N140" s="32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212</v>
      </c>
      <c r="AT140" s="259" t="s">
        <v>534</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162</v>
      </c>
      <c r="BM140" s="259" t="s">
        <v>133</v>
      </c>
    </row>
    <row r="141" s="13" customFormat="1">
      <c r="A141" s="13"/>
      <c r="B141" s="269"/>
      <c r="C141" s="270"/>
      <c r="D141" s="261" t="s">
        <v>465</v>
      </c>
      <c r="E141" s="271" t="s">
        <v>1</v>
      </c>
      <c r="F141" s="272" t="s">
        <v>4364</v>
      </c>
      <c r="G141" s="270"/>
      <c r="H141" s="273">
        <v>137</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137</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316" t="s">
        <v>124</v>
      </c>
      <c r="D143" s="316" t="s">
        <v>534</v>
      </c>
      <c r="E143" s="317" t="s">
        <v>4365</v>
      </c>
      <c r="F143" s="318" t="s">
        <v>4366</v>
      </c>
      <c r="G143" s="319" t="s">
        <v>461</v>
      </c>
      <c r="H143" s="320">
        <v>198</v>
      </c>
      <c r="I143" s="321"/>
      <c r="J143" s="322">
        <f>ROUND(I143*H143,2)</f>
        <v>0</v>
      </c>
      <c r="K143" s="323"/>
      <c r="L143" s="324"/>
      <c r="M143" s="325" t="s">
        <v>1</v>
      </c>
      <c r="N143" s="32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212</v>
      </c>
      <c r="AT143" s="259" t="s">
        <v>534</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162</v>
      </c>
      <c r="BM143" s="259" t="s">
        <v>136</v>
      </c>
    </row>
    <row r="144" s="13" customFormat="1">
      <c r="A144" s="13"/>
      <c r="B144" s="269"/>
      <c r="C144" s="270"/>
      <c r="D144" s="261" t="s">
        <v>465</v>
      </c>
      <c r="E144" s="271" t="s">
        <v>1</v>
      </c>
      <c r="F144" s="272" t="s">
        <v>4367</v>
      </c>
      <c r="G144" s="270"/>
      <c r="H144" s="273">
        <v>198</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198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316" t="s">
        <v>130</v>
      </c>
      <c r="D146" s="316" t="s">
        <v>534</v>
      </c>
      <c r="E146" s="317" t="s">
        <v>4368</v>
      </c>
      <c r="F146" s="318" t="s">
        <v>4369</v>
      </c>
      <c r="G146" s="319" t="s">
        <v>461</v>
      </c>
      <c r="H146" s="320">
        <v>231</v>
      </c>
      <c r="I146" s="321"/>
      <c r="J146" s="322">
        <f>ROUND(I146*H146,2)</f>
        <v>0</v>
      </c>
      <c r="K146" s="323"/>
      <c r="L146" s="324"/>
      <c r="M146" s="325" t="s">
        <v>1</v>
      </c>
      <c r="N146" s="32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212</v>
      </c>
      <c r="AT146" s="259" t="s">
        <v>534</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162</v>
      </c>
      <c r="BM146" s="259" t="s">
        <v>145</v>
      </c>
    </row>
    <row r="147" s="13" customFormat="1">
      <c r="A147" s="13"/>
      <c r="B147" s="269"/>
      <c r="C147" s="270"/>
      <c r="D147" s="261" t="s">
        <v>465</v>
      </c>
      <c r="E147" s="271" t="s">
        <v>1</v>
      </c>
      <c r="F147" s="272" t="s">
        <v>4370</v>
      </c>
      <c r="G147" s="270"/>
      <c r="H147" s="273">
        <v>231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231</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21.75" customHeight="1">
      <c r="A149" s="40"/>
      <c r="B149" s="41"/>
      <c r="C149" s="316" t="s">
        <v>133</v>
      </c>
      <c r="D149" s="316" t="s">
        <v>534</v>
      </c>
      <c r="E149" s="317" t="s">
        <v>4371</v>
      </c>
      <c r="F149" s="318" t="s">
        <v>4372</v>
      </c>
      <c r="G149" s="319" t="s">
        <v>461</v>
      </c>
      <c r="H149" s="320">
        <v>139</v>
      </c>
      <c r="I149" s="321"/>
      <c r="J149" s="322">
        <f>ROUND(I149*H149,2)</f>
        <v>0</v>
      </c>
      <c r="K149" s="323"/>
      <c r="L149" s="324"/>
      <c r="M149" s="325" t="s">
        <v>1</v>
      </c>
      <c r="N149" s="32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212</v>
      </c>
      <c r="AT149" s="259" t="s">
        <v>534</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162</v>
      </c>
      <c r="BM149" s="259" t="s">
        <v>151</v>
      </c>
    </row>
    <row r="150" s="13" customFormat="1">
      <c r="A150" s="13"/>
      <c r="B150" s="269"/>
      <c r="C150" s="270"/>
      <c r="D150" s="261" t="s">
        <v>465</v>
      </c>
      <c r="E150" s="271" t="s">
        <v>1</v>
      </c>
      <c r="F150" s="272" t="s">
        <v>4373</v>
      </c>
      <c r="G150" s="270"/>
      <c r="H150" s="273">
        <v>139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139</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139</v>
      </c>
      <c r="D152" s="247" t="s">
        <v>400</v>
      </c>
      <c r="E152" s="248" t="s">
        <v>4374</v>
      </c>
      <c r="F152" s="249" t="s">
        <v>4375</v>
      </c>
      <c r="G152" s="250" t="s">
        <v>461</v>
      </c>
      <c r="H152" s="251">
        <v>219</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162</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162</v>
      </c>
      <c r="BM152" s="259" t="s">
        <v>157</v>
      </c>
    </row>
    <row r="153" s="2" customFormat="1" ht="21.75" customHeight="1">
      <c r="A153" s="40"/>
      <c r="B153" s="41"/>
      <c r="C153" s="316" t="s">
        <v>136</v>
      </c>
      <c r="D153" s="316" t="s">
        <v>534</v>
      </c>
      <c r="E153" s="317" t="s">
        <v>4376</v>
      </c>
      <c r="F153" s="318" t="s">
        <v>4377</v>
      </c>
      <c r="G153" s="319" t="s">
        <v>461</v>
      </c>
      <c r="H153" s="320">
        <v>60.5</v>
      </c>
      <c r="I153" s="321"/>
      <c r="J153" s="322">
        <f>ROUND(I153*H153,2)</f>
        <v>0</v>
      </c>
      <c r="K153" s="323"/>
      <c r="L153" s="324"/>
      <c r="M153" s="325" t="s">
        <v>1</v>
      </c>
      <c r="N153" s="32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212</v>
      </c>
      <c r="AT153" s="259" t="s">
        <v>534</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162</v>
      </c>
      <c r="BM153" s="259" t="s">
        <v>162</v>
      </c>
    </row>
    <row r="154" s="13" customFormat="1">
      <c r="A154" s="13"/>
      <c r="B154" s="269"/>
      <c r="C154" s="270"/>
      <c r="D154" s="261" t="s">
        <v>465</v>
      </c>
      <c r="E154" s="271" t="s">
        <v>1</v>
      </c>
      <c r="F154" s="272" t="s">
        <v>4378</v>
      </c>
      <c r="G154" s="270"/>
      <c r="H154" s="273">
        <v>60.5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60.5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316" t="s">
        <v>142</v>
      </c>
      <c r="D156" s="316" t="s">
        <v>534</v>
      </c>
      <c r="E156" s="317" t="s">
        <v>4379</v>
      </c>
      <c r="F156" s="318" t="s">
        <v>4380</v>
      </c>
      <c r="G156" s="319" t="s">
        <v>461</v>
      </c>
      <c r="H156" s="320">
        <v>125.5</v>
      </c>
      <c r="I156" s="321"/>
      <c r="J156" s="322">
        <f>ROUND(I156*H156,2)</f>
        <v>0</v>
      </c>
      <c r="K156" s="323"/>
      <c r="L156" s="324"/>
      <c r="M156" s="325" t="s">
        <v>1</v>
      </c>
      <c r="N156" s="32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212</v>
      </c>
      <c r="AT156" s="259" t="s">
        <v>534</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162</v>
      </c>
      <c r="BM156" s="259" t="s">
        <v>168</v>
      </c>
    </row>
    <row r="157" s="2" customFormat="1" ht="21.75" customHeight="1">
      <c r="A157" s="40"/>
      <c r="B157" s="41"/>
      <c r="C157" s="316" t="s">
        <v>145</v>
      </c>
      <c r="D157" s="316" t="s">
        <v>534</v>
      </c>
      <c r="E157" s="317" t="s">
        <v>4381</v>
      </c>
      <c r="F157" s="318" t="s">
        <v>4382</v>
      </c>
      <c r="G157" s="319" t="s">
        <v>461</v>
      </c>
      <c r="H157" s="320">
        <v>33</v>
      </c>
      <c r="I157" s="321"/>
      <c r="J157" s="322">
        <f>ROUND(I157*H157,2)</f>
        <v>0</v>
      </c>
      <c r="K157" s="323"/>
      <c r="L157" s="324"/>
      <c r="M157" s="325" t="s">
        <v>1</v>
      </c>
      <c r="N157" s="32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212</v>
      </c>
      <c r="AT157" s="259" t="s">
        <v>534</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162</v>
      </c>
      <c r="BM157" s="259" t="s">
        <v>174</v>
      </c>
    </row>
    <row r="158" s="2" customFormat="1" ht="55.5" customHeight="1">
      <c r="A158" s="40"/>
      <c r="B158" s="41"/>
      <c r="C158" s="247" t="s">
        <v>148</v>
      </c>
      <c r="D158" s="247" t="s">
        <v>400</v>
      </c>
      <c r="E158" s="248" t="s">
        <v>4383</v>
      </c>
      <c r="F158" s="249" t="s">
        <v>4384</v>
      </c>
      <c r="G158" s="250" t="s">
        <v>461</v>
      </c>
      <c r="H158" s="251">
        <v>30</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162</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162</v>
      </c>
      <c r="BM158" s="259" t="s">
        <v>179</v>
      </c>
    </row>
    <row r="159" s="13" customFormat="1">
      <c r="A159" s="13"/>
      <c r="B159" s="269"/>
      <c r="C159" s="270"/>
      <c r="D159" s="261" t="s">
        <v>465</v>
      </c>
      <c r="E159" s="271" t="s">
        <v>1</v>
      </c>
      <c r="F159" s="272" t="s">
        <v>4385</v>
      </c>
      <c r="G159" s="270"/>
      <c r="H159" s="273">
        <v>30</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30</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316" t="s">
        <v>151</v>
      </c>
      <c r="D161" s="316" t="s">
        <v>534</v>
      </c>
      <c r="E161" s="317" t="s">
        <v>4386</v>
      </c>
      <c r="F161" s="318" t="s">
        <v>4387</v>
      </c>
      <c r="G161" s="319" t="s">
        <v>461</v>
      </c>
      <c r="H161" s="320">
        <v>26.5</v>
      </c>
      <c r="I161" s="321"/>
      <c r="J161" s="322">
        <f>ROUND(I161*H161,2)</f>
        <v>0</v>
      </c>
      <c r="K161" s="323"/>
      <c r="L161" s="324"/>
      <c r="M161" s="325" t="s">
        <v>1</v>
      </c>
      <c r="N161" s="32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212</v>
      </c>
      <c r="AT161" s="259" t="s">
        <v>534</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162</v>
      </c>
      <c r="BM161" s="259" t="s">
        <v>188</v>
      </c>
    </row>
    <row r="162" s="13" customFormat="1">
      <c r="A162" s="13"/>
      <c r="B162" s="269"/>
      <c r="C162" s="270"/>
      <c r="D162" s="261" t="s">
        <v>465</v>
      </c>
      <c r="E162" s="271" t="s">
        <v>1</v>
      </c>
      <c r="F162" s="272" t="s">
        <v>4388</v>
      </c>
      <c r="G162" s="270"/>
      <c r="H162" s="273">
        <v>26.5</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26.5</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21.75" customHeight="1">
      <c r="A164" s="40"/>
      <c r="B164" s="41"/>
      <c r="C164" s="316" t="s">
        <v>154</v>
      </c>
      <c r="D164" s="316" t="s">
        <v>534</v>
      </c>
      <c r="E164" s="317" t="s">
        <v>4389</v>
      </c>
      <c r="F164" s="318" t="s">
        <v>4390</v>
      </c>
      <c r="G164" s="319" t="s">
        <v>461</v>
      </c>
      <c r="H164" s="320">
        <v>3.5</v>
      </c>
      <c r="I164" s="321"/>
      <c r="J164" s="322">
        <f>ROUND(I164*H164,2)</f>
        <v>0</v>
      </c>
      <c r="K164" s="323"/>
      <c r="L164" s="324"/>
      <c r="M164" s="325" t="s">
        <v>1</v>
      </c>
      <c r="N164" s="32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212</v>
      </c>
      <c r="AT164" s="259" t="s">
        <v>534</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162</v>
      </c>
      <c r="BM164" s="259" t="s">
        <v>194</v>
      </c>
    </row>
    <row r="165" s="2" customFormat="1" ht="33" customHeight="1">
      <c r="A165" s="40"/>
      <c r="B165" s="41"/>
      <c r="C165" s="247" t="s">
        <v>157</v>
      </c>
      <c r="D165" s="247" t="s">
        <v>400</v>
      </c>
      <c r="E165" s="248" t="s">
        <v>4391</v>
      </c>
      <c r="F165" s="249" t="s">
        <v>4392</v>
      </c>
      <c r="G165" s="250" t="s">
        <v>461</v>
      </c>
      <c r="H165" s="251">
        <v>2745.5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162</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162</v>
      </c>
      <c r="BM165" s="259" t="s">
        <v>200</v>
      </c>
    </row>
    <row r="166" s="2" customFormat="1" ht="21.75" customHeight="1">
      <c r="A166" s="40"/>
      <c r="B166" s="41"/>
      <c r="C166" s="316" t="s">
        <v>8</v>
      </c>
      <c r="D166" s="316" t="s">
        <v>534</v>
      </c>
      <c r="E166" s="317" t="s">
        <v>4393</v>
      </c>
      <c r="F166" s="318" t="s">
        <v>4394</v>
      </c>
      <c r="G166" s="319" t="s">
        <v>461</v>
      </c>
      <c r="H166" s="320">
        <v>1406</v>
      </c>
      <c r="I166" s="321"/>
      <c r="J166" s="322">
        <f>ROUND(I166*H166,2)</f>
        <v>0</v>
      </c>
      <c r="K166" s="323"/>
      <c r="L166" s="324"/>
      <c r="M166" s="325" t="s">
        <v>1</v>
      </c>
      <c r="N166" s="32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212</v>
      </c>
      <c r="AT166" s="259" t="s">
        <v>534</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162</v>
      </c>
      <c r="BM166" s="259" t="s">
        <v>206</v>
      </c>
    </row>
    <row r="167" s="13" customFormat="1">
      <c r="A167" s="13"/>
      <c r="B167" s="269"/>
      <c r="C167" s="270"/>
      <c r="D167" s="261" t="s">
        <v>465</v>
      </c>
      <c r="E167" s="271" t="s">
        <v>1</v>
      </c>
      <c r="F167" s="272" t="s">
        <v>4395</v>
      </c>
      <c r="G167" s="270"/>
      <c r="H167" s="273">
        <v>1406</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1406</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21.75" customHeight="1">
      <c r="A169" s="40"/>
      <c r="B169" s="41"/>
      <c r="C169" s="316" t="s">
        <v>162</v>
      </c>
      <c r="D169" s="316" t="s">
        <v>534</v>
      </c>
      <c r="E169" s="317" t="s">
        <v>4396</v>
      </c>
      <c r="F169" s="318" t="s">
        <v>4397</v>
      </c>
      <c r="G169" s="319" t="s">
        <v>461</v>
      </c>
      <c r="H169" s="320">
        <v>47</v>
      </c>
      <c r="I169" s="321"/>
      <c r="J169" s="322">
        <f>ROUND(I169*H169,2)</f>
        <v>0</v>
      </c>
      <c r="K169" s="323"/>
      <c r="L169" s="324"/>
      <c r="M169" s="325" t="s">
        <v>1</v>
      </c>
      <c r="N169" s="32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212</v>
      </c>
      <c r="AT169" s="259" t="s">
        <v>534</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162</v>
      </c>
      <c r="BM169" s="259" t="s">
        <v>212</v>
      </c>
    </row>
    <row r="170" s="2" customFormat="1" ht="21.75" customHeight="1">
      <c r="A170" s="40"/>
      <c r="B170" s="41"/>
      <c r="C170" s="316" t="s">
        <v>165</v>
      </c>
      <c r="D170" s="316" t="s">
        <v>534</v>
      </c>
      <c r="E170" s="317" t="s">
        <v>4398</v>
      </c>
      <c r="F170" s="318" t="s">
        <v>4399</v>
      </c>
      <c r="G170" s="319" t="s">
        <v>461</v>
      </c>
      <c r="H170" s="320">
        <v>384</v>
      </c>
      <c r="I170" s="321"/>
      <c r="J170" s="322">
        <f>ROUND(I170*H170,2)</f>
        <v>0</v>
      </c>
      <c r="K170" s="323"/>
      <c r="L170" s="324"/>
      <c r="M170" s="325" t="s">
        <v>1</v>
      </c>
      <c r="N170" s="32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212</v>
      </c>
      <c r="AT170" s="259" t="s">
        <v>534</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215</v>
      </c>
    </row>
    <row r="171" s="2" customFormat="1" ht="21.75" customHeight="1">
      <c r="A171" s="40"/>
      <c r="B171" s="41"/>
      <c r="C171" s="316" t="s">
        <v>168</v>
      </c>
      <c r="D171" s="316" t="s">
        <v>534</v>
      </c>
      <c r="E171" s="317" t="s">
        <v>4400</v>
      </c>
      <c r="F171" s="318" t="s">
        <v>4401</v>
      </c>
      <c r="G171" s="319" t="s">
        <v>461</v>
      </c>
      <c r="H171" s="320">
        <v>58</v>
      </c>
      <c r="I171" s="321"/>
      <c r="J171" s="322">
        <f>ROUND(I171*H171,2)</f>
        <v>0</v>
      </c>
      <c r="K171" s="323"/>
      <c r="L171" s="324"/>
      <c r="M171" s="325" t="s">
        <v>1</v>
      </c>
      <c r="N171" s="32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212</v>
      </c>
      <c r="AT171" s="259" t="s">
        <v>534</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162</v>
      </c>
      <c r="BM171" s="259" t="s">
        <v>661</v>
      </c>
    </row>
    <row r="172" s="2" customFormat="1" ht="21.75" customHeight="1">
      <c r="A172" s="40"/>
      <c r="B172" s="41"/>
      <c r="C172" s="316" t="s">
        <v>171</v>
      </c>
      <c r="D172" s="316" t="s">
        <v>534</v>
      </c>
      <c r="E172" s="317" t="s">
        <v>4402</v>
      </c>
      <c r="F172" s="318" t="s">
        <v>4403</v>
      </c>
      <c r="G172" s="319" t="s">
        <v>461</v>
      </c>
      <c r="H172" s="320">
        <v>112</v>
      </c>
      <c r="I172" s="321"/>
      <c r="J172" s="322">
        <f>ROUND(I172*H172,2)</f>
        <v>0</v>
      </c>
      <c r="K172" s="323"/>
      <c r="L172" s="324"/>
      <c r="M172" s="325" t="s">
        <v>1</v>
      </c>
      <c r="N172" s="32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212</v>
      </c>
      <c r="AT172" s="259" t="s">
        <v>534</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162</v>
      </c>
      <c r="BM172" s="259" t="s">
        <v>664</v>
      </c>
    </row>
    <row r="173" s="2" customFormat="1" ht="21.75" customHeight="1">
      <c r="A173" s="40"/>
      <c r="B173" s="41"/>
      <c r="C173" s="316" t="s">
        <v>174</v>
      </c>
      <c r="D173" s="316" t="s">
        <v>534</v>
      </c>
      <c r="E173" s="317" t="s">
        <v>4404</v>
      </c>
      <c r="F173" s="318" t="s">
        <v>4405</v>
      </c>
      <c r="G173" s="319" t="s">
        <v>461</v>
      </c>
      <c r="H173" s="320">
        <v>15</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534</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667</v>
      </c>
    </row>
    <row r="174" s="2" customFormat="1" ht="21.75" customHeight="1">
      <c r="A174" s="40"/>
      <c r="B174" s="41"/>
      <c r="C174" s="316" t="s">
        <v>7</v>
      </c>
      <c r="D174" s="316" t="s">
        <v>534</v>
      </c>
      <c r="E174" s="317" t="s">
        <v>4406</v>
      </c>
      <c r="F174" s="318" t="s">
        <v>4407</v>
      </c>
      <c r="G174" s="319" t="s">
        <v>461</v>
      </c>
      <c r="H174" s="320">
        <v>596.5</v>
      </c>
      <c r="I174" s="321"/>
      <c r="J174" s="322">
        <f>ROUND(I174*H174,2)</f>
        <v>0</v>
      </c>
      <c r="K174" s="323"/>
      <c r="L174" s="324"/>
      <c r="M174" s="325" t="s">
        <v>1</v>
      </c>
      <c r="N174" s="32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212</v>
      </c>
      <c r="AT174" s="259" t="s">
        <v>534</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162</v>
      </c>
      <c r="BM174" s="259" t="s">
        <v>670</v>
      </c>
    </row>
    <row r="175" s="13" customFormat="1">
      <c r="A175" s="13"/>
      <c r="B175" s="269"/>
      <c r="C175" s="270"/>
      <c r="D175" s="261" t="s">
        <v>465</v>
      </c>
      <c r="E175" s="271" t="s">
        <v>1</v>
      </c>
      <c r="F175" s="272" t="s">
        <v>4408</v>
      </c>
      <c r="G175" s="270"/>
      <c r="H175" s="273">
        <v>596.5</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596.5</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21.75" customHeight="1">
      <c r="A177" s="40"/>
      <c r="B177" s="41"/>
      <c r="C177" s="316" t="s">
        <v>179</v>
      </c>
      <c r="D177" s="316" t="s">
        <v>534</v>
      </c>
      <c r="E177" s="317" t="s">
        <v>4409</v>
      </c>
      <c r="F177" s="318" t="s">
        <v>4410</v>
      </c>
      <c r="G177" s="319" t="s">
        <v>461</v>
      </c>
      <c r="H177" s="320">
        <v>127</v>
      </c>
      <c r="I177" s="321"/>
      <c r="J177" s="322">
        <f>ROUND(I177*H177,2)</f>
        <v>0</v>
      </c>
      <c r="K177" s="323"/>
      <c r="L177" s="324"/>
      <c r="M177" s="325" t="s">
        <v>1</v>
      </c>
      <c r="N177" s="32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212</v>
      </c>
      <c r="AT177" s="259" t="s">
        <v>534</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162</v>
      </c>
      <c r="BM177" s="259" t="s">
        <v>673</v>
      </c>
    </row>
    <row r="178" s="13" customFormat="1">
      <c r="A178" s="13"/>
      <c r="B178" s="269"/>
      <c r="C178" s="270"/>
      <c r="D178" s="261" t="s">
        <v>465</v>
      </c>
      <c r="E178" s="271" t="s">
        <v>1</v>
      </c>
      <c r="F178" s="272" t="s">
        <v>4411</v>
      </c>
      <c r="G178" s="270"/>
      <c r="H178" s="273">
        <v>127</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127</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33" customHeight="1">
      <c r="A180" s="40"/>
      <c r="B180" s="41"/>
      <c r="C180" s="247" t="s">
        <v>185</v>
      </c>
      <c r="D180" s="247" t="s">
        <v>400</v>
      </c>
      <c r="E180" s="248" t="s">
        <v>4412</v>
      </c>
      <c r="F180" s="249" t="s">
        <v>4413</v>
      </c>
      <c r="G180" s="250" t="s">
        <v>461</v>
      </c>
      <c r="H180" s="251">
        <v>234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162</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162</v>
      </c>
      <c r="BM180" s="259" t="s">
        <v>676</v>
      </c>
    </row>
    <row r="181" s="2" customFormat="1" ht="33" customHeight="1">
      <c r="A181" s="40"/>
      <c r="B181" s="41"/>
      <c r="C181" s="247" t="s">
        <v>188</v>
      </c>
      <c r="D181" s="247" t="s">
        <v>400</v>
      </c>
      <c r="E181" s="248" t="s">
        <v>4414</v>
      </c>
      <c r="F181" s="249" t="s">
        <v>4415</v>
      </c>
      <c r="G181" s="250" t="s">
        <v>461</v>
      </c>
      <c r="H181" s="251">
        <v>27</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162</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162</v>
      </c>
      <c r="BM181" s="259" t="s">
        <v>679</v>
      </c>
    </row>
    <row r="182" s="2" customFormat="1" ht="33" customHeight="1">
      <c r="A182" s="40"/>
      <c r="B182" s="41"/>
      <c r="C182" s="247" t="s">
        <v>191</v>
      </c>
      <c r="D182" s="247" t="s">
        <v>400</v>
      </c>
      <c r="E182" s="248" t="s">
        <v>1609</v>
      </c>
      <c r="F182" s="249" t="s">
        <v>4416</v>
      </c>
      <c r="G182" s="250" t="s">
        <v>1431</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682</v>
      </c>
    </row>
    <row r="183" s="12" customFormat="1" ht="22.8" customHeight="1">
      <c r="A183" s="12"/>
      <c r="B183" s="231"/>
      <c r="C183" s="232"/>
      <c r="D183" s="233" t="s">
        <v>82</v>
      </c>
      <c r="E183" s="245" t="s">
        <v>3588</v>
      </c>
      <c r="F183" s="245" t="s">
        <v>4417</v>
      </c>
      <c r="G183" s="232"/>
      <c r="H183" s="232"/>
      <c r="I183" s="235"/>
      <c r="J183" s="246">
        <f>BK183</f>
        <v>0</v>
      </c>
      <c r="K183" s="232"/>
      <c r="L183" s="237"/>
      <c r="M183" s="238"/>
      <c r="N183" s="239"/>
      <c r="O183" s="239"/>
      <c r="P183" s="240">
        <f>SUM(P184:P315)</f>
        <v>0</v>
      </c>
      <c r="Q183" s="239"/>
      <c r="R183" s="240">
        <f>SUM(R184:R315)</f>
        <v>0</v>
      </c>
      <c r="S183" s="239"/>
      <c r="T183" s="241">
        <f>SUM(T184:T315)</f>
        <v>0</v>
      </c>
      <c r="U183" s="12"/>
      <c r="V183" s="12"/>
      <c r="W183" s="12"/>
      <c r="X183" s="12"/>
      <c r="Y183" s="12"/>
      <c r="Z183" s="12"/>
      <c r="AA183" s="12"/>
      <c r="AB183" s="12"/>
      <c r="AC183" s="12"/>
      <c r="AD183" s="12"/>
      <c r="AE183" s="12"/>
      <c r="AR183" s="242" t="s">
        <v>93</v>
      </c>
      <c r="AT183" s="243" t="s">
        <v>82</v>
      </c>
      <c r="AU183" s="243" t="s">
        <v>91</v>
      </c>
      <c r="AY183" s="242" t="s">
        <v>397</v>
      </c>
      <c r="BK183" s="244">
        <f>SUM(BK184:BK315)</f>
        <v>0</v>
      </c>
    </row>
    <row r="184" s="2" customFormat="1" ht="21.75" customHeight="1">
      <c r="A184" s="40"/>
      <c r="B184" s="41"/>
      <c r="C184" s="247" t="s">
        <v>194</v>
      </c>
      <c r="D184" s="247" t="s">
        <v>400</v>
      </c>
      <c r="E184" s="248" t="s">
        <v>4418</v>
      </c>
      <c r="F184" s="249" t="s">
        <v>4419</v>
      </c>
      <c r="G184" s="250" t="s">
        <v>464</v>
      </c>
      <c r="H184" s="251">
        <v>311.85000000000002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995</v>
      </c>
    </row>
    <row r="185" s="13" customFormat="1">
      <c r="A185" s="13"/>
      <c r="B185" s="269"/>
      <c r="C185" s="270"/>
      <c r="D185" s="261" t="s">
        <v>465</v>
      </c>
      <c r="E185" s="271" t="s">
        <v>1</v>
      </c>
      <c r="F185" s="272" t="s">
        <v>4420</v>
      </c>
      <c r="G185" s="270"/>
      <c r="H185" s="273">
        <v>311.85000000000002</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4" customFormat="1">
      <c r="A186" s="14"/>
      <c r="B186" s="280"/>
      <c r="C186" s="281"/>
      <c r="D186" s="261" t="s">
        <v>465</v>
      </c>
      <c r="E186" s="282" t="s">
        <v>1</v>
      </c>
      <c r="F186" s="283" t="s">
        <v>467</v>
      </c>
      <c r="G186" s="281"/>
      <c r="H186" s="284">
        <v>311.85000000000002</v>
      </c>
      <c r="I186" s="285"/>
      <c r="J186" s="281"/>
      <c r="K186" s="281"/>
      <c r="L186" s="286"/>
      <c r="M186" s="287"/>
      <c r="N186" s="288"/>
      <c r="O186" s="288"/>
      <c r="P186" s="288"/>
      <c r="Q186" s="288"/>
      <c r="R186" s="288"/>
      <c r="S186" s="288"/>
      <c r="T186" s="289"/>
      <c r="U186" s="14"/>
      <c r="V186" s="14"/>
      <c r="W186" s="14"/>
      <c r="X186" s="14"/>
      <c r="Y186" s="14"/>
      <c r="Z186" s="14"/>
      <c r="AA186" s="14"/>
      <c r="AB186" s="14"/>
      <c r="AC186" s="14"/>
      <c r="AD186" s="14"/>
      <c r="AE186" s="14"/>
      <c r="AT186" s="290" t="s">
        <v>465</v>
      </c>
      <c r="AU186" s="290" t="s">
        <v>93</v>
      </c>
      <c r="AV186" s="14" t="s">
        <v>124</v>
      </c>
      <c r="AW186" s="14" t="s">
        <v>38</v>
      </c>
      <c r="AX186" s="14" t="s">
        <v>91</v>
      </c>
      <c r="AY186" s="290" t="s">
        <v>397</v>
      </c>
    </row>
    <row r="187" s="2" customFormat="1" ht="16.5" customHeight="1">
      <c r="A187" s="40"/>
      <c r="B187" s="41"/>
      <c r="C187" s="247" t="s">
        <v>197</v>
      </c>
      <c r="D187" s="247" t="s">
        <v>400</v>
      </c>
      <c r="E187" s="248" t="s">
        <v>4421</v>
      </c>
      <c r="F187" s="249" t="s">
        <v>4422</v>
      </c>
      <c r="G187" s="250" t="s">
        <v>461</v>
      </c>
      <c r="H187" s="251">
        <v>75</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162</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162</v>
      </c>
      <c r="BM187" s="259" t="s">
        <v>1026</v>
      </c>
    </row>
    <row r="188" s="2" customFormat="1" ht="16.5" customHeight="1">
      <c r="A188" s="40"/>
      <c r="B188" s="41"/>
      <c r="C188" s="247" t="s">
        <v>200</v>
      </c>
      <c r="D188" s="247" t="s">
        <v>400</v>
      </c>
      <c r="E188" s="248" t="s">
        <v>4423</v>
      </c>
      <c r="F188" s="249" t="s">
        <v>4424</v>
      </c>
      <c r="G188" s="250" t="s">
        <v>461</v>
      </c>
      <c r="H188" s="251">
        <v>430</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1042</v>
      </c>
    </row>
    <row r="189" s="2" customFormat="1" ht="16.5" customHeight="1">
      <c r="A189" s="40"/>
      <c r="B189" s="41"/>
      <c r="C189" s="247" t="s">
        <v>203</v>
      </c>
      <c r="D189" s="247" t="s">
        <v>400</v>
      </c>
      <c r="E189" s="248" t="s">
        <v>4425</v>
      </c>
      <c r="F189" s="249" t="s">
        <v>4426</v>
      </c>
      <c r="G189" s="250" t="s">
        <v>461</v>
      </c>
      <c r="H189" s="251">
        <v>365</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162</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162</v>
      </c>
      <c r="BM189" s="259" t="s">
        <v>1057</v>
      </c>
    </row>
    <row r="190" s="2" customFormat="1" ht="16.5" customHeight="1">
      <c r="A190" s="40"/>
      <c r="B190" s="41"/>
      <c r="C190" s="247" t="s">
        <v>206</v>
      </c>
      <c r="D190" s="247" t="s">
        <v>400</v>
      </c>
      <c r="E190" s="248" t="s">
        <v>4427</v>
      </c>
      <c r="F190" s="249" t="s">
        <v>4428</v>
      </c>
      <c r="G190" s="250" t="s">
        <v>461</v>
      </c>
      <c r="H190" s="251">
        <v>21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1066</v>
      </c>
    </row>
    <row r="191" s="2" customFormat="1" ht="44.25" customHeight="1">
      <c r="A191" s="40"/>
      <c r="B191" s="41"/>
      <c r="C191" s="247" t="s">
        <v>209</v>
      </c>
      <c r="D191" s="247" t="s">
        <v>400</v>
      </c>
      <c r="E191" s="248" t="s">
        <v>4429</v>
      </c>
      <c r="F191" s="249" t="s">
        <v>4430</v>
      </c>
      <c r="G191" s="250" t="s">
        <v>1828</v>
      </c>
      <c r="H191" s="251">
        <v>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162</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162</v>
      </c>
      <c r="BM191" s="259" t="s">
        <v>1078</v>
      </c>
    </row>
    <row r="192" s="2" customFormat="1" ht="21.75" customHeight="1">
      <c r="A192" s="40"/>
      <c r="B192" s="41"/>
      <c r="C192" s="247" t="s">
        <v>212</v>
      </c>
      <c r="D192" s="247" t="s">
        <v>400</v>
      </c>
      <c r="E192" s="248" t="s">
        <v>4431</v>
      </c>
      <c r="F192" s="249" t="s">
        <v>4432</v>
      </c>
      <c r="G192" s="250" t="s">
        <v>461</v>
      </c>
      <c r="H192" s="251">
        <v>31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1088</v>
      </c>
    </row>
    <row r="193" s="13" customFormat="1">
      <c r="A193" s="13"/>
      <c r="B193" s="269"/>
      <c r="C193" s="270"/>
      <c r="D193" s="261" t="s">
        <v>465</v>
      </c>
      <c r="E193" s="271" t="s">
        <v>1</v>
      </c>
      <c r="F193" s="272" t="s">
        <v>4433</v>
      </c>
      <c r="G193" s="270"/>
      <c r="H193" s="273">
        <v>31</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31</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21.75" customHeight="1">
      <c r="A195" s="40"/>
      <c r="B195" s="41"/>
      <c r="C195" s="247" t="s">
        <v>182</v>
      </c>
      <c r="D195" s="247" t="s">
        <v>400</v>
      </c>
      <c r="E195" s="248" t="s">
        <v>4434</v>
      </c>
      <c r="F195" s="249" t="s">
        <v>4435</v>
      </c>
      <c r="G195" s="250" t="s">
        <v>461</v>
      </c>
      <c r="H195" s="251">
        <v>14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162</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162</v>
      </c>
      <c r="BM195" s="259" t="s">
        <v>1096</v>
      </c>
    </row>
    <row r="196" s="13" customFormat="1">
      <c r="A196" s="13"/>
      <c r="B196" s="269"/>
      <c r="C196" s="270"/>
      <c r="D196" s="261" t="s">
        <v>465</v>
      </c>
      <c r="E196" s="271" t="s">
        <v>1</v>
      </c>
      <c r="F196" s="272" t="s">
        <v>4436</v>
      </c>
      <c r="G196" s="270"/>
      <c r="H196" s="273">
        <v>14</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14</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16.5" customHeight="1">
      <c r="A198" s="40"/>
      <c r="B198" s="41"/>
      <c r="C198" s="247" t="s">
        <v>215</v>
      </c>
      <c r="D198" s="247" t="s">
        <v>400</v>
      </c>
      <c r="E198" s="248" t="s">
        <v>4437</v>
      </c>
      <c r="F198" s="249" t="s">
        <v>4438</v>
      </c>
      <c r="G198" s="250" t="s">
        <v>461</v>
      </c>
      <c r="H198" s="251">
        <v>48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1105</v>
      </c>
    </row>
    <row r="199" s="13" customFormat="1">
      <c r="A199" s="13"/>
      <c r="B199" s="269"/>
      <c r="C199" s="270"/>
      <c r="D199" s="261" t="s">
        <v>465</v>
      </c>
      <c r="E199" s="271" t="s">
        <v>1</v>
      </c>
      <c r="F199" s="272" t="s">
        <v>4439</v>
      </c>
      <c r="G199" s="270"/>
      <c r="H199" s="273">
        <v>2</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3" customFormat="1">
      <c r="A200" s="13"/>
      <c r="B200" s="269"/>
      <c r="C200" s="270"/>
      <c r="D200" s="261" t="s">
        <v>465</v>
      </c>
      <c r="E200" s="271" t="s">
        <v>1</v>
      </c>
      <c r="F200" s="272" t="s">
        <v>4440</v>
      </c>
      <c r="G200" s="270"/>
      <c r="H200" s="273">
        <v>1</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3" customFormat="1">
      <c r="A201" s="13"/>
      <c r="B201" s="269"/>
      <c r="C201" s="270"/>
      <c r="D201" s="261" t="s">
        <v>465</v>
      </c>
      <c r="E201" s="271" t="s">
        <v>1</v>
      </c>
      <c r="F201" s="272" t="s">
        <v>4441</v>
      </c>
      <c r="G201" s="270"/>
      <c r="H201" s="273">
        <v>45</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48</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16.5" customHeight="1">
      <c r="A203" s="40"/>
      <c r="B203" s="41"/>
      <c r="C203" s="247" t="s">
        <v>218</v>
      </c>
      <c r="D203" s="247" t="s">
        <v>400</v>
      </c>
      <c r="E203" s="248" t="s">
        <v>4442</v>
      </c>
      <c r="F203" s="249" t="s">
        <v>4443</v>
      </c>
      <c r="G203" s="250" t="s">
        <v>461</v>
      </c>
      <c r="H203" s="251">
        <v>300</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162</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162</v>
      </c>
      <c r="BM203" s="259" t="s">
        <v>790</v>
      </c>
    </row>
    <row r="204" s="13" customFormat="1">
      <c r="A204" s="13"/>
      <c r="B204" s="269"/>
      <c r="C204" s="270"/>
      <c r="D204" s="261" t="s">
        <v>465</v>
      </c>
      <c r="E204" s="271" t="s">
        <v>1</v>
      </c>
      <c r="F204" s="272" t="s">
        <v>4444</v>
      </c>
      <c r="G204" s="270"/>
      <c r="H204" s="273">
        <v>173</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3" customFormat="1">
      <c r="A205" s="13"/>
      <c r="B205" s="269"/>
      <c r="C205" s="270"/>
      <c r="D205" s="261" t="s">
        <v>465</v>
      </c>
      <c r="E205" s="271" t="s">
        <v>1</v>
      </c>
      <c r="F205" s="272" t="s">
        <v>4445</v>
      </c>
      <c r="G205" s="270"/>
      <c r="H205" s="273">
        <v>55</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3" customFormat="1">
      <c r="A206" s="13"/>
      <c r="B206" s="269"/>
      <c r="C206" s="270"/>
      <c r="D206" s="261" t="s">
        <v>465</v>
      </c>
      <c r="E206" s="271" t="s">
        <v>1</v>
      </c>
      <c r="F206" s="272" t="s">
        <v>4446</v>
      </c>
      <c r="G206" s="270"/>
      <c r="H206" s="273">
        <v>21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3" customFormat="1">
      <c r="A207" s="13"/>
      <c r="B207" s="269"/>
      <c r="C207" s="270"/>
      <c r="D207" s="261" t="s">
        <v>465</v>
      </c>
      <c r="E207" s="271" t="s">
        <v>1</v>
      </c>
      <c r="F207" s="272" t="s">
        <v>4447</v>
      </c>
      <c r="G207" s="270"/>
      <c r="H207" s="273">
        <v>51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300</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16.5" customHeight="1">
      <c r="A209" s="40"/>
      <c r="B209" s="41"/>
      <c r="C209" s="247" t="s">
        <v>661</v>
      </c>
      <c r="D209" s="247" t="s">
        <v>400</v>
      </c>
      <c r="E209" s="248" t="s">
        <v>4448</v>
      </c>
      <c r="F209" s="249" t="s">
        <v>4449</v>
      </c>
      <c r="G209" s="250" t="s">
        <v>461</v>
      </c>
      <c r="H209" s="251">
        <v>7.5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162</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162</v>
      </c>
      <c r="BM209" s="259" t="s">
        <v>793</v>
      </c>
    </row>
    <row r="210" s="13" customFormat="1">
      <c r="A210" s="13"/>
      <c r="B210" s="269"/>
      <c r="C210" s="270"/>
      <c r="D210" s="261" t="s">
        <v>465</v>
      </c>
      <c r="E210" s="271" t="s">
        <v>1</v>
      </c>
      <c r="F210" s="272" t="s">
        <v>4450</v>
      </c>
      <c r="G210" s="270"/>
      <c r="H210" s="273">
        <v>4</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3" customFormat="1">
      <c r="A211" s="13"/>
      <c r="B211" s="269"/>
      <c r="C211" s="270"/>
      <c r="D211" s="261" t="s">
        <v>465</v>
      </c>
      <c r="E211" s="271" t="s">
        <v>1</v>
      </c>
      <c r="F211" s="272" t="s">
        <v>4451</v>
      </c>
      <c r="G211" s="270"/>
      <c r="H211" s="273">
        <v>3.5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7.5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16.5" customHeight="1">
      <c r="A213" s="40"/>
      <c r="B213" s="41"/>
      <c r="C213" s="247" t="s">
        <v>795</v>
      </c>
      <c r="D213" s="247" t="s">
        <v>400</v>
      </c>
      <c r="E213" s="248" t="s">
        <v>4452</v>
      </c>
      <c r="F213" s="249" t="s">
        <v>4453</v>
      </c>
      <c r="G213" s="250" t="s">
        <v>461</v>
      </c>
      <c r="H213" s="251">
        <v>43</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162</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162</v>
      </c>
      <c r="BM213" s="259" t="s">
        <v>798</v>
      </c>
    </row>
    <row r="214" s="13" customFormat="1">
      <c r="A214" s="13"/>
      <c r="B214" s="269"/>
      <c r="C214" s="270"/>
      <c r="D214" s="261" t="s">
        <v>465</v>
      </c>
      <c r="E214" s="271" t="s">
        <v>1</v>
      </c>
      <c r="F214" s="272" t="s">
        <v>4454</v>
      </c>
      <c r="G214" s="270"/>
      <c r="H214" s="273">
        <v>21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4455</v>
      </c>
      <c r="G215" s="270"/>
      <c r="H215" s="273">
        <v>5</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3" customFormat="1">
      <c r="A216" s="13"/>
      <c r="B216" s="269"/>
      <c r="C216" s="270"/>
      <c r="D216" s="261" t="s">
        <v>465</v>
      </c>
      <c r="E216" s="271" t="s">
        <v>1</v>
      </c>
      <c r="F216" s="272" t="s">
        <v>4456</v>
      </c>
      <c r="G216" s="270"/>
      <c r="H216" s="273">
        <v>6</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3" customFormat="1">
      <c r="A217" s="13"/>
      <c r="B217" s="269"/>
      <c r="C217" s="270"/>
      <c r="D217" s="261" t="s">
        <v>465</v>
      </c>
      <c r="E217" s="271" t="s">
        <v>1</v>
      </c>
      <c r="F217" s="272" t="s">
        <v>4457</v>
      </c>
      <c r="G217" s="270"/>
      <c r="H217" s="273">
        <v>11</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43</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2" customFormat="1" ht="21.75" customHeight="1">
      <c r="A219" s="40"/>
      <c r="B219" s="41"/>
      <c r="C219" s="247" t="s">
        <v>664</v>
      </c>
      <c r="D219" s="247" t="s">
        <v>400</v>
      </c>
      <c r="E219" s="248" t="s">
        <v>4458</v>
      </c>
      <c r="F219" s="249" t="s">
        <v>4459</v>
      </c>
      <c r="G219" s="250" t="s">
        <v>461</v>
      </c>
      <c r="H219" s="251">
        <v>185</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162</v>
      </c>
      <c r="AT219" s="259" t="s">
        <v>400</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162</v>
      </c>
      <c r="BM219" s="259" t="s">
        <v>807</v>
      </c>
    </row>
    <row r="220" s="13" customFormat="1">
      <c r="A220" s="13"/>
      <c r="B220" s="269"/>
      <c r="C220" s="270"/>
      <c r="D220" s="261" t="s">
        <v>465</v>
      </c>
      <c r="E220" s="271" t="s">
        <v>1</v>
      </c>
      <c r="F220" s="272" t="s">
        <v>4460</v>
      </c>
      <c r="G220" s="270"/>
      <c r="H220" s="273">
        <v>51</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3" customFormat="1">
      <c r="A221" s="13"/>
      <c r="B221" s="269"/>
      <c r="C221" s="270"/>
      <c r="D221" s="261" t="s">
        <v>465</v>
      </c>
      <c r="E221" s="271" t="s">
        <v>1</v>
      </c>
      <c r="F221" s="272" t="s">
        <v>4461</v>
      </c>
      <c r="G221" s="270"/>
      <c r="H221" s="273">
        <v>80.5</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3" customFormat="1">
      <c r="A222" s="13"/>
      <c r="B222" s="269"/>
      <c r="C222" s="270"/>
      <c r="D222" s="261" t="s">
        <v>465</v>
      </c>
      <c r="E222" s="271" t="s">
        <v>1</v>
      </c>
      <c r="F222" s="272" t="s">
        <v>4462</v>
      </c>
      <c r="G222" s="270"/>
      <c r="H222" s="273">
        <v>53.5</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185</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21.75" customHeight="1">
      <c r="A224" s="40"/>
      <c r="B224" s="41"/>
      <c r="C224" s="247" t="s">
        <v>809</v>
      </c>
      <c r="D224" s="247" t="s">
        <v>400</v>
      </c>
      <c r="E224" s="248" t="s">
        <v>4463</v>
      </c>
      <c r="F224" s="249" t="s">
        <v>4464</v>
      </c>
      <c r="G224" s="250" t="s">
        <v>461</v>
      </c>
      <c r="H224" s="251">
        <v>527.5</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162</v>
      </c>
      <c r="AT224" s="259" t="s">
        <v>400</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162</v>
      </c>
      <c r="BM224" s="259" t="s">
        <v>812</v>
      </c>
    </row>
    <row r="225" s="13" customFormat="1">
      <c r="A225" s="13"/>
      <c r="B225" s="269"/>
      <c r="C225" s="270"/>
      <c r="D225" s="261" t="s">
        <v>465</v>
      </c>
      <c r="E225" s="271" t="s">
        <v>1</v>
      </c>
      <c r="F225" s="272" t="s">
        <v>4465</v>
      </c>
      <c r="G225" s="270"/>
      <c r="H225" s="273">
        <v>161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3" customFormat="1">
      <c r="A226" s="13"/>
      <c r="B226" s="269"/>
      <c r="C226" s="270"/>
      <c r="D226" s="261" t="s">
        <v>465</v>
      </c>
      <c r="E226" s="271" t="s">
        <v>1</v>
      </c>
      <c r="F226" s="272" t="s">
        <v>4466</v>
      </c>
      <c r="G226" s="270"/>
      <c r="H226" s="273">
        <v>208</v>
      </c>
      <c r="I226" s="274"/>
      <c r="J226" s="270"/>
      <c r="K226" s="270"/>
      <c r="L226" s="275"/>
      <c r="M226" s="276"/>
      <c r="N226" s="277"/>
      <c r="O226" s="277"/>
      <c r="P226" s="277"/>
      <c r="Q226" s="277"/>
      <c r="R226" s="277"/>
      <c r="S226" s="277"/>
      <c r="T226" s="278"/>
      <c r="U226" s="13"/>
      <c r="V226" s="13"/>
      <c r="W226" s="13"/>
      <c r="X226" s="13"/>
      <c r="Y226" s="13"/>
      <c r="Z226" s="13"/>
      <c r="AA226" s="13"/>
      <c r="AB226" s="13"/>
      <c r="AC226" s="13"/>
      <c r="AD226" s="13"/>
      <c r="AE226" s="13"/>
      <c r="AT226" s="279" t="s">
        <v>465</v>
      </c>
      <c r="AU226" s="279" t="s">
        <v>93</v>
      </c>
      <c r="AV226" s="13" t="s">
        <v>93</v>
      </c>
      <c r="AW226" s="13" t="s">
        <v>38</v>
      </c>
      <c r="AX226" s="13" t="s">
        <v>83</v>
      </c>
      <c r="AY226" s="279" t="s">
        <v>397</v>
      </c>
    </row>
    <row r="227" s="13" customFormat="1">
      <c r="A227" s="13"/>
      <c r="B227" s="269"/>
      <c r="C227" s="270"/>
      <c r="D227" s="261" t="s">
        <v>465</v>
      </c>
      <c r="E227" s="271" t="s">
        <v>1</v>
      </c>
      <c r="F227" s="272" t="s">
        <v>4467</v>
      </c>
      <c r="G227" s="270"/>
      <c r="H227" s="273">
        <v>158.5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527.5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667</v>
      </c>
      <c r="D229" s="247" t="s">
        <v>400</v>
      </c>
      <c r="E229" s="248" t="s">
        <v>4468</v>
      </c>
      <c r="F229" s="249" t="s">
        <v>4469</v>
      </c>
      <c r="G229" s="250" t="s">
        <v>461</v>
      </c>
      <c r="H229" s="251">
        <v>51</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162</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162</v>
      </c>
      <c r="BM229" s="259" t="s">
        <v>815</v>
      </c>
    </row>
    <row r="230" s="13" customFormat="1">
      <c r="A230" s="13"/>
      <c r="B230" s="269"/>
      <c r="C230" s="270"/>
      <c r="D230" s="261" t="s">
        <v>465</v>
      </c>
      <c r="E230" s="271" t="s">
        <v>1</v>
      </c>
      <c r="F230" s="272" t="s">
        <v>4470</v>
      </c>
      <c r="G230" s="270"/>
      <c r="H230" s="273">
        <v>24</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3" customFormat="1">
      <c r="A231" s="13"/>
      <c r="B231" s="269"/>
      <c r="C231" s="270"/>
      <c r="D231" s="261" t="s">
        <v>465</v>
      </c>
      <c r="E231" s="271" t="s">
        <v>1</v>
      </c>
      <c r="F231" s="272" t="s">
        <v>4471</v>
      </c>
      <c r="G231" s="270"/>
      <c r="H231" s="273">
        <v>27</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51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16.5" customHeight="1">
      <c r="A233" s="40"/>
      <c r="B233" s="41"/>
      <c r="C233" s="247" t="s">
        <v>818</v>
      </c>
      <c r="D233" s="247" t="s">
        <v>400</v>
      </c>
      <c r="E233" s="248" t="s">
        <v>4472</v>
      </c>
      <c r="F233" s="249" t="s">
        <v>4473</v>
      </c>
      <c r="G233" s="250" t="s">
        <v>461</v>
      </c>
      <c r="H233" s="251">
        <v>234</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162</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162</v>
      </c>
      <c r="BM233" s="259" t="s">
        <v>821</v>
      </c>
    </row>
    <row r="234" s="13" customFormat="1">
      <c r="A234" s="13"/>
      <c r="B234" s="269"/>
      <c r="C234" s="270"/>
      <c r="D234" s="261" t="s">
        <v>465</v>
      </c>
      <c r="E234" s="271" t="s">
        <v>1</v>
      </c>
      <c r="F234" s="272" t="s">
        <v>4474</v>
      </c>
      <c r="G234" s="270"/>
      <c r="H234" s="273">
        <v>234</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234</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16.5" customHeight="1">
      <c r="A236" s="40"/>
      <c r="B236" s="41"/>
      <c r="C236" s="247" t="s">
        <v>670</v>
      </c>
      <c r="D236" s="247" t="s">
        <v>400</v>
      </c>
      <c r="E236" s="248" t="s">
        <v>4475</v>
      </c>
      <c r="F236" s="249" t="s">
        <v>4476</v>
      </c>
      <c r="G236" s="250" t="s">
        <v>461</v>
      </c>
      <c r="H236" s="251">
        <v>27</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162</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162</v>
      </c>
      <c r="BM236" s="259" t="s">
        <v>1173</v>
      </c>
    </row>
    <row r="237" s="13" customFormat="1">
      <c r="A237" s="13"/>
      <c r="B237" s="269"/>
      <c r="C237" s="270"/>
      <c r="D237" s="261" t="s">
        <v>465</v>
      </c>
      <c r="E237" s="271" t="s">
        <v>1</v>
      </c>
      <c r="F237" s="272" t="s">
        <v>4477</v>
      </c>
      <c r="G237" s="270"/>
      <c r="H237" s="273">
        <v>27</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27</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16.5" customHeight="1">
      <c r="A239" s="40"/>
      <c r="B239" s="41"/>
      <c r="C239" s="247" t="s">
        <v>836</v>
      </c>
      <c r="D239" s="247" t="s">
        <v>400</v>
      </c>
      <c r="E239" s="248" t="s">
        <v>4478</v>
      </c>
      <c r="F239" s="249" t="s">
        <v>4479</v>
      </c>
      <c r="G239" s="250" t="s">
        <v>656</v>
      </c>
      <c r="H239" s="251">
        <v>2</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162</v>
      </c>
      <c r="AT239" s="259" t="s">
        <v>400</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162</v>
      </c>
      <c r="BM239" s="259" t="s">
        <v>1187</v>
      </c>
    </row>
    <row r="240" s="2" customFormat="1" ht="16.5" customHeight="1">
      <c r="A240" s="40"/>
      <c r="B240" s="41"/>
      <c r="C240" s="247" t="s">
        <v>673</v>
      </c>
      <c r="D240" s="247" t="s">
        <v>400</v>
      </c>
      <c r="E240" s="248" t="s">
        <v>4480</v>
      </c>
      <c r="F240" s="249" t="s">
        <v>4481</v>
      </c>
      <c r="G240" s="250" t="s">
        <v>656</v>
      </c>
      <c r="H240" s="251">
        <v>31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162</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162</v>
      </c>
      <c r="BM240" s="259" t="s">
        <v>1197</v>
      </c>
    </row>
    <row r="241" s="13" customFormat="1">
      <c r="A241" s="13"/>
      <c r="B241" s="269"/>
      <c r="C241" s="270"/>
      <c r="D241" s="261" t="s">
        <v>465</v>
      </c>
      <c r="E241" s="271" t="s">
        <v>1</v>
      </c>
      <c r="F241" s="272" t="s">
        <v>4482</v>
      </c>
      <c r="G241" s="270"/>
      <c r="H241" s="273">
        <v>31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465</v>
      </c>
      <c r="AU241" s="279" t="s">
        <v>93</v>
      </c>
      <c r="AV241" s="13" t="s">
        <v>93</v>
      </c>
      <c r="AW241" s="13" t="s">
        <v>38</v>
      </c>
      <c r="AX241" s="13" t="s">
        <v>83</v>
      </c>
      <c r="AY241" s="279" t="s">
        <v>397</v>
      </c>
    </row>
    <row r="242" s="14" customFormat="1">
      <c r="A242" s="14"/>
      <c r="B242" s="280"/>
      <c r="C242" s="281"/>
      <c r="D242" s="261" t="s">
        <v>465</v>
      </c>
      <c r="E242" s="282" t="s">
        <v>1</v>
      </c>
      <c r="F242" s="283" t="s">
        <v>467</v>
      </c>
      <c r="G242" s="281"/>
      <c r="H242" s="284">
        <v>31</v>
      </c>
      <c r="I242" s="285"/>
      <c r="J242" s="281"/>
      <c r="K242" s="281"/>
      <c r="L242" s="286"/>
      <c r="M242" s="287"/>
      <c r="N242" s="288"/>
      <c r="O242" s="288"/>
      <c r="P242" s="288"/>
      <c r="Q242" s="288"/>
      <c r="R242" s="288"/>
      <c r="S242" s="288"/>
      <c r="T242" s="289"/>
      <c r="U242" s="14"/>
      <c r="V242" s="14"/>
      <c r="W242" s="14"/>
      <c r="X242" s="14"/>
      <c r="Y242" s="14"/>
      <c r="Z242" s="14"/>
      <c r="AA242" s="14"/>
      <c r="AB242" s="14"/>
      <c r="AC242" s="14"/>
      <c r="AD242" s="14"/>
      <c r="AE242" s="14"/>
      <c r="AT242" s="290" t="s">
        <v>465</v>
      </c>
      <c r="AU242" s="290" t="s">
        <v>93</v>
      </c>
      <c r="AV242" s="14" t="s">
        <v>124</v>
      </c>
      <c r="AW242" s="14" t="s">
        <v>38</v>
      </c>
      <c r="AX242" s="14" t="s">
        <v>91</v>
      </c>
      <c r="AY242" s="290" t="s">
        <v>397</v>
      </c>
    </row>
    <row r="243" s="2" customFormat="1" ht="33" customHeight="1">
      <c r="A243" s="40"/>
      <c r="B243" s="41"/>
      <c r="C243" s="247" t="s">
        <v>849</v>
      </c>
      <c r="D243" s="247" t="s">
        <v>400</v>
      </c>
      <c r="E243" s="248" t="s">
        <v>4483</v>
      </c>
      <c r="F243" s="249" t="s">
        <v>4484</v>
      </c>
      <c r="G243" s="250" t="s">
        <v>461</v>
      </c>
      <c r="H243" s="251">
        <v>5</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162</v>
      </c>
      <c r="AT243" s="259" t="s">
        <v>400</v>
      </c>
      <c r="AU243" s="259" t="s">
        <v>93</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162</v>
      </c>
      <c r="BM243" s="259" t="s">
        <v>1205</v>
      </c>
    </row>
    <row r="244" s="2" customFormat="1" ht="33" customHeight="1">
      <c r="A244" s="40"/>
      <c r="B244" s="41"/>
      <c r="C244" s="247" t="s">
        <v>676</v>
      </c>
      <c r="D244" s="247" t="s">
        <v>400</v>
      </c>
      <c r="E244" s="248" t="s">
        <v>4485</v>
      </c>
      <c r="F244" s="249" t="s">
        <v>4486</v>
      </c>
      <c r="G244" s="250" t="s">
        <v>461</v>
      </c>
      <c r="H244" s="251">
        <v>15</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162</v>
      </c>
      <c r="AT244" s="259" t="s">
        <v>400</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162</v>
      </c>
      <c r="BM244" s="259" t="s">
        <v>1216</v>
      </c>
    </row>
    <row r="245" s="2" customFormat="1" ht="33" customHeight="1">
      <c r="A245" s="40"/>
      <c r="B245" s="41"/>
      <c r="C245" s="247" t="s">
        <v>859</v>
      </c>
      <c r="D245" s="247" t="s">
        <v>400</v>
      </c>
      <c r="E245" s="248" t="s">
        <v>4487</v>
      </c>
      <c r="F245" s="249" t="s">
        <v>4488</v>
      </c>
      <c r="G245" s="250" t="s">
        <v>461</v>
      </c>
      <c r="H245" s="251">
        <v>27.5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162</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162</v>
      </c>
      <c r="BM245" s="259" t="s">
        <v>1233</v>
      </c>
    </row>
    <row r="246" s="13" customFormat="1">
      <c r="A246" s="13"/>
      <c r="B246" s="269"/>
      <c r="C246" s="270"/>
      <c r="D246" s="261" t="s">
        <v>465</v>
      </c>
      <c r="E246" s="271" t="s">
        <v>1</v>
      </c>
      <c r="F246" s="272" t="s">
        <v>4489</v>
      </c>
      <c r="G246" s="270"/>
      <c r="H246" s="273">
        <v>27.5</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27.5</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21.75" customHeight="1">
      <c r="A248" s="40"/>
      <c r="B248" s="41"/>
      <c r="C248" s="247" t="s">
        <v>679</v>
      </c>
      <c r="D248" s="247" t="s">
        <v>400</v>
      </c>
      <c r="E248" s="248" t="s">
        <v>4490</v>
      </c>
      <c r="F248" s="249" t="s">
        <v>4491</v>
      </c>
      <c r="G248" s="250" t="s">
        <v>656</v>
      </c>
      <c r="H248" s="251">
        <v>177</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162</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162</v>
      </c>
      <c r="BM248" s="259" t="s">
        <v>1241</v>
      </c>
    </row>
    <row r="249" s="13" customFormat="1">
      <c r="A249" s="13"/>
      <c r="B249" s="269"/>
      <c r="C249" s="270"/>
      <c r="D249" s="261" t="s">
        <v>465</v>
      </c>
      <c r="E249" s="271" t="s">
        <v>1</v>
      </c>
      <c r="F249" s="272" t="s">
        <v>4492</v>
      </c>
      <c r="G249" s="270"/>
      <c r="H249" s="273">
        <v>81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3" customFormat="1">
      <c r="A250" s="13"/>
      <c r="B250" s="269"/>
      <c r="C250" s="270"/>
      <c r="D250" s="261" t="s">
        <v>465</v>
      </c>
      <c r="E250" s="271" t="s">
        <v>1</v>
      </c>
      <c r="F250" s="272" t="s">
        <v>4493</v>
      </c>
      <c r="G250" s="270"/>
      <c r="H250" s="273">
        <v>96</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177</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2" customFormat="1" ht="21.75" customHeight="1">
      <c r="A252" s="40"/>
      <c r="B252" s="41"/>
      <c r="C252" s="247" t="s">
        <v>926</v>
      </c>
      <c r="D252" s="247" t="s">
        <v>400</v>
      </c>
      <c r="E252" s="248" t="s">
        <v>4494</v>
      </c>
      <c r="F252" s="249" t="s">
        <v>4495</v>
      </c>
      <c r="G252" s="250" t="s">
        <v>656</v>
      </c>
      <c r="H252" s="251">
        <v>80</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162</v>
      </c>
      <c r="AT252" s="259" t="s">
        <v>400</v>
      </c>
      <c r="AU252" s="259" t="s">
        <v>93</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162</v>
      </c>
      <c r="BM252" s="259" t="s">
        <v>1261</v>
      </c>
    </row>
    <row r="253" s="13" customFormat="1">
      <c r="A253" s="13"/>
      <c r="B253" s="269"/>
      <c r="C253" s="270"/>
      <c r="D253" s="261" t="s">
        <v>465</v>
      </c>
      <c r="E253" s="271" t="s">
        <v>1</v>
      </c>
      <c r="F253" s="272" t="s">
        <v>4496</v>
      </c>
      <c r="G253" s="270"/>
      <c r="H253" s="273">
        <v>61</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3" customFormat="1">
      <c r="A254" s="13"/>
      <c r="B254" s="269"/>
      <c r="C254" s="270"/>
      <c r="D254" s="261" t="s">
        <v>465</v>
      </c>
      <c r="E254" s="271" t="s">
        <v>1</v>
      </c>
      <c r="F254" s="272" t="s">
        <v>4497</v>
      </c>
      <c r="G254" s="270"/>
      <c r="H254" s="273">
        <v>19</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4" customFormat="1">
      <c r="A255" s="14"/>
      <c r="B255" s="280"/>
      <c r="C255" s="281"/>
      <c r="D255" s="261" t="s">
        <v>465</v>
      </c>
      <c r="E255" s="282" t="s">
        <v>1</v>
      </c>
      <c r="F255" s="283" t="s">
        <v>467</v>
      </c>
      <c r="G255" s="281"/>
      <c r="H255" s="284">
        <v>80</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465</v>
      </c>
      <c r="AU255" s="290" t="s">
        <v>93</v>
      </c>
      <c r="AV255" s="14" t="s">
        <v>124</v>
      </c>
      <c r="AW255" s="14" t="s">
        <v>38</v>
      </c>
      <c r="AX255" s="14" t="s">
        <v>91</v>
      </c>
      <c r="AY255" s="290" t="s">
        <v>397</v>
      </c>
    </row>
    <row r="256" s="2" customFormat="1" ht="21.75" customHeight="1">
      <c r="A256" s="40"/>
      <c r="B256" s="41"/>
      <c r="C256" s="247" t="s">
        <v>682</v>
      </c>
      <c r="D256" s="247" t="s">
        <v>400</v>
      </c>
      <c r="E256" s="248" t="s">
        <v>4498</v>
      </c>
      <c r="F256" s="249" t="s">
        <v>4499</v>
      </c>
      <c r="G256" s="250" t="s">
        <v>656</v>
      </c>
      <c r="H256" s="251">
        <v>3</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162</v>
      </c>
      <c r="AT256" s="259" t="s">
        <v>400</v>
      </c>
      <c r="AU256" s="259" t="s">
        <v>93</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162</v>
      </c>
      <c r="BM256" s="259" t="s">
        <v>1280</v>
      </c>
    </row>
    <row r="257" s="13" customFormat="1">
      <c r="A257" s="13"/>
      <c r="B257" s="269"/>
      <c r="C257" s="270"/>
      <c r="D257" s="261" t="s">
        <v>465</v>
      </c>
      <c r="E257" s="271" t="s">
        <v>1</v>
      </c>
      <c r="F257" s="272" t="s">
        <v>4500</v>
      </c>
      <c r="G257" s="270"/>
      <c r="H257" s="273">
        <v>3</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3</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21.75" customHeight="1">
      <c r="A259" s="40"/>
      <c r="B259" s="41"/>
      <c r="C259" s="247" t="s">
        <v>987</v>
      </c>
      <c r="D259" s="247" t="s">
        <v>400</v>
      </c>
      <c r="E259" s="248" t="s">
        <v>4501</v>
      </c>
      <c r="F259" s="249" t="s">
        <v>4502</v>
      </c>
      <c r="G259" s="250" t="s">
        <v>656</v>
      </c>
      <c r="H259" s="251">
        <v>80</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162</v>
      </c>
      <c r="AT259" s="259" t="s">
        <v>400</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162</v>
      </c>
      <c r="BM259" s="259" t="s">
        <v>1296</v>
      </c>
    </row>
    <row r="260" s="13" customFormat="1">
      <c r="A260" s="13"/>
      <c r="B260" s="269"/>
      <c r="C260" s="270"/>
      <c r="D260" s="261" t="s">
        <v>465</v>
      </c>
      <c r="E260" s="271" t="s">
        <v>1</v>
      </c>
      <c r="F260" s="272" t="s">
        <v>4503</v>
      </c>
      <c r="G260" s="270"/>
      <c r="H260" s="273">
        <v>41</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3" customFormat="1">
      <c r="A261" s="13"/>
      <c r="B261" s="269"/>
      <c r="C261" s="270"/>
      <c r="D261" s="261" t="s">
        <v>465</v>
      </c>
      <c r="E261" s="271" t="s">
        <v>1</v>
      </c>
      <c r="F261" s="272" t="s">
        <v>4504</v>
      </c>
      <c r="G261" s="270"/>
      <c r="H261" s="273">
        <v>39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4" customFormat="1">
      <c r="A262" s="14"/>
      <c r="B262" s="280"/>
      <c r="C262" s="281"/>
      <c r="D262" s="261" t="s">
        <v>465</v>
      </c>
      <c r="E262" s="282" t="s">
        <v>1</v>
      </c>
      <c r="F262" s="283" t="s">
        <v>467</v>
      </c>
      <c r="G262" s="281"/>
      <c r="H262" s="284">
        <v>80</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465</v>
      </c>
      <c r="AU262" s="290" t="s">
        <v>93</v>
      </c>
      <c r="AV262" s="14" t="s">
        <v>124</v>
      </c>
      <c r="AW262" s="14" t="s">
        <v>38</v>
      </c>
      <c r="AX262" s="14" t="s">
        <v>91</v>
      </c>
      <c r="AY262" s="290" t="s">
        <v>397</v>
      </c>
    </row>
    <row r="263" s="2" customFormat="1" ht="21.75" customHeight="1">
      <c r="A263" s="40"/>
      <c r="B263" s="41"/>
      <c r="C263" s="247" t="s">
        <v>995</v>
      </c>
      <c r="D263" s="247" t="s">
        <v>400</v>
      </c>
      <c r="E263" s="248" t="s">
        <v>4505</v>
      </c>
      <c r="F263" s="249" t="s">
        <v>4506</v>
      </c>
      <c r="G263" s="250" t="s">
        <v>656</v>
      </c>
      <c r="H263" s="251">
        <v>1</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162</v>
      </c>
      <c r="AT263" s="259" t="s">
        <v>400</v>
      </c>
      <c r="AU263" s="259" t="s">
        <v>93</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162</v>
      </c>
      <c r="BM263" s="259" t="s">
        <v>1311</v>
      </c>
    </row>
    <row r="264" s="2" customFormat="1" ht="33" customHeight="1">
      <c r="A264" s="40"/>
      <c r="B264" s="41"/>
      <c r="C264" s="247" t="s">
        <v>1021</v>
      </c>
      <c r="D264" s="247" t="s">
        <v>400</v>
      </c>
      <c r="E264" s="248" t="s">
        <v>4507</v>
      </c>
      <c r="F264" s="249" t="s">
        <v>4508</v>
      </c>
      <c r="G264" s="250" t="s">
        <v>656</v>
      </c>
      <c r="H264" s="251">
        <v>2</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162</v>
      </c>
      <c r="AT264" s="259" t="s">
        <v>400</v>
      </c>
      <c r="AU264" s="259" t="s">
        <v>93</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162</v>
      </c>
      <c r="BM264" s="259" t="s">
        <v>1024</v>
      </c>
    </row>
    <row r="265" s="13" customFormat="1">
      <c r="A265" s="13"/>
      <c r="B265" s="269"/>
      <c r="C265" s="270"/>
      <c r="D265" s="261" t="s">
        <v>465</v>
      </c>
      <c r="E265" s="271" t="s">
        <v>1</v>
      </c>
      <c r="F265" s="272" t="s">
        <v>4509</v>
      </c>
      <c r="G265" s="270"/>
      <c r="H265" s="273">
        <v>2</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2</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44.25" customHeight="1">
      <c r="A267" s="40"/>
      <c r="B267" s="41"/>
      <c r="C267" s="247" t="s">
        <v>1026</v>
      </c>
      <c r="D267" s="247" t="s">
        <v>400</v>
      </c>
      <c r="E267" s="248" t="s">
        <v>4510</v>
      </c>
      <c r="F267" s="249" t="s">
        <v>4511</v>
      </c>
      <c r="G267" s="250" t="s">
        <v>656</v>
      </c>
      <c r="H267" s="251">
        <v>14</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162</v>
      </c>
      <c r="AT267" s="259" t="s">
        <v>400</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162</v>
      </c>
      <c r="BM267" s="259" t="s">
        <v>1326</v>
      </c>
    </row>
    <row r="268" s="13" customFormat="1">
      <c r="A268" s="13"/>
      <c r="B268" s="269"/>
      <c r="C268" s="270"/>
      <c r="D268" s="261" t="s">
        <v>465</v>
      </c>
      <c r="E268" s="271" t="s">
        <v>1</v>
      </c>
      <c r="F268" s="272" t="s">
        <v>4512</v>
      </c>
      <c r="G268" s="270"/>
      <c r="H268" s="273">
        <v>14</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4" customFormat="1">
      <c r="A269" s="14"/>
      <c r="B269" s="280"/>
      <c r="C269" s="281"/>
      <c r="D269" s="261" t="s">
        <v>465</v>
      </c>
      <c r="E269" s="282" t="s">
        <v>1</v>
      </c>
      <c r="F269" s="283" t="s">
        <v>467</v>
      </c>
      <c r="G269" s="281"/>
      <c r="H269" s="284">
        <v>14</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465</v>
      </c>
      <c r="AU269" s="290" t="s">
        <v>93</v>
      </c>
      <c r="AV269" s="14" t="s">
        <v>124</v>
      </c>
      <c r="AW269" s="14" t="s">
        <v>38</v>
      </c>
      <c r="AX269" s="14" t="s">
        <v>91</v>
      </c>
      <c r="AY269" s="290" t="s">
        <v>397</v>
      </c>
    </row>
    <row r="270" s="2" customFormat="1" ht="55.5" customHeight="1">
      <c r="A270" s="40"/>
      <c r="B270" s="41"/>
      <c r="C270" s="247" t="s">
        <v>1033</v>
      </c>
      <c r="D270" s="247" t="s">
        <v>400</v>
      </c>
      <c r="E270" s="248" t="s">
        <v>4513</v>
      </c>
      <c r="F270" s="249" t="s">
        <v>4514</v>
      </c>
      <c r="G270" s="250" t="s">
        <v>656</v>
      </c>
      <c r="H270" s="251">
        <v>6</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162</v>
      </c>
      <c r="AT270" s="259" t="s">
        <v>400</v>
      </c>
      <c r="AU270" s="259" t="s">
        <v>93</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162</v>
      </c>
      <c r="BM270" s="259" t="s">
        <v>1036</v>
      </c>
    </row>
    <row r="271" s="13" customFormat="1">
      <c r="A271" s="13"/>
      <c r="B271" s="269"/>
      <c r="C271" s="270"/>
      <c r="D271" s="261" t="s">
        <v>465</v>
      </c>
      <c r="E271" s="271" t="s">
        <v>1</v>
      </c>
      <c r="F271" s="272" t="s">
        <v>4515</v>
      </c>
      <c r="G271" s="270"/>
      <c r="H271" s="273">
        <v>6</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465</v>
      </c>
      <c r="AU271" s="279" t="s">
        <v>93</v>
      </c>
      <c r="AV271" s="13" t="s">
        <v>93</v>
      </c>
      <c r="AW271" s="13" t="s">
        <v>38</v>
      </c>
      <c r="AX271" s="13" t="s">
        <v>83</v>
      </c>
      <c r="AY271" s="279" t="s">
        <v>397</v>
      </c>
    </row>
    <row r="272" s="14" customFormat="1">
      <c r="A272" s="14"/>
      <c r="B272" s="280"/>
      <c r="C272" s="281"/>
      <c r="D272" s="261" t="s">
        <v>465</v>
      </c>
      <c r="E272" s="282" t="s">
        <v>1</v>
      </c>
      <c r="F272" s="283" t="s">
        <v>467</v>
      </c>
      <c r="G272" s="281"/>
      <c r="H272" s="284">
        <v>6</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465</v>
      </c>
      <c r="AU272" s="290" t="s">
        <v>93</v>
      </c>
      <c r="AV272" s="14" t="s">
        <v>124</v>
      </c>
      <c r="AW272" s="14" t="s">
        <v>38</v>
      </c>
      <c r="AX272" s="14" t="s">
        <v>91</v>
      </c>
      <c r="AY272" s="290" t="s">
        <v>397</v>
      </c>
    </row>
    <row r="273" s="2" customFormat="1" ht="55.5" customHeight="1">
      <c r="A273" s="40"/>
      <c r="B273" s="41"/>
      <c r="C273" s="247" t="s">
        <v>1042</v>
      </c>
      <c r="D273" s="247" t="s">
        <v>400</v>
      </c>
      <c r="E273" s="248" t="s">
        <v>4516</v>
      </c>
      <c r="F273" s="249" t="s">
        <v>4517</v>
      </c>
      <c r="G273" s="250" t="s">
        <v>656</v>
      </c>
      <c r="H273" s="251">
        <v>22</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162</v>
      </c>
      <c r="AT273" s="259" t="s">
        <v>400</v>
      </c>
      <c r="AU273" s="259" t="s">
        <v>93</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162</v>
      </c>
      <c r="BM273" s="259" t="s">
        <v>1345</v>
      </c>
    </row>
    <row r="274" s="13" customFormat="1">
      <c r="A274" s="13"/>
      <c r="B274" s="269"/>
      <c r="C274" s="270"/>
      <c r="D274" s="261" t="s">
        <v>465</v>
      </c>
      <c r="E274" s="271" t="s">
        <v>1</v>
      </c>
      <c r="F274" s="272" t="s">
        <v>4518</v>
      </c>
      <c r="G274" s="270"/>
      <c r="H274" s="273">
        <v>22</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465</v>
      </c>
      <c r="AU274" s="279" t="s">
        <v>93</v>
      </c>
      <c r="AV274" s="13" t="s">
        <v>93</v>
      </c>
      <c r="AW274" s="13" t="s">
        <v>38</v>
      </c>
      <c r="AX274" s="13" t="s">
        <v>83</v>
      </c>
      <c r="AY274" s="279" t="s">
        <v>397</v>
      </c>
    </row>
    <row r="275" s="14" customFormat="1">
      <c r="A275" s="14"/>
      <c r="B275" s="280"/>
      <c r="C275" s="281"/>
      <c r="D275" s="261" t="s">
        <v>465</v>
      </c>
      <c r="E275" s="282" t="s">
        <v>1</v>
      </c>
      <c r="F275" s="283" t="s">
        <v>467</v>
      </c>
      <c r="G275" s="281"/>
      <c r="H275" s="284">
        <v>22</v>
      </c>
      <c r="I275" s="285"/>
      <c r="J275" s="281"/>
      <c r="K275" s="281"/>
      <c r="L275" s="286"/>
      <c r="M275" s="287"/>
      <c r="N275" s="288"/>
      <c r="O275" s="288"/>
      <c r="P275" s="288"/>
      <c r="Q275" s="288"/>
      <c r="R275" s="288"/>
      <c r="S275" s="288"/>
      <c r="T275" s="289"/>
      <c r="U275" s="14"/>
      <c r="V275" s="14"/>
      <c r="W275" s="14"/>
      <c r="X275" s="14"/>
      <c r="Y275" s="14"/>
      <c r="Z275" s="14"/>
      <c r="AA275" s="14"/>
      <c r="AB275" s="14"/>
      <c r="AC275" s="14"/>
      <c r="AD275" s="14"/>
      <c r="AE275" s="14"/>
      <c r="AT275" s="290" t="s">
        <v>465</v>
      </c>
      <c r="AU275" s="290" t="s">
        <v>93</v>
      </c>
      <c r="AV275" s="14" t="s">
        <v>124</v>
      </c>
      <c r="AW275" s="14" t="s">
        <v>38</v>
      </c>
      <c r="AX275" s="14" t="s">
        <v>91</v>
      </c>
      <c r="AY275" s="290" t="s">
        <v>397</v>
      </c>
    </row>
    <row r="276" s="2" customFormat="1" ht="21.75" customHeight="1">
      <c r="A276" s="40"/>
      <c r="B276" s="41"/>
      <c r="C276" s="247" t="s">
        <v>1048</v>
      </c>
      <c r="D276" s="247" t="s">
        <v>400</v>
      </c>
      <c r="E276" s="248" t="s">
        <v>4519</v>
      </c>
      <c r="F276" s="249" t="s">
        <v>4520</v>
      </c>
      <c r="G276" s="250" t="s">
        <v>656</v>
      </c>
      <c r="H276" s="251">
        <v>5</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162</v>
      </c>
      <c r="AT276" s="259" t="s">
        <v>400</v>
      </c>
      <c r="AU276" s="259" t="s">
        <v>93</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162</v>
      </c>
      <c r="BM276" s="259" t="s">
        <v>1051</v>
      </c>
    </row>
    <row r="277" s="2" customFormat="1" ht="16.5" customHeight="1">
      <c r="A277" s="40"/>
      <c r="B277" s="41"/>
      <c r="C277" s="316" t="s">
        <v>1057</v>
      </c>
      <c r="D277" s="316" t="s">
        <v>534</v>
      </c>
      <c r="E277" s="317" t="s">
        <v>4521</v>
      </c>
      <c r="F277" s="318" t="s">
        <v>4522</v>
      </c>
      <c r="G277" s="319" t="s">
        <v>656</v>
      </c>
      <c r="H277" s="320">
        <v>5</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212</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162</v>
      </c>
      <c r="BM277" s="259" t="s">
        <v>1060</v>
      </c>
    </row>
    <row r="278" s="2" customFormat="1" ht="21.75" customHeight="1">
      <c r="A278" s="40"/>
      <c r="B278" s="41"/>
      <c r="C278" s="316" t="s">
        <v>1061</v>
      </c>
      <c r="D278" s="316" t="s">
        <v>534</v>
      </c>
      <c r="E278" s="317" t="s">
        <v>4523</v>
      </c>
      <c r="F278" s="318" t="s">
        <v>4524</v>
      </c>
      <c r="G278" s="319" t="s">
        <v>656</v>
      </c>
      <c r="H278" s="320">
        <v>5</v>
      </c>
      <c r="I278" s="321"/>
      <c r="J278" s="322">
        <f>ROUND(I278*H278,2)</f>
        <v>0</v>
      </c>
      <c r="K278" s="323"/>
      <c r="L278" s="324"/>
      <c r="M278" s="325" t="s">
        <v>1</v>
      </c>
      <c r="N278" s="32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212</v>
      </c>
      <c r="AT278" s="259" t="s">
        <v>534</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162</v>
      </c>
      <c r="BM278" s="259" t="s">
        <v>1064</v>
      </c>
    </row>
    <row r="279" s="2" customFormat="1" ht="16.5" customHeight="1">
      <c r="A279" s="40"/>
      <c r="B279" s="41"/>
      <c r="C279" s="316" t="s">
        <v>1066</v>
      </c>
      <c r="D279" s="316" t="s">
        <v>534</v>
      </c>
      <c r="E279" s="317" t="s">
        <v>4525</v>
      </c>
      <c r="F279" s="318" t="s">
        <v>4526</v>
      </c>
      <c r="G279" s="319" t="s">
        <v>656</v>
      </c>
      <c r="H279" s="320">
        <v>60</v>
      </c>
      <c r="I279" s="321"/>
      <c r="J279" s="322">
        <f>ROUND(I279*H279,2)</f>
        <v>0</v>
      </c>
      <c r="K279" s="323"/>
      <c r="L279" s="324"/>
      <c r="M279" s="325" t="s">
        <v>1</v>
      </c>
      <c r="N279" s="32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212</v>
      </c>
      <c r="AT279" s="259" t="s">
        <v>534</v>
      </c>
      <c r="AU279" s="259" t="s">
        <v>93</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162</v>
      </c>
      <c r="BM279" s="259" t="s">
        <v>1069</v>
      </c>
    </row>
    <row r="280" s="2" customFormat="1" ht="21.75" customHeight="1">
      <c r="A280" s="40"/>
      <c r="B280" s="41"/>
      <c r="C280" s="316" t="s">
        <v>1070</v>
      </c>
      <c r="D280" s="316" t="s">
        <v>534</v>
      </c>
      <c r="E280" s="317" t="s">
        <v>4527</v>
      </c>
      <c r="F280" s="318" t="s">
        <v>4528</v>
      </c>
      <c r="G280" s="319" t="s">
        <v>656</v>
      </c>
      <c r="H280" s="320">
        <v>25</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212</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162</v>
      </c>
      <c r="BM280" s="259" t="s">
        <v>1073</v>
      </c>
    </row>
    <row r="281" s="2" customFormat="1" ht="21.75" customHeight="1">
      <c r="A281" s="40"/>
      <c r="B281" s="41"/>
      <c r="C281" s="316" t="s">
        <v>1078</v>
      </c>
      <c r="D281" s="316" t="s">
        <v>534</v>
      </c>
      <c r="E281" s="317" t="s">
        <v>4529</v>
      </c>
      <c r="F281" s="318" t="s">
        <v>4530</v>
      </c>
      <c r="G281" s="319" t="s">
        <v>656</v>
      </c>
      <c r="H281" s="320">
        <v>5</v>
      </c>
      <c r="I281" s="321"/>
      <c r="J281" s="322">
        <f>ROUND(I281*H281,2)</f>
        <v>0</v>
      </c>
      <c r="K281" s="323"/>
      <c r="L281" s="324"/>
      <c r="M281" s="325" t="s">
        <v>1</v>
      </c>
      <c r="N281" s="32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212</v>
      </c>
      <c r="AT281" s="259" t="s">
        <v>534</v>
      </c>
      <c r="AU281" s="259" t="s">
        <v>93</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162</v>
      </c>
      <c r="BM281" s="259" t="s">
        <v>1081</v>
      </c>
    </row>
    <row r="282" s="13" customFormat="1">
      <c r="A282" s="13"/>
      <c r="B282" s="269"/>
      <c r="C282" s="270"/>
      <c r="D282" s="261" t="s">
        <v>465</v>
      </c>
      <c r="E282" s="271" t="s">
        <v>1</v>
      </c>
      <c r="F282" s="272" t="s">
        <v>4531</v>
      </c>
      <c r="G282" s="270"/>
      <c r="H282" s="273">
        <v>5</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465</v>
      </c>
      <c r="AU282" s="279" t="s">
        <v>93</v>
      </c>
      <c r="AV282" s="13" t="s">
        <v>93</v>
      </c>
      <c r="AW282" s="13" t="s">
        <v>38</v>
      </c>
      <c r="AX282" s="13" t="s">
        <v>83</v>
      </c>
      <c r="AY282" s="279" t="s">
        <v>397</v>
      </c>
    </row>
    <row r="283" s="14" customFormat="1">
      <c r="A283" s="14"/>
      <c r="B283" s="280"/>
      <c r="C283" s="281"/>
      <c r="D283" s="261" t="s">
        <v>465</v>
      </c>
      <c r="E283" s="282" t="s">
        <v>1</v>
      </c>
      <c r="F283" s="283" t="s">
        <v>467</v>
      </c>
      <c r="G283" s="281"/>
      <c r="H283" s="284">
        <v>5</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316" t="s">
        <v>1084</v>
      </c>
      <c r="D284" s="316" t="s">
        <v>534</v>
      </c>
      <c r="E284" s="317" t="s">
        <v>4532</v>
      </c>
      <c r="F284" s="318" t="s">
        <v>4533</v>
      </c>
      <c r="G284" s="319" t="s">
        <v>656</v>
      </c>
      <c r="H284" s="320">
        <v>10</v>
      </c>
      <c r="I284" s="321"/>
      <c r="J284" s="322">
        <f>ROUND(I284*H284,2)</f>
        <v>0</v>
      </c>
      <c r="K284" s="323"/>
      <c r="L284" s="324"/>
      <c r="M284" s="325" t="s">
        <v>1</v>
      </c>
      <c r="N284" s="32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212</v>
      </c>
      <c r="AT284" s="259" t="s">
        <v>534</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162</v>
      </c>
      <c r="BM284" s="259" t="s">
        <v>1087</v>
      </c>
    </row>
    <row r="285" s="13" customFormat="1">
      <c r="A285" s="13"/>
      <c r="B285" s="269"/>
      <c r="C285" s="270"/>
      <c r="D285" s="261" t="s">
        <v>465</v>
      </c>
      <c r="E285" s="271" t="s">
        <v>1</v>
      </c>
      <c r="F285" s="272" t="s">
        <v>4534</v>
      </c>
      <c r="G285" s="270"/>
      <c r="H285" s="273">
        <v>10</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465</v>
      </c>
      <c r="AU285" s="279" t="s">
        <v>93</v>
      </c>
      <c r="AV285" s="13" t="s">
        <v>93</v>
      </c>
      <c r="AW285" s="13" t="s">
        <v>38</v>
      </c>
      <c r="AX285" s="13" t="s">
        <v>83</v>
      </c>
      <c r="AY285" s="279" t="s">
        <v>397</v>
      </c>
    </row>
    <row r="286" s="14" customFormat="1">
      <c r="A286" s="14"/>
      <c r="B286" s="280"/>
      <c r="C286" s="281"/>
      <c r="D286" s="261" t="s">
        <v>465</v>
      </c>
      <c r="E286" s="282" t="s">
        <v>1</v>
      </c>
      <c r="F286" s="283" t="s">
        <v>467</v>
      </c>
      <c r="G286" s="281"/>
      <c r="H286" s="284">
        <v>10</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465</v>
      </c>
      <c r="AU286" s="290" t="s">
        <v>93</v>
      </c>
      <c r="AV286" s="14" t="s">
        <v>124</v>
      </c>
      <c r="AW286" s="14" t="s">
        <v>38</v>
      </c>
      <c r="AX286" s="14" t="s">
        <v>91</v>
      </c>
      <c r="AY286" s="290" t="s">
        <v>397</v>
      </c>
    </row>
    <row r="287" s="2" customFormat="1" ht="21.75" customHeight="1">
      <c r="A287" s="40"/>
      <c r="B287" s="41"/>
      <c r="C287" s="247" t="s">
        <v>1088</v>
      </c>
      <c r="D287" s="247" t="s">
        <v>400</v>
      </c>
      <c r="E287" s="248" t="s">
        <v>4535</v>
      </c>
      <c r="F287" s="249" t="s">
        <v>4536</v>
      </c>
      <c r="G287" s="250" t="s">
        <v>656</v>
      </c>
      <c r="H287" s="251">
        <v>18</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162</v>
      </c>
      <c r="AT287" s="259" t="s">
        <v>400</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162</v>
      </c>
      <c r="BM287" s="259" t="s">
        <v>1091</v>
      </c>
    </row>
    <row r="288" s="2" customFormat="1" ht="55.5" customHeight="1">
      <c r="A288" s="40"/>
      <c r="B288" s="41"/>
      <c r="C288" s="316" t="s">
        <v>1092</v>
      </c>
      <c r="D288" s="316" t="s">
        <v>534</v>
      </c>
      <c r="E288" s="317" t="s">
        <v>4537</v>
      </c>
      <c r="F288" s="318" t="s">
        <v>4538</v>
      </c>
      <c r="G288" s="319" t="s">
        <v>656</v>
      </c>
      <c r="H288" s="320">
        <v>5</v>
      </c>
      <c r="I288" s="321"/>
      <c r="J288" s="322">
        <f>ROUND(I288*H288,2)</f>
        <v>0</v>
      </c>
      <c r="K288" s="323"/>
      <c r="L288" s="324"/>
      <c r="M288" s="325" t="s">
        <v>1</v>
      </c>
      <c r="N288" s="32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212</v>
      </c>
      <c r="AT288" s="259" t="s">
        <v>534</v>
      </c>
      <c r="AU288" s="259" t="s">
        <v>93</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162</v>
      </c>
      <c r="BM288" s="259" t="s">
        <v>1095</v>
      </c>
    </row>
    <row r="289" s="2" customFormat="1" ht="55.5" customHeight="1">
      <c r="A289" s="40"/>
      <c r="B289" s="41"/>
      <c r="C289" s="316" t="s">
        <v>1096</v>
      </c>
      <c r="D289" s="316" t="s">
        <v>534</v>
      </c>
      <c r="E289" s="317" t="s">
        <v>4539</v>
      </c>
      <c r="F289" s="318" t="s">
        <v>4540</v>
      </c>
      <c r="G289" s="319" t="s">
        <v>656</v>
      </c>
      <c r="H289" s="320">
        <v>5</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212</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162</v>
      </c>
      <c r="BM289" s="259" t="s">
        <v>1099</v>
      </c>
    </row>
    <row r="290" s="2" customFormat="1" ht="55.5" customHeight="1">
      <c r="A290" s="40"/>
      <c r="B290" s="41"/>
      <c r="C290" s="316" t="s">
        <v>1100</v>
      </c>
      <c r="D290" s="316" t="s">
        <v>534</v>
      </c>
      <c r="E290" s="317" t="s">
        <v>4541</v>
      </c>
      <c r="F290" s="318" t="s">
        <v>4542</v>
      </c>
      <c r="G290" s="319" t="s">
        <v>656</v>
      </c>
      <c r="H290" s="320">
        <v>1</v>
      </c>
      <c r="I290" s="321"/>
      <c r="J290" s="322">
        <f>ROUND(I290*H290,2)</f>
        <v>0</v>
      </c>
      <c r="K290" s="323"/>
      <c r="L290" s="324"/>
      <c r="M290" s="325" t="s">
        <v>1</v>
      </c>
      <c r="N290" s="32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212</v>
      </c>
      <c r="AT290" s="259" t="s">
        <v>534</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162</v>
      </c>
      <c r="BM290" s="259" t="s">
        <v>1103</v>
      </c>
    </row>
    <row r="291" s="2" customFormat="1" ht="44.25" customHeight="1">
      <c r="A291" s="40"/>
      <c r="B291" s="41"/>
      <c r="C291" s="316" t="s">
        <v>1105</v>
      </c>
      <c r="D291" s="316" t="s">
        <v>534</v>
      </c>
      <c r="E291" s="317" t="s">
        <v>4543</v>
      </c>
      <c r="F291" s="318" t="s">
        <v>4544</v>
      </c>
      <c r="G291" s="319" t="s">
        <v>656</v>
      </c>
      <c r="H291" s="320">
        <v>1</v>
      </c>
      <c r="I291" s="321"/>
      <c r="J291" s="322">
        <f>ROUND(I291*H291,2)</f>
        <v>0</v>
      </c>
      <c r="K291" s="323"/>
      <c r="L291" s="324"/>
      <c r="M291" s="325" t="s">
        <v>1</v>
      </c>
      <c r="N291" s="32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212</v>
      </c>
      <c r="AT291" s="259" t="s">
        <v>534</v>
      </c>
      <c r="AU291" s="259" t="s">
        <v>93</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162</v>
      </c>
      <c r="BM291" s="259" t="s">
        <v>1108</v>
      </c>
    </row>
    <row r="292" s="2" customFormat="1" ht="55.5" customHeight="1">
      <c r="A292" s="40"/>
      <c r="B292" s="41"/>
      <c r="C292" s="316" t="s">
        <v>1109</v>
      </c>
      <c r="D292" s="316" t="s">
        <v>534</v>
      </c>
      <c r="E292" s="317" t="s">
        <v>4545</v>
      </c>
      <c r="F292" s="318" t="s">
        <v>4546</v>
      </c>
      <c r="G292" s="319" t="s">
        <v>656</v>
      </c>
      <c r="H292" s="320">
        <v>1</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212</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162</v>
      </c>
      <c r="BM292" s="259" t="s">
        <v>1112</v>
      </c>
    </row>
    <row r="293" s="2" customFormat="1" ht="55.5" customHeight="1">
      <c r="A293" s="40"/>
      <c r="B293" s="41"/>
      <c r="C293" s="316" t="s">
        <v>790</v>
      </c>
      <c r="D293" s="316" t="s">
        <v>534</v>
      </c>
      <c r="E293" s="317" t="s">
        <v>4547</v>
      </c>
      <c r="F293" s="318" t="s">
        <v>4548</v>
      </c>
      <c r="G293" s="319" t="s">
        <v>656</v>
      </c>
      <c r="H293" s="320">
        <v>1</v>
      </c>
      <c r="I293" s="321"/>
      <c r="J293" s="322">
        <f>ROUND(I293*H293,2)</f>
        <v>0</v>
      </c>
      <c r="K293" s="323"/>
      <c r="L293" s="324"/>
      <c r="M293" s="325" t="s">
        <v>1</v>
      </c>
      <c r="N293" s="32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212</v>
      </c>
      <c r="AT293" s="259" t="s">
        <v>534</v>
      </c>
      <c r="AU293" s="259" t="s">
        <v>93</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162</v>
      </c>
      <c r="BM293" s="259" t="s">
        <v>1115</v>
      </c>
    </row>
    <row r="294" s="2" customFormat="1" ht="55.5" customHeight="1">
      <c r="A294" s="40"/>
      <c r="B294" s="41"/>
      <c r="C294" s="316" t="s">
        <v>1116</v>
      </c>
      <c r="D294" s="316" t="s">
        <v>534</v>
      </c>
      <c r="E294" s="317" t="s">
        <v>4549</v>
      </c>
      <c r="F294" s="318" t="s">
        <v>4550</v>
      </c>
      <c r="G294" s="319" t="s">
        <v>656</v>
      </c>
      <c r="H294" s="320">
        <v>1</v>
      </c>
      <c r="I294" s="321"/>
      <c r="J294" s="322">
        <f>ROUND(I294*H294,2)</f>
        <v>0</v>
      </c>
      <c r="K294" s="323"/>
      <c r="L294" s="324"/>
      <c r="M294" s="325" t="s">
        <v>1</v>
      </c>
      <c r="N294" s="32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212</v>
      </c>
      <c r="AT294" s="259" t="s">
        <v>534</v>
      </c>
      <c r="AU294" s="259" t="s">
        <v>93</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162</v>
      </c>
      <c r="BM294" s="259" t="s">
        <v>1479</v>
      </c>
    </row>
    <row r="295" s="2" customFormat="1" ht="55.5" customHeight="1">
      <c r="A295" s="40"/>
      <c r="B295" s="41"/>
      <c r="C295" s="316" t="s">
        <v>793</v>
      </c>
      <c r="D295" s="316" t="s">
        <v>534</v>
      </c>
      <c r="E295" s="317" t="s">
        <v>4551</v>
      </c>
      <c r="F295" s="318" t="s">
        <v>4552</v>
      </c>
      <c r="G295" s="319" t="s">
        <v>656</v>
      </c>
      <c r="H295" s="320">
        <v>1</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212</v>
      </c>
      <c r="AT295" s="259" t="s">
        <v>534</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162</v>
      </c>
      <c r="BM295" s="259" t="s">
        <v>1496</v>
      </c>
    </row>
    <row r="296" s="2" customFormat="1" ht="44.25" customHeight="1">
      <c r="A296" s="40"/>
      <c r="B296" s="41"/>
      <c r="C296" s="316" t="s">
        <v>1125</v>
      </c>
      <c r="D296" s="316" t="s">
        <v>534</v>
      </c>
      <c r="E296" s="317" t="s">
        <v>4553</v>
      </c>
      <c r="F296" s="318" t="s">
        <v>4554</v>
      </c>
      <c r="G296" s="319" t="s">
        <v>656</v>
      </c>
      <c r="H296" s="320">
        <v>1</v>
      </c>
      <c r="I296" s="321"/>
      <c r="J296" s="322">
        <f>ROUND(I296*H296,2)</f>
        <v>0</v>
      </c>
      <c r="K296" s="323"/>
      <c r="L296" s="324"/>
      <c r="M296" s="325" t="s">
        <v>1</v>
      </c>
      <c r="N296" s="32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212</v>
      </c>
      <c r="AT296" s="259" t="s">
        <v>534</v>
      </c>
      <c r="AU296" s="259" t="s">
        <v>93</v>
      </c>
      <c r="AY296" s="18" t="s">
        <v>397</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162</v>
      </c>
      <c r="BM296" s="259" t="s">
        <v>1128</v>
      </c>
    </row>
    <row r="297" s="2" customFormat="1" ht="44.25" customHeight="1">
      <c r="A297" s="40"/>
      <c r="B297" s="41"/>
      <c r="C297" s="316" t="s">
        <v>798</v>
      </c>
      <c r="D297" s="316" t="s">
        <v>534</v>
      </c>
      <c r="E297" s="317" t="s">
        <v>4555</v>
      </c>
      <c r="F297" s="318" t="s">
        <v>4556</v>
      </c>
      <c r="G297" s="319" t="s">
        <v>656</v>
      </c>
      <c r="H297" s="320">
        <v>1</v>
      </c>
      <c r="I297" s="321"/>
      <c r="J297" s="322">
        <f>ROUND(I297*H297,2)</f>
        <v>0</v>
      </c>
      <c r="K297" s="323"/>
      <c r="L297" s="324"/>
      <c r="M297" s="325" t="s">
        <v>1</v>
      </c>
      <c r="N297" s="32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212</v>
      </c>
      <c r="AT297" s="259" t="s">
        <v>534</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162</v>
      </c>
      <c r="BM297" s="259" t="s">
        <v>1133</v>
      </c>
    </row>
    <row r="298" s="2" customFormat="1" ht="21.75" customHeight="1">
      <c r="A298" s="40"/>
      <c r="B298" s="41"/>
      <c r="C298" s="247" t="s">
        <v>1135</v>
      </c>
      <c r="D298" s="247" t="s">
        <v>400</v>
      </c>
      <c r="E298" s="248" t="s">
        <v>4557</v>
      </c>
      <c r="F298" s="249" t="s">
        <v>4558</v>
      </c>
      <c r="G298" s="250" t="s">
        <v>656</v>
      </c>
      <c r="H298" s="251">
        <v>9</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162</v>
      </c>
      <c r="AT298" s="259" t="s">
        <v>400</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162</v>
      </c>
      <c r="BM298" s="259" t="s">
        <v>1138</v>
      </c>
    </row>
    <row r="299" s="2" customFormat="1" ht="21.75" customHeight="1">
      <c r="A299" s="40"/>
      <c r="B299" s="41"/>
      <c r="C299" s="247" t="s">
        <v>807</v>
      </c>
      <c r="D299" s="247" t="s">
        <v>400</v>
      </c>
      <c r="E299" s="248" t="s">
        <v>4559</v>
      </c>
      <c r="F299" s="249" t="s">
        <v>4560</v>
      </c>
      <c r="G299" s="250" t="s">
        <v>1828</v>
      </c>
      <c r="H299" s="251">
        <v>6</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162</v>
      </c>
      <c r="AT299" s="259" t="s">
        <v>400</v>
      </c>
      <c r="AU299" s="259" t="s">
        <v>93</v>
      </c>
      <c r="AY299" s="18" t="s">
        <v>397</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162</v>
      </c>
      <c r="BM299" s="259" t="s">
        <v>1142</v>
      </c>
    </row>
    <row r="300" s="2" customFormat="1" ht="44.25" customHeight="1">
      <c r="A300" s="40"/>
      <c r="B300" s="41"/>
      <c r="C300" s="247" t="s">
        <v>1143</v>
      </c>
      <c r="D300" s="247" t="s">
        <v>400</v>
      </c>
      <c r="E300" s="248" t="s">
        <v>4561</v>
      </c>
      <c r="F300" s="249" t="s">
        <v>4562</v>
      </c>
      <c r="G300" s="250" t="s">
        <v>1828</v>
      </c>
      <c r="H300" s="251">
        <v>8</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162</v>
      </c>
      <c r="AT300" s="259" t="s">
        <v>400</v>
      </c>
      <c r="AU300" s="259" t="s">
        <v>93</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162</v>
      </c>
      <c r="BM300" s="259" t="s">
        <v>1146</v>
      </c>
    </row>
    <row r="301" s="2" customFormat="1" ht="33" customHeight="1">
      <c r="A301" s="40"/>
      <c r="B301" s="41"/>
      <c r="C301" s="247" t="s">
        <v>812</v>
      </c>
      <c r="D301" s="247" t="s">
        <v>400</v>
      </c>
      <c r="E301" s="248" t="s">
        <v>4563</v>
      </c>
      <c r="F301" s="249" t="s">
        <v>4564</v>
      </c>
      <c r="G301" s="250" t="s">
        <v>1828</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162</v>
      </c>
      <c r="AT301" s="259" t="s">
        <v>400</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162</v>
      </c>
      <c r="BM301" s="259" t="s">
        <v>1150</v>
      </c>
    </row>
    <row r="302" s="2" customFormat="1" ht="44.25" customHeight="1">
      <c r="A302" s="40"/>
      <c r="B302" s="41"/>
      <c r="C302" s="247" t="s">
        <v>1152</v>
      </c>
      <c r="D302" s="247" t="s">
        <v>400</v>
      </c>
      <c r="E302" s="248" t="s">
        <v>4565</v>
      </c>
      <c r="F302" s="249" t="s">
        <v>4566</v>
      </c>
      <c r="G302" s="250" t="s">
        <v>656</v>
      </c>
      <c r="H302" s="251">
        <v>30</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162</v>
      </c>
      <c r="AT302" s="259" t="s">
        <v>400</v>
      </c>
      <c r="AU302" s="259" t="s">
        <v>93</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162</v>
      </c>
      <c r="BM302" s="259" t="s">
        <v>1155</v>
      </c>
    </row>
    <row r="303" s="13" customFormat="1">
      <c r="A303" s="13"/>
      <c r="B303" s="269"/>
      <c r="C303" s="270"/>
      <c r="D303" s="261" t="s">
        <v>465</v>
      </c>
      <c r="E303" s="271" t="s">
        <v>1</v>
      </c>
      <c r="F303" s="272" t="s">
        <v>4567</v>
      </c>
      <c r="G303" s="270"/>
      <c r="H303" s="273">
        <v>30</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465</v>
      </c>
      <c r="AU303" s="279" t="s">
        <v>93</v>
      </c>
      <c r="AV303" s="13" t="s">
        <v>93</v>
      </c>
      <c r="AW303" s="13" t="s">
        <v>38</v>
      </c>
      <c r="AX303" s="13" t="s">
        <v>83</v>
      </c>
      <c r="AY303" s="279" t="s">
        <v>397</v>
      </c>
    </row>
    <row r="304" s="14" customFormat="1">
      <c r="A304" s="14"/>
      <c r="B304" s="280"/>
      <c r="C304" s="281"/>
      <c r="D304" s="261" t="s">
        <v>465</v>
      </c>
      <c r="E304" s="282" t="s">
        <v>1</v>
      </c>
      <c r="F304" s="283" t="s">
        <v>467</v>
      </c>
      <c r="G304" s="281"/>
      <c r="H304" s="284">
        <v>30</v>
      </c>
      <c r="I304" s="285"/>
      <c r="J304" s="281"/>
      <c r="K304" s="281"/>
      <c r="L304" s="286"/>
      <c r="M304" s="287"/>
      <c r="N304" s="288"/>
      <c r="O304" s="288"/>
      <c r="P304" s="288"/>
      <c r="Q304" s="288"/>
      <c r="R304" s="288"/>
      <c r="S304" s="288"/>
      <c r="T304" s="289"/>
      <c r="U304" s="14"/>
      <c r="V304" s="14"/>
      <c r="W304" s="14"/>
      <c r="X304" s="14"/>
      <c r="Y304" s="14"/>
      <c r="Z304" s="14"/>
      <c r="AA304" s="14"/>
      <c r="AB304" s="14"/>
      <c r="AC304" s="14"/>
      <c r="AD304" s="14"/>
      <c r="AE304" s="14"/>
      <c r="AT304" s="290" t="s">
        <v>465</v>
      </c>
      <c r="AU304" s="290" t="s">
        <v>93</v>
      </c>
      <c r="AV304" s="14" t="s">
        <v>124</v>
      </c>
      <c r="AW304" s="14" t="s">
        <v>38</v>
      </c>
      <c r="AX304" s="14" t="s">
        <v>91</v>
      </c>
      <c r="AY304" s="290" t="s">
        <v>397</v>
      </c>
    </row>
    <row r="305" s="2" customFormat="1" ht="44.25" customHeight="1">
      <c r="A305" s="40"/>
      <c r="B305" s="41"/>
      <c r="C305" s="247" t="s">
        <v>815</v>
      </c>
      <c r="D305" s="247" t="s">
        <v>400</v>
      </c>
      <c r="E305" s="248" t="s">
        <v>4568</v>
      </c>
      <c r="F305" s="249" t="s">
        <v>4569</v>
      </c>
      <c r="G305" s="250" t="s">
        <v>656</v>
      </c>
      <c r="H305" s="251">
        <v>4</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162</v>
      </c>
      <c r="AT305" s="259" t="s">
        <v>400</v>
      </c>
      <c r="AU305" s="259" t="s">
        <v>93</v>
      </c>
      <c r="AY305" s="18" t="s">
        <v>397</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162</v>
      </c>
      <c r="BM305" s="259" t="s">
        <v>1159</v>
      </c>
    </row>
    <row r="306" s="13" customFormat="1">
      <c r="A306" s="13"/>
      <c r="B306" s="269"/>
      <c r="C306" s="270"/>
      <c r="D306" s="261" t="s">
        <v>465</v>
      </c>
      <c r="E306" s="271" t="s">
        <v>1</v>
      </c>
      <c r="F306" s="272" t="s">
        <v>4570</v>
      </c>
      <c r="G306" s="270"/>
      <c r="H306" s="273">
        <v>4</v>
      </c>
      <c r="I306" s="274"/>
      <c r="J306" s="270"/>
      <c r="K306" s="270"/>
      <c r="L306" s="275"/>
      <c r="M306" s="276"/>
      <c r="N306" s="277"/>
      <c r="O306" s="277"/>
      <c r="P306" s="277"/>
      <c r="Q306" s="277"/>
      <c r="R306" s="277"/>
      <c r="S306" s="277"/>
      <c r="T306" s="278"/>
      <c r="U306" s="13"/>
      <c r="V306" s="13"/>
      <c r="W306" s="13"/>
      <c r="X306" s="13"/>
      <c r="Y306" s="13"/>
      <c r="Z306" s="13"/>
      <c r="AA306" s="13"/>
      <c r="AB306" s="13"/>
      <c r="AC306" s="13"/>
      <c r="AD306" s="13"/>
      <c r="AE306" s="13"/>
      <c r="AT306" s="279" t="s">
        <v>465</v>
      </c>
      <c r="AU306" s="279" t="s">
        <v>93</v>
      </c>
      <c r="AV306" s="13" t="s">
        <v>93</v>
      </c>
      <c r="AW306" s="13" t="s">
        <v>38</v>
      </c>
      <c r="AX306" s="13" t="s">
        <v>83</v>
      </c>
      <c r="AY306" s="279" t="s">
        <v>397</v>
      </c>
    </row>
    <row r="307" s="14" customFormat="1">
      <c r="A307" s="14"/>
      <c r="B307" s="280"/>
      <c r="C307" s="281"/>
      <c r="D307" s="261" t="s">
        <v>465</v>
      </c>
      <c r="E307" s="282" t="s">
        <v>1</v>
      </c>
      <c r="F307" s="283" t="s">
        <v>467</v>
      </c>
      <c r="G307" s="281"/>
      <c r="H307" s="284">
        <v>4</v>
      </c>
      <c r="I307" s="285"/>
      <c r="J307" s="281"/>
      <c r="K307" s="281"/>
      <c r="L307" s="286"/>
      <c r="M307" s="287"/>
      <c r="N307" s="288"/>
      <c r="O307" s="288"/>
      <c r="P307" s="288"/>
      <c r="Q307" s="288"/>
      <c r="R307" s="288"/>
      <c r="S307" s="288"/>
      <c r="T307" s="289"/>
      <c r="U307" s="14"/>
      <c r="V307" s="14"/>
      <c r="W307" s="14"/>
      <c r="X307" s="14"/>
      <c r="Y307" s="14"/>
      <c r="Z307" s="14"/>
      <c r="AA307" s="14"/>
      <c r="AB307" s="14"/>
      <c r="AC307" s="14"/>
      <c r="AD307" s="14"/>
      <c r="AE307" s="14"/>
      <c r="AT307" s="290" t="s">
        <v>465</v>
      </c>
      <c r="AU307" s="290" t="s">
        <v>93</v>
      </c>
      <c r="AV307" s="14" t="s">
        <v>124</v>
      </c>
      <c r="AW307" s="14" t="s">
        <v>38</v>
      </c>
      <c r="AX307" s="14" t="s">
        <v>91</v>
      </c>
      <c r="AY307" s="290" t="s">
        <v>397</v>
      </c>
    </row>
    <row r="308" s="2" customFormat="1" ht="21.75" customHeight="1">
      <c r="A308" s="40"/>
      <c r="B308" s="41"/>
      <c r="C308" s="247" t="s">
        <v>1161</v>
      </c>
      <c r="D308" s="247" t="s">
        <v>400</v>
      </c>
      <c r="E308" s="248" t="s">
        <v>4571</v>
      </c>
      <c r="F308" s="249" t="s">
        <v>4572</v>
      </c>
      <c r="G308" s="250" t="s">
        <v>656</v>
      </c>
      <c r="H308" s="251">
        <v>2</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162</v>
      </c>
      <c r="AT308" s="259" t="s">
        <v>400</v>
      </c>
      <c r="AU308" s="259" t="s">
        <v>93</v>
      </c>
      <c r="AY308" s="18" t="s">
        <v>397</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162</v>
      </c>
      <c r="BM308" s="259" t="s">
        <v>1162</v>
      </c>
    </row>
    <row r="309" s="2" customFormat="1" ht="21.75" customHeight="1">
      <c r="A309" s="40"/>
      <c r="B309" s="41"/>
      <c r="C309" s="247" t="s">
        <v>821</v>
      </c>
      <c r="D309" s="247" t="s">
        <v>400</v>
      </c>
      <c r="E309" s="248" t="s">
        <v>4573</v>
      </c>
      <c r="F309" s="249" t="s">
        <v>4574</v>
      </c>
      <c r="G309" s="250" t="s">
        <v>461</v>
      </c>
      <c r="H309" s="251">
        <v>505</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162</v>
      </c>
      <c r="AT309" s="259" t="s">
        <v>400</v>
      </c>
      <c r="AU309" s="259" t="s">
        <v>93</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162</v>
      </c>
      <c r="BM309" s="259" t="s">
        <v>1166</v>
      </c>
    </row>
    <row r="310" s="13" customFormat="1">
      <c r="A310" s="13"/>
      <c r="B310" s="269"/>
      <c r="C310" s="270"/>
      <c r="D310" s="261" t="s">
        <v>465</v>
      </c>
      <c r="E310" s="271" t="s">
        <v>1</v>
      </c>
      <c r="F310" s="272" t="s">
        <v>4575</v>
      </c>
      <c r="G310" s="270"/>
      <c r="H310" s="273">
        <v>505</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4" customFormat="1">
      <c r="A311" s="14"/>
      <c r="B311" s="280"/>
      <c r="C311" s="281"/>
      <c r="D311" s="261" t="s">
        <v>465</v>
      </c>
      <c r="E311" s="282" t="s">
        <v>1</v>
      </c>
      <c r="F311" s="283" t="s">
        <v>467</v>
      </c>
      <c r="G311" s="281"/>
      <c r="H311" s="284">
        <v>505</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465</v>
      </c>
      <c r="AU311" s="290" t="s">
        <v>93</v>
      </c>
      <c r="AV311" s="14" t="s">
        <v>124</v>
      </c>
      <c r="AW311" s="14" t="s">
        <v>38</v>
      </c>
      <c r="AX311" s="14" t="s">
        <v>91</v>
      </c>
      <c r="AY311" s="290" t="s">
        <v>397</v>
      </c>
    </row>
    <row r="312" s="2" customFormat="1" ht="21.75" customHeight="1">
      <c r="A312" s="40"/>
      <c r="B312" s="41"/>
      <c r="C312" s="247" t="s">
        <v>1168</v>
      </c>
      <c r="D312" s="247" t="s">
        <v>400</v>
      </c>
      <c r="E312" s="248" t="s">
        <v>4576</v>
      </c>
      <c r="F312" s="249" t="s">
        <v>4577</v>
      </c>
      <c r="G312" s="250" t="s">
        <v>461</v>
      </c>
      <c r="H312" s="251">
        <v>386</v>
      </c>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162</v>
      </c>
      <c r="AT312" s="259" t="s">
        <v>400</v>
      </c>
      <c r="AU312" s="259" t="s">
        <v>93</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162</v>
      </c>
      <c r="BM312" s="259" t="s">
        <v>1171</v>
      </c>
    </row>
    <row r="313" s="13" customFormat="1">
      <c r="A313" s="13"/>
      <c r="B313" s="269"/>
      <c r="C313" s="270"/>
      <c r="D313" s="261" t="s">
        <v>465</v>
      </c>
      <c r="E313" s="271" t="s">
        <v>1</v>
      </c>
      <c r="F313" s="272" t="s">
        <v>4578</v>
      </c>
      <c r="G313" s="270"/>
      <c r="H313" s="273">
        <v>386</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465</v>
      </c>
      <c r="AU313" s="279" t="s">
        <v>93</v>
      </c>
      <c r="AV313" s="13" t="s">
        <v>93</v>
      </c>
      <c r="AW313" s="13" t="s">
        <v>38</v>
      </c>
      <c r="AX313" s="13" t="s">
        <v>83</v>
      </c>
      <c r="AY313" s="279" t="s">
        <v>397</v>
      </c>
    </row>
    <row r="314" s="14" customFormat="1">
      <c r="A314" s="14"/>
      <c r="B314" s="280"/>
      <c r="C314" s="281"/>
      <c r="D314" s="261" t="s">
        <v>465</v>
      </c>
      <c r="E314" s="282" t="s">
        <v>1</v>
      </c>
      <c r="F314" s="283" t="s">
        <v>467</v>
      </c>
      <c r="G314" s="281"/>
      <c r="H314" s="284">
        <v>386</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465</v>
      </c>
      <c r="AU314" s="290" t="s">
        <v>93</v>
      </c>
      <c r="AV314" s="14" t="s">
        <v>124</v>
      </c>
      <c r="AW314" s="14" t="s">
        <v>38</v>
      </c>
      <c r="AX314" s="14" t="s">
        <v>91</v>
      </c>
      <c r="AY314" s="290" t="s">
        <v>397</v>
      </c>
    </row>
    <row r="315" s="2" customFormat="1" ht="33" customHeight="1">
      <c r="A315" s="40"/>
      <c r="B315" s="41"/>
      <c r="C315" s="247" t="s">
        <v>1173</v>
      </c>
      <c r="D315" s="247" t="s">
        <v>400</v>
      </c>
      <c r="E315" s="248" t="s">
        <v>4579</v>
      </c>
      <c r="F315" s="249" t="s">
        <v>4580</v>
      </c>
      <c r="G315" s="250" t="s">
        <v>1431</v>
      </c>
      <c r="H315" s="329"/>
      <c r="I315" s="252"/>
      <c r="J315" s="253">
        <f>ROUND(I315*H315,2)</f>
        <v>0</v>
      </c>
      <c r="K315" s="254"/>
      <c r="L315" s="46"/>
      <c r="M315" s="255" t="s">
        <v>1</v>
      </c>
      <c r="N315" s="25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162</v>
      </c>
      <c r="AT315" s="259" t="s">
        <v>400</v>
      </c>
      <c r="AU315" s="259" t="s">
        <v>93</v>
      </c>
      <c r="AY315" s="18" t="s">
        <v>397</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162</v>
      </c>
      <c r="BM315" s="259" t="s">
        <v>1176</v>
      </c>
    </row>
    <row r="316" s="12" customFormat="1" ht="22.8" customHeight="1">
      <c r="A316" s="12"/>
      <c r="B316" s="231"/>
      <c r="C316" s="232"/>
      <c r="D316" s="233" t="s">
        <v>82</v>
      </c>
      <c r="E316" s="245" t="s">
        <v>2330</v>
      </c>
      <c r="F316" s="245" t="s">
        <v>4581</v>
      </c>
      <c r="G316" s="232"/>
      <c r="H316" s="232"/>
      <c r="I316" s="235"/>
      <c r="J316" s="246">
        <f>BK316</f>
        <v>0</v>
      </c>
      <c r="K316" s="232"/>
      <c r="L316" s="237"/>
      <c r="M316" s="238"/>
      <c r="N316" s="239"/>
      <c r="O316" s="239"/>
      <c r="P316" s="240">
        <f>SUM(P317:P461)</f>
        <v>0</v>
      </c>
      <c r="Q316" s="239"/>
      <c r="R316" s="240">
        <f>SUM(R317:R461)</f>
        <v>0</v>
      </c>
      <c r="S316" s="239"/>
      <c r="T316" s="241">
        <f>SUM(T317:T461)</f>
        <v>0</v>
      </c>
      <c r="U316" s="12"/>
      <c r="V316" s="12"/>
      <c r="W316" s="12"/>
      <c r="X316" s="12"/>
      <c r="Y316" s="12"/>
      <c r="Z316" s="12"/>
      <c r="AA316" s="12"/>
      <c r="AB316" s="12"/>
      <c r="AC316" s="12"/>
      <c r="AD316" s="12"/>
      <c r="AE316" s="12"/>
      <c r="AR316" s="242" t="s">
        <v>93</v>
      </c>
      <c r="AT316" s="243" t="s">
        <v>82</v>
      </c>
      <c r="AU316" s="243" t="s">
        <v>91</v>
      </c>
      <c r="AY316" s="242" t="s">
        <v>397</v>
      </c>
      <c r="BK316" s="244">
        <f>SUM(BK317:BK461)</f>
        <v>0</v>
      </c>
    </row>
    <row r="317" s="2" customFormat="1" ht="16.5" customHeight="1">
      <c r="A317" s="40"/>
      <c r="B317" s="41"/>
      <c r="C317" s="247" t="s">
        <v>1178</v>
      </c>
      <c r="D317" s="247" t="s">
        <v>400</v>
      </c>
      <c r="E317" s="248" t="s">
        <v>4582</v>
      </c>
      <c r="F317" s="249" t="s">
        <v>4583</v>
      </c>
      <c r="G317" s="250" t="s">
        <v>461</v>
      </c>
      <c r="H317" s="251">
        <v>1</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162</v>
      </c>
      <c r="AT317" s="259" t="s">
        <v>400</v>
      </c>
      <c r="AU317" s="259" t="s">
        <v>93</v>
      </c>
      <c r="AY317" s="18" t="s">
        <v>397</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162</v>
      </c>
      <c r="BM317" s="259" t="s">
        <v>1181</v>
      </c>
    </row>
    <row r="318" s="2" customFormat="1" ht="16.5" customHeight="1">
      <c r="A318" s="40"/>
      <c r="B318" s="41"/>
      <c r="C318" s="247" t="s">
        <v>1187</v>
      </c>
      <c r="D318" s="247" t="s">
        <v>400</v>
      </c>
      <c r="E318" s="248" t="s">
        <v>4584</v>
      </c>
      <c r="F318" s="249" t="s">
        <v>4585</v>
      </c>
      <c r="G318" s="250" t="s">
        <v>461</v>
      </c>
      <c r="H318" s="251">
        <v>1.5</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162</v>
      </c>
      <c r="AT318" s="259" t="s">
        <v>400</v>
      </c>
      <c r="AU318" s="259" t="s">
        <v>93</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162</v>
      </c>
      <c r="BM318" s="259" t="s">
        <v>1190</v>
      </c>
    </row>
    <row r="319" s="2" customFormat="1" ht="21.75" customHeight="1">
      <c r="A319" s="40"/>
      <c r="B319" s="41"/>
      <c r="C319" s="247" t="s">
        <v>1192</v>
      </c>
      <c r="D319" s="247" t="s">
        <v>400</v>
      </c>
      <c r="E319" s="248" t="s">
        <v>4586</v>
      </c>
      <c r="F319" s="249" t="s">
        <v>4587</v>
      </c>
      <c r="G319" s="250" t="s">
        <v>461</v>
      </c>
      <c r="H319" s="251">
        <v>53.5</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162</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162</v>
      </c>
      <c r="BM319" s="259" t="s">
        <v>1195</v>
      </c>
    </row>
    <row r="320" s="13" customFormat="1">
      <c r="A320" s="13"/>
      <c r="B320" s="269"/>
      <c r="C320" s="270"/>
      <c r="D320" s="261" t="s">
        <v>465</v>
      </c>
      <c r="E320" s="271" t="s">
        <v>1</v>
      </c>
      <c r="F320" s="272" t="s">
        <v>4588</v>
      </c>
      <c r="G320" s="270"/>
      <c r="H320" s="273">
        <v>47</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3" customFormat="1">
      <c r="A321" s="13"/>
      <c r="B321" s="269"/>
      <c r="C321" s="270"/>
      <c r="D321" s="261" t="s">
        <v>465</v>
      </c>
      <c r="E321" s="271" t="s">
        <v>1</v>
      </c>
      <c r="F321" s="272" t="s">
        <v>4589</v>
      </c>
      <c r="G321" s="270"/>
      <c r="H321" s="273">
        <v>6.5</v>
      </c>
      <c r="I321" s="274"/>
      <c r="J321" s="270"/>
      <c r="K321" s="270"/>
      <c r="L321" s="275"/>
      <c r="M321" s="276"/>
      <c r="N321" s="277"/>
      <c r="O321" s="277"/>
      <c r="P321" s="277"/>
      <c r="Q321" s="277"/>
      <c r="R321" s="277"/>
      <c r="S321" s="277"/>
      <c r="T321" s="278"/>
      <c r="U321" s="13"/>
      <c r="V321" s="13"/>
      <c r="W321" s="13"/>
      <c r="X321" s="13"/>
      <c r="Y321" s="13"/>
      <c r="Z321" s="13"/>
      <c r="AA321" s="13"/>
      <c r="AB321" s="13"/>
      <c r="AC321" s="13"/>
      <c r="AD321" s="13"/>
      <c r="AE321" s="13"/>
      <c r="AT321" s="279" t="s">
        <v>465</v>
      </c>
      <c r="AU321" s="279" t="s">
        <v>93</v>
      </c>
      <c r="AV321" s="13" t="s">
        <v>93</v>
      </c>
      <c r="AW321" s="13" t="s">
        <v>38</v>
      </c>
      <c r="AX321" s="13" t="s">
        <v>83</v>
      </c>
      <c r="AY321" s="279" t="s">
        <v>397</v>
      </c>
    </row>
    <row r="322" s="14" customFormat="1">
      <c r="A322" s="14"/>
      <c r="B322" s="280"/>
      <c r="C322" s="281"/>
      <c r="D322" s="261" t="s">
        <v>465</v>
      </c>
      <c r="E322" s="282" t="s">
        <v>1</v>
      </c>
      <c r="F322" s="283" t="s">
        <v>467</v>
      </c>
      <c r="G322" s="281"/>
      <c r="H322" s="284">
        <v>53.5</v>
      </c>
      <c r="I322" s="285"/>
      <c r="J322" s="281"/>
      <c r="K322" s="281"/>
      <c r="L322" s="286"/>
      <c r="M322" s="287"/>
      <c r="N322" s="288"/>
      <c r="O322" s="288"/>
      <c r="P322" s="288"/>
      <c r="Q322" s="288"/>
      <c r="R322" s="288"/>
      <c r="S322" s="288"/>
      <c r="T322" s="289"/>
      <c r="U322" s="14"/>
      <c r="V322" s="14"/>
      <c r="W322" s="14"/>
      <c r="X322" s="14"/>
      <c r="Y322" s="14"/>
      <c r="Z322" s="14"/>
      <c r="AA322" s="14"/>
      <c r="AB322" s="14"/>
      <c r="AC322" s="14"/>
      <c r="AD322" s="14"/>
      <c r="AE322" s="14"/>
      <c r="AT322" s="290" t="s">
        <v>465</v>
      </c>
      <c r="AU322" s="290" t="s">
        <v>93</v>
      </c>
      <c r="AV322" s="14" t="s">
        <v>124</v>
      </c>
      <c r="AW322" s="14" t="s">
        <v>38</v>
      </c>
      <c r="AX322" s="14" t="s">
        <v>91</v>
      </c>
      <c r="AY322" s="290" t="s">
        <v>397</v>
      </c>
    </row>
    <row r="323" s="2" customFormat="1" ht="21.75" customHeight="1">
      <c r="A323" s="40"/>
      <c r="B323" s="41"/>
      <c r="C323" s="247" t="s">
        <v>1197</v>
      </c>
      <c r="D323" s="247" t="s">
        <v>400</v>
      </c>
      <c r="E323" s="248" t="s">
        <v>4590</v>
      </c>
      <c r="F323" s="249" t="s">
        <v>4591</v>
      </c>
      <c r="G323" s="250" t="s">
        <v>461</v>
      </c>
      <c r="H323" s="251">
        <v>84</v>
      </c>
      <c r="I323" s="252"/>
      <c r="J323" s="253">
        <f>ROUND(I323*H323,2)</f>
        <v>0</v>
      </c>
      <c r="K323" s="254"/>
      <c r="L323" s="46"/>
      <c r="M323" s="255" t="s">
        <v>1</v>
      </c>
      <c r="N323" s="256" t="s">
        <v>48</v>
      </c>
      <c r="O323" s="93"/>
      <c r="P323" s="257">
        <f>O323*H323</f>
        <v>0</v>
      </c>
      <c r="Q323" s="257">
        <v>0</v>
      </c>
      <c r="R323" s="257">
        <f>Q323*H323</f>
        <v>0</v>
      </c>
      <c r="S323" s="257">
        <v>0</v>
      </c>
      <c r="T323" s="258">
        <f>S323*H323</f>
        <v>0</v>
      </c>
      <c r="U323" s="40"/>
      <c r="V323" s="40"/>
      <c r="W323" s="40"/>
      <c r="X323" s="40"/>
      <c r="Y323" s="40"/>
      <c r="Z323" s="40"/>
      <c r="AA323" s="40"/>
      <c r="AB323" s="40"/>
      <c r="AC323" s="40"/>
      <c r="AD323" s="40"/>
      <c r="AE323" s="40"/>
      <c r="AR323" s="259" t="s">
        <v>162</v>
      </c>
      <c r="AT323" s="259" t="s">
        <v>400</v>
      </c>
      <c r="AU323" s="259" t="s">
        <v>93</v>
      </c>
      <c r="AY323" s="18" t="s">
        <v>397</v>
      </c>
      <c r="BE323" s="260">
        <f>IF(N323="základní",J323,0)</f>
        <v>0</v>
      </c>
      <c r="BF323" s="260">
        <f>IF(N323="snížená",J323,0)</f>
        <v>0</v>
      </c>
      <c r="BG323" s="260">
        <f>IF(N323="zákl. přenesená",J323,0)</f>
        <v>0</v>
      </c>
      <c r="BH323" s="260">
        <f>IF(N323="sníž. přenesená",J323,0)</f>
        <v>0</v>
      </c>
      <c r="BI323" s="260">
        <f>IF(N323="nulová",J323,0)</f>
        <v>0</v>
      </c>
      <c r="BJ323" s="18" t="s">
        <v>91</v>
      </c>
      <c r="BK323" s="260">
        <f>ROUND(I323*H323,2)</f>
        <v>0</v>
      </c>
      <c r="BL323" s="18" t="s">
        <v>162</v>
      </c>
      <c r="BM323" s="259" t="s">
        <v>1200</v>
      </c>
    </row>
    <row r="324" s="13" customFormat="1">
      <c r="A324" s="13"/>
      <c r="B324" s="269"/>
      <c r="C324" s="270"/>
      <c r="D324" s="261" t="s">
        <v>465</v>
      </c>
      <c r="E324" s="271" t="s">
        <v>1</v>
      </c>
      <c r="F324" s="272" t="s">
        <v>4592</v>
      </c>
      <c r="G324" s="270"/>
      <c r="H324" s="273">
        <v>84</v>
      </c>
      <c r="I324" s="274"/>
      <c r="J324" s="270"/>
      <c r="K324" s="270"/>
      <c r="L324" s="275"/>
      <c r="M324" s="276"/>
      <c r="N324" s="277"/>
      <c r="O324" s="277"/>
      <c r="P324" s="277"/>
      <c r="Q324" s="277"/>
      <c r="R324" s="277"/>
      <c r="S324" s="277"/>
      <c r="T324" s="278"/>
      <c r="U324" s="13"/>
      <c r="V324" s="13"/>
      <c r="W324" s="13"/>
      <c r="X324" s="13"/>
      <c r="Y324" s="13"/>
      <c r="Z324" s="13"/>
      <c r="AA324" s="13"/>
      <c r="AB324" s="13"/>
      <c r="AC324" s="13"/>
      <c r="AD324" s="13"/>
      <c r="AE324" s="13"/>
      <c r="AT324" s="279" t="s">
        <v>465</v>
      </c>
      <c r="AU324" s="279" t="s">
        <v>93</v>
      </c>
      <c r="AV324" s="13" t="s">
        <v>93</v>
      </c>
      <c r="AW324" s="13" t="s">
        <v>38</v>
      </c>
      <c r="AX324" s="13" t="s">
        <v>83</v>
      </c>
      <c r="AY324" s="279" t="s">
        <v>397</v>
      </c>
    </row>
    <row r="325" s="14" customFormat="1">
      <c r="A325" s="14"/>
      <c r="B325" s="280"/>
      <c r="C325" s="281"/>
      <c r="D325" s="261" t="s">
        <v>465</v>
      </c>
      <c r="E325" s="282" t="s">
        <v>1</v>
      </c>
      <c r="F325" s="283" t="s">
        <v>467</v>
      </c>
      <c r="G325" s="281"/>
      <c r="H325" s="284">
        <v>84</v>
      </c>
      <c r="I325" s="285"/>
      <c r="J325" s="281"/>
      <c r="K325" s="281"/>
      <c r="L325" s="286"/>
      <c r="M325" s="287"/>
      <c r="N325" s="288"/>
      <c r="O325" s="288"/>
      <c r="P325" s="288"/>
      <c r="Q325" s="288"/>
      <c r="R325" s="288"/>
      <c r="S325" s="288"/>
      <c r="T325" s="289"/>
      <c r="U325" s="14"/>
      <c r="V325" s="14"/>
      <c r="W325" s="14"/>
      <c r="X325" s="14"/>
      <c r="Y325" s="14"/>
      <c r="Z325" s="14"/>
      <c r="AA325" s="14"/>
      <c r="AB325" s="14"/>
      <c r="AC325" s="14"/>
      <c r="AD325" s="14"/>
      <c r="AE325" s="14"/>
      <c r="AT325" s="290" t="s">
        <v>465</v>
      </c>
      <c r="AU325" s="290" t="s">
        <v>93</v>
      </c>
      <c r="AV325" s="14" t="s">
        <v>124</v>
      </c>
      <c r="AW325" s="14" t="s">
        <v>38</v>
      </c>
      <c r="AX325" s="14" t="s">
        <v>91</v>
      </c>
      <c r="AY325" s="290" t="s">
        <v>397</v>
      </c>
    </row>
    <row r="326" s="2" customFormat="1" ht="21.75" customHeight="1">
      <c r="A326" s="40"/>
      <c r="B326" s="41"/>
      <c r="C326" s="247" t="s">
        <v>1201</v>
      </c>
      <c r="D326" s="247" t="s">
        <v>400</v>
      </c>
      <c r="E326" s="248" t="s">
        <v>4593</v>
      </c>
      <c r="F326" s="249" t="s">
        <v>4594</v>
      </c>
      <c r="G326" s="250" t="s">
        <v>461</v>
      </c>
      <c r="H326" s="251">
        <v>48</v>
      </c>
      <c r="I326" s="252"/>
      <c r="J326" s="253">
        <f>ROUND(I326*H326,2)</f>
        <v>0</v>
      </c>
      <c r="K326" s="254"/>
      <c r="L326" s="46"/>
      <c r="M326" s="255" t="s">
        <v>1</v>
      </c>
      <c r="N326" s="256" t="s">
        <v>48</v>
      </c>
      <c r="O326" s="93"/>
      <c r="P326" s="257">
        <f>O326*H326</f>
        <v>0</v>
      </c>
      <c r="Q326" s="257">
        <v>0</v>
      </c>
      <c r="R326" s="257">
        <f>Q326*H326</f>
        <v>0</v>
      </c>
      <c r="S326" s="257">
        <v>0</v>
      </c>
      <c r="T326" s="258">
        <f>S326*H326</f>
        <v>0</v>
      </c>
      <c r="U326" s="40"/>
      <c r="V326" s="40"/>
      <c r="W326" s="40"/>
      <c r="X326" s="40"/>
      <c r="Y326" s="40"/>
      <c r="Z326" s="40"/>
      <c r="AA326" s="40"/>
      <c r="AB326" s="40"/>
      <c r="AC326" s="40"/>
      <c r="AD326" s="40"/>
      <c r="AE326" s="40"/>
      <c r="AR326" s="259" t="s">
        <v>162</v>
      </c>
      <c r="AT326" s="259" t="s">
        <v>400</v>
      </c>
      <c r="AU326" s="259" t="s">
        <v>93</v>
      </c>
      <c r="AY326" s="18" t="s">
        <v>397</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162</v>
      </c>
      <c r="BM326" s="259" t="s">
        <v>1204</v>
      </c>
    </row>
    <row r="327" s="13" customFormat="1">
      <c r="A327" s="13"/>
      <c r="B327" s="269"/>
      <c r="C327" s="270"/>
      <c r="D327" s="261" t="s">
        <v>465</v>
      </c>
      <c r="E327" s="271" t="s">
        <v>1</v>
      </c>
      <c r="F327" s="272" t="s">
        <v>4595</v>
      </c>
      <c r="G327" s="270"/>
      <c r="H327" s="273">
        <v>48</v>
      </c>
      <c r="I327" s="274"/>
      <c r="J327" s="270"/>
      <c r="K327" s="270"/>
      <c r="L327" s="275"/>
      <c r="M327" s="276"/>
      <c r="N327" s="277"/>
      <c r="O327" s="277"/>
      <c r="P327" s="277"/>
      <c r="Q327" s="277"/>
      <c r="R327" s="277"/>
      <c r="S327" s="277"/>
      <c r="T327" s="278"/>
      <c r="U327" s="13"/>
      <c r="V327" s="13"/>
      <c r="W327" s="13"/>
      <c r="X327" s="13"/>
      <c r="Y327" s="13"/>
      <c r="Z327" s="13"/>
      <c r="AA327" s="13"/>
      <c r="AB327" s="13"/>
      <c r="AC327" s="13"/>
      <c r="AD327" s="13"/>
      <c r="AE327" s="13"/>
      <c r="AT327" s="279" t="s">
        <v>465</v>
      </c>
      <c r="AU327" s="279" t="s">
        <v>93</v>
      </c>
      <c r="AV327" s="13" t="s">
        <v>93</v>
      </c>
      <c r="AW327" s="13" t="s">
        <v>38</v>
      </c>
      <c r="AX327" s="13" t="s">
        <v>83</v>
      </c>
      <c r="AY327" s="279" t="s">
        <v>397</v>
      </c>
    </row>
    <row r="328" s="14" customFormat="1">
      <c r="A328" s="14"/>
      <c r="B328" s="280"/>
      <c r="C328" s="281"/>
      <c r="D328" s="261" t="s">
        <v>465</v>
      </c>
      <c r="E328" s="282" t="s">
        <v>1</v>
      </c>
      <c r="F328" s="283" t="s">
        <v>467</v>
      </c>
      <c r="G328" s="281"/>
      <c r="H328" s="284">
        <v>48</v>
      </c>
      <c r="I328" s="285"/>
      <c r="J328" s="281"/>
      <c r="K328" s="281"/>
      <c r="L328" s="286"/>
      <c r="M328" s="287"/>
      <c r="N328" s="288"/>
      <c r="O328" s="288"/>
      <c r="P328" s="288"/>
      <c r="Q328" s="288"/>
      <c r="R328" s="288"/>
      <c r="S328" s="288"/>
      <c r="T328" s="289"/>
      <c r="U328" s="14"/>
      <c r="V328" s="14"/>
      <c r="W328" s="14"/>
      <c r="X328" s="14"/>
      <c r="Y328" s="14"/>
      <c r="Z328" s="14"/>
      <c r="AA328" s="14"/>
      <c r="AB328" s="14"/>
      <c r="AC328" s="14"/>
      <c r="AD328" s="14"/>
      <c r="AE328" s="14"/>
      <c r="AT328" s="290" t="s">
        <v>465</v>
      </c>
      <c r="AU328" s="290" t="s">
        <v>93</v>
      </c>
      <c r="AV328" s="14" t="s">
        <v>124</v>
      </c>
      <c r="AW328" s="14" t="s">
        <v>38</v>
      </c>
      <c r="AX328" s="14" t="s">
        <v>91</v>
      </c>
      <c r="AY328" s="290" t="s">
        <v>397</v>
      </c>
    </row>
    <row r="329" s="2" customFormat="1" ht="21.75" customHeight="1">
      <c r="A329" s="40"/>
      <c r="B329" s="41"/>
      <c r="C329" s="247" t="s">
        <v>1205</v>
      </c>
      <c r="D329" s="247" t="s">
        <v>400</v>
      </c>
      <c r="E329" s="248" t="s">
        <v>4596</v>
      </c>
      <c r="F329" s="249" t="s">
        <v>4597</v>
      </c>
      <c r="G329" s="250" t="s">
        <v>461</v>
      </c>
      <c r="H329" s="251">
        <v>30</v>
      </c>
      <c r="I329" s="252"/>
      <c r="J329" s="253">
        <f>ROUND(I329*H329,2)</f>
        <v>0</v>
      </c>
      <c r="K329" s="254"/>
      <c r="L329" s="46"/>
      <c r="M329" s="255" t="s">
        <v>1</v>
      </c>
      <c r="N329" s="256" t="s">
        <v>48</v>
      </c>
      <c r="O329" s="93"/>
      <c r="P329" s="257">
        <f>O329*H329</f>
        <v>0</v>
      </c>
      <c r="Q329" s="257">
        <v>0</v>
      </c>
      <c r="R329" s="257">
        <f>Q329*H329</f>
        <v>0</v>
      </c>
      <c r="S329" s="257">
        <v>0</v>
      </c>
      <c r="T329" s="258">
        <f>S329*H329</f>
        <v>0</v>
      </c>
      <c r="U329" s="40"/>
      <c r="V329" s="40"/>
      <c r="W329" s="40"/>
      <c r="X329" s="40"/>
      <c r="Y329" s="40"/>
      <c r="Z329" s="40"/>
      <c r="AA329" s="40"/>
      <c r="AB329" s="40"/>
      <c r="AC329" s="40"/>
      <c r="AD329" s="40"/>
      <c r="AE329" s="40"/>
      <c r="AR329" s="259" t="s">
        <v>162</v>
      </c>
      <c r="AT329" s="259" t="s">
        <v>400</v>
      </c>
      <c r="AU329" s="259" t="s">
        <v>93</v>
      </c>
      <c r="AY329" s="18" t="s">
        <v>397</v>
      </c>
      <c r="BE329" s="260">
        <f>IF(N329="základní",J329,0)</f>
        <v>0</v>
      </c>
      <c r="BF329" s="260">
        <f>IF(N329="snížená",J329,0)</f>
        <v>0</v>
      </c>
      <c r="BG329" s="260">
        <f>IF(N329="zákl. přenesená",J329,0)</f>
        <v>0</v>
      </c>
      <c r="BH329" s="260">
        <f>IF(N329="sníž. přenesená",J329,0)</f>
        <v>0</v>
      </c>
      <c r="BI329" s="260">
        <f>IF(N329="nulová",J329,0)</f>
        <v>0</v>
      </c>
      <c r="BJ329" s="18" t="s">
        <v>91</v>
      </c>
      <c r="BK329" s="260">
        <f>ROUND(I329*H329,2)</f>
        <v>0</v>
      </c>
      <c r="BL329" s="18" t="s">
        <v>162</v>
      </c>
      <c r="BM329" s="259" t="s">
        <v>1208</v>
      </c>
    </row>
    <row r="330" s="13" customFormat="1">
      <c r="A330" s="13"/>
      <c r="B330" s="269"/>
      <c r="C330" s="270"/>
      <c r="D330" s="261" t="s">
        <v>465</v>
      </c>
      <c r="E330" s="271" t="s">
        <v>1</v>
      </c>
      <c r="F330" s="272" t="s">
        <v>4598</v>
      </c>
      <c r="G330" s="270"/>
      <c r="H330" s="273">
        <v>30</v>
      </c>
      <c r="I330" s="274"/>
      <c r="J330" s="270"/>
      <c r="K330" s="270"/>
      <c r="L330" s="275"/>
      <c r="M330" s="276"/>
      <c r="N330" s="277"/>
      <c r="O330" s="277"/>
      <c r="P330" s="277"/>
      <c r="Q330" s="277"/>
      <c r="R330" s="277"/>
      <c r="S330" s="277"/>
      <c r="T330" s="278"/>
      <c r="U330" s="13"/>
      <c r="V330" s="13"/>
      <c r="W330" s="13"/>
      <c r="X330" s="13"/>
      <c r="Y330" s="13"/>
      <c r="Z330" s="13"/>
      <c r="AA330" s="13"/>
      <c r="AB330" s="13"/>
      <c r="AC330" s="13"/>
      <c r="AD330" s="13"/>
      <c r="AE330" s="13"/>
      <c r="AT330" s="279" t="s">
        <v>465</v>
      </c>
      <c r="AU330" s="279" t="s">
        <v>93</v>
      </c>
      <c r="AV330" s="13" t="s">
        <v>93</v>
      </c>
      <c r="AW330" s="13" t="s">
        <v>38</v>
      </c>
      <c r="AX330" s="13" t="s">
        <v>83</v>
      </c>
      <c r="AY330" s="279" t="s">
        <v>397</v>
      </c>
    </row>
    <row r="331" s="14" customFormat="1">
      <c r="A331" s="14"/>
      <c r="B331" s="280"/>
      <c r="C331" s="281"/>
      <c r="D331" s="261" t="s">
        <v>465</v>
      </c>
      <c r="E331" s="282" t="s">
        <v>1</v>
      </c>
      <c r="F331" s="283" t="s">
        <v>467</v>
      </c>
      <c r="G331" s="281"/>
      <c r="H331" s="284">
        <v>30</v>
      </c>
      <c r="I331" s="285"/>
      <c r="J331" s="281"/>
      <c r="K331" s="281"/>
      <c r="L331" s="286"/>
      <c r="M331" s="287"/>
      <c r="N331" s="288"/>
      <c r="O331" s="288"/>
      <c r="P331" s="288"/>
      <c r="Q331" s="288"/>
      <c r="R331" s="288"/>
      <c r="S331" s="288"/>
      <c r="T331" s="289"/>
      <c r="U331" s="14"/>
      <c r="V331" s="14"/>
      <c r="W331" s="14"/>
      <c r="X331" s="14"/>
      <c r="Y331" s="14"/>
      <c r="Z331" s="14"/>
      <c r="AA331" s="14"/>
      <c r="AB331" s="14"/>
      <c r="AC331" s="14"/>
      <c r="AD331" s="14"/>
      <c r="AE331" s="14"/>
      <c r="AT331" s="290" t="s">
        <v>465</v>
      </c>
      <c r="AU331" s="290" t="s">
        <v>93</v>
      </c>
      <c r="AV331" s="14" t="s">
        <v>124</v>
      </c>
      <c r="AW331" s="14" t="s">
        <v>38</v>
      </c>
      <c r="AX331" s="14" t="s">
        <v>91</v>
      </c>
      <c r="AY331" s="290" t="s">
        <v>397</v>
      </c>
    </row>
    <row r="332" s="2" customFormat="1" ht="21.75" customHeight="1">
      <c r="A332" s="40"/>
      <c r="B332" s="41"/>
      <c r="C332" s="247" t="s">
        <v>1209</v>
      </c>
      <c r="D332" s="247" t="s">
        <v>400</v>
      </c>
      <c r="E332" s="248" t="s">
        <v>4599</v>
      </c>
      <c r="F332" s="249" t="s">
        <v>4600</v>
      </c>
      <c r="G332" s="250" t="s">
        <v>461</v>
      </c>
      <c r="H332" s="251">
        <v>1698.5</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162</v>
      </c>
      <c r="AT332" s="259" t="s">
        <v>400</v>
      </c>
      <c r="AU332" s="259" t="s">
        <v>93</v>
      </c>
      <c r="AY332" s="18" t="s">
        <v>397</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162</v>
      </c>
      <c r="BM332" s="259" t="s">
        <v>1212</v>
      </c>
    </row>
    <row r="333" s="13" customFormat="1">
      <c r="A333" s="13"/>
      <c r="B333" s="269"/>
      <c r="C333" s="270"/>
      <c r="D333" s="261" t="s">
        <v>465</v>
      </c>
      <c r="E333" s="271" t="s">
        <v>1</v>
      </c>
      <c r="F333" s="272" t="s">
        <v>4601</v>
      </c>
      <c r="G333" s="270"/>
      <c r="H333" s="273">
        <v>568</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465</v>
      </c>
      <c r="AU333" s="279" t="s">
        <v>93</v>
      </c>
      <c r="AV333" s="13" t="s">
        <v>93</v>
      </c>
      <c r="AW333" s="13" t="s">
        <v>38</v>
      </c>
      <c r="AX333" s="13" t="s">
        <v>83</v>
      </c>
      <c r="AY333" s="279" t="s">
        <v>397</v>
      </c>
    </row>
    <row r="334" s="13" customFormat="1">
      <c r="A334" s="13"/>
      <c r="B334" s="269"/>
      <c r="C334" s="270"/>
      <c r="D334" s="261" t="s">
        <v>465</v>
      </c>
      <c r="E334" s="271" t="s">
        <v>1</v>
      </c>
      <c r="F334" s="272" t="s">
        <v>4602</v>
      </c>
      <c r="G334" s="270"/>
      <c r="H334" s="273">
        <v>234</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465</v>
      </c>
      <c r="AU334" s="279" t="s">
        <v>93</v>
      </c>
      <c r="AV334" s="13" t="s">
        <v>93</v>
      </c>
      <c r="AW334" s="13" t="s">
        <v>38</v>
      </c>
      <c r="AX334" s="13" t="s">
        <v>83</v>
      </c>
      <c r="AY334" s="279" t="s">
        <v>397</v>
      </c>
    </row>
    <row r="335" s="13" customFormat="1">
      <c r="A335" s="13"/>
      <c r="B335" s="269"/>
      <c r="C335" s="270"/>
      <c r="D335" s="261" t="s">
        <v>465</v>
      </c>
      <c r="E335" s="271" t="s">
        <v>1</v>
      </c>
      <c r="F335" s="272" t="s">
        <v>4603</v>
      </c>
      <c r="G335" s="270"/>
      <c r="H335" s="273">
        <v>113</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465</v>
      </c>
      <c r="AU335" s="279" t="s">
        <v>93</v>
      </c>
      <c r="AV335" s="13" t="s">
        <v>93</v>
      </c>
      <c r="AW335" s="13" t="s">
        <v>38</v>
      </c>
      <c r="AX335" s="13" t="s">
        <v>83</v>
      </c>
      <c r="AY335" s="279" t="s">
        <v>397</v>
      </c>
    </row>
    <row r="336" s="13" customFormat="1">
      <c r="A336" s="13"/>
      <c r="B336" s="269"/>
      <c r="C336" s="270"/>
      <c r="D336" s="261" t="s">
        <v>465</v>
      </c>
      <c r="E336" s="271" t="s">
        <v>1</v>
      </c>
      <c r="F336" s="272" t="s">
        <v>4604</v>
      </c>
      <c r="G336" s="270"/>
      <c r="H336" s="273">
        <v>195</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3" customFormat="1">
      <c r="A337" s="13"/>
      <c r="B337" s="269"/>
      <c r="C337" s="270"/>
      <c r="D337" s="261" t="s">
        <v>465</v>
      </c>
      <c r="E337" s="271" t="s">
        <v>1</v>
      </c>
      <c r="F337" s="272" t="s">
        <v>4605</v>
      </c>
      <c r="G337" s="270"/>
      <c r="H337" s="273">
        <v>19</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465</v>
      </c>
      <c r="AU337" s="279" t="s">
        <v>93</v>
      </c>
      <c r="AV337" s="13" t="s">
        <v>93</v>
      </c>
      <c r="AW337" s="13" t="s">
        <v>38</v>
      </c>
      <c r="AX337" s="13" t="s">
        <v>83</v>
      </c>
      <c r="AY337" s="279" t="s">
        <v>397</v>
      </c>
    </row>
    <row r="338" s="13" customFormat="1">
      <c r="A338" s="13"/>
      <c r="B338" s="269"/>
      <c r="C338" s="270"/>
      <c r="D338" s="261" t="s">
        <v>465</v>
      </c>
      <c r="E338" s="271" t="s">
        <v>1</v>
      </c>
      <c r="F338" s="272" t="s">
        <v>4606</v>
      </c>
      <c r="G338" s="270"/>
      <c r="H338" s="273">
        <v>13</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3" customFormat="1">
      <c r="A339" s="13"/>
      <c r="B339" s="269"/>
      <c r="C339" s="270"/>
      <c r="D339" s="261" t="s">
        <v>465</v>
      </c>
      <c r="E339" s="271" t="s">
        <v>1</v>
      </c>
      <c r="F339" s="272" t="s">
        <v>4607</v>
      </c>
      <c r="G339" s="270"/>
      <c r="H339" s="273">
        <v>15</v>
      </c>
      <c r="I339" s="274"/>
      <c r="J339" s="270"/>
      <c r="K339" s="270"/>
      <c r="L339" s="275"/>
      <c r="M339" s="276"/>
      <c r="N339" s="277"/>
      <c r="O339" s="277"/>
      <c r="P339" s="277"/>
      <c r="Q339" s="277"/>
      <c r="R339" s="277"/>
      <c r="S339" s="277"/>
      <c r="T339" s="278"/>
      <c r="U339" s="13"/>
      <c r="V339" s="13"/>
      <c r="W339" s="13"/>
      <c r="X339" s="13"/>
      <c r="Y339" s="13"/>
      <c r="Z339" s="13"/>
      <c r="AA339" s="13"/>
      <c r="AB339" s="13"/>
      <c r="AC339" s="13"/>
      <c r="AD339" s="13"/>
      <c r="AE339" s="13"/>
      <c r="AT339" s="279" t="s">
        <v>465</v>
      </c>
      <c r="AU339" s="279" t="s">
        <v>93</v>
      </c>
      <c r="AV339" s="13" t="s">
        <v>93</v>
      </c>
      <c r="AW339" s="13" t="s">
        <v>38</v>
      </c>
      <c r="AX339" s="13" t="s">
        <v>83</v>
      </c>
      <c r="AY339" s="279" t="s">
        <v>397</v>
      </c>
    </row>
    <row r="340" s="13" customFormat="1">
      <c r="A340" s="13"/>
      <c r="B340" s="269"/>
      <c r="C340" s="270"/>
      <c r="D340" s="261" t="s">
        <v>465</v>
      </c>
      <c r="E340" s="271" t="s">
        <v>1</v>
      </c>
      <c r="F340" s="272" t="s">
        <v>4608</v>
      </c>
      <c r="G340" s="270"/>
      <c r="H340" s="273">
        <v>541.5</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465</v>
      </c>
      <c r="AU340" s="279" t="s">
        <v>93</v>
      </c>
      <c r="AV340" s="13" t="s">
        <v>93</v>
      </c>
      <c r="AW340" s="13" t="s">
        <v>38</v>
      </c>
      <c r="AX340" s="13" t="s">
        <v>83</v>
      </c>
      <c r="AY340" s="279" t="s">
        <v>397</v>
      </c>
    </row>
    <row r="341" s="14" customFormat="1">
      <c r="A341" s="14"/>
      <c r="B341" s="280"/>
      <c r="C341" s="281"/>
      <c r="D341" s="261" t="s">
        <v>465</v>
      </c>
      <c r="E341" s="282" t="s">
        <v>1</v>
      </c>
      <c r="F341" s="283" t="s">
        <v>467</v>
      </c>
      <c r="G341" s="281"/>
      <c r="H341" s="284">
        <v>1698.5</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465</v>
      </c>
      <c r="AU341" s="290" t="s">
        <v>93</v>
      </c>
      <c r="AV341" s="14" t="s">
        <v>124</v>
      </c>
      <c r="AW341" s="14" t="s">
        <v>38</v>
      </c>
      <c r="AX341" s="14" t="s">
        <v>91</v>
      </c>
      <c r="AY341" s="290" t="s">
        <v>397</v>
      </c>
    </row>
    <row r="342" s="2" customFormat="1" ht="21.75" customHeight="1">
      <c r="A342" s="40"/>
      <c r="B342" s="41"/>
      <c r="C342" s="247" t="s">
        <v>1216</v>
      </c>
      <c r="D342" s="247" t="s">
        <v>400</v>
      </c>
      <c r="E342" s="248" t="s">
        <v>4609</v>
      </c>
      <c r="F342" s="249" t="s">
        <v>4610</v>
      </c>
      <c r="G342" s="250" t="s">
        <v>461</v>
      </c>
      <c r="H342" s="251">
        <v>1117.5</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162</v>
      </c>
      <c r="AT342" s="259" t="s">
        <v>400</v>
      </c>
      <c r="AU342" s="259" t="s">
        <v>93</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162</v>
      </c>
      <c r="BM342" s="259" t="s">
        <v>1219</v>
      </c>
    </row>
    <row r="343" s="13" customFormat="1">
      <c r="A343" s="13"/>
      <c r="B343" s="269"/>
      <c r="C343" s="270"/>
      <c r="D343" s="261" t="s">
        <v>465</v>
      </c>
      <c r="E343" s="271" t="s">
        <v>1</v>
      </c>
      <c r="F343" s="272" t="s">
        <v>4611</v>
      </c>
      <c r="G343" s="270"/>
      <c r="H343" s="273">
        <v>109.5</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3" customFormat="1">
      <c r="A344" s="13"/>
      <c r="B344" s="269"/>
      <c r="C344" s="270"/>
      <c r="D344" s="261" t="s">
        <v>465</v>
      </c>
      <c r="E344" s="271" t="s">
        <v>1</v>
      </c>
      <c r="F344" s="272" t="s">
        <v>4612</v>
      </c>
      <c r="G344" s="270"/>
      <c r="H344" s="273">
        <v>55</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3" customFormat="1">
      <c r="A345" s="13"/>
      <c r="B345" s="269"/>
      <c r="C345" s="270"/>
      <c r="D345" s="261" t="s">
        <v>465</v>
      </c>
      <c r="E345" s="271" t="s">
        <v>1</v>
      </c>
      <c r="F345" s="272" t="s">
        <v>4613</v>
      </c>
      <c r="G345" s="270"/>
      <c r="H345" s="273">
        <v>7</v>
      </c>
      <c r="I345" s="274"/>
      <c r="J345" s="270"/>
      <c r="K345" s="270"/>
      <c r="L345" s="275"/>
      <c r="M345" s="276"/>
      <c r="N345" s="277"/>
      <c r="O345" s="277"/>
      <c r="P345" s="277"/>
      <c r="Q345" s="277"/>
      <c r="R345" s="277"/>
      <c r="S345" s="277"/>
      <c r="T345" s="278"/>
      <c r="U345" s="13"/>
      <c r="V345" s="13"/>
      <c r="W345" s="13"/>
      <c r="X345" s="13"/>
      <c r="Y345" s="13"/>
      <c r="Z345" s="13"/>
      <c r="AA345" s="13"/>
      <c r="AB345" s="13"/>
      <c r="AC345" s="13"/>
      <c r="AD345" s="13"/>
      <c r="AE345" s="13"/>
      <c r="AT345" s="279" t="s">
        <v>465</v>
      </c>
      <c r="AU345" s="279" t="s">
        <v>93</v>
      </c>
      <c r="AV345" s="13" t="s">
        <v>93</v>
      </c>
      <c r="AW345" s="13" t="s">
        <v>38</v>
      </c>
      <c r="AX345" s="13" t="s">
        <v>83</v>
      </c>
      <c r="AY345" s="279" t="s">
        <v>397</v>
      </c>
    </row>
    <row r="346" s="13" customFormat="1">
      <c r="A346" s="13"/>
      <c r="B346" s="269"/>
      <c r="C346" s="270"/>
      <c r="D346" s="261" t="s">
        <v>465</v>
      </c>
      <c r="E346" s="271" t="s">
        <v>1</v>
      </c>
      <c r="F346" s="272" t="s">
        <v>4614</v>
      </c>
      <c r="G346" s="270"/>
      <c r="H346" s="273">
        <v>93</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465</v>
      </c>
      <c r="AU346" s="279" t="s">
        <v>93</v>
      </c>
      <c r="AV346" s="13" t="s">
        <v>93</v>
      </c>
      <c r="AW346" s="13" t="s">
        <v>38</v>
      </c>
      <c r="AX346" s="13" t="s">
        <v>83</v>
      </c>
      <c r="AY346" s="279" t="s">
        <v>397</v>
      </c>
    </row>
    <row r="347" s="13" customFormat="1">
      <c r="A347" s="13"/>
      <c r="B347" s="269"/>
      <c r="C347" s="270"/>
      <c r="D347" s="261" t="s">
        <v>465</v>
      </c>
      <c r="E347" s="271" t="s">
        <v>1</v>
      </c>
      <c r="F347" s="272" t="s">
        <v>4615</v>
      </c>
      <c r="G347" s="270"/>
      <c r="H347" s="273">
        <v>38</v>
      </c>
      <c r="I347" s="274"/>
      <c r="J347" s="270"/>
      <c r="K347" s="270"/>
      <c r="L347" s="275"/>
      <c r="M347" s="276"/>
      <c r="N347" s="277"/>
      <c r="O347" s="277"/>
      <c r="P347" s="277"/>
      <c r="Q347" s="277"/>
      <c r="R347" s="277"/>
      <c r="S347" s="277"/>
      <c r="T347" s="278"/>
      <c r="U347" s="13"/>
      <c r="V347" s="13"/>
      <c r="W347" s="13"/>
      <c r="X347" s="13"/>
      <c r="Y347" s="13"/>
      <c r="Z347" s="13"/>
      <c r="AA347" s="13"/>
      <c r="AB347" s="13"/>
      <c r="AC347" s="13"/>
      <c r="AD347" s="13"/>
      <c r="AE347" s="13"/>
      <c r="AT347" s="279" t="s">
        <v>465</v>
      </c>
      <c r="AU347" s="279" t="s">
        <v>93</v>
      </c>
      <c r="AV347" s="13" t="s">
        <v>93</v>
      </c>
      <c r="AW347" s="13" t="s">
        <v>38</v>
      </c>
      <c r="AX347" s="13" t="s">
        <v>83</v>
      </c>
      <c r="AY347" s="279" t="s">
        <v>397</v>
      </c>
    </row>
    <row r="348" s="13" customFormat="1">
      <c r="A348" s="13"/>
      <c r="B348" s="269"/>
      <c r="C348" s="270"/>
      <c r="D348" s="261" t="s">
        <v>465</v>
      </c>
      <c r="E348" s="271" t="s">
        <v>1</v>
      </c>
      <c r="F348" s="272" t="s">
        <v>4616</v>
      </c>
      <c r="G348" s="270"/>
      <c r="H348" s="273">
        <v>301.5</v>
      </c>
      <c r="I348" s="274"/>
      <c r="J348" s="270"/>
      <c r="K348" s="270"/>
      <c r="L348" s="275"/>
      <c r="M348" s="276"/>
      <c r="N348" s="277"/>
      <c r="O348" s="277"/>
      <c r="P348" s="277"/>
      <c r="Q348" s="277"/>
      <c r="R348" s="277"/>
      <c r="S348" s="277"/>
      <c r="T348" s="278"/>
      <c r="U348" s="13"/>
      <c r="V348" s="13"/>
      <c r="W348" s="13"/>
      <c r="X348" s="13"/>
      <c r="Y348" s="13"/>
      <c r="Z348" s="13"/>
      <c r="AA348" s="13"/>
      <c r="AB348" s="13"/>
      <c r="AC348" s="13"/>
      <c r="AD348" s="13"/>
      <c r="AE348" s="13"/>
      <c r="AT348" s="279" t="s">
        <v>465</v>
      </c>
      <c r="AU348" s="279" t="s">
        <v>93</v>
      </c>
      <c r="AV348" s="13" t="s">
        <v>93</v>
      </c>
      <c r="AW348" s="13" t="s">
        <v>38</v>
      </c>
      <c r="AX348" s="13" t="s">
        <v>83</v>
      </c>
      <c r="AY348" s="279" t="s">
        <v>397</v>
      </c>
    </row>
    <row r="349" s="13" customFormat="1">
      <c r="A349" s="13"/>
      <c r="B349" s="269"/>
      <c r="C349" s="270"/>
      <c r="D349" s="261" t="s">
        <v>465</v>
      </c>
      <c r="E349" s="271" t="s">
        <v>1</v>
      </c>
      <c r="F349" s="272" t="s">
        <v>4617</v>
      </c>
      <c r="G349" s="270"/>
      <c r="H349" s="273">
        <v>44.5</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465</v>
      </c>
      <c r="AU349" s="279" t="s">
        <v>93</v>
      </c>
      <c r="AV349" s="13" t="s">
        <v>93</v>
      </c>
      <c r="AW349" s="13" t="s">
        <v>38</v>
      </c>
      <c r="AX349" s="13" t="s">
        <v>83</v>
      </c>
      <c r="AY349" s="279" t="s">
        <v>397</v>
      </c>
    </row>
    <row r="350" s="13" customFormat="1">
      <c r="A350" s="13"/>
      <c r="B350" s="269"/>
      <c r="C350" s="270"/>
      <c r="D350" s="261" t="s">
        <v>465</v>
      </c>
      <c r="E350" s="271" t="s">
        <v>1</v>
      </c>
      <c r="F350" s="272" t="s">
        <v>4618</v>
      </c>
      <c r="G350" s="270"/>
      <c r="H350" s="273">
        <v>469</v>
      </c>
      <c r="I350" s="274"/>
      <c r="J350" s="270"/>
      <c r="K350" s="270"/>
      <c r="L350" s="275"/>
      <c r="M350" s="276"/>
      <c r="N350" s="277"/>
      <c r="O350" s="277"/>
      <c r="P350" s="277"/>
      <c r="Q350" s="277"/>
      <c r="R350" s="277"/>
      <c r="S350" s="277"/>
      <c r="T350" s="278"/>
      <c r="U350" s="13"/>
      <c r="V350" s="13"/>
      <c r="W350" s="13"/>
      <c r="X350" s="13"/>
      <c r="Y350" s="13"/>
      <c r="Z350" s="13"/>
      <c r="AA350" s="13"/>
      <c r="AB350" s="13"/>
      <c r="AC350" s="13"/>
      <c r="AD350" s="13"/>
      <c r="AE350" s="13"/>
      <c r="AT350" s="279" t="s">
        <v>465</v>
      </c>
      <c r="AU350" s="279" t="s">
        <v>93</v>
      </c>
      <c r="AV350" s="13" t="s">
        <v>93</v>
      </c>
      <c r="AW350" s="13" t="s">
        <v>38</v>
      </c>
      <c r="AX350" s="13" t="s">
        <v>83</v>
      </c>
      <c r="AY350" s="279" t="s">
        <v>397</v>
      </c>
    </row>
    <row r="351" s="14" customFormat="1">
      <c r="A351" s="14"/>
      <c r="B351" s="280"/>
      <c r="C351" s="281"/>
      <c r="D351" s="261" t="s">
        <v>465</v>
      </c>
      <c r="E351" s="282" t="s">
        <v>1</v>
      </c>
      <c r="F351" s="283" t="s">
        <v>467</v>
      </c>
      <c r="G351" s="281"/>
      <c r="H351" s="284">
        <v>1117.5</v>
      </c>
      <c r="I351" s="285"/>
      <c r="J351" s="281"/>
      <c r="K351" s="281"/>
      <c r="L351" s="286"/>
      <c r="M351" s="287"/>
      <c r="N351" s="288"/>
      <c r="O351" s="288"/>
      <c r="P351" s="288"/>
      <c r="Q351" s="288"/>
      <c r="R351" s="288"/>
      <c r="S351" s="288"/>
      <c r="T351" s="289"/>
      <c r="U351" s="14"/>
      <c r="V351" s="14"/>
      <c r="W351" s="14"/>
      <c r="X351" s="14"/>
      <c r="Y351" s="14"/>
      <c r="Z351" s="14"/>
      <c r="AA351" s="14"/>
      <c r="AB351" s="14"/>
      <c r="AC351" s="14"/>
      <c r="AD351" s="14"/>
      <c r="AE351" s="14"/>
      <c r="AT351" s="290" t="s">
        <v>465</v>
      </c>
      <c r="AU351" s="290" t="s">
        <v>93</v>
      </c>
      <c r="AV351" s="14" t="s">
        <v>124</v>
      </c>
      <c r="AW351" s="14" t="s">
        <v>38</v>
      </c>
      <c r="AX351" s="14" t="s">
        <v>91</v>
      </c>
      <c r="AY351" s="290" t="s">
        <v>397</v>
      </c>
    </row>
    <row r="352" s="2" customFormat="1" ht="21.75" customHeight="1">
      <c r="A352" s="40"/>
      <c r="B352" s="41"/>
      <c r="C352" s="247" t="s">
        <v>1228</v>
      </c>
      <c r="D352" s="247" t="s">
        <v>400</v>
      </c>
      <c r="E352" s="248" t="s">
        <v>4619</v>
      </c>
      <c r="F352" s="249" t="s">
        <v>4620</v>
      </c>
      <c r="G352" s="250" t="s">
        <v>461</v>
      </c>
      <c r="H352" s="251">
        <v>383</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162</v>
      </c>
      <c r="AT352" s="259" t="s">
        <v>400</v>
      </c>
      <c r="AU352" s="259" t="s">
        <v>93</v>
      </c>
      <c r="AY352" s="18" t="s">
        <v>397</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162</v>
      </c>
      <c r="BM352" s="259" t="s">
        <v>1231</v>
      </c>
    </row>
    <row r="353" s="13" customFormat="1">
      <c r="A353" s="13"/>
      <c r="B353" s="269"/>
      <c r="C353" s="270"/>
      <c r="D353" s="261" t="s">
        <v>465</v>
      </c>
      <c r="E353" s="271" t="s">
        <v>1</v>
      </c>
      <c r="F353" s="272" t="s">
        <v>4621</v>
      </c>
      <c r="G353" s="270"/>
      <c r="H353" s="273">
        <v>19</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465</v>
      </c>
      <c r="AU353" s="279" t="s">
        <v>93</v>
      </c>
      <c r="AV353" s="13" t="s">
        <v>93</v>
      </c>
      <c r="AW353" s="13" t="s">
        <v>38</v>
      </c>
      <c r="AX353" s="13" t="s">
        <v>83</v>
      </c>
      <c r="AY353" s="279" t="s">
        <v>397</v>
      </c>
    </row>
    <row r="354" s="13" customFormat="1">
      <c r="A354" s="13"/>
      <c r="B354" s="269"/>
      <c r="C354" s="270"/>
      <c r="D354" s="261" t="s">
        <v>465</v>
      </c>
      <c r="E354" s="271" t="s">
        <v>1</v>
      </c>
      <c r="F354" s="272" t="s">
        <v>4622</v>
      </c>
      <c r="G354" s="270"/>
      <c r="H354" s="273">
        <v>12</v>
      </c>
      <c r="I354" s="274"/>
      <c r="J354" s="270"/>
      <c r="K354" s="270"/>
      <c r="L354" s="275"/>
      <c r="M354" s="276"/>
      <c r="N354" s="277"/>
      <c r="O354" s="277"/>
      <c r="P354" s="277"/>
      <c r="Q354" s="277"/>
      <c r="R354" s="277"/>
      <c r="S354" s="277"/>
      <c r="T354" s="278"/>
      <c r="U354" s="13"/>
      <c r="V354" s="13"/>
      <c r="W354" s="13"/>
      <c r="X354" s="13"/>
      <c r="Y354" s="13"/>
      <c r="Z354" s="13"/>
      <c r="AA354" s="13"/>
      <c r="AB354" s="13"/>
      <c r="AC354" s="13"/>
      <c r="AD354" s="13"/>
      <c r="AE354" s="13"/>
      <c r="AT354" s="279" t="s">
        <v>465</v>
      </c>
      <c r="AU354" s="279" t="s">
        <v>93</v>
      </c>
      <c r="AV354" s="13" t="s">
        <v>93</v>
      </c>
      <c r="AW354" s="13" t="s">
        <v>38</v>
      </c>
      <c r="AX354" s="13" t="s">
        <v>83</v>
      </c>
      <c r="AY354" s="279" t="s">
        <v>397</v>
      </c>
    </row>
    <row r="355" s="13" customFormat="1">
      <c r="A355" s="13"/>
      <c r="B355" s="269"/>
      <c r="C355" s="270"/>
      <c r="D355" s="261" t="s">
        <v>465</v>
      </c>
      <c r="E355" s="271" t="s">
        <v>1</v>
      </c>
      <c r="F355" s="272" t="s">
        <v>4623</v>
      </c>
      <c r="G355" s="270"/>
      <c r="H355" s="273">
        <v>23</v>
      </c>
      <c r="I355" s="274"/>
      <c r="J355" s="270"/>
      <c r="K355" s="270"/>
      <c r="L355" s="275"/>
      <c r="M355" s="276"/>
      <c r="N355" s="277"/>
      <c r="O355" s="277"/>
      <c r="P355" s="277"/>
      <c r="Q355" s="277"/>
      <c r="R355" s="277"/>
      <c r="S355" s="277"/>
      <c r="T355" s="278"/>
      <c r="U355" s="13"/>
      <c r="V355" s="13"/>
      <c r="W355" s="13"/>
      <c r="X355" s="13"/>
      <c r="Y355" s="13"/>
      <c r="Z355" s="13"/>
      <c r="AA355" s="13"/>
      <c r="AB355" s="13"/>
      <c r="AC355" s="13"/>
      <c r="AD355" s="13"/>
      <c r="AE355" s="13"/>
      <c r="AT355" s="279" t="s">
        <v>465</v>
      </c>
      <c r="AU355" s="279" t="s">
        <v>93</v>
      </c>
      <c r="AV355" s="13" t="s">
        <v>93</v>
      </c>
      <c r="AW355" s="13" t="s">
        <v>38</v>
      </c>
      <c r="AX355" s="13" t="s">
        <v>83</v>
      </c>
      <c r="AY355" s="279" t="s">
        <v>397</v>
      </c>
    </row>
    <row r="356" s="13" customFormat="1">
      <c r="A356" s="13"/>
      <c r="B356" s="269"/>
      <c r="C356" s="270"/>
      <c r="D356" s="261" t="s">
        <v>465</v>
      </c>
      <c r="E356" s="271" t="s">
        <v>1</v>
      </c>
      <c r="F356" s="272" t="s">
        <v>4624</v>
      </c>
      <c r="G356" s="270"/>
      <c r="H356" s="273">
        <v>35</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3" customFormat="1">
      <c r="A357" s="13"/>
      <c r="B357" s="269"/>
      <c r="C357" s="270"/>
      <c r="D357" s="261" t="s">
        <v>465</v>
      </c>
      <c r="E357" s="271" t="s">
        <v>1</v>
      </c>
      <c r="F357" s="272" t="s">
        <v>4625</v>
      </c>
      <c r="G357" s="270"/>
      <c r="H357" s="273">
        <v>294</v>
      </c>
      <c r="I357" s="274"/>
      <c r="J357" s="270"/>
      <c r="K357" s="270"/>
      <c r="L357" s="275"/>
      <c r="M357" s="276"/>
      <c r="N357" s="277"/>
      <c r="O357" s="277"/>
      <c r="P357" s="277"/>
      <c r="Q357" s="277"/>
      <c r="R357" s="277"/>
      <c r="S357" s="277"/>
      <c r="T357" s="278"/>
      <c r="U357" s="13"/>
      <c r="V357" s="13"/>
      <c r="W357" s="13"/>
      <c r="X357" s="13"/>
      <c r="Y357" s="13"/>
      <c r="Z357" s="13"/>
      <c r="AA357" s="13"/>
      <c r="AB357" s="13"/>
      <c r="AC357" s="13"/>
      <c r="AD357" s="13"/>
      <c r="AE357" s="13"/>
      <c r="AT357" s="279" t="s">
        <v>465</v>
      </c>
      <c r="AU357" s="279" t="s">
        <v>93</v>
      </c>
      <c r="AV357" s="13" t="s">
        <v>93</v>
      </c>
      <c r="AW357" s="13" t="s">
        <v>38</v>
      </c>
      <c r="AX357" s="13" t="s">
        <v>83</v>
      </c>
      <c r="AY357" s="279" t="s">
        <v>397</v>
      </c>
    </row>
    <row r="358" s="14" customFormat="1">
      <c r="A358" s="14"/>
      <c r="B358" s="280"/>
      <c r="C358" s="281"/>
      <c r="D358" s="261" t="s">
        <v>465</v>
      </c>
      <c r="E358" s="282" t="s">
        <v>1</v>
      </c>
      <c r="F358" s="283" t="s">
        <v>467</v>
      </c>
      <c r="G358" s="281"/>
      <c r="H358" s="284">
        <v>383</v>
      </c>
      <c r="I358" s="285"/>
      <c r="J358" s="281"/>
      <c r="K358" s="281"/>
      <c r="L358" s="286"/>
      <c r="M358" s="287"/>
      <c r="N358" s="288"/>
      <c r="O358" s="288"/>
      <c r="P358" s="288"/>
      <c r="Q358" s="288"/>
      <c r="R358" s="288"/>
      <c r="S358" s="288"/>
      <c r="T358" s="289"/>
      <c r="U358" s="14"/>
      <c r="V358" s="14"/>
      <c r="W358" s="14"/>
      <c r="X358" s="14"/>
      <c r="Y358" s="14"/>
      <c r="Z358" s="14"/>
      <c r="AA358" s="14"/>
      <c r="AB358" s="14"/>
      <c r="AC358" s="14"/>
      <c r="AD358" s="14"/>
      <c r="AE358" s="14"/>
      <c r="AT358" s="290" t="s">
        <v>465</v>
      </c>
      <c r="AU358" s="290" t="s">
        <v>93</v>
      </c>
      <c r="AV358" s="14" t="s">
        <v>124</v>
      </c>
      <c r="AW358" s="14" t="s">
        <v>38</v>
      </c>
      <c r="AX358" s="14" t="s">
        <v>91</v>
      </c>
      <c r="AY358" s="290" t="s">
        <v>397</v>
      </c>
    </row>
    <row r="359" s="2" customFormat="1" ht="21.75" customHeight="1">
      <c r="A359" s="40"/>
      <c r="B359" s="41"/>
      <c r="C359" s="247" t="s">
        <v>1233</v>
      </c>
      <c r="D359" s="247" t="s">
        <v>400</v>
      </c>
      <c r="E359" s="248" t="s">
        <v>4626</v>
      </c>
      <c r="F359" s="249" t="s">
        <v>4627</v>
      </c>
      <c r="G359" s="250" t="s">
        <v>461</v>
      </c>
      <c r="H359" s="251">
        <v>358.5</v>
      </c>
      <c r="I359" s="252"/>
      <c r="J359" s="253">
        <f>ROUND(I359*H359,2)</f>
        <v>0</v>
      </c>
      <c r="K359" s="254"/>
      <c r="L359" s="46"/>
      <c r="M359" s="255" t="s">
        <v>1</v>
      </c>
      <c r="N359" s="256" t="s">
        <v>48</v>
      </c>
      <c r="O359" s="93"/>
      <c r="P359" s="257">
        <f>O359*H359</f>
        <v>0</v>
      </c>
      <c r="Q359" s="257">
        <v>0</v>
      </c>
      <c r="R359" s="257">
        <f>Q359*H359</f>
        <v>0</v>
      </c>
      <c r="S359" s="257">
        <v>0</v>
      </c>
      <c r="T359" s="258">
        <f>S359*H359</f>
        <v>0</v>
      </c>
      <c r="U359" s="40"/>
      <c r="V359" s="40"/>
      <c r="W359" s="40"/>
      <c r="X359" s="40"/>
      <c r="Y359" s="40"/>
      <c r="Z359" s="40"/>
      <c r="AA359" s="40"/>
      <c r="AB359" s="40"/>
      <c r="AC359" s="40"/>
      <c r="AD359" s="40"/>
      <c r="AE359" s="40"/>
      <c r="AR359" s="259" t="s">
        <v>162</v>
      </c>
      <c r="AT359" s="259" t="s">
        <v>400</v>
      </c>
      <c r="AU359" s="259" t="s">
        <v>93</v>
      </c>
      <c r="AY359" s="18" t="s">
        <v>397</v>
      </c>
      <c r="BE359" s="260">
        <f>IF(N359="základní",J359,0)</f>
        <v>0</v>
      </c>
      <c r="BF359" s="260">
        <f>IF(N359="snížená",J359,0)</f>
        <v>0</v>
      </c>
      <c r="BG359" s="260">
        <f>IF(N359="zákl. přenesená",J359,0)</f>
        <v>0</v>
      </c>
      <c r="BH359" s="260">
        <f>IF(N359="sníž. přenesená",J359,0)</f>
        <v>0</v>
      </c>
      <c r="BI359" s="260">
        <f>IF(N359="nulová",J359,0)</f>
        <v>0</v>
      </c>
      <c r="BJ359" s="18" t="s">
        <v>91</v>
      </c>
      <c r="BK359" s="260">
        <f>ROUND(I359*H359,2)</f>
        <v>0</v>
      </c>
      <c r="BL359" s="18" t="s">
        <v>162</v>
      </c>
      <c r="BM359" s="259" t="s">
        <v>1236</v>
      </c>
    </row>
    <row r="360" s="13" customFormat="1">
      <c r="A360" s="13"/>
      <c r="B360" s="269"/>
      <c r="C360" s="270"/>
      <c r="D360" s="261" t="s">
        <v>465</v>
      </c>
      <c r="E360" s="271" t="s">
        <v>1</v>
      </c>
      <c r="F360" s="272" t="s">
        <v>4628</v>
      </c>
      <c r="G360" s="270"/>
      <c r="H360" s="273">
        <v>246.5</v>
      </c>
      <c r="I360" s="274"/>
      <c r="J360" s="270"/>
      <c r="K360" s="270"/>
      <c r="L360" s="275"/>
      <c r="M360" s="276"/>
      <c r="N360" s="277"/>
      <c r="O360" s="277"/>
      <c r="P360" s="277"/>
      <c r="Q360" s="277"/>
      <c r="R360" s="277"/>
      <c r="S360" s="277"/>
      <c r="T360" s="278"/>
      <c r="U360" s="13"/>
      <c r="V360" s="13"/>
      <c r="W360" s="13"/>
      <c r="X360" s="13"/>
      <c r="Y360" s="13"/>
      <c r="Z360" s="13"/>
      <c r="AA360" s="13"/>
      <c r="AB360" s="13"/>
      <c r="AC360" s="13"/>
      <c r="AD360" s="13"/>
      <c r="AE360" s="13"/>
      <c r="AT360" s="279" t="s">
        <v>465</v>
      </c>
      <c r="AU360" s="279" t="s">
        <v>93</v>
      </c>
      <c r="AV360" s="13" t="s">
        <v>93</v>
      </c>
      <c r="AW360" s="13" t="s">
        <v>38</v>
      </c>
      <c r="AX360" s="13" t="s">
        <v>83</v>
      </c>
      <c r="AY360" s="279" t="s">
        <v>397</v>
      </c>
    </row>
    <row r="361" s="13" customFormat="1">
      <c r="A361" s="13"/>
      <c r="B361" s="269"/>
      <c r="C361" s="270"/>
      <c r="D361" s="261" t="s">
        <v>465</v>
      </c>
      <c r="E361" s="271" t="s">
        <v>1</v>
      </c>
      <c r="F361" s="272" t="s">
        <v>4629</v>
      </c>
      <c r="G361" s="270"/>
      <c r="H361" s="273">
        <v>105</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465</v>
      </c>
      <c r="AU361" s="279" t="s">
        <v>93</v>
      </c>
      <c r="AV361" s="13" t="s">
        <v>93</v>
      </c>
      <c r="AW361" s="13" t="s">
        <v>38</v>
      </c>
      <c r="AX361" s="13" t="s">
        <v>83</v>
      </c>
      <c r="AY361" s="279" t="s">
        <v>397</v>
      </c>
    </row>
    <row r="362" s="13" customFormat="1">
      <c r="A362" s="13"/>
      <c r="B362" s="269"/>
      <c r="C362" s="270"/>
      <c r="D362" s="261" t="s">
        <v>465</v>
      </c>
      <c r="E362" s="271" t="s">
        <v>1</v>
      </c>
      <c r="F362" s="272" t="s">
        <v>4630</v>
      </c>
      <c r="G362" s="270"/>
      <c r="H362" s="273">
        <v>7</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465</v>
      </c>
      <c r="AU362" s="279" t="s">
        <v>93</v>
      </c>
      <c r="AV362" s="13" t="s">
        <v>93</v>
      </c>
      <c r="AW362" s="13" t="s">
        <v>38</v>
      </c>
      <c r="AX362" s="13" t="s">
        <v>83</v>
      </c>
      <c r="AY362" s="279" t="s">
        <v>397</v>
      </c>
    </row>
    <row r="363" s="14" customFormat="1">
      <c r="A363" s="14"/>
      <c r="B363" s="280"/>
      <c r="C363" s="281"/>
      <c r="D363" s="261" t="s">
        <v>465</v>
      </c>
      <c r="E363" s="282" t="s">
        <v>1</v>
      </c>
      <c r="F363" s="283" t="s">
        <v>467</v>
      </c>
      <c r="G363" s="281"/>
      <c r="H363" s="284">
        <v>358.5</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465</v>
      </c>
      <c r="AU363" s="290" t="s">
        <v>93</v>
      </c>
      <c r="AV363" s="14" t="s">
        <v>124</v>
      </c>
      <c r="AW363" s="14" t="s">
        <v>38</v>
      </c>
      <c r="AX363" s="14" t="s">
        <v>91</v>
      </c>
      <c r="AY363" s="290" t="s">
        <v>397</v>
      </c>
    </row>
    <row r="364" s="2" customFormat="1" ht="21.75" customHeight="1">
      <c r="A364" s="40"/>
      <c r="B364" s="41"/>
      <c r="C364" s="247" t="s">
        <v>1237</v>
      </c>
      <c r="D364" s="247" t="s">
        <v>400</v>
      </c>
      <c r="E364" s="248" t="s">
        <v>4631</v>
      </c>
      <c r="F364" s="249" t="s">
        <v>4632</v>
      </c>
      <c r="G364" s="250" t="s">
        <v>461</v>
      </c>
      <c r="H364" s="251">
        <v>139</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162</v>
      </c>
      <c r="AT364" s="259" t="s">
        <v>400</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162</v>
      </c>
      <c r="BM364" s="259" t="s">
        <v>1240</v>
      </c>
    </row>
    <row r="365" s="13" customFormat="1">
      <c r="A365" s="13"/>
      <c r="B365" s="269"/>
      <c r="C365" s="270"/>
      <c r="D365" s="261" t="s">
        <v>465</v>
      </c>
      <c r="E365" s="271" t="s">
        <v>1</v>
      </c>
      <c r="F365" s="272" t="s">
        <v>4633</v>
      </c>
      <c r="G365" s="270"/>
      <c r="H365" s="273">
        <v>139</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465</v>
      </c>
      <c r="AU365" s="279" t="s">
        <v>93</v>
      </c>
      <c r="AV365" s="13" t="s">
        <v>93</v>
      </c>
      <c r="AW365" s="13" t="s">
        <v>38</v>
      </c>
      <c r="AX365" s="13" t="s">
        <v>83</v>
      </c>
      <c r="AY365" s="279" t="s">
        <v>397</v>
      </c>
    </row>
    <row r="366" s="14" customFormat="1">
      <c r="A366" s="14"/>
      <c r="B366" s="280"/>
      <c r="C366" s="281"/>
      <c r="D366" s="261" t="s">
        <v>465</v>
      </c>
      <c r="E366" s="282" t="s">
        <v>1</v>
      </c>
      <c r="F366" s="283" t="s">
        <v>467</v>
      </c>
      <c r="G366" s="281"/>
      <c r="H366" s="284">
        <v>139</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465</v>
      </c>
      <c r="AU366" s="290" t="s">
        <v>93</v>
      </c>
      <c r="AV366" s="14" t="s">
        <v>124</v>
      </c>
      <c r="AW366" s="14" t="s">
        <v>38</v>
      </c>
      <c r="AX366" s="14" t="s">
        <v>91</v>
      </c>
      <c r="AY366" s="290" t="s">
        <v>397</v>
      </c>
    </row>
    <row r="367" s="2" customFormat="1" ht="33" customHeight="1">
      <c r="A367" s="40"/>
      <c r="B367" s="41"/>
      <c r="C367" s="247" t="s">
        <v>1241</v>
      </c>
      <c r="D367" s="247" t="s">
        <v>400</v>
      </c>
      <c r="E367" s="248" t="s">
        <v>4634</v>
      </c>
      <c r="F367" s="249" t="s">
        <v>4635</v>
      </c>
      <c r="G367" s="250" t="s">
        <v>461</v>
      </c>
      <c r="H367" s="251">
        <v>60.5</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162</v>
      </c>
      <c r="AT367" s="259" t="s">
        <v>400</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162</v>
      </c>
      <c r="BM367" s="259" t="s">
        <v>1245</v>
      </c>
    </row>
    <row r="368" s="13" customFormat="1">
      <c r="A368" s="13"/>
      <c r="B368" s="269"/>
      <c r="C368" s="270"/>
      <c r="D368" s="261" t="s">
        <v>465</v>
      </c>
      <c r="E368" s="271" t="s">
        <v>1</v>
      </c>
      <c r="F368" s="272" t="s">
        <v>4636</v>
      </c>
      <c r="G368" s="270"/>
      <c r="H368" s="273">
        <v>60.5</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465</v>
      </c>
      <c r="AU368" s="279" t="s">
        <v>93</v>
      </c>
      <c r="AV368" s="13" t="s">
        <v>93</v>
      </c>
      <c r="AW368" s="13" t="s">
        <v>38</v>
      </c>
      <c r="AX368" s="13" t="s">
        <v>83</v>
      </c>
      <c r="AY368" s="279" t="s">
        <v>397</v>
      </c>
    </row>
    <row r="369" s="14" customFormat="1">
      <c r="A369" s="14"/>
      <c r="B369" s="280"/>
      <c r="C369" s="281"/>
      <c r="D369" s="261" t="s">
        <v>465</v>
      </c>
      <c r="E369" s="282" t="s">
        <v>1</v>
      </c>
      <c r="F369" s="283" t="s">
        <v>467</v>
      </c>
      <c r="G369" s="281"/>
      <c r="H369" s="284">
        <v>60.5</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465</v>
      </c>
      <c r="AU369" s="290" t="s">
        <v>93</v>
      </c>
      <c r="AV369" s="14" t="s">
        <v>124</v>
      </c>
      <c r="AW369" s="14" t="s">
        <v>38</v>
      </c>
      <c r="AX369" s="14" t="s">
        <v>91</v>
      </c>
      <c r="AY369" s="290" t="s">
        <v>397</v>
      </c>
    </row>
    <row r="370" s="2" customFormat="1" ht="33" customHeight="1">
      <c r="A370" s="40"/>
      <c r="B370" s="41"/>
      <c r="C370" s="247" t="s">
        <v>1257</v>
      </c>
      <c r="D370" s="247" t="s">
        <v>400</v>
      </c>
      <c r="E370" s="248" t="s">
        <v>4637</v>
      </c>
      <c r="F370" s="249" t="s">
        <v>4638</v>
      </c>
      <c r="G370" s="250" t="s">
        <v>461</v>
      </c>
      <c r="H370" s="251">
        <v>124.5</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162</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162</v>
      </c>
      <c r="BM370" s="259" t="s">
        <v>1260</v>
      </c>
    </row>
    <row r="371" s="13" customFormat="1">
      <c r="A371" s="13"/>
      <c r="B371" s="269"/>
      <c r="C371" s="270"/>
      <c r="D371" s="261" t="s">
        <v>465</v>
      </c>
      <c r="E371" s="271" t="s">
        <v>1</v>
      </c>
      <c r="F371" s="272" t="s">
        <v>4639</v>
      </c>
      <c r="G371" s="270"/>
      <c r="H371" s="273">
        <v>124.5</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124.5</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2" customFormat="1" ht="33" customHeight="1">
      <c r="A373" s="40"/>
      <c r="B373" s="41"/>
      <c r="C373" s="247" t="s">
        <v>1261</v>
      </c>
      <c r="D373" s="247" t="s">
        <v>400</v>
      </c>
      <c r="E373" s="248" t="s">
        <v>4640</v>
      </c>
      <c r="F373" s="249" t="s">
        <v>4641</v>
      </c>
      <c r="G373" s="250" t="s">
        <v>461</v>
      </c>
      <c r="H373" s="251">
        <v>33</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162</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162</v>
      </c>
      <c r="BM373" s="259" t="s">
        <v>1264</v>
      </c>
    </row>
    <row r="374" s="13" customFormat="1">
      <c r="A374" s="13"/>
      <c r="B374" s="269"/>
      <c r="C374" s="270"/>
      <c r="D374" s="261" t="s">
        <v>465</v>
      </c>
      <c r="E374" s="271" t="s">
        <v>1</v>
      </c>
      <c r="F374" s="272" t="s">
        <v>4642</v>
      </c>
      <c r="G374" s="270"/>
      <c r="H374" s="273">
        <v>33</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465</v>
      </c>
      <c r="AU374" s="279" t="s">
        <v>93</v>
      </c>
      <c r="AV374" s="13" t="s">
        <v>93</v>
      </c>
      <c r="AW374" s="13" t="s">
        <v>38</v>
      </c>
      <c r="AX374" s="13" t="s">
        <v>83</v>
      </c>
      <c r="AY374" s="279" t="s">
        <v>397</v>
      </c>
    </row>
    <row r="375" s="14" customFormat="1">
      <c r="A375" s="14"/>
      <c r="B375" s="280"/>
      <c r="C375" s="281"/>
      <c r="D375" s="261" t="s">
        <v>465</v>
      </c>
      <c r="E375" s="282" t="s">
        <v>1</v>
      </c>
      <c r="F375" s="283" t="s">
        <v>467</v>
      </c>
      <c r="G375" s="281"/>
      <c r="H375" s="284">
        <v>33</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465</v>
      </c>
      <c r="AU375" s="290" t="s">
        <v>93</v>
      </c>
      <c r="AV375" s="14" t="s">
        <v>124</v>
      </c>
      <c r="AW375" s="14" t="s">
        <v>38</v>
      </c>
      <c r="AX375" s="14" t="s">
        <v>91</v>
      </c>
      <c r="AY375" s="290" t="s">
        <v>397</v>
      </c>
    </row>
    <row r="376" s="2" customFormat="1" ht="16.5" customHeight="1">
      <c r="A376" s="40"/>
      <c r="B376" s="41"/>
      <c r="C376" s="247" t="s">
        <v>1266</v>
      </c>
      <c r="D376" s="247" t="s">
        <v>400</v>
      </c>
      <c r="E376" s="248" t="s">
        <v>4643</v>
      </c>
      <c r="F376" s="249" t="s">
        <v>4644</v>
      </c>
      <c r="G376" s="250" t="s">
        <v>461</v>
      </c>
      <c r="H376" s="251">
        <v>509</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162</v>
      </c>
      <c r="AT376" s="259" t="s">
        <v>400</v>
      </c>
      <c r="AU376" s="259" t="s">
        <v>93</v>
      </c>
      <c r="AY376" s="18" t="s">
        <v>397</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162</v>
      </c>
      <c r="BM376" s="259" t="s">
        <v>1269</v>
      </c>
    </row>
    <row r="377" s="13" customFormat="1">
      <c r="A377" s="13"/>
      <c r="B377" s="269"/>
      <c r="C377" s="270"/>
      <c r="D377" s="261" t="s">
        <v>465</v>
      </c>
      <c r="E377" s="271" t="s">
        <v>1</v>
      </c>
      <c r="F377" s="272" t="s">
        <v>4645</v>
      </c>
      <c r="G377" s="270"/>
      <c r="H377" s="273">
        <v>509</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465</v>
      </c>
      <c r="AU377" s="279" t="s">
        <v>93</v>
      </c>
      <c r="AV377" s="13" t="s">
        <v>93</v>
      </c>
      <c r="AW377" s="13" t="s">
        <v>38</v>
      </c>
      <c r="AX377" s="13" t="s">
        <v>83</v>
      </c>
      <c r="AY377" s="279" t="s">
        <v>397</v>
      </c>
    </row>
    <row r="378" s="14" customFormat="1">
      <c r="A378" s="14"/>
      <c r="B378" s="280"/>
      <c r="C378" s="281"/>
      <c r="D378" s="261" t="s">
        <v>465</v>
      </c>
      <c r="E378" s="282" t="s">
        <v>1</v>
      </c>
      <c r="F378" s="283" t="s">
        <v>467</v>
      </c>
      <c r="G378" s="281"/>
      <c r="H378" s="284">
        <v>509</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465</v>
      </c>
      <c r="AU378" s="290" t="s">
        <v>93</v>
      </c>
      <c r="AV378" s="14" t="s">
        <v>124</v>
      </c>
      <c r="AW378" s="14" t="s">
        <v>38</v>
      </c>
      <c r="AX378" s="14" t="s">
        <v>91</v>
      </c>
      <c r="AY378" s="290" t="s">
        <v>397</v>
      </c>
    </row>
    <row r="379" s="2" customFormat="1" ht="16.5" customHeight="1">
      <c r="A379" s="40"/>
      <c r="B379" s="41"/>
      <c r="C379" s="247" t="s">
        <v>1280</v>
      </c>
      <c r="D379" s="247" t="s">
        <v>400</v>
      </c>
      <c r="E379" s="248" t="s">
        <v>4646</v>
      </c>
      <c r="F379" s="249" t="s">
        <v>4647</v>
      </c>
      <c r="G379" s="250" t="s">
        <v>461</v>
      </c>
      <c r="H379" s="251">
        <v>687</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162</v>
      </c>
      <c r="AT379" s="259" t="s">
        <v>400</v>
      </c>
      <c r="AU379" s="259" t="s">
        <v>93</v>
      </c>
      <c r="AY379" s="18" t="s">
        <v>397</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162</v>
      </c>
      <c r="BM379" s="259" t="s">
        <v>1283</v>
      </c>
    </row>
    <row r="380" s="13" customFormat="1">
      <c r="A380" s="13"/>
      <c r="B380" s="269"/>
      <c r="C380" s="270"/>
      <c r="D380" s="261" t="s">
        <v>465</v>
      </c>
      <c r="E380" s="271" t="s">
        <v>1</v>
      </c>
      <c r="F380" s="272" t="s">
        <v>4648</v>
      </c>
      <c r="G380" s="270"/>
      <c r="H380" s="273">
        <v>469</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465</v>
      </c>
      <c r="AU380" s="279" t="s">
        <v>93</v>
      </c>
      <c r="AV380" s="13" t="s">
        <v>93</v>
      </c>
      <c r="AW380" s="13" t="s">
        <v>38</v>
      </c>
      <c r="AX380" s="13" t="s">
        <v>83</v>
      </c>
      <c r="AY380" s="279" t="s">
        <v>397</v>
      </c>
    </row>
    <row r="381" s="13" customFormat="1">
      <c r="A381" s="13"/>
      <c r="B381" s="269"/>
      <c r="C381" s="270"/>
      <c r="D381" s="261" t="s">
        <v>465</v>
      </c>
      <c r="E381" s="271" t="s">
        <v>1</v>
      </c>
      <c r="F381" s="272" t="s">
        <v>4649</v>
      </c>
      <c r="G381" s="270"/>
      <c r="H381" s="273">
        <v>218</v>
      </c>
      <c r="I381" s="274"/>
      <c r="J381" s="270"/>
      <c r="K381" s="270"/>
      <c r="L381" s="275"/>
      <c r="M381" s="276"/>
      <c r="N381" s="277"/>
      <c r="O381" s="277"/>
      <c r="P381" s="277"/>
      <c r="Q381" s="277"/>
      <c r="R381" s="277"/>
      <c r="S381" s="277"/>
      <c r="T381" s="278"/>
      <c r="U381" s="13"/>
      <c r="V381" s="13"/>
      <c r="W381" s="13"/>
      <c r="X381" s="13"/>
      <c r="Y381" s="13"/>
      <c r="Z381" s="13"/>
      <c r="AA381" s="13"/>
      <c r="AB381" s="13"/>
      <c r="AC381" s="13"/>
      <c r="AD381" s="13"/>
      <c r="AE381" s="13"/>
      <c r="AT381" s="279" t="s">
        <v>465</v>
      </c>
      <c r="AU381" s="279" t="s">
        <v>93</v>
      </c>
      <c r="AV381" s="13" t="s">
        <v>93</v>
      </c>
      <c r="AW381" s="13" t="s">
        <v>38</v>
      </c>
      <c r="AX381" s="13" t="s">
        <v>83</v>
      </c>
      <c r="AY381" s="279" t="s">
        <v>397</v>
      </c>
    </row>
    <row r="382" s="14" customFormat="1">
      <c r="A382" s="14"/>
      <c r="B382" s="280"/>
      <c r="C382" s="281"/>
      <c r="D382" s="261" t="s">
        <v>465</v>
      </c>
      <c r="E382" s="282" t="s">
        <v>1</v>
      </c>
      <c r="F382" s="283" t="s">
        <v>467</v>
      </c>
      <c r="G382" s="281"/>
      <c r="H382" s="284">
        <v>687</v>
      </c>
      <c r="I382" s="285"/>
      <c r="J382" s="281"/>
      <c r="K382" s="281"/>
      <c r="L382" s="286"/>
      <c r="M382" s="287"/>
      <c r="N382" s="288"/>
      <c r="O382" s="288"/>
      <c r="P382" s="288"/>
      <c r="Q382" s="288"/>
      <c r="R382" s="288"/>
      <c r="S382" s="288"/>
      <c r="T382" s="289"/>
      <c r="U382" s="14"/>
      <c r="V382" s="14"/>
      <c r="W382" s="14"/>
      <c r="X382" s="14"/>
      <c r="Y382" s="14"/>
      <c r="Z382" s="14"/>
      <c r="AA382" s="14"/>
      <c r="AB382" s="14"/>
      <c r="AC382" s="14"/>
      <c r="AD382" s="14"/>
      <c r="AE382" s="14"/>
      <c r="AT382" s="290" t="s">
        <v>465</v>
      </c>
      <c r="AU382" s="290" t="s">
        <v>93</v>
      </c>
      <c r="AV382" s="14" t="s">
        <v>124</v>
      </c>
      <c r="AW382" s="14" t="s">
        <v>38</v>
      </c>
      <c r="AX382" s="14" t="s">
        <v>91</v>
      </c>
      <c r="AY382" s="290" t="s">
        <v>397</v>
      </c>
    </row>
    <row r="383" s="2" customFormat="1" ht="16.5" customHeight="1">
      <c r="A383" s="40"/>
      <c r="B383" s="41"/>
      <c r="C383" s="247" t="s">
        <v>1290</v>
      </c>
      <c r="D383" s="247" t="s">
        <v>400</v>
      </c>
      <c r="E383" s="248" t="s">
        <v>4650</v>
      </c>
      <c r="F383" s="249" t="s">
        <v>4651</v>
      </c>
      <c r="G383" s="250" t="s">
        <v>461</v>
      </c>
      <c r="H383" s="251">
        <v>262</v>
      </c>
      <c r="I383" s="252"/>
      <c r="J383" s="253">
        <f>ROUND(I383*H383,2)</f>
        <v>0</v>
      </c>
      <c r="K383" s="254"/>
      <c r="L383" s="46"/>
      <c r="M383" s="255" t="s">
        <v>1</v>
      </c>
      <c r="N383" s="256" t="s">
        <v>48</v>
      </c>
      <c r="O383" s="93"/>
      <c r="P383" s="257">
        <f>O383*H383</f>
        <v>0</v>
      </c>
      <c r="Q383" s="257">
        <v>0</v>
      </c>
      <c r="R383" s="257">
        <f>Q383*H383</f>
        <v>0</v>
      </c>
      <c r="S383" s="257">
        <v>0</v>
      </c>
      <c r="T383" s="258">
        <f>S383*H383</f>
        <v>0</v>
      </c>
      <c r="U383" s="40"/>
      <c r="V383" s="40"/>
      <c r="W383" s="40"/>
      <c r="X383" s="40"/>
      <c r="Y383" s="40"/>
      <c r="Z383" s="40"/>
      <c r="AA383" s="40"/>
      <c r="AB383" s="40"/>
      <c r="AC383" s="40"/>
      <c r="AD383" s="40"/>
      <c r="AE383" s="40"/>
      <c r="AR383" s="259" t="s">
        <v>162</v>
      </c>
      <c r="AT383" s="259" t="s">
        <v>400</v>
      </c>
      <c r="AU383" s="259" t="s">
        <v>93</v>
      </c>
      <c r="AY383" s="18" t="s">
        <v>397</v>
      </c>
      <c r="BE383" s="260">
        <f>IF(N383="základní",J383,0)</f>
        <v>0</v>
      </c>
      <c r="BF383" s="260">
        <f>IF(N383="snížená",J383,0)</f>
        <v>0</v>
      </c>
      <c r="BG383" s="260">
        <f>IF(N383="zákl. přenesená",J383,0)</f>
        <v>0</v>
      </c>
      <c r="BH383" s="260">
        <f>IF(N383="sníž. přenesená",J383,0)</f>
        <v>0</v>
      </c>
      <c r="BI383" s="260">
        <f>IF(N383="nulová",J383,0)</f>
        <v>0</v>
      </c>
      <c r="BJ383" s="18" t="s">
        <v>91</v>
      </c>
      <c r="BK383" s="260">
        <f>ROUND(I383*H383,2)</f>
        <v>0</v>
      </c>
      <c r="BL383" s="18" t="s">
        <v>162</v>
      </c>
      <c r="BM383" s="259" t="s">
        <v>1293</v>
      </c>
    </row>
    <row r="384" s="13" customFormat="1">
      <c r="A384" s="13"/>
      <c r="B384" s="269"/>
      <c r="C384" s="270"/>
      <c r="D384" s="261" t="s">
        <v>465</v>
      </c>
      <c r="E384" s="271" t="s">
        <v>1</v>
      </c>
      <c r="F384" s="272" t="s">
        <v>4652</v>
      </c>
      <c r="G384" s="270"/>
      <c r="H384" s="273">
        <v>208</v>
      </c>
      <c r="I384" s="274"/>
      <c r="J384" s="270"/>
      <c r="K384" s="270"/>
      <c r="L384" s="275"/>
      <c r="M384" s="276"/>
      <c r="N384" s="277"/>
      <c r="O384" s="277"/>
      <c r="P384" s="277"/>
      <c r="Q384" s="277"/>
      <c r="R384" s="277"/>
      <c r="S384" s="277"/>
      <c r="T384" s="278"/>
      <c r="U384" s="13"/>
      <c r="V384" s="13"/>
      <c r="W384" s="13"/>
      <c r="X384" s="13"/>
      <c r="Y384" s="13"/>
      <c r="Z384" s="13"/>
      <c r="AA384" s="13"/>
      <c r="AB384" s="13"/>
      <c r="AC384" s="13"/>
      <c r="AD384" s="13"/>
      <c r="AE384" s="13"/>
      <c r="AT384" s="279" t="s">
        <v>465</v>
      </c>
      <c r="AU384" s="279" t="s">
        <v>93</v>
      </c>
      <c r="AV384" s="13" t="s">
        <v>93</v>
      </c>
      <c r="AW384" s="13" t="s">
        <v>38</v>
      </c>
      <c r="AX384" s="13" t="s">
        <v>83</v>
      </c>
      <c r="AY384" s="279" t="s">
        <v>397</v>
      </c>
    </row>
    <row r="385" s="13" customFormat="1">
      <c r="A385" s="13"/>
      <c r="B385" s="269"/>
      <c r="C385" s="270"/>
      <c r="D385" s="261" t="s">
        <v>465</v>
      </c>
      <c r="E385" s="271" t="s">
        <v>1</v>
      </c>
      <c r="F385" s="272" t="s">
        <v>4653</v>
      </c>
      <c r="G385" s="270"/>
      <c r="H385" s="273">
        <v>54</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465</v>
      </c>
      <c r="AU385" s="279" t="s">
        <v>93</v>
      </c>
      <c r="AV385" s="13" t="s">
        <v>93</v>
      </c>
      <c r="AW385" s="13" t="s">
        <v>38</v>
      </c>
      <c r="AX385" s="13" t="s">
        <v>83</v>
      </c>
      <c r="AY385" s="279" t="s">
        <v>397</v>
      </c>
    </row>
    <row r="386" s="14" customFormat="1">
      <c r="A386" s="14"/>
      <c r="B386" s="280"/>
      <c r="C386" s="281"/>
      <c r="D386" s="261" t="s">
        <v>465</v>
      </c>
      <c r="E386" s="282" t="s">
        <v>1</v>
      </c>
      <c r="F386" s="283" t="s">
        <v>467</v>
      </c>
      <c r="G386" s="281"/>
      <c r="H386" s="284">
        <v>262</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465</v>
      </c>
      <c r="AU386" s="290" t="s">
        <v>93</v>
      </c>
      <c r="AV386" s="14" t="s">
        <v>124</v>
      </c>
      <c r="AW386" s="14" t="s">
        <v>38</v>
      </c>
      <c r="AX386" s="14" t="s">
        <v>91</v>
      </c>
      <c r="AY386" s="290" t="s">
        <v>397</v>
      </c>
    </row>
    <row r="387" s="2" customFormat="1" ht="16.5" customHeight="1">
      <c r="A387" s="40"/>
      <c r="B387" s="41"/>
      <c r="C387" s="247" t="s">
        <v>1296</v>
      </c>
      <c r="D387" s="247" t="s">
        <v>400</v>
      </c>
      <c r="E387" s="248" t="s">
        <v>4654</v>
      </c>
      <c r="F387" s="249" t="s">
        <v>4655</v>
      </c>
      <c r="G387" s="250" t="s">
        <v>461</v>
      </c>
      <c r="H387" s="251">
        <v>328</v>
      </c>
      <c r="I387" s="252"/>
      <c r="J387" s="253">
        <f>ROUND(I387*H387,2)</f>
        <v>0</v>
      </c>
      <c r="K387" s="254"/>
      <c r="L387" s="46"/>
      <c r="M387" s="255" t="s">
        <v>1</v>
      </c>
      <c r="N387" s="25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162</v>
      </c>
      <c r="AT387" s="259" t="s">
        <v>400</v>
      </c>
      <c r="AU387" s="259" t="s">
        <v>93</v>
      </c>
      <c r="AY387" s="18" t="s">
        <v>397</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162</v>
      </c>
      <c r="BM387" s="259" t="s">
        <v>1299</v>
      </c>
    </row>
    <row r="388" s="13" customFormat="1">
      <c r="A388" s="13"/>
      <c r="B388" s="269"/>
      <c r="C388" s="270"/>
      <c r="D388" s="261" t="s">
        <v>465</v>
      </c>
      <c r="E388" s="271" t="s">
        <v>1</v>
      </c>
      <c r="F388" s="272" t="s">
        <v>4656</v>
      </c>
      <c r="G388" s="270"/>
      <c r="H388" s="273">
        <v>223</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465</v>
      </c>
      <c r="AU388" s="279" t="s">
        <v>93</v>
      </c>
      <c r="AV388" s="13" t="s">
        <v>93</v>
      </c>
      <c r="AW388" s="13" t="s">
        <v>38</v>
      </c>
      <c r="AX388" s="13" t="s">
        <v>83</v>
      </c>
      <c r="AY388" s="279" t="s">
        <v>397</v>
      </c>
    </row>
    <row r="389" s="13" customFormat="1">
      <c r="A389" s="13"/>
      <c r="B389" s="269"/>
      <c r="C389" s="270"/>
      <c r="D389" s="261" t="s">
        <v>465</v>
      </c>
      <c r="E389" s="271" t="s">
        <v>1</v>
      </c>
      <c r="F389" s="272" t="s">
        <v>4657</v>
      </c>
      <c r="G389" s="270"/>
      <c r="H389" s="273">
        <v>105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465</v>
      </c>
      <c r="AU389" s="279" t="s">
        <v>93</v>
      </c>
      <c r="AV389" s="13" t="s">
        <v>93</v>
      </c>
      <c r="AW389" s="13" t="s">
        <v>38</v>
      </c>
      <c r="AX389" s="13" t="s">
        <v>83</v>
      </c>
      <c r="AY389" s="279" t="s">
        <v>397</v>
      </c>
    </row>
    <row r="390" s="14" customFormat="1">
      <c r="A390" s="14"/>
      <c r="B390" s="280"/>
      <c r="C390" s="281"/>
      <c r="D390" s="261" t="s">
        <v>465</v>
      </c>
      <c r="E390" s="282" t="s">
        <v>1</v>
      </c>
      <c r="F390" s="283" t="s">
        <v>467</v>
      </c>
      <c r="G390" s="281"/>
      <c r="H390" s="284">
        <v>328</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465</v>
      </c>
      <c r="AU390" s="290" t="s">
        <v>93</v>
      </c>
      <c r="AV390" s="14" t="s">
        <v>124</v>
      </c>
      <c r="AW390" s="14" t="s">
        <v>38</v>
      </c>
      <c r="AX390" s="14" t="s">
        <v>91</v>
      </c>
      <c r="AY390" s="290" t="s">
        <v>397</v>
      </c>
    </row>
    <row r="391" s="2" customFormat="1" ht="16.5" customHeight="1">
      <c r="A391" s="40"/>
      <c r="B391" s="41"/>
      <c r="C391" s="247" t="s">
        <v>1306</v>
      </c>
      <c r="D391" s="247" t="s">
        <v>400</v>
      </c>
      <c r="E391" s="248" t="s">
        <v>4658</v>
      </c>
      <c r="F391" s="249" t="s">
        <v>4659</v>
      </c>
      <c r="G391" s="250" t="s">
        <v>461</v>
      </c>
      <c r="H391" s="251">
        <v>139</v>
      </c>
      <c r="I391" s="252"/>
      <c r="J391" s="253">
        <f>ROUND(I391*H391,2)</f>
        <v>0</v>
      </c>
      <c r="K391" s="254"/>
      <c r="L391" s="46"/>
      <c r="M391" s="255" t="s">
        <v>1</v>
      </c>
      <c r="N391" s="25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162</v>
      </c>
      <c r="AT391" s="259" t="s">
        <v>400</v>
      </c>
      <c r="AU391" s="259" t="s">
        <v>93</v>
      </c>
      <c r="AY391" s="18" t="s">
        <v>397</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162</v>
      </c>
      <c r="BM391" s="259" t="s">
        <v>1309</v>
      </c>
    </row>
    <row r="392" s="13" customFormat="1">
      <c r="A392" s="13"/>
      <c r="B392" s="269"/>
      <c r="C392" s="270"/>
      <c r="D392" s="261" t="s">
        <v>465</v>
      </c>
      <c r="E392" s="271" t="s">
        <v>1</v>
      </c>
      <c r="F392" s="272" t="s">
        <v>4373</v>
      </c>
      <c r="G392" s="270"/>
      <c r="H392" s="273">
        <v>139</v>
      </c>
      <c r="I392" s="274"/>
      <c r="J392" s="270"/>
      <c r="K392" s="270"/>
      <c r="L392" s="275"/>
      <c r="M392" s="276"/>
      <c r="N392" s="277"/>
      <c r="O392" s="277"/>
      <c r="P392" s="277"/>
      <c r="Q392" s="277"/>
      <c r="R392" s="277"/>
      <c r="S392" s="277"/>
      <c r="T392" s="278"/>
      <c r="U392" s="13"/>
      <c r="V392" s="13"/>
      <c r="W392" s="13"/>
      <c r="X392" s="13"/>
      <c r="Y392" s="13"/>
      <c r="Z392" s="13"/>
      <c r="AA392" s="13"/>
      <c r="AB392" s="13"/>
      <c r="AC392" s="13"/>
      <c r="AD392" s="13"/>
      <c r="AE392" s="13"/>
      <c r="AT392" s="279" t="s">
        <v>465</v>
      </c>
      <c r="AU392" s="279" t="s">
        <v>93</v>
      </c>
      <c r="AV392" s="13" t="s">
        <v>93</v>
      </c>
      <c r="AW392" s="13" t="s">
        <v>38</v>
      </c>
      <c r="AX392" s="13" t="s">
        <v>83</v>
      </c>
      <c r="AY392" s="279" t="s">
        <v>397</v>
      </c>
    </row>
    <row r="393" s="14" customFormat="1">
      <c r="A393" s="14"/>
      <c r="B393" s="280"/>
      <c r="C393" s="281"/>
      <c r="D393" s="261" t="s">
        <v>465</v>
      </c>
      <c r="E393" s="282" t="s">
        <v>1</v>
      </c>
      <c r="F393" s="283" t="s">
        <v>467</v>
      </c>
      <c r="G393" s="281"/>
      <c r="H393" s="284">
        <v>139</v>
      </c>
      <c r="I393" s="285"/>
      <c r="J393" s="281"/>
      <c r="K393" s="281"/>
      <c r="L393" s="286"/>
      <c r="M393" s="287"/>
      <c r="N393" s="288"/>
      <c r="O393" s="288"/>
      <c r="P393" s="288"/>
      <c r="Q393" s="288"/>
      <c r="R393" s="288"/>
      <c r="S393" s="288"/>
      <c r="T393" s="289"/>
      <c r="U393" s="14"/>
      <c r="V393" s="14"/>
      <c r="W393" s="14"/>
      <c r="X393" s="14"/>
      <c r="Y393" s="14"/>
      <c r="Z393" s="14"/>
      <c r="AA393" s="14"/>
      <c r="AB393" s="14"/>
      <c r="AC393" s="14"/>
      <c r="AD393" s="14"/>
      <c r="AE393" s="14"/>
      <c r="AT393" s="290" t="s">
        <v>465</v>
      </c>
      <c r="AU393" s="290" t="s">
        <v>93</v>
      </c>
      <c r="AV393" s="14" t="s">
        <v>124</v>
      </c>
      <c r="AW393" s="14" t="s">
        <v>38</v>
      </c>
      <c r="AX393" s="14" t="s">
        <v>91</v>
      </c>
      <c r="AY393" s="290" t="s">
        <v>397</v>
      </c>
    </row>
    <row r="394" s="2" customFormat="1" ht="16.5" customHeight="1">
      <c r="A394" s="40"/>
      <c r="B394" s="41"/>
      <c r="C394" s="247" t="s">
        <v>1311</v>
      </c>
      <c r="D394" s="247" t="s">
        <v>400</v>
      </c>
      <c r="E394" s="248" t="s">
        <v>4660</v>
      </c>
      <c r="F394" s="249" t="s">
        <v>4661</v>
      </c>
      <c r="G394" s="250" t="s">
        <v>461</v>
      </c>
      <c r="H394" s="251">
        <v>60</v>
      </c>
      <c r="I394" s="252"/>
      <c r="J394" s="253">
        <f>ROUND(I394*H394,2)</f>
        <v>0</v>
      </c>
      <c r="K394" s="254"/>
      <c r="L394" s="46"/>
      <c r="M394" s="255" t="s">
        <v>1</v>
      </c>
      <c r="N394" s="256" t="s">
        <v>48</v>
      </c>
      <c r="O394" s="93"/>
      <c r="P394" s="257">
        <f>O394*H394</f>
        <v>0</v>
      </c>
      <c r="Q394" s="257">
        <v>0</v>
      </c>
      <c r="R394" s="257">
        <f>Q394*H394</f>
        <v>0</v>
      </c>
      <c r="S394" s="257">
        <v>0</v>
      </c>
      <c r="T394" s="258">
        <f>S394*H394</f>
        <v>0</v>
      </c>
      <c r="U394" s="40"/>
      <c r="V394" s="40"/>
      <c r="W394" s="40"/>
      <c r="X394" s="40"/>
      <c r="Y394" s="40"/>
      <c r="Z394" s="40"/>
      <c r="AA394" s="40"/>
      <c r="AB394" s="40"/>
      <c r="AC394" s="40"/>
      <c r="AD394" s="40"/>
      <c r="AE394" s="40"/>
      <c r="AR394" s="259" t="s">
        <v>162</v>
      </c>
      <c r="AT394" s="259" t="s">
        <v>400</v>
      </c>
      <c r="AU394" s="259" t="s">
        <v>93</v>
      </c>
      <c r="AY394" s="18" t="s">
        <v>397</v>
      </c>
      <c r="BE394" s="260">
        <f>IF(N394="základní",J394,0)</f>
        <v>0</v>
      </c>
      <c r="BF394" s="260">
        <f>IF(N394="snížená",J394,0)</f>
        <v>0</v>
      </c>
      <c r="BG394" s="260">
        <f>IF(N394="zákl. přenesená",J394,0)</f>
        <v>0</v>
      </c>
      <c r="BH394" s="260">
        <f>IF(N394="sníž. přenesená",J394,0)</f>
        <v>0</v>
      </c>
      <c r="BI394" s="260">
        <f>IF(N394="nulová",J394,0)</f>
        <v>0</v>
      </c>
      <c r="BJ394" s="18" t="s">
        <v>91</v>
      </c>
      <c r="BK394" s="260">
        <f>ROUND(I394*H394,2)</f>
        <v>0</v>
      </c>
      <c r="BL394" s="18" t="s">
        <v>162</v>
      </c>
      <c r="BM394" s="259" t="s">
        <v>1314</v>
      </c>
    </row>
    <row r="395" s="13" customFormat="1">
      <c r="A395" s="13"/>
      <c r="B395" s="269"/>
      <c r="C395" s="270"/>
      <c r="D395" s="261" t="s">
        <v>465</v>
      </c>
      <c r="E395" s="271" t="s">
        <v>1</v>
      </c>
      <c r="F395" s="272" t="s">
        <v>4662</v>
      </c>
      <c r="G395" s="270"/>
      <c r="H395" s="273">
        <v>60</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465</v>
      </c>
      <c r="AU395" s="279" t="s">
        <v>93</v>
      </c>
      <c r="AV395" s="13" t="s">
        <v>93</v>
      </c>
      <c r="AW395" s="13" t="s">
        <v>38</v>
      </c>
      <c r="AX395" s="13" t="s">
        <v>83</v>
      </c>
      <c r="AY395" s="279" t="s">
        <v>397</v>
      </c>
    </row>
    <row r="396" s="14" customFormat="1">
      <c r="A396" s="14"/>
      <c r="B396" s="280"/>
      <c r="C396" s="281"/>
      <c r="D396" s="261" t="s">
        <v>465</v>
      </c>
      <c r="E396" s="282" t="s">
        <v>1</v>
      </c>
      <c r="F396" s="283" t="s">
        <v>467</v>
      </c>
      <c r="G396" s="281"/>
      <c r="H396" s="284">
        <v>60</v>
      </c>
      <c r="I396" s="285"/>
      <c r="J396" s="281"/>
      <c r="K396" s="281"/>
      <c r="L396" s="286"/>
      <c r="M396" s="287"/>
      <c r="N396" s="288"/>
      <c r="O396" s="288"/>
      <c r="P396" s="288"/>
      <c r="Q396" s="288"/>
      <c r="R396" s="288"/>
      <c r="S396" s="288"/>
      <c r="T396" s="289"/>
      <c r="U396" s="14"/>
      <c r="V396" s="14"/>
      <c r="W396" s="14"/>
      <c r="X396" s="14"/>
      <c r="Y396" s="14"/>
      <c r="Z396" s="14"/>
      <c r="AA396" s="14"/>
      <c r="AB396" s="14"/>
      <c r="AC396" s="14"/>
      <c r="AD396" s="14"/>
      <c r="AE396" s="14"/>
      <c r="AT396" s="290" t="s">
        <v>465</v>
      </c>
      <c r="AU396" s="290" t="s">
        <v>93</v>
      </c>
      <c r="AV396" s="14" t="s">
        <v>124</v>
      </c>
      <c r="AW396" s="14" t="s">
        <v>38</v>
      </c>
      <c r="AX396" s="14" t="s">
        <v>91</v>
      </c>
      <c r="AY396" s="290" t="s">
        <v>397</v>
      </c>
    </row>
    <row r="397" s="2" customFormat="1" ht="16.5" customHeight="1">
      <c r="A397" s="40"/>
      <c r="B397" s="41"/>
      <c r="C397" s="247" t="s">
        <v>1315</v>
      </c>
      <c r="D397" s="247" t="s">
        <v>400</v>
      </c>
      <c r="E397" s="248" t="s">
        <v>4663</v>
      </c>
      <c r="F397" s="249" t="s">
        <v>4664</v>
      </c>
      <c r="G397" s="250" t="s">
        <v>461</v>
      </c>
      <c r="H397" s="251">
        <v>76.5</v>
      </c>
      <c r="I397" s="252"/>
      <c r="J397" s="253">
        <f>ROUND(I397*H397,2)</f>
        <v>0</v>
      </c>
      <c r="K397" s="254"/>
      <c r="L397" s="46"/>
      <c r="M397" s="255" t="s">
        <v>1</v>
      </c>
      <c r="N397" s="256" t="s">
        <v>48</v>
      </c>
      <c r="O397" s="93"/>
      <c r="P397" s="257">
        <f>O397*H397</f>
        <v>0</v>
      </c>
      <c r="Q397" s="257">
        <v>0</v>
      </c>
      <c r="R397" s="257">
        <f>Q397*H397</f>
        <v>0</v>
      </c>
      <c r="S397" s="257">
        <v>0</v>
      </c>
      <c r="T397" s="258">
        <f>S397*H397</f>
        <v>0</v>
      </c>
      <c r="U397" s="40"/>
      <c r="V397" s="40"/>
      <c r="W397" s="40"/>
      <c r="X397" s="40"/>
      <c r="Y397" s="40"/>
      <c r="Z397" s="40"/>
      <c r="AA397" s="40"/>
      <c r="AB397" s="40"/>
      <c r="AC397" s="40"/>
      <c r="AD397" s="40"/>
      <c r="AE397" s="40"/>
      <c r="AR397" s="259" t="s">
        <v>162</v>
      </c>
      <c r="AT397" s="259" t="s">
        <v>400</v>
      </c>
      <c r="AU397" s="259" t="s">
        <v>93</v>
      </c>
      <c r="AY397" s="18" t="s">
        <v>397</v>
      </c>
      <c r="BE397" s="260">
        <f>IF(N397="základní",J397,0)</f>
        <v>0</v>
      </c>
      <c r="BF397" s="260">
        <f>IF(N397="snížená",J397,0)</f>
        <v>0</v>
      </c>
      <c r="BG397" s="260">
        <f>IF(N397="zákl. přenesená",J397,0)</f>
        <v>0</v>
      </c>
      <c r="BH397" s="260">
        <f>IF(N397="sníž. přenesená",J397,0)</f>
        <v>0</v>
      </c>
      <c r="BI397" s="260">
        <f>IF(N397="nulová",J397,0)</f>
        <v>0</v>
      </c>
      <c r="BJ397" s="18" t="s">
        <v>91</v>
      </c>
      <c r="BK397" s="260">
        <f>ROUND(I397*H397,2)</f>
        <v>0</v>
      </c>
      <c r="BL397" s="18" t="s">
        <v>162</v>
      </c>
      <c r="BM397" s="259" t="s">
        <v>1318</v>
      </c>
    </row>
    <row r="398" s="13" customFormat="1">
      <c r="A398" s="13"/>
      <c r="B398" s="269"/>
      <c r="C398" s="270"/>
      <c r="D398" s="261" t="s">
        <v>465</v>
      </c>
      <c r="E398" s="271" t="s">
        <v>1</v>
      </c>
      <c r="F398" s="272" t="s">
        <v>4665</v>
      </c>
      <c r="G398" s="270"/>
      <c r="H398" s="273">
        <v>76.5</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465</v>
      </c>
      <c r="AU398" s="279" t="s">
        <v>93</v>
      </c>
      <c r="AV398" s="13" t="s">
        <v>93</v>
      </c>
      <c r="AW398" s="13" t="s">
        <v>38</v>
      </c>
      <c r="AX398" s="13" t="s">
        <v>83</v>
      </c>
      <c r="AY398" s="279" t="s">
        <v>397</v>
      </c>
    </row>
    <row r="399" s="14" customFormat="1">
      <c r="A399" s="14"/>
      <c r="B399" s="280"/>
      <c r="C399" s="281"/>
      <c r="D399" s="261" t="s">
        <v>465</v>
      </c>
      <c r="E399" s="282" t="s">
        <v>1</v>
      </c>
      <c r="F399" s="283" t="s">
        <v>467</v>
      </c>
      <c r="G399" s="281"/>
      <c r="H399" s="284">
        <v>76.5</v>
      </c>
      <c r="I399" s="285"/>
      <c r="J399" s="281"/>
      <c r="K399" s="281"/>
      <c r="L399" s="286"/>
      <c r="M399" s="287"/>
      <c r="N399" s="288"/>
      <c r="O399" s="288"/>
      <c r="P399" s="288"/>
      <c r="Q399" s="288"/>
      <c r="R399" s="288"/>
      <c r="S399" s="288"/>
      <c r="T399" s="289"/>
      <c r="U399" s="14"/>
      <c r="V399" s="14"/>
      <c r="W399" s="14"/>
      <c r="X399" s="14"/>
      <c r="Y399" s="14"/>
      <c r="Z399" s="14"/>
      <c r="AA399" s="14"/>
      <c r="AB399" s="14"/>
      <c r="AC399" s="14"/>
      <c r="AD399" s="14"/>
      <c r="AE399" s="14"/>
      <c r="AT399" s="290" t="s">
        <v>465</v>
      </c>
      <c r="AU399" s="290" t="s">
        <v>93</v>
      </c>
      <c r="AV399" s="14" t="s">
        <v>124</v>
      </c>
      <c r="AW399" s="14" t="s">
        <v>38</v>
      </c>
      <c r="AX399" s="14" t="s">
        <v>91</v>
      </c>
      <c r="AY399" s="290" t="s">
        <v>397</v>
      </c>
    </row>
    <row r="400" s="2" customFormat="1" ht="21.75" customHeight="1">
      <c r="A400" s="40"/>
      <c r="B400" s="41"/>
      <c r="C400" s="247" t="s">
        <v>1024</v>
      </c>
      <c r="D400" s="247" t="s">
        <v>400</v>
      </c>
      <c r="E400" s="248" t="s">
        <v>4666</v>
      </c>
      <c r="F400" s="249" t="s">
        <v>4667</v>
      </c>
      <c r="G400" s="250" t="s">
        <v>656</v>
      </c>
      <c r="H400" s="251">
        <v>697</v>
      </c>
      <c r="I400" s="252"/>
      <c r="J400" s="253">
        <f>ROUND(I400*H400,2)</f>
        <v>0</v>
      </c>
      <c r="K400" s="254"/>
      <c r="L400" s="46"/>
      <c r="M400" s="255" t="s">
        <v>1</v>
      </c>
      <c r="N400" s="256" t="s">
        <v>48</v>
      </c>
      <c r="O400" s="93"/>
      <c r="P400" s="257">
        <f>O400*H400</f>
        <v>0</v>
      </c>
      <c r="Q400" s="257">
        <v>0</v>
      </c>
      <c r="R400" s="257">
        <f>Q400*H400</f>
        <v>0</v>
      </c>
      <c r="S400" s="257">
        <v>0</v>
      </c>
      <c r="T400" s="258">
        <f>S400*H400</f>
        <v>0</v>
      </c>
      <c r="U400" s="40"/>
      <c r="V400" s="40"/>
      <c r="W400" s="40"/>
      <c r="X400" s="40"/>
      <c r="Y400" s="40"/>
      <c r="Z400" s="40"/>
      <c r="AA400" s="40"/>
      <c r="AB400" s="40"/>
      <c r="AC400" s="40"/>
      <c r="AD400" s="40"/>
      <c r="AE400" s="40"/>
      <c r="AR400" s="259" t="s">
        <v>162</v>
      </c>
      <c r="AT400" s="259" t="s">
        <v>400</v>
      </c>
      <c r="AU400" s="259" t="s">
        <v>93</v>
      </c>
      <c r="AY400" s="18" t="s">
        <v>397</v>
      </c>
      <c r="BE400" s="260">
        <f>IF(N400="základní",J400,0)</f>
        <v>0</v>
      </c>
      <c r="BF400" s="260">
        <f>IF(N400="snížená",J400,0)</f>
        <v>0</v>
      </c>
      <c r="BG400" s="260">
        <f>IF(N400="zákl. přenesená",J400,0)</f>
        <v>0</v>
      </c>
      <c r="BH400" s="260">
        <f>IF(N400="sníž. přenesená",J400,0)</f>
        <v>0</v>
      </c>
      <c r="BI400" s="260">
        <f>IF(N400="nulová",J400,0)</f>
        <v>0</v>
      </c>
      <c r="BJ400" s="18" t="s">
        <v>91</v>
      </c>
      <c r="BK400" s="260">
        <f>ROUND(I400*H400,2)</f>
        <v>0</v>
      </c>
      <c r="BL400" s="18" t="s">
        <v>162</v>
      </c>
      <c r="BM400" s="259" t="s">
        <v>1321</v>
      </c>
    </row>
    <row r="401" s="13" customFormat="1">
      <c r="A401" s="13"/>
      <c r="B401" s="269"/>
      <c r="C401" s="270"/>
      <c r="D401" s="261" t="s">
        <v>465</v>
      </c>
      <c r="E401" s="271" t="s">
        <v>1</v>
      </c>
      <c r="F401" s="272" t="s">
        <v>4668</v>
      </c>
      <c r="G401" s="270"/>
      <c r="H401" s="273">
        <v>354</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465</v>
      </c>
      <c r="AU401" s="279" t="s">
        <v>93</v>
      </c>
      <c r="AV401" s="13" t="s">
        <v>93</v>
      </c>
      <c r="AW401" s="13" t="s">
        <v>38</v>
      </c>
      <c r="AX401" s="13" t="s">
        <v>83</v>
      </c>
      <c r="AY401" s="279" t="s">
        <v>397</v>
      </c>
    </row>
    <row r="402" s="13" customFormat="1">
      <c r="A402" s="13"/>
      <c r="B402" s="269"/>
      <c r="C402" s="270"/>
      <c r="D402" s="261" t="s">
        <v>465</v>
      </c>
      <c r="E402" s="271" t="s">
        <v>1</v>
      </c>
      <c r="F402" s="272" t="s">
        <v>4669</v>
      </c>
      <c r="G402" s="270"/>
      <c r="H402" s="273">
        <v>342</v>
      </c>
      <c r="I402" s="274"/>
      <c r="J402" s="270"/>
      <c r="K402" s="270"/>
      <c r="L402" s="275"/>
      <c r="M402" s="276"/>
      <c r="N402" s="277"/>
      <c r="O402" s="277"/>
      <c r="P402" s="277"/>
      <c r="Q402" s="277"/>
      <c r="R402" s="277"/>
      <c r="S402" s="277"/>
      <c r="T402" s="278"/>
      <c r="U402" s="13"/>
      <c r="V402" s="13"/>
      <c r="W402" s="13"/>
      <c r="X402" s="13"/>
      <c r="Y402" s="13"/>
      <c r="Z402" s="13"/>
      <c r="AA402" s="13"/>
      <c r="AB402" s="13"/>
      <c r="AC402" s="13"/>
      <c r="AD402" s="13"/>
      <c r="AE402" s="13"/>
      <c r="AT402" s="279" t="s">
        <v>465</v>
      </c>
      <c r="AU402" s="279" t="s">
        <v>93</v>
      </c>
      <c r="AV402" s="13" t="s">
        <v>93</v>
      </c>
      <c r="AW402" s="13" t="s">
        <v>38</v>
      </c>
      <c r="AX402" s="13" t="s">
        <v>83</v>
      </c>
      <c r="AY402" s="279" t="s">
        <v>397</v>
      </c>
    </row>
    <row r="403" s="13" customFormat="1">
      <c r="A403" s="13"/>
      <c r="B403" s="269"/>
      <c r="C403" s="270"/>
      <c r="D403" s="261" t="s">
        <v>465</v>
      </c>
      <c r="E403" s="271" t="s">
        <v>1</v>
      </c>
      <c r="F403" s="272" t="s">
        <v>4670</v>
      </c>
      <c r="G403" s="270"/>
      <c r="H403" s="273">
        <v>1</v>
      </c>
      <c r="I403" s="274"/>
      <c r="J403" s="270"/>
      <c r="K403" s="270"/>
      <c r="L403" s="275"/>
      <c r="M403" s="276"/>
      <c r="N403" s="277"/>
      <c r="O403" s="277"/>
      <c r="P403" s="277"/>
      <c r="Q403" s="277"/>
      <c r="R403" s="277"/>
      <c r="S403" s="277"/>
      <c r="T403" s="278"/>
      <c r="U403" s="13"/>
      <c r="V403" s="13"/>
      <c r="W403" s="13"/>
      <c r="X403" s="13"/>
      <c r="Y403" s="13"/>
      <c r="Z403" s="13"/>
      <c r="AA403" s="13"/>
      <c r="AB403" s="13"/>
      <c r="AC403" s="13"/>
      <c r="AD403" s="13"/>
      <c r="AE403" s="13"/>
      <c r="AT403" s="279" t="s">
        <v>465</v>
      </c>
      <c r="AU403" s="279" t="s">
        <v>93</v>
      </c>
      <c r="AV403" s="13" t="s">
        <v>93</v>
      </c>
      <c r="AW403" s="13" t="s">
        <v>38</v>
      </c>
      <c r="AX403" s="13" t="s">
        <v>83</v>
      </c>
      <c r="AY403" s="279" t="s">
        <v>397</v>
      </c>
    </row>
    <row r="404" s="14" customFormat="1">
      <c r="A404" s="14"/>
      <c r="B404" s="280"/>
      <c r="C404" s="281"/>
      <c r="D404" s="261" t="s">
        <v>465</v>
      </c>
      <c r="E404" s="282" t="s">
        <v>1</v>
      </c>
      <c r="F404" s="283" t="s">
        <v>467</v>
      </c>
      <c r="G404" s="281"/>
      <c r="H404" s="284">
        <v>697</v>
      </c>
      <c r="I404" s="285"/>
      <c r="J404" s="281"/>
      <c r="K404" s="281"/>
      <c r="L404" s="286"/>
      <c r="M404" s="287"/>
      <c r="N404" s="288"/>
      <c r="O404" s="288"/>
      <c r="P404" s="288"/>
      <c r="Q404" s="288"/>
      <c r="R404" s="288"/>
      <c r="S404" s="288"/>
      <c r="T404" s="289"/>
      <c r="U404" s="14"/>
      <c r="V404" s="14"/>
      <c r="W404" s="14"/>
      <c r="X404" s="14"/>
      <c r="Y404" s="14"/>
      <c r="Z404" s="14"/>
      <c r="AA404" s="14"/>
      <c r="AB404" s="14"/>
      <c r="AC404" s="14"/>
      <c r="AD404" s="14"/>
      <c r="AE404" s="14"/>
      <c r="AT404" s="290" t="s">
        <v>465</v>
      </c>
      <c r="AU404" s="290" t="s">
        <v>93</v>
      </c>
      <c r="AV404" s="14" t="s">
        <v>124</v>
      </c>
      <c r="AW404" s="14" t="s">
        <v>38</v>
      </c>
      <c r="AX404" s="14" t="s">
        <v>91</v>
      </c>
      <c r="AY404" s="290" t="s">
        <v>397</v>
      </c>
    </row>
    <row r="405" s="2" customFormat="1" ht="21.75" customHeight="1">
      <c r="A405" s="40"/>
      <c r="B405" s="41"/>
      <c r="C405" s="247" t="s">
        <v>1322</v>
      </c>
      <c r="D405" s="247" t="s">
        <v>400</v>
      </c>
      <c r="E405" s="248" t="s">
        <v>4671</v>
      </c>
      <c r="F405" s="249" t="s">
        <v>4672</v>
      </c>
      <c r="G405" s="250" t="s">
        <v>4123</v>
      </c>
      <c r="H405" s="251">
        <v>1</v>
      </c>
      <c r="I405" s="252"/>
      <c r="J405" s="253">
        <f>ROUND(I405*H405,2)</f>
        <v>0</v>
      </c>
      <c r="K405" s="254"/>
      <c r="L405" s="46"/>
      <c r="M405" s="255" t="s">
        <v>1</v>
      </c>
      <c r="N405" s="256" t="s">
        <v>48</v>
      </c>
      <c r="O405" s="93"/>
      <c r="P405" s="257">
        <f>O405*H405</f>
        <v>0</v>
      </c>
      <c r="Q405" s="257">
        <v>0</v>
      </c>
      <c r="R405" s="257">
        <f>Q405*H405</f>
        <v>0</v>
      </c>
      <c r="S405" s="257">
        <v>0</v>
      </c>
      <c r="T405" s="258">
        <f>S405*H405</f>
        <v>0</v>
      </c>
      <c r="U405" s="40"/>
      <c r="V405" s="40"/>
      <c r="W405" s="40"/>
      <c r="X405" s="40"/>
      <c r="Y405" s="40"/>
      <c r="Z405" s="40"/>
      <c r="AA405" s="40"/>
      <c r="AB405" s="40"/>
      <c r="AC405" s="40"/>
      <c r="AD405" s="40"/>
      <c r="AE405" s="40"/>
      <c r="AR405" s="259" t="s">
        <v>162</v>
      </c>
      <c r="AT405" s="259" t="s">
        <v>400</v>
      </c>
      <c r="AU405" s="259" t="s">
        <v>93</v>
      </c>
      <c r="AY405" s="18" t="s">
        <v>397</v>
      </c>
      <c r="BE405" s="260">
        <f>IF(N405="základní",J405,0)</f>
        <v>0</v>
      </c>
      <c r="BF405" s="260">
        <f>IF(N405="snížená",J405,0)</f>
        <v>0</v>
      </c>
      <c r="BG405" s="260">
        <f>IF(N405="zákl. přenesená",J405,0)</f>
        <v>0</v>
      </c>
      <c r="BH405" s="260">
        <f>IF(N405="sníž. přenesená",J405,0)</f>
        <v>0</v>
      </c>
      <c r="BI405" s="260">
        <f>IF(N405="nulová",J405,0)</f>
        <v>0</v>
      </c>
      <c r="BJ405" s="18" t="s">
        <v>91</v>
      </c>
      <c r="BK405" s="260">
        <f>ROUND(I405*H405,2)</f>
        <v>0</v>
      </c>
      <c r="BL405" s="18" t="s">
        <v>162</v>
      </c>
      <c r="BM405" s="259" t="s">
        <v>1325</v>
      </c>
    </row>
    <row r="406" s="2" customFormat="1" ht="21.75" customHeight="1">
      <c r="A406" s="40"/>
      <c r="B406" s="41"/>
      <c r="C406" s="247" t="s">
        <v>1326</v>
      </c>
      <c r="D406" s="247" t="s">
        <v>400</v>
      </c>
      <c r="E406" s="248" t="s">
        <v>4673</v>
      </c>
      <c r="F406" s="249" t="s">
        <v>4674</v>
      </c>
      <c r="G406" s="250" t="s">
        <v>4123</v>
      </c>
      <c r="H406" s="251">
        <v>1</v>
      </c>
      <c r="I406" s="252"/>
      <c r="J406" s="253">
        <f>ROUND(I406*H406,2)</f>
        <v>0</v>
      </c>
      <c r="K406" s="254"/>
      <c r="L406" s="46"/>
      <c r="M406" s="255" t="s">
        <v>1</v>
      </c>
      <c r="N406" s="25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162</v>
      </c>
      <c r="AT406" s="259" t="s">
        <v>400</v>
      </c>
      <c r="AU406" s="259" t="s">
        <v>93</v>
      </c>
      <c r="AY406" s="18" t="s">
        <v>397</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162</v>
      </c>
      <c r="BM406" s="259" t="s">
        <v>1329</v>
      </c>
    </row>
    <row r="407" s="2" customFormat="1" ht="16.5" customHeight="1">
      <c r="A407" s="40"/>
      <c r="B407" s="41"/>
      <c r="C407" s="247" t="s">
        <v>1331</v>
      </c>
      <c r="D407" s="247" t="s">
        <v>400</v>
      </c>
      <c r="E407" s="248" t="s">
        <v>4675</v>
      </c>
      <c r="F407" s="249" t="s">
        <v>4676</v>
      </c>
      <c r="G407" s="250" t="s">
        <v>4123</v>
      </c>
      <c r="H407" s="251">
        <v>3</v>
      </c>
      <c r="I407" s="252"/>
      <c r="J407" s="253">
        <f>ROUND(I407*H407,2)</f>
        <v>0</v>
      </c>
      <c r="K407" s="254"/>
      <c r="L407" s="46"/>
      <c r="M407" s="255" t="s">
        <v>1</v>
      </c>
      <c r="N407" s="256" t="s">
        <v>48</v>
      </c>
      <c r="O407" s="93"/>
      <c r="P407" s="257">
        <f>O407*H407</f>
        <v>0</v>
      </c>
      <c r="Q407" s="257">
        <v>0</v>
      </c>
      <c r="R407" s="257">
        <f>Q407*H407</f>
        <v>0</v>
      </c>
      <c r="S407" s="257">
        <v>0</v>
      </c>
      <c r="T407" s="258">
        <f>S407*H407</f>
        <v>0</v>
      </c>
      <c r="U407" s="40"/>
      <c r="V407" s="40"/>
      <c r="W407" s="40"/>
      <c r="X407" s="40"/>
      <c r="Y407" s="40"/>
      <c r="Z407" s="40"/>
      <c r="AA407" s="40"/>
      <c r="AB407" s="40"/>
      <c r="AC407" s="40"/>
      <c r="AD407" s="40"/>
      <c r="AE407" s="40"/>
      <c r="AR407" s="259" t="s">
        <v>162</v>
      </c>
      <c r="AT407" s="259" t="s">
        <v>400</v>
      </c>
      <c r="AU407" s="259" t="s">
        <v>93</v>
      </c>
      <c r="AY407" s="18" t="s">
        <v>397</v>
      </c>
      <c r="BE407" s="260">
        <f>IF(N407="základní",J407,0)</f>
        <v>0</v>
      </c>
      <c r="BF407" s="260">
        <f>IF(N407="snížená",J407,0)</f>
        <v>0</v>
      </c>
      <c r="BG407" s="260">
        <f>IF(N407="zákl. přenesená",J407,0)</f>
        <v>0</v>
      </c>
      <c r="BH407" s="260">
        <f>IF(N407="sníž. přenesená",J407,0)</f>
        <v>0</v>
      </c>
      <c r="BI407" s="260">
        <f>IF(N407="nulová",J407,0)</f>
        <v>0</v>
      </c>
      <c r="BJ407" s="18" t="s">
        <v>91</v>
      </c>
      <c r="BK407" s="260">
        <f>ROUND(I407*H407,2)</f>
        <v>0</v>
      </c>
      <c r="BL407" s="18" t="s">
        <v>162</v>
      </c>
      <c r="BM407" s="259" t="s">
        <v>1334</v>
      </c>
    </row>
    <row r="408" s="2" customFormat="1" ht="21.75" customHeight="1">
      <c r="A408" s="40"/>
      <c r="B408" s="41"/>
      <c r="C408" s="247" t="s">
        <v>1036</v>
      </c>
      <c r="D408" s="247" t="s">
        <v>400</v>
      </c>
      <c r="E408" s="248" t="s">
        <v>4677</v>
      </c>
      <c r="F408" s="249" t="s">
        <v>4678</v>
      </c>
      <c r="G408" s="250" t="s">
        <v>4123</v>
      </c>
      <c r="H408" s="251">
        <v>1</v>
      </c>
      <c r="I408" s="252"/>
      <c r="J408" s="253">
        <f>ROUND(I408*H408,2)</f>
        <v>0</v>
      </c>
      <c r="K408" s="254"/>
      <c r="L408" s="46"/>
      <c r="M408" s="255" t="s">
        <v>1</v>
      </c>
      <c r="N408" s="256" t="s">
        <v>48</v>
      </c>
      <c r="O408" s="93"/>
      <c r="P408" s="257">
        <f>O408*H408</f>
        <v>0</v>
      </c>
      <c r="Q408" s="257">
        <v>0</v>
      </c>
      <c r="R408" s="257">
        <f>Q408*H408</f>
        <v>0</v>
      </c>
      <c r="S408" s="257">
        <v>0</v>
      </c>
      <c r="T408" s="258">
        <f>S408*H408</f>
        <v>0</v>
      </c>
      <c r="U408" s="40"/>
      <c r="V408" s="40"/>
      <c r="W408" s="40"/>
      <c r="X408" s="40"/>
      <c r="Y408" s="40"/>
      <c r="Z408" s="40"/>
      <c r="AA408" s="40"/>
      <c r="AB408" s="40"/>
      <c r="AC408" s="40"/>
      <c r="AD408" s="40"/>
      <c r="AE408" s="40"/>
      <c r="AR408" s="259" t="s">
        <v>162</v>
      </c>
      <c r="AT408" s="259" t="s">
        <v>400</v>
      </c>
      <c r="AU408" s="259" t="s">
        <v>93</v>
      </c>
      <c r="AY408" s="18" t="s">
        <v>397</v>
      </c>
      <c r="BE408" s="260">
        <f>IF(N408="základní",J408,0)</f>
        <v>0</v>
      </c>
      <c r="BF408" s="260">
        <f>IF(N408="snížená",J408,0)</f>
        <v>0</v>
      </c>
      <c r="BG408" s="260">
        <f>IF(N408="zákl. přenesená",J408,0)</f>
        <v>0</v>
      </c>
      <c r="BH408" s="260">
        <f>IF(N408="sníž. přenesená",J408,0)</f>
        <v>0</v>
      </c>
      <c r="BI408" s="260">
        <f>IF(N408="nulová",J408,0)</f>
        <v>0</v>
      </c>
      <c r="BJ408" s="18" t="s">
        <v>91</v>
      </c>
      <c r="BK408" s="260">
        <f>ROUND(I408*H408,2)</f>
        <v>0</v>
      </c>
      <c r="BL408" s="18" t="s">
        <v>162</v>
      </c>
      <c r="BM408" s="259" t="s">
        <v>1815</v>
      </c>
    </row>
    <row r="409" s="2" customFormat="1" ht="21.75" customHeight="1">
      <c r="A409" s="40"/>
      <c r="B409" s="41"/>
      <c r="C409" s="247" t="s">
        <v>1340</v>
      </c>
      <c r="D409" s="247" t="s">
        <v>400</v>
      </c>
      <c r="E409" s="248" t="s">
        <v>4679</v>
      </c>
      <c r="F409" s="249" t="s">
        <v>4680</v>
      </c>
      <c r="G409" s="250" t="s">
        <v>656</v>
      </c>
      <c r="H409" s="251">
        <v>5</v>
      </c>
      <c r="I409" s="252"/>
      <c r="J409" s="253">
        <f>ROUND(I409*H409,2)</f>
        <v>0</v>
      </c>
      <c r="K409" s="254"/>
      <c r="L409" s="46"/>
      <c r="M409" s="255" t="s">
        <v>1</v>
      </c>
      <c r="N409" s="25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162</v>
      </c>
      <c r="AT409" s="259" t="s">
        <v>400</v>
      </c>
      <c r="AU409" s="259" t="s">
        <v>93</v>
      </c>
      <c r="AY409" s="18" t="s">
        <v>397</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162</v>
      </c>
      <c r="BM409" s="259" t="s">
        <v>1825</v>
      </c>
    </row>
    <row r="410" s="2" customFormat="1" ht="21.75" customHeight="1">
      <c r="A410" s="40"/>
      <c r="B410" s="41"/>
      <c r="C410" s="247" t="s">
        <v>1345</v>
      </c>
      <c r="D410" s="247" t="s">
        <v>400</v>
      </c>
      <c r="E410" s="248" t="s">
        <v>4681</v>
      </c>
      <c r="F410" s="249" t="s">
        <v>4682</v>
      </c>
      <c r="G410" s="250" t="s">
        <v>656</v>
      </c>
      <c r="H410" s="251">
        <v>1</v>
      </c>
      <c r="I410" s="252"/>
      <c r="J410" s="253">
        <f>ROUND(I410*H410,2)</f>
        <v>0</v>
      </c>
      <c r="K410" s="254"/>
      <c r="L410" s="46"/>
      <c r="M410" s="255" t="s">
        <v>1</v>
      </c>
      <c r="N410" s="256" t="s">
        <v>48</v>
      </c>
      <c r="O410" s="93"/>
      <c r="P410" s="257">
        <f>O410*H410</f>
        <v>0</v>
      </c>
      <c r="Q410" s="257">
        <v>0</v>
      </c>
      <c r="R410" s="257">
        <f>Q410*H410</f>
        <v>0</v>
      </c>
      <c r="S410" s="257">
        <v>0</v>
      </c>
      <c r="T410" s="258">
        <f>S410*H410</f>
        <v>0</v>
      </c>
      <c r="U410" s="40"/>
      <c r="V410" s="40"/>
      <c r="W410" s="40"/>
      <c r="X410" s="40"/>
      <c r="Y410" s="40"/>
      <c r="Z410" s="40"/>
      <c r="AA410" s="40"/>
      <c r="AB410" s="40"/>
      <c r="AC410" s="40"/>
      <c r="AD410" s="40"/>
      <c r="AE410" s="40"/>
      <c r="AR410" s="259" t="s">
        <v>162</v>
      </c>
      <c r="AT410" s="259" t="s">
        <v>400</v>
      </c>
      <c r="AU410" s="259" t="s">
        <v>93</v>
      </c>
      <c r="AY410" s="18" t="s">
        <v>397</v>
      </c>
      <c r="BE410" s="260">
        <f>IF(N410="základní",J410,0)</f>
        <v>0</v>
      </c>
      <c r="BF410" s="260">
        <f>IF(N410="snížená",J410,0)</f>
        <v>0</v>
      </c>
      <c r="BG410" s="260">
        <f>IF(N410="zákl. přenesená",J410,0)</f>
        <v>0</v>
      </c>
      <c r="BH410" s="260">
        <f>IF(N410="sníž. přenesená",J410,0)</f>
        <v>0</v>
      </c>
      <c r="BI410" s="260">
        <f>IF(N410="nulová",J410,0)</f>
        <v>0</v>
      </c>
      <c r="BJ410" s="18" t="s">
        <v>91</v>
      </c>
      <c r="BK410" s="260">
        <f>ROUND(I410*H410,2)</f>
        <v>0</v>
      </c>
      <c r="BL410" s="18" t="s">
        <v>162</v>
      </c>
      <c r="BM410" s="259" t="s">
        <v>1835</v>
      </c>
    </row>
    <row r="411" s="2" customFormat="1" ht="16.5" customHeight="1">
      <c r="A411" s="40"/>
      <c r="B411" s="41"/>
      <c r="C411" s="247" t="s">
        <v>1349</v>
      </c>
      <c r="D411" s="247" t="s">
        <v>400</v>
      </c>
      <c r="E411" s="248" t="s">
        <v>4683</v>
      </c>
      <c r="F411" s="249" t="s">
        <v>4684</v>
      </c>
      <c r="G411" s="250" t="s">
        <v>656</v>
      </c>
      <c r="H411" s="251">
        <v>1</v>
      </c>
      <c r="I411" s="252"/>
      <c r="J411" s="253">
        <f>ROUND(I411*H411,2)</f>
        <v>0</v>
      </c>
      <c r="K411" s="254"/>
      <c r="L411" s="46"/>
      <c r="M411" s="255" t="s">
        <v>1</v>
      </c>
      <c r="N411" s="256" t="s">
        <v>48</v>
      </c>
      <c r="O411" s="93"/>
      <c r="P411" s="257">
        <f>O411*H411</f>
        <v>0</v>
      </c>
      <c r="Q411" s="257">
        <v>0</v>
      </c>
      <c r="R411" s="257">
        <f>Q411*H411</f>
        <v>0</v>
      </c>
      <c r="S411" s="257">
        <v>0</v>
      </c>
      <c r="T411" s="258">
        <f>S411*H411</f>
        <v>0</v>
      </c>
      <c r="U411" s="40"/>
      <c r="V411" s="40"/>
      <c r="W411" s="40"/>
      <c r="X411" s="40"/>
      <c r="Y411" s="40"/>
      <c r="Z411" s="40"/>
      <c r="AA411" s="40"/>
      <c r="AB411" s="40"/>
      <c r="AC411" s="40"/>
      <c r="AD411" s="40"/>
      <c r="AE411" s="40"/>
      <c r="AR411" s="259" t="s">
        <v>162</v>
      </c>
      <c r="AT411" s="259" t="s">
        <v>400</v>
      </c>
      <c r="AU411" s="259" t="s">
        <v>93</v>
      </c>
      <c r="AY411" s="18" t="s">
        <v>397</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162</v>
      </c>
      <c r="BM411" s="259" t="s">
        <v>1352</v>
      </c>
    </row>
    <row r="412" s="13" customFormat="1">
      <c r="A412" s="13"/>
      <c r="B412" s="269"/>
      <c r="C412" s="270"/>
      <c r="D412" s="261" t="s">
        <v>465</v>
      </c>
      <c r="E412" s="271" t="s">
        <v>1</v>
      </c>
      <c r="F412" s="272" t="s">
        <v>91</v>
      </c>
      <c r="G412" s="270"/>
      <c r="H412" s="273">
        <v>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465</v>
      </c>
      <c r="AU412" s="279" t="s">
        <v>93</v>
      </c>
      <c r="AV412" s="13" t="s">
        <v>93</v>
      </c>
      <c r="AW412" s="13" t="s">
        <v>38</v>
      </c>
      <c r="AX412" s="13" t="s">
        <v>83</v>
      </c>
      <c r="AY412" s="279" t="s">
        <v>397</v>
      </c>
    </row>
    <row r="413" s="14" customFormat="1">
      <c r="A413" s="14"/>
      <c r="B413" s="280"/>
      <c r="C413" s="281"/>
      <c r="D413" s="261" t="s">
        <v>465</v>
      </c>
      <c r="E413" s="282" t="s">
        <v>1</v>
      </c>
      <c r="F413" s="283" t="s">
        <v>467</v>
      </c>
      <c r="G413" s="281"/>
      <c r="H413" s="284">
        <v>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465</v>
      </c>
      <c r="AU413" s="290" t="s">
        <v>93</v>
      </c>
      <c r="AV413" s="14" t="s">
        <v>124</v>
      </c>
      <c r="AW413" s="14" t="s">
        <v>38</v>
      </c>
      <c r="AX413" s="14" t="s">
        <v>91</v>
      </c>
      <c r="AY413" s="290" t="s">
        <v>397</v>
      </c>
    </row>
    <row r="414" s="2" customFormat="1" ht="16.5" customHeight="1">
      <c r="A414" s="40"/>
      <c r="B414" s="41"/>
      <c r="C414" s="247" t="s">
        <v>1051</v>
      </c>
      <c r="D414" s="247" t="s">
        <v>400</v>
      </c>
      <c r="E414" s="248" t="s">
        <v>4685</v>
      </c>
      <c r="F414" s="249" t="s">
        <v>4686</v>
      </c>
      <c r="G414" s="250" t="s">
        <v>656</v>
      </c>
      <c r="H414" s="251">
        <v>4</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162</v>
      </c>
      <c r="AT414" s="259" t="s">
        <v>400</v>
      </c>
      <c r="AU414" s="259" t="s">
        <v>93</v>
      </c>
      <c r="AY414" s="18" t="s">
        <v>397</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162</v>
      </c>
      <c r="BM414" s="259" t="s">
        <v>1357</v>
      </c>
    </row>
    <row r="415" s="13" customFormat="1">
      <c r="A415" s="13"/>
      <c r="B415" s="269"/>
      <c r="C415" s="270"/>
      <c r="D415" s="261" t="s">
        <v>465</v>
      </c>
      <c r="E415" s="271" t="s">
        <v>1</v>
      </c>
      <c r="F415" s="272" t="s">
        <v>4570</v>
      </c>
      <c r="G415" s="270"/>
      <c r="H415" s="273">
        <v>4</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465</v>
      </c>
      <c r="AU415" s="279" t="s">
        <v>93</v>
      </c>
      <c r="AV415" s="13" t="s">
        <v>93</v>
      </c>
      <c r="AW415" s="13" t="s">
        <v>38</v>
      </c>
      <c r="AX415" s="13" t="s">
        <v>83</v>
      </c>
      <c r="AY415" s="279" t="s">
        <v>397</v>
      </c>
    </row>
    <row r="416" s="14" customFormat="1">
      <c r="A416" s="14"/>
      <c r="B416" s="280"/>
      <c r="C416" s="281"/>
      <c r="D416" s="261" t="s">
        <v>465</v>
      </c>
      <c r="E416" s="282" t="s">
        <v>1</v>
      </c>
      <c r="F416" s="283" t="s">
        <v>467</v>
      </c>
      <c r="G416" s="281"/>
      <c r="H416" s="284">
        <v>4</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465</v>
      </c>
      <c r="AU416" s="290" t="s">
        <v>93</v>
      </c>
      <c r="AV416" s="14" t="s">
        <v>124</v>
      </c>
      <c r="AW416" s="14" t="s">
        <v>38</v>
      </c>
      <c r="AX416" s="14" t="s">
        <v>91</v>
      </c>
      <c r="AY416" s="290" t="s">
        <v>397</v>
      </c>
    </row>
    <row r="417" s="2" customFormat="1" ht="16.5" customHeight="1">
      <c r="A417" s="40"/>
      <c r="B417" s="41"/>
      <c r="C417" s="247" t="s">
        <v>1363</v>
      </c>
      <c r="D417" s="247" t="s">
        <v>400</v>
      </c>
      <c r="E417" s="248" t="s">
        <v>4687</v>
      </c>
      <c r="F417" s="249" t="s">
        <v>4688</v>
      </c>
      <c r="G417" s="250" t="s">
        <v>656</v>
      </c>
      <c r="H417" s="251">
        <v>5</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162</v>
      </c>
      <c r="AT417" s="259" t="s">
        <v>400</v>
      </c>
      <c r="AU417" s="259" t="s">
        <v>93</v>
      </c>
      <c r="AY417" s="18" t="s">
        <v>397</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162</v>
      </c>
      <c r="BM417" s="259" t="s">
        <v>1857</v>
      </c>
    </row>
    <row r="418" s="13" customFormat="1">
      <c r="A418" s="13"/>
      <c r="B418" s="269"/>
      <c r="C418" s="270"/>
      <c r="D418" s="261" t="s">
        <v>465</v>
      </c>
      <c r="E418" s="271" t="s">
        <v>1</v>
      </c>
      <c r="F418" s="272" t="s">
        <v>4689</v>
      </c>
      <c r="G418" s="270"/>
      <c r="H418" s="273">
        <v>5</v>
      </c>
      <c r="I418" s="274"/>
      <c r="J418" s="270"/>
      <c r="K418" s="270"/>
      <c r="L418" s="275"/>
      <c r="M418" s="276"/>
      <c r="N418" s="277"/>
      <c r="O418" s="277"/>
      <c r="P418" s="277"/>
      <c r="Q418" s="277"/>
      <c r="R418" s="277"/>
      <c r="S418" s="277"/>
      <c r="T418" s="278"/>
      <c r="U418" s="13"/>
      <c r="V418" s="13"/>
      <c r="W418" s="13"/>
      <c r="X418" s="13"/>
      <c r="Y418" s="13"/>
      <c r="Z418" s="13"/>
      <c r="AA418" s="13"/>
      <c r="AB418" s="13"/>
      <c r="AC418" s="13"/>
      <c r="AD418" s="13"/>
      <c r="AE418" s="13"/>
      <c r="AT418" s="279" t="s">
        <v>465</v>
      </c>
      <c r="AU418" s="279" t="s">
        <v>93</v>
      </c>
      <c r="AV418" s="13" t="s">
        <v>93</v>
      </c>
      <c r="AW418" s="13" t="s">
        <v>38</v>
      </c>
      <c r="AX418" s="13" t="s">
        <v>83</v>
      </c>
      <c r="AY418" s="279" t="s">
        <v>397</v>
      </c>
    </row>
    <row r="419" s="14" customFormat="1">
      <c r="A419" s="14"/>
      <c r="B419" s="280"/>
      <c r="C419" s="281"/>
      <c r="D419" s="261" t="s">
        <v>465</v>
      </c>
      <c r="E419" s="282" t="s">
        <v>1</v>
      </c>
      <c r="F419" s="283" t="s">
        <v>467</v>
      </c>
      <c r="G419" s="281"/>
      <c r="H419" s="284">
        <v>5</v>
      </c>
      <c r="I419" s="285"/>
      <c r="J419" s="281"/>
      <c r="K419" s="281"/>
      <c r="L419" s="286"/>
      <c r="M419" s="287"/>
      <c r="N419" s="288"/>
      <c r="O419" s="288"/>
      <c r="P419" s="288"/>
      <c r="Q419" s="288"/>
      <c r="R419" s="288"/>
      <c r="S419" s="288"/>
      <c r="T419" s="289"/>
      <c r="U419" s="14"/>
      <c r="V419" s="14"/>
      <c r="W419" s="14"/>
      <c r="X419" s="14"/>
      <c r="Y419" s="14"/>
      <c r="Z419" s="14"/>
      <c r="AA419" s="14"/>
      <c r="AB419" s="14"/>
      <c r="AC419" s="14"/>
      <c r="AD419" s="14"/>
      <c r="AE419" s="14"/>
      <c r="AT419" s="290" t="s">
        <v>465</v>
      </c>
      <c r="AU419" s="290" t="s">
        <v>93</v>
      </c>
      <c r="AV419" s="14" t="s">
        <v>124</v>
      </c>
      <c r="AW419" s="14" t="s">
        <v>38</v>
      </c>
      <c r="AX419" s="14" t="s">
        <v>91</v>
      </c>
      <c r="AY419" s="290" t="s">
        <v>397</v>
      </c>
    </row>
    <row r="420" s="2" customFormat="1" ht="16.5" customHeight="1">
      <c r="A420" s="40"/>
      <c r="B420" s="41"/>
      <c r="C420" s="247" t="s">
        <v>1060</v>
      </c>
      <c r="D420" s="247" t="s">
        <v>400</v>
      </c>
      <c r="E420" s="248" t="s">
        <v>4690</v>
      </c>
      <c r="F420" s="249" t="s">
        <v>4691</v>
      </c>
      <c r="G420" s="250" t="s">
        <v>656</v>
      </c>
      <c r="H420" s="251">
        <v>5</v>
      </c>
      <c r="I420" s="252"/>
      <c r="J420" s="253">
        <f>ROUND(I420*H420,2)</f>
        <v>0</v>
      </c>
      <c r="K420" s="254"/>
      <c r="L420" s="46"/>
      <c r="M420" s="255" t="s">
        <v>1</v>
      </c>
      <c r="N420" s="256" t="s">
        <v>48</v>
      </c>
      <c r="O420" s="93"/>
      <c r="P420" s="257">
        <f>O420*H420</f>
        <v>0</v>
      </c>
      <c r="Q420" s="257">
        <v>0</v>
      </c>
      <c r="R420" s="257">
        <f>Q420*H420</f>
        <v>0</v>
      </c>
      <c r="S420" s="257">
        <v>0</v>
      </c>
      <c r="T420" s="258">
        <f>S420*H420</f>
        <v>0</v>
      </c>
      <c r="U420" s="40"/>
      <c r="V420" s="40"/>
      <c r="W420" s="40"/>
      <c r="X420" s="40"/>
      <c r="Y420" s="40"/>
      <c r="Z420" s="40"/>
      <c r="AA420" s="40"/>
      <c r="AB420" s="40"/>
      <c r="AC420" s="40"/>
      <c r="AD420" s="40"/>
      <c r="AE420" s="40"/>
      <c r="AR420" s="259" t="s">
        <v>162</v>
      </c>
      <c r="AT420" s="259" t="s">
        <v>400</v>
      </c>
      <c r="AU420" s="259" t="s">
        <v>93</v>
      </c>
      <c r="AY420" s="18" t="s">
        <v>397</v>
      </c>
      <c r="BE420" s="260">
        <f>IF(N420="základní",J420,0)</f>
        <v>0</v>
      </c>
      <c r="BF420" s="260">
        <f>IF(N420="snížená",J420,0)</f>
        <v>0</v>
      </c>
      <c r="BG420" s="260">
        <f>IF(N420="zákl. přenesená",J420,0)</f>
        <v>0</v>
      </c>
      <c r="BH420" s="260">
        <f>IF(N420="sníž. přenesená",J420,0)</f>
        <v>0</v>
      </c>
      <c r="BI420" s="260">
        <f>IF(N420="nulová",J420,0)</f>
        <v>0</v>
      </c>
      <c r="BJ420" s="18" t="s">
        <v>91</v>
      </c>
      <c r="BK420" s="260">
        <f>ROUND(I420*H420,2)</f>
        <v>0</v>
      </c>
      <c r="BL420" s="18" t="s">
        <v>162</v>
      </c>
      <c r="BM420" s="259" t="s">
        <v>1865</v>
      </c>
    </row>
    <row r="421" s="13" customFormat="1">
      <c r="A421" s="13"/>
      <c r="B421" s="269"/>
      <c r="C421" s="270"/>
      <c r="D421" s="261" t="s">
        <v>465</v>
      </c>
      <c r="E421" s="271" t="s">
        <v>1</v>
      </c>
      <c r="F421" s="272" t="s">
        <v>4692</v>
      </c>
      <c r="G421" s="270"/>
      <c r="H421" s="273">
        <v>5</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465</v>
      </c>
      <c r="AU421" s="279" t="s">
        <v>93</v>
      </c>
      <c r="AV421" s="13" t="s">
        <v>93</v>
      </c>
      <c r="AW421" s="13" t="s">
        <v>38</v>
      </c>
      <c r="AX421" s="13" t="s">
        <v>83</v>
      </c>
      <c r="AY421" s="279" t="s">
        <v>397</v>
      </c>
    </row>
    <row r="422" s="14" customFormat="1">
      <c r="A422" s="14"/>
      <c r="B422" s="280"/>
      <c r="C422" s="281"/>
      <c r="D422" s="261" t="s">
        <v>465</v>
      </c>
      <c r="E422" s="282" t="s">
        <v>1</v>
      </c>
      <c r="F422" s="283" t="s">
        <v>467</v>
      </c>
      <c r="G422" s="281"/>
      <c r="H422" s="284">
        <v>5</v>
      </c>
      <c r="I422" s="285"/>
      <c r="J422" s="281"/>
      <c r="K422" s="281"/>
      <c r="L422" s="286"/>
      <c r="M422" s="287"/>
      <c r="N422" s="288"/>
      <c r="O422" s="288"/>
      <c r="P422" s="288"/>
      <c r="Q422" s="288"/>
      <c r="R422" s="288"/>
      <c r="S422" s="288"/>
      <c r="T422" s="289"/>
      <c r="U422" s="14"/>
      <c r="V422" s="14"/>
      <c r="W422" s="14"/>
      <c r="X422" s="14"/>
      <c r="Y422" s="14"/>
      <c r="Z422" s="14"/>
      <c r="AA422" s="14"/>
      <c r="AB422" s="14"/>
      <c r="AC422" s="14"/>
      <c r="AD422" s="14"/>
      <c r="AE422" s="14"/>
      <c r="AT422" s="290" t="s">
        <v>465</v>
      </c>
      <c r="AU422" s="290" t="s">
        <v>93</v>
      </c>
      <c r="AV422" s="14" t="s">
        <v>124</v>
      </c>
      <c r="AW422" s="14" t="s">
        <v>38</v>
      </c>
      <c r="AX422" s="14" t="s">
        <v>91</v>
      </c>
      <c r="AY422" s="290" t="s">
        <v>397</v>
      </c>
    </row>
    <row r="423" s="2" customFormat="1" ht="16.5" customHeight="1">
      <c r="A423" s="40"/>
      <c r="B423" s="41"/>
      <c r="C423" s="247" t="s">
        <v>1372</v>
      </c>
      <c r="D423" s="247" t="s">
        <v>400</v>
      </c>
      <c r="E423" s="248" t="s">
        <v>4693</v>
      </c>
      <c r="F423" s="249" t="s">
        <v>4694</v>
      </c>
      <c r="G423" s="250" t="s">
        <v>656</v>
      </c>
      <c r="H423" s="251">
        <v>1</v>
      </c>
      <c r="I423" s="252"/>
      <c r="J423" s="253">
        <f>ROUND(I423*H423,2)</f>
        <v>0</v>
      </c>
      <c r="K423" s="254"/>
      <c r="L423" s="46"/>
      <c r="M423" s="255" t="s">
        <v>1</v>
      </c>
      <c r="N423" s="256" t="s">
        <v>48</v>
      </c>
      <c r="O423" s="93"/>
      <c r="P423" s="257">
        <f>O423*H423</f>
        <v>0</v>
      </c>
      <c r="Q423" s="257">
        <v>0</v>
      </c>
      <c r="R423" s="257">
        <f>Q423*H423</f>
        <v>0</v>
      </c>
      <c r="S423" s="257">
        <v>0</v>
      </c>
      <c r="T423" s="258">
        <f>S423*H423</f>
        <v>0</v>
      </c>
      <c r="U423" s="40"/>
      <c r="V423" s="40"/>
      <c r="W423" s="40"/>
      <c r="X423" s="40"/>
      <c r="Y423" s="40"/>
      <c r="Z423" s="40"/>
      <c r="AA423" s="40"/>
      <c r="AB423" s="40"/>
      <c r="AC423" s="40"/>
      <c r="AD423" s="40"/>
      <c r="AE423" s="40"/>
      <c r="AR423" s="259" t="s">
        <v>162</v>
      </c>
      <c r="AT423" s="259" t="s">
        <v>400</v>
      </c>
      <c r="AU423" s="259" t="s">
        <v>93</v>
      </c>
      <c r="AY423" s="18" t="s">
        <v>397</v>
      </c>
      <c r="BE423" s="260">
        <f>IF(N423="základní",J423,0)</f>
        <v>0</v>
      </c>
      <c r="BF423" s="260">
        <f>IF(N423="snížená",J423,0)</f>
        <v>0</v>
      </c>
      <c r="BG423" s="260">
        <f>IF(N423="zákl. přenesená",J423,0)</f>
        <v>0</v>
      </c>
      <c r="BH423" s="260">
        <f>IF(N423="sníž. přenesená",J423,0)</f>
        <v>0</v>
      </c>
      <c r="BI423" s="260">
        <f>IF(N423="nulová",J423,0)</f>
        <v>0</v>
      </c>
      <c r="BJ423" s="18" t="s">
        <v>91</v>
      </c>
      <c r="BK423" s="260">
        <f>ROUND(I423*H423,2)</f>
        <v>0</v>
      </c>
      <c r="BL423" s="18" t="s">
        <v>162</v>
      </c>
      <c r="BM423" s="259" t="s">
        <v>1873</v>
      </c>
    </row>
    <row r="424" s="13" customFormat="1">
      <c r="A424" s="13"/>
      <c r="B424" s="269"/>
      <c r="C424" s="270"/>
      <c r="D424" s="261" t="s">
        <v>465</v>
      </c>
      <c r="E424" s="271" t="s">
        <v>1</v>
      </c>
      <c r="F424" s="272" t="s">
        <v>91</v>
      </c>
      <c r="G424" s="270"/>
      <c r="H424" s="273">
        <v>1</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465</v>
      </c>
      <c r="AU424" s="279" t="s">
        <v>93</v>
      </c>
      <c r="AV424" s="13" t="s">
        <v>93</v>
      </c>
      <c r="AW424" s="13" t="s">
        <v>38</v>
      </c>
      <c r="AX424" s="13" t="s">
        <v>83</v>
      </c>
      <c r="AY424" s="279" t="s">
        <v>397</v>
      </c>
    </row>
    <row r="425" s="14" customFormat="1">
      <c r="A425" s="14"/>
      <c r="B425" s="280"/>
      <c r="C425" s="281"/>
      <c r="D425" s="261" t="s">
        <v>465</v>
      </c>
      <c r="E425" s="282" t="s">
        <v>1</v>
      </c>
      <c r="F425" s="283" t="s">
        <v>467</v>
      </c>
      <c r="G425" s="281"/>
      <c r="H425" s="284">
        <v>1</v>
      </c>
      <c r="I425" s="285"/>
      <c r="J425" s="281"/>
      <c r="K425" s="281"/>
      <c r="L425" s="286"/>
      <c r="M425" s="287"/>
      <c r="N425" s="288"/>
      <c r="O425" s="288"/>
      <c r="P425" s="288"/>
      <c r="Q425" s="288"/>
      <c r="R425" s="288"/>
      <c r="S425" s="288"/>
      <c r="T425" s="289"/>
      <c r="U425" s="14"/>
      <c r="V425" s="14"/>
      <c r="W425" s="14"/>
      <c r="X425" s="14"/>
      <c r="Y425" s="14"/>
      <c r="Z425" s="14"/>
      <c r="AA425" s="14"/>
      <c r="AB425" s="14"/>
      <c r="AC425" s="14"/>
      <c r="AD425" s="14"/>
      <c r="AE425" s="14"/>
      <c r="AT425" s="290" t="s">
        <v>465</v>
      </c>
      <c r="AU425" s="290" t="s">
        <v>93</v>
      </c>
      <c r="AV425" s="14" t="s">
        <v>124</v>
      </c>
      <c r="AW425" s="14" t="s">
        <v>38</v>
      </c>
      <c r="AX425" s="14" t="s">
        <v>91</v>
      </c>
      <c r="AY425" s="290" t="s">
        <v>397</v>
      </c>
    </row>
    <row r="426" s="2" customFormat="1" ht="21.75" customHeight="1">
      <c r="A426" s="40"/>
      <c r="B426" s="41"/>
      <c r="C426" s="247" t="s">
        <v>1064</v>
      </c>
      <c r="D426" s="247" t="s">
        <v>400</v>
      </c>
      <c r="E426" s="248" t="s">
        <v>4695</v>
      </c>
      <c r="F426" s="249" t="s">
        <v>4696</v>
      </c>
      <c r="G426" s="250" t="s">
        <v>656</v>
      </c>
      <c r="H426" s="251">
        <v>31</v>
      </c>
      <c r="I426" s="252"/>
      <c r="J426" s="253">
        <f>ROUND(I426*H426,2)</f>
        <v>0</v>
      </c>
      <c r="K426" s="254"/>
      <c r="L426" s="46"/>
      <c r="M426" s="255" t="s">
        <v>1</v>
      </c>
      <c r="N426" s="256" t="s">
        <v>48</v>
      </c>
      <c r="O426" s="93"/>
      <c r="P426" s="257">
        <f>O426*H426</f>
        <v>0</v>
      </c>
      <c r="Q426" s="257">
        <v>0</v>
      </c>
      <c r="R426" s="257">
        <f>Q426*H426</f>
        <v>0</v>
      </c>
      <c r="S426" s="257">
        <v>0</v>
      </c>
      <c r="T426" s="258">
        <f>S426*H426</f>
        <v>0</v>
      </c>
      <c r="U426" s="40"/>
      <c r="V426" s="40"/>
      <c r="W426" s="40"/>
      <c r="X426" s="40"/>
      <c r="Y426" s="40"/>
      <c r="Z426" s="40"/>
      <c r="AA426" s="40"/>
      <c r="AB426" s="40"/>
      <c r="AC426" s="40"/>
      <c r="AD426" s="40"/>
      <c r="AE426" s="40"/>
      <c r="AR426" s="259" t="s">
        <v>162</v>
      </c>
      <c r="AT426" s="259" t="s">
        <v>400</v>
      </c>
      <c r="AU426" s="259" t="s">
        <v>93</v>
      </c>
      <c r="AY426" s="18" t="s">
        <v>397</v>
      </c>
      <c r="BE426" s="260">
        <f>IF(N426="základní",J426,0)</f>
        <v>0</v>
      </c>
      <c r="BF426" s="260">
        <f>IF(N426="snížená",J426,0)</f>
        <v>0</v>
      </c>
      <c r="BG426" s="260">
        <f>IF(N426="zákl. přenesená",J426,0)</f>
        <v>0</v>
      </c>
      <c r="BH426" s="260">
        <f>IF(N426="sníž. přenesená",J426,0)</f>
        <v>0</v>
      </c>
      <c r="BI426" s="260">
        <f>IF(N426="nulová",J426,0)</f>
        <v>0</v>
      </c>
      <c r="BJ426" s="18" t="s">
        <v>91</v>
      </c>
      <c r="BK426" s="260">
        <f>ROUND(I426*H426,2)</f>
        <v>0</v>
      </c>
      <c r="BL426" s="18" t="s">
        <v>162</v>
      </c>
      <c r="BM426" s="259" t="s">
        <v>1881</v>
      </c>
    </row>
    <row r="427" s="2" customFormat="1" ht="21.75" customHeight="1">
      <c r="A427" s="40"/>
      <c r="B427" s="41"/>
      <c r="C427" s="247" t="s">
        <v>1384</v>
      </c>
      <c r="D427" s="247" t="s">
        <v>400</v>
      </c>
      <c r="E427" s="248" t="s">
        <v>4697</v>
      </c>
      <c r="F427" s="249" t="s">
        <v>4698</v>
      </c>
      <c r="G427" s="250" t="s">
        <v>656</v>
      </c>
      <c r="H427" s="251">
        <v>92</v>
      </c>
      <c r="I427" s="252"/>
      <c r="J427" s="253">
        <f>ROUND(I427*H427,2)</f>
        <v>0</v>
      </c>
      <c r="K427" s="254"/>
      <c r="L427" s="46"/>
      <c r="M427" s="255" t="s">
        <v>1</v>
      </c>
      <c r="N427" s="256" t="s">
        <v>48</v>
      </c>
      <c r="O427" s="93"/>
      <c r="P427" s="257">
        <f>O427*H427</f>
        <v>0</v>
      </c>
      <c r="Q427" s="257">
        <v>0</v>
      </c>
      <c r="R427" s="257">
        <f>Q427*H427</f>
        <v>0</v>
      </c>
      <c r="S427" s="257">
        <v>0</v>
      </c>
      <c r="T427" s="258">
        <f>S427*H427</f>
        <v>0</v>
      </c>
      <c r="U427" s="40"/>
      <c r="V427" s="40"/>
      <c r="W427" s="40"/>
      <c r="X427" s="40"/>
      <c r="Y427" s="40"/>
      <c r="Z427" s="40"/>
      <c r="AA427" s="40"/>
      <c r="AB427" s="40"/>
      <c r="AC427" s="40"/>
      <c r="AD427" s="40"/>
      <c r="AE427" s="40"/>
      <c r="AR427" s="259" t="s">
        <v>162</v>
      </c>
      <c r="AT427" s="259" t="s">
        <v>400</v>
      </c>
      <c r="AU427" s="259" t="s">
        <v>93</v>
      </c>
      <c r="AY427" s="18" t="s">
        <v>397</v>
      </c>
      <c r="BE427" s="260">
        <f>IF(N427="základní",J427,0)</f>
        <v>0</v>
      </c>
      <c r="BF427" s="260">
        <f>IF(N427="snížená",J427,0)</f>
        <v>0</v>
      </c>
      <c r="BG427" s="260">
        <f>IF(N427="zákl. přenesená",J427,0)</f>
        <v>0</v>
      </c>
      <c r="BH427" s="260">
        <f>IF(N427="sníž. přenesená",J427,0)</f>
        <v>0</v>
      </c>
      <c r="BI427" s="260">
        <f>IF(N427="nulová",J427,0)</f>
        <v>0</v>
      </c>
      <c r="BJ427" s="18" t="s">
        <v>91</v>
      </c>
      <c r="BK427" s="260">
        <f>ROUND(I427*H427,2)</f>
        <v>0</v>
      </c>
      <c r="BL427" s="18" t="s">
        <v>162</v>
      </c>
      <c r="BM427" s="259" t="s">
        <v>1889</v>
      </c>
    </row>
    <row r="428" s="2" customFormat="1" ht="21.75" customHeight="1">
      <c r="A428" s="40"/>
      <c r="B428" s="41"/>
      <c r="C428" s="247" t="s">
        <v>1069</v>
      </c>
      <c r="D428" s="247" t="s">
        <v>400</v>
      </c>
      <c r="E428" s="248" t="s">
        <v>4699</v>
      </c>
      <c r="F428" s="249" t="s">
        <v>4700</v>
      </c>
      <c r="G428" s="250" t="s">
        <v>656</v>
      </c>
      <c r="H428" s="251">
        <v>30</v>
      </c>
      <c r="I428" s="252"/>
      <c r="J428" s="253">
        <f>ROUND(I428*H428,2)</f>
        <v>0</v>
      </c>
      <c r="K428" s="254"/>
      <c r="L428" s="46"/>
      <c r="M428" s="255" t="s">
        <v>1</v>
      </c>
      <c r="N428" s="25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162</v>
      </c>
      <c r="AT428" s="259" t="s">
        <v>400</v>
      </c>
      <c r="AU428" s="259" t="s">
        <v>93</v>
      </c>
      <c r="AY428" s="18" t="s">
        <v>397</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162</v>
      </c>
      <c r="BM428" s="259" t="s">
        <v>1897</v>
      </c>
    </row>
    <row r="429" s="2" customFormat="1" ht="21.75" customHeight="1">
      <c r="A429" s="40"/>
      <c r="B429" s="41"/>
      <c r="C429" s="247" t="s">
        <v>1393</v>
      </c>
      <c r="D429" s="247" t="s">
        <v>400</v>
      </c>
      <c r="E429" s="248" t="s">
        <v>4701</v>
      </c>
      <c r="F429" s="249" t="s">
        <v>4702</v>
      </c>
      <c r="G429" s="250" t="s">
        <v>656</v>
      </c>
      <c r="H429" s="251">
        <v>10</v>
      </c>
      <c r="I429" s="252"/>
      <c r="J429" s="253">
        <f>ROUND(I429*H429,2)</f>
        <v>0</v>
      </c>
      <c r="K429" s="254"/>
      <c r="L429" s="46"/>
      <c r="M429" s="255" t="s">
        <v>1</v>
      </c>
      <c r="N429" s="25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162</v>
      </c>
      <c r="AT429" s="259" t="s">
        <v>400</v>
      </c>
      <c r="AU429" s="259" t="s">
        <v>93</v>
      </c>
      <c r="AY429" s="18" t="s">
        <v>397</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162</v>
      </c>
      <c r="BM429" s="259" t="s">
        <v>1905</v>
      </c>
    </row>
    <row r="430" s="2" customFormat="1" ht="21.75" customHeight="1">
      <c r="A430" s="40"/>
      <c r="B430" s="41"/>
      <c r="C430" s="247" t="s">
        <v>1073</v>
      </c>
      <c r="D430" s="247" t="s">
        <v>400</v>
      </c>
      <c r="E430" s="248" t="s">
        <v>4703</v>
      </c>
      <c r="F430" s="249" t="s">
        <v>4704</v>
      </c>
      <c r="G430" s="250" t="s">
        <v>656</v>
      </c>
      <c r="H430" s="251">
        <v>2</v>
      </c>
      <c r="I430" s="252"/>
      <c r="J430" s="253">
        <f>ROUND(I430*H430,2)</f>
        <v>0</v>
      </c>
      <c r="K430" s="254"/>
      <c r="L430" s="46"/>
      <c r="M430" s="255" t="s">
        <v>1</v>
      </c>
      <c r="N430" s="256" t="s">
        <v>48</v>
      </c>
      <c r="O430" s="93"/>
      <c r="P430" s="257">
        <f>O430*H430</f>
        <v>0</v>
      </c>
      <c r="Q430" s="257">
        <v>0</v>
      </c>
      <c r="R430" s="257">
        <f>Q430*H430</f>
        <v>0</v>
      </c>
      <c r="S430" s="257">
        <v>0</v>
      </c>
      <c r="T430" s="258">
        <f>S430*H430</f>
        <v>0</v>
      </c>
      <c r="U430" s="40"/>
      <c r="V430" s="40"/>
      <c r="W430" s="40"/>
      <c r="X430" s="40"/>
      <c r="Y430" s="40"/>
      <c r="Z430" s="40"/>
      <c r="AA430" s="40"/>
      <c r="AB430" s="40"/>
      <c r="AC430" s="40"/>
      <c r="AD430" s="40"/>
      <c r="AE430" s="40"/>
      <c r="AR430" s="259" t="s">
        <v>162</v>
      </c>
      <c r="AT430" s="259" t="s">
        <v>400</v>
      </c>
      <c r="AU430" s="259" t="s">
        <v>93</v>
      </c>
      <c r="AY430" s="18" t="s">
        <v>397</v>
      </c>
      <c r="BE430" s="260">
        <f>IF(N430="základní",J430,0)</f>
        <v>0</v>
      </c>
      <c r="BF430" s="260">
        <f>IF(N430="snížená",J430,0)</f>
        <v>0</v>
      </c>
      <c r="BG430" s="260">
        <f>IF(N430="zákl. přenesená",J430,0)</f>
        <v>0</v>
      </c>
      <c r="BH430" s="260">
        <f>IF(N430="sníž. přenesená",J430,0)</f>
        <v>0</v>
      </c>
      <c r="BI430" s="260">
        <f>IF(N430="nulová",J430,0)</f>
        <v>0</v>
      </c>
      <c r="BJ430" s="18" t="s">
        <v>91</v>
      </c>
      <c r="BK430" s="260">
        <f>ROUND(I430*H430,2)</f>
        <v>0</v>
      </c>
      <c r="BL430" s="18" t="s">
        <v>162</v>
      </c>
      <c r="BM430" s="259" t="s">
        <v>1913</v>
      </c>
    </row>
    <row r="431" s="2" customFormat="1" ht="21.75" customHeight="1">
      <c r="A431" s="40"/>
      <c r="B431" s="41"/>
      <c r="C431" s="247" t="s">
        <v>1406</v>
      </c>
      <c r="D431" s="247" t="s">
        <v>400</v>
      </c>
      <c r="E431" s="248" t="s">
        <v>4705</v>
      </c>
      <c r="F431" s="249" t="s">
        <v>4706</v>
      </c>
      <c r="G431" s="250" t="s">
        <v>656</v>
      </c>
      <c r="H431" s="251">
        <v>2</v>
      </c>
      <c r="I431" s="252"/>
      <c r="J431" s="253">
        <f>ROUND(I431*H431,2)</f>
        <v>0</v>
      </c>
      <c r="K431" s="254"/>
      <c r="L431" s="46"/>
      <c r="M431" s="255" t="s">
        <v>1</v>
      </c>
      <c r="N431" s="256" t="s">
        <v>48</v>
      </c>
      <c r="O431" s="93"/>
      <c r="P431" s="257">
        <f>O431*H431</f>
        <v>0</v>
      </c>
      <c r="Q431" s="257">
        <v>0</v>
      </c>
      <c r="R431" s="257">
        <f>Q431*H431</f>
        <v>0</v>
      </c>
      <c r="S431" s="257">
        <v>0</v>
      </c>
      <c r="T431" s="258">
        <f>S431*H431</f>
        <v>0</v>
      </c>
      <c r="U431" s="40"/>
      <c r="V431" s="40"/>
      <c r="W431" s="40"/>
      <c r="X431" s="40"/>
      <c r="Y431" s="40"/>
      <c r="Z431" s="40"/>
      <c r="AA431" s="40"/>
      <c r="AB431" s="40"/>
      <c r="AC431" s="40"/>
      <c r="AD431" s="40"/>
      <c r="AE431" s="40"/>
      <c r="AR431" s="259" t="s">
        <v>162</v>
      </c>
      <c r="AT431" s="259" t="s">
        <v>400</v>
      </c>
      <c r="AU431" s="259" t="s">
        <v>93</v>
      </c>
      <c r="AY431" s="18" t="s">
        <v>397</v>
      </c>
      <c r="BE431" s="260">
        <f>IF(N431="základní",J431,0)</f>
        <v>0</v>
      </c>
      <c r="BF431" s="260">
        <f>IF(N431="snížená",J431,0)</f>
        <v>0</v>
      </c>
      <c r="BG431" s="260">
        <f>IF(N431="zákl. přenesená",J431,0)</f>
        <v>0</v>
      </c>
      <c r="BH431" s="260">
        <f>IF(N431="sníž. přenesená",J431,0)</f>
        <v>0</v>
      </c>
      <c r="BI431" s="260">
        <f>IF(N431="nulová",J431,0)</f>
        <v>0</v>
      </c>
      <c r="BJ431" s="18" t="s">
        <v>91</v>
      </c>
      <c r="BK431" s="260">
        <f>ROUND(I431*H431,2)</f>
        <v>0</v>
      </c>
      <c r="BL431" s="18" t="s">
        <v>162</v>
      </c>
      <c r="BM431" s="259" t="s">
        <v>1921</v>
      </c>
    </row>
    <row r="432" s="2" customFormat="1" ht="21.75" customHeight="1">
      <c r="A432" s="40"/>
      <c r="B432" s="41"/>
      <c r="C432" s="247" t="s">
        <v>1081</v>
      </c>
      <c r="D432" s="247" t="s">
        <v>400</v>
      </c>
      <c r="E432" s="248" t="s">
        <v>4707</v>
      </c>
      <c r="F432" s="249" t="s">
        <v>4708</v>
      </c>
      <c r="G432" s="250" t="s">
        <v>656</v>
      </c>
      <c r="H432" s="251">
        <v>7</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162</v>
      </c>
      <c r="AT432" s="259" t="s">
        <v>400</v>
      </c>
      <c r="AU432" s="259" t="s">
        <v>93</v>
      </c>
      <c r="AY432" s="18" t="s">
        <v>397</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162</v>
      </c>
      <c r="BM432" s="259" t="s">
        <v>1929</v>
      </c>
    </row>
    <row r="433" s="13" customFormat="1">
      <c r="A433" s="13"/>
      <c r="B433" s="269"/>
      <c r="C433" s="270"/>
      <c r="D433" s="261" t="s">
        <v>465</v>
      </c>
      <c r="E433" s="271" t="s">
        <v>1</v>
      </c>
      <c r="F433" s="272" t="s">
        <v>4709</v>
      </c>
      <c r="G433" s="270"/>
      <c r="H433" s="273">
        <v>7</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465</v>
      </c>
      <c r="AU433" s="279" t="s">
        <v>93</v>
      </c>
      <c r="AV433" s="13" t="s">
        <v>93</v>
      </c>
      <c r="AW433" s="13" t="s">
        <v>38</v>
      </c>
      <c r="AX433" s="13" t="s">
        <v>83</v>
      </c>
      <c r="AY433" s="279" t="s">
        <v>397</v>
      </c>
    </row>
    <row r="434" s="14" customFormat="1">
      <c r="A434" s="14"/>
      <c r="B434" s="280"/>
      <c r="C434" s="281"/>
      <c r="D434" s="261" t="s">
        <v>465</v>
      </c>
      <c r="E434" s="282" t="s">
        <v>1</v>
      </c>
      <c r="F434" s="283" t="s">
        <v>467</v>
      </c>
      <c r="G434" s="281"/>
      <c r="H434" s="284">
        <v>7</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465</v>
      </c>
      <c r="AU434" s="290" t="s">
        <v>93</v>
      </c>
      <c r="AV434" s="14" t="s">
        <v>124</v>
      </c>
      <c r="AW434" s="14" t="s">
        <v>38</v>
      </c>
      <c r="AX434" s="14" t="s">
        <v>91</v>
      </c>
      <c r="AY434" s="290" t="s">
        <v>397</v>
      </c>
    </row>
    <row r="435" s="2" customFormat="1" ht="21.75" customHeight="1">
      <c r="A435" s="40"/>
      <c r="B435" s="41"/>
      <c r="C435" s="247" t="s">
        <v>1410</v>
      </c>
      <c r="D435" s="247" t="s">
        <v>400</v>
      </c>
      <c r="E435" s="248" t="s">
        <v>4710</v>
      </c>
      <c r="F435" s="249" t="s">
        <v>4711</v>
      </c>
      <c r="G435" s="250" t="s">
        <v>656</v>
      </c>
      <c r="H435" s="251">
        <v>4</v>
      </c>
      <c r="I435" s="252"/>
      <c r="J435" s="253">
        <f>ROUND(I435*H435,2)</f>
        <v>0</v>
      </c>
      <c r="K435" s="254"/>
      <c r="L435" s="46"/>
      <c r="M435" s="255" t="s">
        <v>1</v>
      </c>
      <c r="N435" s="25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162</v>
      </c>
      <c r="AT435" s="259" t="s">
        <v>400</v>
      </c>
      <c r="AU435" s="259" t="s">
        <v>93</v>
      </c>
      <c r="AY435" s="18" t="s">
        <v>397</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162</v>
      </c>
      <c r="BM435" s="259" t="s">
        <v>1937</v>
      </c>
    </row>
    <row r="436" s="2" customFormat="1" ht="21.75" customHeight="1">
      <c r="A436" s="40"/>
      <c r="B436" s="41"/>
      <c r="C436" s="247" t="s">
        <v>1087</v>
      </c>
      <c r="D436" s="247" t="s">
        <v>400</v>
      </c>
      <c r="E436" s="248" t="s">
        <v>4712</v>
      </c>
      <c r="F436" s="249" t="s">
        <v>4713</v>
      </c>
      <c r="G436" s="250" t="s">
        <v>656</v>
      </c>
      <c r="H436" s="251">
        <v>2</v>
      </c>
      <c r="I436" s="252"/>
      <c r="J436" s="253">
        <f>ROUND(I436*H436,2)</f>
        <v>0</v>
      </c>
      <c r="K436" s="254"/>
      <c r="L436" s="46"/>
      <c r="M436" s="255" t="s">
        <v>1</v>
      </c>
      <c r="N436" s="256" t="s">
        <v>48</v>
      </c>
      <c r="O436" s="93"/>
      <c r="P436" s="257">
        <f>O436*H436</f>
        <v>0</v>
      </c>
      <c r="Q436" s="257">
        <v>0</v>
      </c>
      <c r="R436" s="257">
        <f>Q436*H436</f>
        <v>0</v>
      </c>
      <c r="S436" s="257">
        <v>0</v>
      </c>
      <c r="T436" s="258">
        <f>S436*H436</f>
        <v>0</v>
      </c>
      <c r="U436" s="40"/>
      <c r="V436" s="40"/>
      <c r="W436" s="40"/>
      <c r="X436" s="40"/>
      <c r="Y436" s="40"/>
      <c r="Z436" s="40"/>
      <c r="AA436" s="40"/>
      <c r="AB436" s="40"/>
      <c r="AC436" s="40"/>
      <c r="AD436" s="40"/>
      <c r="AE436" s="40"/>
      <c r="AR436" s="259" t="s">
        <v>162</v>
      </c>
      <c r="AT436" s="259" t="s">
        <v>400</v>
      </c>
      <c r="AU436" s="259" t="s">
        <v>93</v>
      </c>
      <c r="AY436" s="18" t="s">
        <v>397</v>
      </c>
      <c r="BE436" s="260">
        <f>IF(N436="základní",J436,0)</f>
        <v>0</v>
      </c>
      <c r="BF436" s="260">
        <f>IF(N436="snížená",J436,0)</f>
        <v>0</v>
      </c>
      <c r="BG436" s="260">
        <f>IF(N436="zákl. přenesená",J436,0)</f>
        <v>0</v>
      </c>
      <c r="BH436" s="260">
        <f>IF(N436="sníž. přenesená",J436,0)</f>
        <v>0</v>
      </c>
      <c r="BI436" s="260">
        <f>IF(N436="nulová",J436,0)</f>
        <v>0</v>
      </c>
      <c r="BJ436" s="18" t="s">
        <v>91</v>
      </c>
      <c r="BK436" s="260">
        <f>ROUND(I436*H436,2)</f>
        <v>0</v>
      </c>
      <c r="BL436" s="18" t="s">
        <v>162</v>
      </c>
      <c r="BM436" s="259" t="s">
        <v>1945</v>
      </c>
    </row>
    <row r="437" s="2" customFormat="1" ht="21.75" customHeight="1">
      <c r="A437" s="40"/>
      <c r="B437" s="41"/>
      <c r="C437" s="247" t="s">
        <v>1418</v>
      </c>
      <c r="D437" s="247" t="s">
        <v>400</v>
      </c>
      <c r="E437" s="248" t="s">
        <v>4714</v>
      </c>
      <c r="F437" s="249" t="s">
        <v>4715</v>
      </c>
      <c r="G437" s="250" t="s">
        <v>656</v>
      </c>
      <c r="H437" s="251">
        <v>2</v>
      </c>
      <c r="I437" s="252"/>
      <c r="J437" s="253">
        <f>ROUND(I437*H437,2)</f>
        <v>0</v>
      </c>
      <c r="K437" s="254"/>
      <c r="L437" s="46"/>
      <c r="M437" s="255" t="s">
        <v>1</v>
      </c>
      <c r="N437" s="256" t="s">
        <v>48</v>
      </c>
      <c r="O437" s="93"/>
      <c r="P437" s="257">
        <f>O437*H437</f>
        <v>0</v>
      </c>
      <c r="Q437" s="257">
        <v>0</v>
      </c>
      <c r="R437" s="257">
        <f>Q437*H437</f>
        <v>0</v>
      </c>
      <c r="S437" s="257">
        <v>0</v>
      </c>
      <c r="T437" s="258">
        <f>S437*H437</f>
        <v>0</v>
      </c>
      <c r="U437" s="40"/>
      <c r="V437" s="40"/>
      <c r="W437" s="40"/>
      <c r="X437" s="40"/>
      <c r="Y437" s="40"/>
      <c r="Z437" s="40"/>
      <c r="AA437" s="40"/>
      <c r="AB437" s="40"/>
      <c r="AC437" s="40"/>
      <c r="AD437" s="40"/>
      <c r="AE437" s="40"/>
      <c r="AR437" s="259" t="s">
        <v>162</v>
      </c>
      <c r="AT437" s="259" t="s">
        <v>400</v>
      </c>
      <c r="AU437" s="259" t="s">
        <v>93</v>
      </c>
      <c r="AY437" s="18" t="s">
        <v>397</v>
      </c>
      <c r="BE437" s="260">
        <f>IF(N437="základní",J437,0)</f>
        <v>0</v>
      </c>
      <c r="BF437" s="260">
        <f>IF(N437="snížená",J437,0)</f>
        <v>0</v>
      </c>
      <c r="BG437" s="260">
        <f>IF(N437="zákl. přenesená",J437,0)</f>
        <v>0</v>
      </c>
      <c r="BH437" s="260">
        <f>IF(N437="sníž. přenesená",J437,0)</f>
        <v>0</v>
      </c>
      <c r="BI437" s="260">
        <f>IF(N437="nulová",J437,0)</f>
        <v>0</v>
      </c>
      <c r="BJ437" s="18" t="s">
        <v>91</v>
      </c>
      <c r="BK437" s="260">
        <f>ROUND(I437*H437,2)</f>
        <v>0</v>
      </c>
      <c r="BL437" s="18" t="s">
        <v>162</v>
      </c>
      <c r="BM437" s="259" t="s">
        <v>1421</v>
      </c>
    </row>
    <row r="438" s="2" customFormat="1" ht="21.75" customHeight="1">
      <c r="A438" s="40"/>
      <c r="B438" s="41"/>
      <c r="C438" s="247" t="s">
        <v>1091</v>
      </c>
      <c r="D438" s="247" t="s">
        <v>400</v>
      </c>
      <c r="E438" s="248" t="s">
        <v>4716</v>
      </c>
      <c r="F438" s="249" t="s">
        <v>4717</v>
      </c>
      <c r="G438" s="250" t="s">
        <v>656</v>
      </c>
      <c r="H438" s="251">
        <v>1</v>
      </c>
      <c r="I438" s="252"/>
      <c r="J438" s="253">
        <f>ROUND(I438*H438,2)</f>
        <v>0</v>
      </c>
      <c r="K438" s="254"/>
      <c r="L438" s="46"/>
      <c r="M438" s="255" t="s">
        <v>1</v>
      </c>
      <c r="N438" s="25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162</v>
      </c>
      <c r="AT438" s="259" t="s">
        <v>400</v>
      </c>
      <c r="AU438" s="259" t="s">
        <v>93</v>
      </c>
      <c r="AY438" s="18" t="s">
        <v>397</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162</v>
      </c>
      <c r="BM438" s="259" t="s">
        <v>1426</v>
      </c>
    </row>
    <row r="439" s="2" customFormat="1" ht="21.75" customHeight="1">
      <c r="A439" s="40"/>
      <c r="B439" s="41"/>
      <c r="C439" s="247" t="s">
        <v>1428</v>
      </c>
      <c r="D439" s="247" t="s">
        <v>400</v>
      </c>
      <c r="E439" s="248" t="s">
        <v>4718</v>
      </c>
      <c r="F439" s="249" t="s">
        <v>4719</v>
      </c>
      <c r="G439" s="250" t="s">
        <v>656</v>
      </c>
      <c r="H439" s="251">
        <v>1</v>
      </c>
      <c r="I439" s="252"/>
      <c r="J439" s="253">
        <f>ROUND(I439*H439,2)</f>
        <v>0</v>
      </c>
      <c r="K439" s="254"/>
      <c r="L439" s="46"/>
      <c r="M439" s="255" t="s">
        <v>1</v>
      </c>
      <c r="N439" s="256" t="s">
        <v>48</v>
      </c>
      <c r="O439" s="93"/>
      <c r="P439" s="257">
        <f>O439*H439</f>
        <v>0</v>
      </c>
      <c r="Q439" s="257">
        <v>0</v>
      </c>
      <c r="R439" s="257">
        <f>Q439*H439</f>
        <v>0</v>
      </c>
      <c r="S439" s="257">
        <v>0</v>
      </c>
      <c r="T439" s="258">
        <f>S439*H439</f>
        <v>0</v>
      </c>
      <c r="U439" s="40"/>
      <c r="V439" s="40"/>
      <c r="W439" s="40"/>
      <c r="X439" s="40"/>
      <c r="Y439" s="40"/>
      <c r="Z439" s="40"/>
      <c r="AA439" s="40"/>
      <c r="AB439" s="40"/>
      <c r="AC439" s="40"/>
      <c r="AD439" s="40"/>
      <c r="AE439" s="40"/>
      <c r="AR439" s="259" t="s">
        <v>162</v>
      </c>
      <c r="AT439" s="259" t="s">
        <v>400</v>
      </c>
      <c r="AU439" s="259" t="s">
        <v>93</v>
      </c>
      <c r="AY439" s="18" t="s">
        <v>397</v>
      </c>
      <c r="BE439" s="260">
        <f>IF(N439="základní",J439,0)</f>
        <v>0</v>
      </c>
      <c r="BF439" s="260">
        <f>IF(N439="snížená",J439,0)</f>
        <v>0</v>
      </c>
      <c r="BG439" s="260">
        <f>IF(N439="zákl. přenesená",J439,0)</f>
        <v>0</v>
      </c>
      <c r="BH439" s="260">
        <f>IF(N439="sníž. přenesená",J439,0)</f>
        <v>0</v>
      </c>
      <c r="BI439" s="260">
        <f>IF(N439="nulová",J439,0)</f>
        <v>0</v>
      </c>
      <c r="BJ439" s="18" t="s">
        <v>91</v>
      </c>
      <c r="BK439" s="260">
        <f>ROUND(I439*H439,2)</f>
        <v>0</v>
      </c>
      <c r="BL439" s="18" t="s">
        <v>162</v>
      </c>
      <c r="BM439" s="259" t="s">
        <v>1432</v>
      </c>
    </row>
    <row r="440" s="2" customFormat="1" ht="16.5" customHeight="1">
      <c r="A440" s="40"/>
      <c r="B440" s="41"/>
      <c r="C440" s="247" t="s">
        <v>1095</v>
      </c>
      <c r="D440" s="247" t="s">
        <v>400</v>
      </c>
      <c r="E440" s="248" t="s">
        <v>4720</v>
      </c>
      <c r="F440" s="249" t="s">
        <v>4721</v>
      </c>
      <c r="G440" s="250" t="s">
        <v>656</v>
      </c>
      <c r="H440" s="251">
        <v>2</v>
      </c>
      <c r="I440" s="252"/>
      <c r="J440" s="253">
        <f>ROUND(I440*H440,2)</f>
        <v>0</v>
      </c>
      <c r="K440" s="254"/>
      <c r="L440" s="46"/>
      <c r="M440" s="255" t="s">
        <v>1</v>
      </c>
      <c r="N440" s="256" t="s">
        <v>48</v>
      </c>
      <c r="O440" s="93"/>
      <c r="P440" s="257">
        <f>O440*H440</f>
        <v>0</v>
      </c>
      <c r="Q440" s="257">
        <v>0</v>
      </c>
      <c r="R440" s="257">
        <f>Q440*H440</f>
        <v>0</v>
      </c>
      <c r="S440" s="257">
        <v>0</v>
      </c>
      <c r="T440" s="258">
        <f>S440*H440</f>
        <v>0</v>
      </c>
      <c r="U440" s="40"/>
      <c r="V440" s="40"/>
      <c r="W440" s="40"/>
      <c r="X440" s="40"/>
      <c r="Y440" s="40"/>
      <c r="Z440" s="40"/>
      <c r="AA440" s="40"/>
      <c r="AB440" s="40"/>
      <c r="AC440" s="40"/>
      <c r="AD440" s="40"/>
      <c r="AE440" s="40"/>
      <c r="AR440" s="259" t="s">
        <v>162</v>
      </c>
      <c r="AT440" s="259" t="s">
        <v>400</v>
      </c>
      <c r="AU440" s="259" t="s">
        <v>93</v>
      </c>
      <c r="AY440" s="18" t="s">
        <v>397</v>
      </c>
      <c r="BE440" s="260">
        <f>IF(N440="základní",J440,0)</f>
        <v>0</v>
      </c>
      <c r="BF440" s="260">
        <f>IF(N440="snížená",J440,0)</f>
        <v>0</v>
      </c>
      <c r="BG440" s="260">
        <f>IF(N440="zákl. přenesená",J440,0)</f>
        <v>0</v>
      </c>
      <c r="BH440" s="260">
        <f>IF(N440="sníž. přenesená",J440,0)</f>
        <v>0</v>
      </c>
      <c r="BI440" s="260">
        <f>IF(N440="nulová",J440,0)</f>
        <v>0</v>
      </c>
      <c r="BJ440" s="18" t="s">
        <v>91</v>
      </c>
      <c r="BK440" s="260">
        <f>ROUND(I440*H440,2)</f>
        <v>0</v>
      </c>
      <c r="BL440" s="18" t="s">
        <v>162</v>
      </c>
      <c r="BM440" s="259" t="s">
        <v>1437</v>
      </c>
    </row>
    <row r="441" s="2" customFormat="1" ht="21.75" customHeight="1">
      <c r="A441" s="40"/>
      <c r="B441" s="41"/>
      <c r="C441" s="247" t="s">
        <v>1439</v>
      </c>
      <c r="D441" s="247" t="s">
        <v>400</v>
      </c>
      <c r="E441" s="248" t="s">
        <v>4722</v>
      </c>
      <c r="F441" s="249" t="s">
        <v>4723</v>
      </c>
      <c r="G441" s="250" t="s">
        <v>656</v>
      </c>
      <c r="H441" s="251">
        <v>1</v>
      </c>
      <c r="I441" s="252"/>
      <c r="J441" s="253">
        <f>ROUND(I441*H441,2)</f>
        <v>0</v>
      </c>
      <c r="K441" s="254"/>
      <c r="L441" s="46"/>
      <c r="M441" s="255" t="s">
        <v>1</v>
      </c>
      <c r="N441" s="256" t="s">
        <v>48</v>
      </c>
      <c r="O441" s="93"/>
      <c r="P441" s="257">
        <f>O441*H441</f>
        <v>0</v>
      </c>
      <c r="Q441" s="257">
        <v>0</v>
      </c>
      <c r="R441" s="257">
        <f>Q441*H441</f>
        <v>0</v>
      </c>
      <c r="S441" s="257">
        <v>0</v>
      </c>
      <c r="T441" s="258">
        <f>S441*H441</f>
        <v>0</v>
      </c>
      <c r="U441" s="40"/>
      <c r="V441" s="40"/>
      <c r="W441" s="40"/>
      <c r="X441" s="40"/>
      <c r="Y441" s="40"/>
      <c r="Z441" s="40"/>
      <c r="AA441" s="40"/>
      <c r="AB441" s="40"/>
      <c r="AC441" s="40"/>
      <c r="AD441" s="40"/>
      <c r="AE441" s="40"/>
      <c r="AR441" s="259" t="s">
        <v>162</v>
      </c>
      <c r="AT441" s="259" t="s">
        <v>400</v>
      </c>
      <c r="AU441" s="259" t="s">
        <v>93</v>
      </c>
      <c r="AY441" s="18" t="s">
        <v>397</v>
      </c>
      <c r="BE441" s="260">
        <f>IF(N441="základní",J441,0)</f>
        <v>0</v>
      </c>
      <c r="BF441" s="260">
        <f>IF(N441="snížená",J441,0)</f>
        <v>0</v>
      </c>
      <c r="BG441" s="260">
        <f>IF(N441="zákl. přenesená",J441,0)</f>
        <v>0</v>
      </c>
      <c r="BH441" s="260">
        <f>IF(N441="sníž. přenesená",J441,0)</f>
        <v>0</v>
      </c>
      <c r="BI441" s="260">
        <f>IF(N441="nulová",J441,0)</f>
        <v>0</v>
      </c>
      <c r="BJ441" s="18" t="s">
        <v>91</v>
      </c>
      <c r="BK441" s="260">
        <f>ROUND(I441*H441,2)</f>
        <v>0</v>
      </c>
      <c r="BL441" s="18" t="s">
        <v>162</v>
      </c>
      <c r="BM441" s="259" t="s">
        <v>1440</v>
      </c>
    </row>
    <row r="442" s="2" customFormat="1" ht="21.75" customHeight="1">
      <c r="A442" s="40"/>
      <c r="B442" s="41"/>
      <c r="C442" s="247" t="s">
        <v>1099</v>
      </c>
      <c r="D442" s="247" t="s">
        <v>400</v>
      </c>
      <c r="E442" s="248" t="s">
        <v>4724</v>
      </c>
      <c r="F442" s="249" t="s">
        <v>4725</v>
      </c>
      <c r="G442" s="250" t="s">
        <v>656</v>
      </c>
      <c r="H442" s="251">
        <v>1</v>
      </c>
      <c r="I442" s="252"/>
      <c r="J442" s="253">
        <f>ROUND(I442*H442,2)</f>
        <v>0</v>
      </c>
      <c r="K442" s="254"/>
      <c r="L442" s="46"/>
      <c r="M442" s="255" t="s">
        <v>1</v>
      </c>
      <c r="N442" s="256" t="s">
        <v>48</v>
      </c>
      <c r="O442" s="93"/>
      <c r="P442" s="257">
        <f>O442*H442</f>
        <v>0</v>
      </c>
      <c r="Q442" s="257">
        <v>0</v>
      </c>
      <c r="R442" s="257">
        <f>Q442*H442</f>
        <v>0</v>
      </c>
      <c r="S442" s="257">
        <v>0</v>
      </c>
      <c r="T442" s="258">
        <f>S442*H442</f>
        <v>0</v>
      </c>
      <c r="U442" s="40"/>
      <c r="V442" s="40"/>
      <c r="W442" s="40"/>
      <c r="X442" s="40"/>
      <c r="Y442" s="40"/>
      <c r="Z442" s="40"/>
      <c r="AA442" s="40"/>
      <c r="AB442" s="40"/>
      <c r="AC442" s="40"/>
      <c r="AD442" s="40"/>
      <c r="AE442" s="40"/>
      <c r="AR442" s="259" t="s">
        <v>162</v>
      </c>
      <c r="AT442" s="259" t="s">
        <v>400</v>
      </c>
      <c r="AU442" s="259" t="s">
        <v>93</v>
      </c>
      <c r="AY442" s="18" t="s">
        <v>397</v>
      </c>
      <c r="BE442" s="260">
        <f>IF(N442="základní",J442,0)</f>
        <v>0</v>
      </c>
      <c r="BF442" s="260">
        <f>IF(N442="snížená",J442,0)</f>
        <v>0</v>
      </c>
      <c r="BG442" s="260">
        <f>IF(N442="zákl. přenesená",J442,0)</f>
        <v>0</v>
      </c>
      <c r="BH442" s="260">
        <f>IF(N442="sníž. přenesená",J442,0)</f>
        <v>0</v>
      </c>
      <c r="BI442" s="260">
        <f>IF(N442="nulová",J442,0)</f>
        <v>0</v>
      </c>
      <c r="BJ442" s="18" t="s">
        <v>91</v>
      </c>
      <c r="BK442" s="260">
        <f>ROUND(I442*H442,2)</f>
        <v>0</v>
      </c>
      <c r="BL442" s="18" t="s">
        <v>162</v>
      </c>
      <c r="BM442" s="259" t="s">
        <v>1444</v>
      </c>
    </row>
    <row r="443" s="2" customFormat="1" ht="44.25" customHeight="1">
      <c r="A443" s="40"/>
      <c r="B443" s="41"/>
      <c r="C443" s="247" t="s">
        <v>1446</v>
      </c>
      <c r="D443" s="247" t="s">
        <v>400</v>
      </c>
      <c r="E443" s="248" t="s">
        <v>4726</v>
      </c>
      <c r="F443" s="249" t="s">
        <v>4727</v>
      </c>
      <c r="G443" s="250" t="s">
        <v>656</v>
      </c>
      <c r="H443" s="251">
        <v>1</v>
      </c>
      <c r="I443" s="252"/>
      <c r="J443" s="253">
        <f>ROUND(I443*H443,2)</f>
        <v>0</v>
      </c>
      <c r="K443" s="254"/>
      <c r="L443" s="46"/>
      <c r="M443" s="255" t="s">
        <v>1</v>
      </c>
      <c r="N443" s="256" t="s">
        <v>48</v>
      </c>
      <c r="O443" s="93"/>
      <c r="P443" s="257">
        <f>O443*H443</f>
        <v>0</v>
      </c>
      <c r="Q443" s="257">
        <v>0</v>
      </c>
      <c r="R443" s="257">
        <f>Q443*H443</f>
        <v>0</v>
      </c>
      <c r="S443" s="257">
        <v>0</v>
      </c>
      <c r="T443" s="258">
        <f>S443*H443</f>
        <v>0</v>
      </c>
      <c r="U443" s="40"/>
      <c r="V443" s="40"/>
      <c r="W443" s="40"/>
      <c r="X443" s="40"/>
      <c r="Y443" s="40"/>
      <c r="Z443" s="40"/>
      <c r="AA443" s="40"/>
      <c r="AB443" s="40"/>
      <c r="AC443" s="40"/>
      <c r="AD443" s="40"/>
      <c r="AE443" s="40"/>
      <c r="AR443" s="259" t="s">
        <v>162</v>
      </c>
      <c r="AT443" s="259" t="s">
        <v>400</v>
      </c>
      <c r="AU443" s="259" t="s">
        <v>93</v>
      </c>
      <c r="AY443" s="18" t="s">
        <v>397</v>
      </c>
      <c r="BE443" s="260">
        <f>IF(N443="základní",J443,0)</f>
        <v>0</v>
      </c>
      <c r="BF443" s="260">
        <f>IF(N443="snížená",J443,0)</f>
        <v>0</v>
      </c>
      <c r="BG443" s="260">
        <f>IF(N443="zákl. přenesená",J443,0)</f>
        <v>0</v>
      </c>
      <c r="BH443" s="260">
        <f>IF(N443="sníž. přenesená",J443,0)</f>
        <v>0</v>
      </c>
      <c r="BI443" s="260">
        <f>IF(N443="nulová",J443,0)</f>
        <v>0</v>
      </c>
      <c r="BJ443" s="18" t="s">
        <v>91</v>
      </c>
      <c r="BK443" s="260">
        <f>ROUND(I443*H443,2)</f>
        <v>0</v>
      </c>
      <c r="BL443" s="18" t="s">
        <v>162</v>
      </c>
      <c r="BM443" s="259" t="s">
        <v>1449</v>
      </c>
    </row>
    <row r="444" s="2" customFormat="1" ht="33" customHeight="1">
      <c r="A444" s="40"/>
      <c r="B444" s="41"/>
      <c r="C444" s="247" t="s">
        <v>1103</v>
      </c>
      <c r="D444" s="247" t="s">
        <v>400</v>
      </c>
      <c r="E444" s="248" t="s">
        <v>4728</v>
      </c>
      <c r="F444" s="249" t="s">
        <v>4729</v>
      </c>
      <c r="G444" s="250" t="s">
        <v>656</v>
      </c>
      <c r="H444" s="251">
        <v>1</v>
      </c>
      <c r="I444" s="252"/>
      <c r="J444" s="253">
        <f>ROUND(I444*H444,2)</f>
        <v>0</v>
      </c>
      <c r="K444" s="254"/>
      <c r="L444" s="46"/>
      <c r="M444" s="255" t="s">
        <v>1</v>
      </c>
      <c r="N444" s="256" t="s">
        <v>48</v>
      </c>
      <c r="O444" s="93"/>
      <c r="P444" s="257">
        <f>O444*H444</f>
        <v>0</v>
      </c>
      <c r="Q444" s="257">
        <v>0</v>
      </c>
      <c r="R444" s="257">
        <f>Q444*H444</f>
        <v>0</v>
      </c>
      <c r="S444" s="257">
        <v>0</v>
      </c>
      <c r="T444" s="258">
        <f>S444*H444</f>
        <v>0</v>
      </c>
      <c r="U444" s="40"/>
      <c r="V444" s="40"/>
      <c r="W444" s="40"/>
      <c r="X444" s="40"/>
      <c r="Y444" s="40"/>
      <c r="Z444" s="40"/>
      <c r="AA444" s="40"/>
      <c r="AB444" s="40"/>
      <c r="AC444" s="40"/>
      <c r="AD444" s="40"/>
      <c r="AE444" s="40"/>
      <c r="AR444" s="259" t="s">
        <v>162</v>
      </c>
      <c r="AT444" s="259" t="s">
        <v>400</v>
      </c>
      <c r="AU444" s="259" t="s">
        <v>93</v>
      </c>
      <c r="AY444" s="18" t="s">
        <v>397</v>
      </c>
      <c r="BE444" s="260">
        <f>IF(N444="základní",J444,0)</f>
        <v>0</v>
      </c>
      <c r="BF444" s="260">
        <f>IF(N444="snížená",J444,0)</f>
        <v>0</v>
      </c>
      <c r="BG444" s="260">
        <f>IF(N444="zákl. přenesená",J444,0)</f>
        <v>0</v>
      </c>
      <c r="BH444" s="260">
        <f>IF(N444="sníž. přenesená",J444,0)</f>
        <v>0</v>
      </c>
      <c r="BI444" s="260">
        <f>IF(N444="nulová",J444,0)</f>
        <v>0</v>
      </c>
      <c r="BJ444" s="18" t="s">
        <v>91</v>
      </c>
      <c r="BK444" s="260">
        <f>ROUND(I444*H444,2)</f>
        <v>0</v>
      </c>
      <c r="BL444" s="18" t="s">
        <v>162</v>
      </c>
      <c r="BM444" s="259" t="s">
        <v>1453</v>
      </c>
    </row>
    <row r="445" s="2" customFormat="1" ht="21.75" customHeight="1">
      <c r="A445" s="40"/>
      <c r="B445" s="41"/>
      <c r="C445" s="247" t="s">
        <v>1454</v>
      </c>
      <c r="D445" s="247" t="s">
        <v>400</v>
      </c>
      <c r="E445" s="248" t="s">
        <v>4730</v>
      </c>
      <c r="F445" s="249" t="s">
        <v>4731</v>
      </c>
      <c r="G445" s="250" t="s">
        <v>656</v>
      </c>
      <c r="H445" s="251">
        <v>2</v>
      </c>
      <c r="I445" s="252"/>
      <c r="J445" s="253">
        <f>ROUND(I445*H445,2)</f>
        <v>0</v>
      </c>
      <c r="K445" s="254"/>
      <c r="L445" s="46"/>
      <c r="M445" s="255" t="s">
        <v>1</v>
      </c>
      <c r="N445" s="256" t="s">
        <v>48</v>
      </c>
      <c r="O445" s="93"/>
      <c r="P445" s="257">
        <f>O445*H445</f>
        <v>0</v>
      </c>
      <c r="Q445" s="257">
        <v>0</v>
      </c>
      <c r="R445" s="257">
        <f>Q445*H445</f>
        <v>0</v>
      </c>
      <c r="S445" s="257">
        <v>0</v>
      </c>
      <c r="T445" s="258">
        <f>S445*H445</f>
        <v>0</v>
      </c>
      <c r="U445" s="40"/>
      <c r="V445" s="40"/>
      <c r="W445" s="40"/>
      <c r="X445" s="40"/>
      <c r="Y445" s="40"/>
      <c r="Z445" s="40"/>
      <c r="AA445" s="40"/>
      <c r="AB445" s="40"/>
      <c r="AC445" s="40"/>
      <c r="AD445" s="40"/>
      <c r="AE445" s="40"/>
      <c r="AR445" s="259" t="s">
        <v>162</v>
      </c>
      <c r="AT445" s="259" t="s">
        <v>400</v>
      </c>
      <c r="AU445" s="259" t="s">
        <v>93</v>
      </c>
      <c r="AY445" s="18" t="s">
        <v>397</v>
      </c>
      <c r="BE445" s="260">
        <f>IF(N445="základní",J445,0)</f>
        <v>0</v>
      </c>
      <c r="BF445" s="260">
        <f>IF(N445="snížená",J445,0)</f>
        <v>0</v>
      </c>
      <c r="BG445" s="260">
        <f>IF(N445="zákl. přenesená",J445,0)</f>
        <v>0</v>
      </c>
      <c r="BH445" s="260">
        <f>IF(N445="sníž. přenesená",J445,0)</f>
        <v>0</v>
      </c>
      <c r="BI445" s="260">
        <f>IF(N445="nulová",J445,0)</f>
        <v>0</v>
      </c>
      <c r="BJ445" s="18" t="s">
        <v>91</v>
      </c>
      <c r="BK445" s="260">
        <f>ROUND(I445*H445,2)</f>
        <v>0</v>
      </c>
      <c r="BL445" s="18" t="s">
        <v>162</v>
      </c>
      <c r="BM445" s="259" t="s">
        <v>1457</v>
      </c>
    </row>
    <row r="446" s="2" customFormat="1" ht="66.75" customHeight="1">
      <c r="A446" s="40"/>
      <c r="B446" s="41"/>
      <c r="C446" s="247" t="s">
        <v>1108</v>
      </c>
      <c r="D446" s="247" t="s">
        <v>400</v>
      </c>
      <c r="E446" s="248" t="s">
        <v>4732</v>
      </c>
      <c r="F446" s="249" t="s">
        <v>4733</v>
      </c>
      <c r="G446" s="250" t="s">
        <v>656</v>
      </c>
      <c r="H446" s="251">
        <v>8</v>
      </c>
      <c r="I446" s="252"/>
      <c r="J446" s="253">
        <f>ROUND(I446*H446,2)</f>
        <v>0</v>
      </c>
      <c r="K446" s="254"/>
      <c r="L446" s="46"/>
      <c r="M446" s="255" t="s">
        <v>1</v>
      </c>
      <c r="N446" s="256" t="s">
        <v>48</v>
      </c>
      <c r="O446" s="93"/>
      <c r="P446" s="257">
        <f>O446*H446</f>
        <v>0</v>
      </c>
      <c r="Q446" s="257">
        <v>0</v>
      </c>
      <c r="R446" s="257">
        <f>Q446*H446</f>
        <v>0</v>
      </c>
      <c r="S446" s="257">
        <v>0</v>
      </c>
      <c r="T446" s="258">
        <f>S446*H446</f>
        <v>0</v>
      </c>
      <c r="U446" s="40"/>
      <c r="V446" s="40"/>
      <c r="W446" s="40"/>
      <c r="X446" s="40"/>
      <c r="Y446" s="40"/>
      <c r="Z446" s="40"/>
      <c r="AA446" s="40"/>
      <c r="AB446" s="40"/>
      <c r="AC446" s="40"/>
      <c r="AD446" s="40"/>
      <c r="AE446" s="40"/>
      <c r="AR446" s="259" t="s">
        <v>162</v>
      </c>
      <c r="AT446" s="259" t="s">
        <v>400</v>
      </c>
      <c r="AU446" s="259" t="s">
        <v>93</v>
      </c>
      <c r="AY446" s="18" t="s">
        <v>397</v>
      </c>
      <c r="BE446" s="260">
        <f>IF(N446="základní",J446,0)</f>
        <v>0</v>
      </c>
      <c r="BF446" s="260">
        <f>IF(N446="snížená",J446,0)</f>
        <v>0</v>
      </c>
      <c r="BG446" s="260">
        <f>IF(N446="zákl. přenesená",J446,0)</f>
        <v>0</v>
      </c>
      <c r="BH446" s="260">
        <f>IF(N446="sníž. přenesená",J446,0)</f>
        <v>0</v>
      </c>
      <c r="BI446" s="260">
        <f>IF(N446="nulová",J446,0)</f>
        <v>0</v>
      </c>
      <c r="BJ446" s="18" t="s">
        <v>91</v>
      </c>
      <c r="BK446" s="260">
        <f>ROUND(I446*H446,2)</f>
        <v>0</v>
      </c>
      <c r="BL446" s="18" t="s">
        <v>162</v>
      </c>
      <c r="BM446" s="259" t="s">
        <v>1459</v>
      </c>
    </row>
    <row r="447" s="2" customFormat="1" ht="55.5" customHeight="1">
      <c r="A447" s="40"/>
      <c r="B447" s="41"/>
      <c r="C447" s="247" t="s">
        <v>1460</v>
      </c>
      <c r="D447" s="247" t="s">
        <v>400</v>
      </c>
      <c r="E447" s="248" t="s">
        <v>4734</v>
      </c>
      <c r="F447" s="249" t="s">
        <v>4735</v>
      </c>
      <c r="G447" s="250" t="s">
        <v>656</v>
      </c>
      <c r="H447" s="251">
        <v>1</v>
      </c>
      <c r="I447" s="252"/>
      <c r="J447" s="253">
        <f>ROUND(I447*H447,2)</f>
        <v>0</v>
      </c>
      <c r="K447" s="254"/>
      <c r="L447" s="46"/>
      <c r="M447" s="255" t="s">
        <v>1</v>
      </c>
      <c r="N447" s="256" t="s">
        <v>48</v>
      </c>
      <c r="O447" s="93"/>
      <c r="P447" s="257">
        <f>O447*H447</f>
        <v>0</v>
      </c>
      <c r="Q447" s="257">
        <v>0</v>
      </c>
      <c r="R447" s="257">
        <f>Q447*H447</f>
        <v>0</v>
      </c>
      <c r="S447" s="257">
        <v>0</v>
      </c>
      <c r="T447" s="258">
        <f>S447*H447</f>
        <v>0</v>
      </c>
      <c r="U447" s="40"/>
      <c r="V447" s="40"/>
      <c r="W447" s="40"/>
      <c r="X447" s="40"/>
      <c r="Y447" s="40"/>
      <c r="Z447" s="40"/>
      <c r="AA447" s="40"/>
      <c r="AB447" s="40"/>
      <c r="AC447" s="40"/>
      <c r="AD447" s="40"/>
      <c r="AE447" s="40"/>
      <c r="AR447" s="259" t="s">
        <v>162</v>
      </c>
      <c r="AT447" s="259" t="s">
        <v>400</v>
      </c>
      <c r="AU447" s="259" t="s">
        <v>93</v>
      </c>
      <c r="AY447" s="18" t="s">
        <v>397</v>
      </c>
      <c r="BE447" s="260">
        <f>IF(N447="základní",J447,0)</f>
        <v>0</v>
      </c>
      <c r="BF447" s="260">
        <f>IF(N447="snížená",J447,0)</f>
        <v>0</v>
      </c>
      <c r="BG447" s="260">
        <f>IF(N447="zákl. přenesená",J447,0)</f>
        <v>0</v>
      </c>
      <c r="BH447" s="260">
        <f>IF(N447="sníž. přenesená",J447,0)</f>
        <v>0</v>
      </c>
      <c r="BI447" s="260">
        <f>IF(N447="nulová",J447,0)</f>
        <v>0</v>
      </c>
      <c r="BJ447" s="18" t="s">
        <v>91</v>
      </c>
      <c r="BK447" s="260">
        <f>ROUND(I447*H447,2)</f>
        <v>0</v>
      </c>
      <c r="BL447" s="18" t="s">
        <v>162</v>
      </c>
      <c r="BM447" s="259" t="s">
        <v>1463</v>
      </c>
    </row>
    <row r="448" s="2" customFormat="1" ht="55.5" customHeight="1">
      <c r="A448" s="40"/>
      <c r="B448" s="41"/>
      <c r="C448" s="247" t="s">
        <v>1112</v>
      </c>
      <c r="D448" s="247" t="s">
        <v>400</v>
      </c>
      <c r="E448" s="248" t="s">
        <v>4736</v>
      </c>
      <c r="F448" s="249" t="s">
        <v>4737</v>
      </c>
      <c r="G448" s="250" t="s">
        <v>656</v>
      </c>
      <c r="H448" s="251">
        <v>1</v>
      </c>
      <c r="I448" s="252"/>
      <c r="J448" s="253">
        <f>ROUND(I448*H448,2)</f>
        <v>0</v>
      </c>
      <c r="K448" s="254"/>
      <c r="L448" s="46"/>
      <c r="M448" s="255" t="s">
        <v>1</v>
      </c>
      <c r="N448" s="256" t="s">
        <v>48</v>
      </c>
      <c r="O448" s="93"/>
      <c r="P448" s="257">
        <f>O448*H448</f>
        <v>0</v>
      </c>
      <c r="Q448" s="257">
        <v>0</v>
      </c>
      <c r="R448" s="257">
        <f>Q448*H448</f>
        <v>0</v>
      </c>
      <c r="S448" s="257">
        <v>0</v>
      </c>
      <c r="T448" s="258">
        <f>S448*H448</f>
        <v>0</v>
      </c>
      <c r="U448" s="40"/>
      <c r="V448" s="40"/>
      <c r="W448" s="40"/>
      <c r="X448" s="40"/>
      <c r="Y448" s="40"/>
      <c r="Z448" s="40"/>
      <c r="AA448" s="40"/>
      <c r="AB448" s="40"/>
      <c r="AC448" s="40"/>
      <c r="AD448" s="40"/>
      <c r="AE448" s="40"/>
      <c r="AR448" s="259" t="s">
        <v>162</v>
      </c>
      <c r="AT448" s="259" t="s">
        <v>400</v>
      </c>
      <c r="AU448" s="259" t="s">
        <v>93</v>
      </c>
      <c r="AY448" s="18" t="s">
        <v>397</v>
      </c>
      <c r="BE448" s="260">
        <f>IF(N448="základní",J448,0)</f>
        <v>0</v>
      </c>
      <c r="BF448" s="260">
        <f>IF(N448="snížená",J448,0)</f>
        <v>0</v>
      </c>
      <c r="BG448" s="260">
        <f>IF(N448="zákl. přenesená",J448,0)</f>
        <v>0</v>
      </c>
      <c r="BH448" s="260">
        <f>IF(N448="sníž. přenesená",J448,0)</f>
        <v>0</v>
      </c>
      <c r="BI448" s="260">
        <f>IF(N448="nulová",J448,0)</f>
        <v>0</v>
      </c>
      <c r="BJ448" s="18" t="s">
        <v>91</v>
      </c>
      <c r="BK448" s="260">
        <f>ROUND(I448*H448,2)</f>
        <v>0</v>
      </c>
      <c r="BL448" s="18" t="s">
        <v>162</v>
      </c>
      <c r="BM448" s="259" t="s">
        <v>1466</v>
      </c>
    </row>
    <row r="449" s="2" customFormat="1" ht="16.5" customHeight="1">
      <c r="A449" s="40"/>
      <c r="B449" s="41"/>
      <c r="C449" s="247" t="s">
        <v>1467</v>
      </c>
      <c r="D449" s="247" t="s">
        <v>400</v>
      </c>
      <c r="E449" s="248" t="s">
        <v>3610</v>
      </c>
      <c r="F449" s="249" t="s">
        <v>1650</v>
      </c>
      <c r="G449" s="250" t="s">
        <v>1</v>
      </c>
      <c r="H449" s="251">
        <v>0</v>
      </c>
      <c r="I449" s="252"/>
      <c r="J449" s="253">
        <f>ROUND(I449*H449,2)</f>
        <v>0</v>
      </c>
      <c r="K449" s="254"/>
      <c r="L449" s="46"/>
      <c r="M449" s="255" t="s">
        <v>1</v>
      </c>
      <c r="N449" s="256" t="s">
        <v>48</v>
      </c>
      <c r="O449" s="93"/>
      <c r="P449" s="257">
        <f>O449*H449</f>
        <v>0</v>
      </c>
      <c r="Q449" s="257">
        <v>0</v>
      </c>
      <c r="R449" s="257">
        <f>Q449*H449</f>
        <v>0</v>
      </c>
      <c r="S449" s="257">
        <v>0</v>
      </c>
      <c r="T449" s="258">
        <f>S449*H449</f>
        <v>0</v>
      </c>
      <c r="U449" s="40"/>
      <c r="V449" s="40"/>
      <c r="W449" s="40"/>
      <c r="X449" s="40"/>
      <c r="Y449" s="40"/>
      <c r="Z449" s="40"/>
      <c r="AA449" s="40"/>
      <c r="AB449" s="40"/>
      <c r="AC449" s="40"/>
      <c r="AD449" s="40"/>
      <c r="AE449" s="40"/>
      <c r="AR449" s="259" t="s">
        <v>162</v>
      </c>
      <c r="AT449" s="259" t="s">
        <v>400</v>
      </c>
      <c r="AU449" s="259" t="s">
        <v>93</v>
      </c>
      <c r="AY449" s="18" t="s">
        <v>397</v>
      </c>
      <c r="BE449" s="260">
        <f>IF(N449="základní",J449,0)</f>
        <v>0</v>
      </c>
      <c r="BF449" s="260">
        <f>IF(N449="snížená",J449,0)</f>
        <v>0</v>
      </c>
      <c r="BG449" s="260">
        <f>IF(N449="zákl. přenesená",J449,0)</f>
        <v>0</v>
      </c>
      <c r="BH449" s="260">
        <f>IF(N449="sníž. přenesená",J449,0)</f>
        <v>0</v>
      </c>
      <c r="BI449" s="260">
        <f>IF(N449="nulová",J449,0)</f>
        <v>0</v>
      </c>
      <c r="BJ449" s="18" t="s">
        <v>91</v>
      </c>
      <c r="BK449" s="260">
        <f>ROUND(I449*H449,2)</f>
        <v>0</v>
      </c>
      <c r="BL449" s="18" t="s">
        <v>162</v>
      </c>
      <c r="BM449" s="259" t="s">
        <v>4738</v>
      </c>
    </row>
    <row r="450" s="2" customFormat="1">
      <c r="A450" s="40"/>
      <c r="B450" s="41"/>
      <c r="C450" s="42"/>
      <c r="D450" s="261" t="s">
        <v>404</v>
      </c>
      <c r="E450" s="42"/>
      <c r="F450" s="262" t="s">
        <v>1652</v>
      </c>
      <c r="G450" s="42"/>
      <c r="H450" s="42"/>
      <c r="I450" s="157"/>
      <c r="J450" s="42"/>
      <c r="K450" s="42"/>
      <c r="L450" s="46"/>
      <c r="M450" s="263"/>
      <c r="N450" s="264"/>
      <c r="O450" s="93"/>
      <c r="P450" s="93"/>
      <c r="Q450" s="93"/>
      <c r="R450" s="93"/>
      <c r="S450" s="93"/>
      <c r="T450" s="94"/>
      <c r="U450" s="40"/>
      <c r="V450" s="40"/>
      <c r="W450" s="40"/>
      <c r="X450" s="40"/>
      <c r="Y450" s="40"/>
      <c r="Z450" s="40"/>
      <c r="AA450" s="40"/>
      <c r="AB450" s="40"/>
      <c r="AC450" s="40"/>
      <c r="AD450" s="40"/>
      <c r="AE450" s="40"/>
      <c r="AT450" s="18" t="s">
        <v>404</v>
      </c>
      <c r="AU450" s="18" t="s">
        <v>93</v>
      </c>
    </row>
    <row r="451" s="2" customFormat="1" ht="16.5" customHeight="1">
      <c r="A451" s="40"/>
      <c r="B451" s="41"/>
      <c r="C451" s="247" t="s">
        <v>1115</v>
      </c>
      <c r="D451" s="247" t="s">
        <v>400</v>
      </c>
      <c r="E451" s="248" t="s">
        <v>4739</v>
      </c>
      <c r="F451" s="249" t="s">
        <v>4740</v>
      </c>
      <c r="G451" s="250" t="s">
        <v>656</v>
      </c>
      <c r="H451" s="251">
        <v>1</v>
      </c>
      <c r="I451" s="252"/>
      <c r="J451" s="253">
        <f>ROUND(I451*H451,2)</f>
        <v>0</v>
      </c>
      <c r="K451" s="254"/>
      <c r="L451" s="46"/>
      <c r="M451" s="255" t="s">
        <v>1</v>
      </c>
      <c r="N451" s="256" t="s">
        <v>48</v>
      </c>
      <c r="O451" s="93"/>
      <c r="P451" s="257">
        <f>O451*H451</f>
        <v>0</v>
      </c>
      <c r="Q451" s="257">
        <v>0</v>
      </c>
      <c r="R451" s="257">
        <f>Q451*H451</f>
        <v>0</v>
      </c>
      <c r="S451" s="257">
        <v>0</v>
      </c>
      <c r="T451" s="258">
        <f>S451*H451</f>
        <v>0</v>
      </c>
      <c r="U451" s="40"/>
      <c r="V451" s="40"/>
      <c r="W451" s="40"/>
      <c r="X451" s="40"/>
      <c r="Y451" s="40"/>
      <c r="Z451" s="40"/>
      <c r="AA451" s="40"/>
      <c r="AB451" s="40"/>
      <c r="AC451" s="40"/>
      <c r="AD451" s="40"/>
      <c r="AE451" s="40"/>
      <c r="AR451" s="259" t="s">
        <v>162</v>
      </c>
      <c r="AT451" s="259" t="s">
        <v>400</v>
      </c>
      <c r="AU451" s="259" t="s">
        <v>93</v>
      </c>
      <c r="AY451" s="18" t="s">
        <v>397</v>
      </c>
      <c r="BE451" s="260">
        <f>IF(N451="základní",J451,0)</f>
        <v>0</v>
      </c>
      <c r="BF451" s="260">
        <f>IF(N451="snížená",J451,0)</f>
        <v>0</v>
      </c>
      <c r="BG451" s="260">
        <f>IF(N451="zákl. přenesená",J451,0)</f>
        <v>0</v>
      </c>
      <c r="BH451" s="260">
        <f>IF(N451="sníž. přenesená",J451,0)</f>
        <v>0</v>
      </c>
      <c r="BI451" s="260">
        <f>IF(N451="nulová",J451,0)</f>
        <v>0</v>
      </c>
      <c r="BJ451" s="18" t="s">
        <v>91</v>
      </c>
      <c r="BK451" s="260">
        <f>ROUND(I451*H451,2)</f>
        <v>0</v>
      </c>
      <c r="BL451" s="18" t="s">
        <v>162</v>
      </c>
      <c r="BM451" s="259" t="s">
        <v>1473</v>
      </c>
    </row>
    <row r="452" s="2" customFormat="1" ht="21.75" customHeight="1">
      <c r="A452" s="40"/>
      <c r="B452" s="41"/>
      <c r="C452" s="316" t="s">
        <v>1474</v>
      </c>
      <c r="D452" s="316" t="s">
        <v>534</v>
      </c>
      <c r="E452" s="317" t="s">
        <v>4741</v>
      </c>
      <c r="F452" s="318" t="s">
        <v>4742</v>
      </c>
      <c r="G452" s="319" t="s">
        <v>656</v>
      </c>
      <c r="H452" s="320">
        <v>2</v>
      </c>
      <c r="I452" s="321"/>
      <c r="J452" s="322">
        <f>ROUND(I452*H452,2)</f>
        <v>0</v>
      </c>
      <c r="K452" s="323"/>
      <c r="L452" s="324"/>
      <c r="M452" s="325" t="s">
        <v>1</v>
      </c>
      <c r="N452" s="326" t="s">
        <v>48</v>
      </c>
      <c r="O452" s="93"/>
      <c r="P452" s="257">
        <f>O452*H452</f>
        <v>0</v>
      </c>
      <c r="Q452" s="257">
        <v>0</v>
      </c>
      <c r="R452" s="257">
        <f>Q452*H452</f>
        <v>0</v>
      </c>
      <c r="S452" s="257">
        <v>0</v>
      </c>
      <c r="T452" s="258">
        <f>S452*H452</f>
        <v>0</v>
      </c>
      <c r="U452" s="40"/>
      <c r="V452" s="40"/>
      <c r="W452" s="40"/>
      <c r="X452" s="40"/>
      <c r="Y452" s="40"/>
      <c r="Z452" s="40"/>
      <c r="AA452" s="40"/>
      <c r="AB452" s="40"/>
      <c r="AC452" s="40"/>
      <c r="AD452" s="40"/>
      <c r="AE452" s="40"/>
      <c r="AR452" s="259" t="s">
        <v>212</v>
      </c>
      <c r="AT452" s="259" t="s">
        <v>534</v>
      </c>
      <c r="AU452" s="259" t="s">
        <v>93</v>
      </c>
      <c r="AY452" s="18" t="s">
        <v>397</v>
      </c>
      <c r="BE452" s="260">
        <f>IF(N452="základní",J452,0)</f>
        <v>0</v>
      </c>
      <c r="BF452" s="260">
        <f>IF(N452="snížená",J452,0)</f>
        <v>0</v>
      </c>
      <c r="BG452" s="260">
        <f>IF(N452="zákl. přenesená",J452,0)</f>
        <v>0</v>
      </c>
      <c r="BH452" s="260">
        <f>IF(N452="sníž. přenesená",J452,0)</f>
        <v>0</v>
      </c>
      <c r="BI452" s="260">
        <f>IF(N452="nulová",J452,0)</f>
        <v>0</v>
      </c>
      <c r="BJ452" s="18" t="s">
        <v>91</v>
      </c>
      <c r="BK452" s="260">
        <f>ROUND(I452*H452,2)</f>
        <v>0</v>
      </c>
      <c r="BL452" s="18" t="s">
        <v>162</v>
      </c>
      <c r="BM452" s="259" t="s">
        <v>1477</v>
      </c>
    </row>
    <row r="453" s="2" customFormat="1" ht="21.75" customHeight="1">
      <c r="A453" s="40"/>
      <c r="B453" s="41"/>
      <c r="C453" s="316" t="s">
        <v>1479</v>
      </c>
      <c r="D453" s="316" t="s">
        <v>534</v>
      </c>
      <c r="E453" s="317" t="s">
        <v>4743</v>
      </c>
      <c r="F453" s="318" t="s">
        <v>4744</v>
      </c>
      <c r="G453" s="319" t="s">
        <v>656</v>
      </c>
      <c r="H453" s="320">
        <v>3</v>
      </c>
      <c r="I453" s="321"/>
      <c r="J453" s="322">
        <f>ROUND(I453*H453,2)</f>
        <v>0</v>
      </c>
      <c r="K453" s="323"/>
      <c r="L453" s="324"/>
      <c r="M453" s="325" t="s">
        <v>1</v>
      </c>
      <c r="N453" s="32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212</v>
      </c>
      <c r="AT453" s="259" t="s">
        <v>534</v>
      </c>
      <c r="AU453" s="259" t="s">
        <v>93</v>
      </c>
      <c r="AY453" s="18" t="s">
        <v>397</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162</v>
      </c>
      <c r="BM453" s="259" t="s">
        <v>1482</v>
      </c>
    </row>
    <row r="454" s="2" customFormat="1" ht="21.75" customHeight="1">
      <c r="A454" s="40"/>
      <c r="B454" s="41"/>
      <c r="C454" s="316" t="s">
        <v>1491</v>
      </c>
      <c r="D454" s="316" t="s">
        <v>534</v>
      </c>
      <c r="E454" s="317" t="s">
        <v>4745</v>
      </c>
      <c r="F454" s="318" t="s">
        <v>4746</v>
      </c>
      <c r="G454" s="319" t="s">
        <v>656</v>
      </c>
      <c r="H454" s="320">
        <v>2</v>
      </c>
      <c r="I454" s="321"/>
      <c r="J454" s="322">
        <f>ROUND(I454*H454,2)</f>
        <v>0</v>
      </c>
      <c r="K454" s="323"/>
      <c r="L454" s="324"/>
      <c r="M454" s="325" t="s">
        <v>1</v>
      </c>
      <c r="N454" s="326" t="s">
        <v>48</v>
      </c>
      <c r="O454" s="93"/>
      <c r="P454" s="257">
        <f>O454*H454</f>
        <v>0</v>
      </c>
      <c r="Q454" s="257">
        <v>0</v>
      </c>
      <c r="R454" s="257">
        <f>Q454*H454</f>
        <v>0</v>
      </c>
      <c r="S454" s="257">
        <v>0</v>
      </c>
      <c r="T454" s="258">
        <f>S454*H454</f>
        <v>0</v>
      </c>
      <c r="U454" s="40"/>
      <c r="V454" s="40"/>
      <c r="W454" s="40"/>
      <c r="X454" s="40"/>
      <c r="Y454" s="40"/>
      <c r="Z454" s="40"/>
      <c r="AA454" s="40"/>
      <c r="AB454" s="40"/>
      <c r="AC454" s="40"/>
      <c r="AD454" s="40"/>
      <c r="AE454" s="40"/>
      <c r="AR454" s="259" t="s">
        <v>212</v>
      </c>
      <c r="AT454" s="259" t="s">
        <v>534</v>
      </c>
      <c r="AU454" s="259" t="s">
        <v>93</v>
      </c>
      <c r="AY454" s="18" t="s">
        <v>397</v>
      </c>
      <c r="BE454" s="260">
        <f>IF(N454="základní",J454,0)</f>
        <v>0</v>
      </c>
      <c r="BF454" s="260">
        <f>IF(N454="snížená",J454,0)</f>
        <v>0</v>
      </c>
      <c r="BG454" s="260">
        <f>IF(N454="zákl. přenesená",J454,0)</f>
        <v>0</v>
      </c>
      <c r="BH454" s="260">
        <f>IF(N454="sníž. přenesená",J454,0)</f>
        <v>0</v>
      </c>
      <c r="BI454" s="260">
        <f>IF(N454="nulová",J454,0)</f>
        <v>0</v>
      </c>
      <c r="BJ454" s="18" t="s">
        <v>91</v>
      </c>
      <c r="BK454" s="260">
        <f>ROUND(I454*H454,2)</f>
        <v>0</v>
      </c>
      <c r="BL454" s="18" t="s">
        <v>162</v>
      </c>
      <c r="BM454" s="259" t="s">
        <v>1494</v>
      </c>
    </row>
    <row r="455" s="2" customFormat="1" ht="21.75" customHeight="1">
      <c r="A455" s="40"/>
      <c r="B455" s="41"/>
      <c r="C455" s="316" t="s">
        <v>1496</v>
      </c>
      <c r="D455" s="316" t="s">
        <v>534</v>
      </c>
      <c r="E455" s="317" t="s">
        <v>4747</v>
      </c>
      <c r="F455" s="318" t="s">
        <v>4748</v>
      </c>
      <c r="G455" s="319" t="s">
        <v>656</v>
      </c>
      <c r="H455" s="320">
        <v>2</v>
      </c>
      <c r="I455" s="321"/>
      <c r="J455" s="322">
        <f>ROUND(I455*H455,2)</f>
        <v>0</v>
      </c>
      <c r="K455" s="323"/>
      <c r="L455" s="324"/>
      <c r="M455" s="325" t="s">
        <v>1</v>
      </c>
      <c r="N455" s="326" t="s">
        <v>48</v>
      </c>
      <c r="O455" s="93"/>
      <c r="P455" s="257">
        <f>O455*H455</f>
        <v>0</v>
      </c>
      <c r="Q455" s="257">
        <v>0</v>
      </c>
      <c r="R455" s="257">
        <f>Q455*H455</f>
        <v>0</v>
      </c>
      <c r="S455" s="257">
        <v>0</v>
      </c>
      <c r="T455" s="258">
        <f>S455*H455</f>
        <v>0</v>
      </c>
      <c r="U455" s="40"/>
      <c r="V455" s="40"/>
      <c r="W455" s="40"/>
      <c r="X455" s="40"/>
      <c r="Y455" s="40"/>
      <c r="Z455" s="40"/>
      <c r="AA455" s="40"/>
      <c r="AB455" s="40"/>
      <c r="AC455" s="40"/>
      <c r="AD455" s="40"/>
      <c r="AE455" s="40"/>
      <c r="AR455" s="259" t="s">
        <v>212</v>
      </c>
      <c r="AT455" s="259" t="s">
        <v>534</v>
      </c>
      <c r="AU455" s="259" t="s">
        <v>93</v>
      </c>
      <c r="AY455" s="18" t="s">
        <v>397</v>
      </c>
      <c r="BE455" s="260">
        <f>IF(N455="základní",J455,0)</f>
        <v>0</v>
      </c>
      <c r="BF455" s="260">
        <f>IF(N455="snížená",J455,0)</f>
        <v>0</v>
      </c>
      <c r="BG455" s="260">
        <f>IF(N455="zákl. přenesená",J455,0)</f>
        <v>0</v>
      </c>
      <c r="BH455" s="260">
        <f>IF(N455="sníž. přenesená",J455,0)</f>
        <v>0</v>
      </c>
      <c r="BI455" s="260">
        <f>IF(N455="nulová",J455,0)</f>
        <v>0</v>
      </c>
      <c r="BJ455" s="18" t="s">
        <v>91</v>
      </c>
      <c r="BK455" s="260">
        <f>ROUND(I455*H455,2)</f>
        <v>0</v>
      </c>
      <c r="BL455" s="18" t="s">
        <v>162</v>
      </c>
      <c r="BM455" s="259" t="s">
        <v>1497</v>
      </c>
    </row>
    <row r="456" s="2" customFormat="1" ht="21.75" customHeight="1">
      <c r="A456" s="40"/>
      <c r="B456" s="41"/>
      <c r="C456" s="316" t="s">
        <v>1499</v>
      </c>
      <c r="D456" s="316" t="s">
        <v>534</v>
      </c>
      <c r="E456" s="317" t="s">
        <v>4749</v>
      </c>
      <c r="F456" s="318" t="s">
        <v>4750</v>
      </c>
      <c r="G456" s="319" t="s">
        <v>656</v>
      </c>
      <c r="H456" s="320">
        <v>1</v>
      </c>
      <c r="I456" s="321"/>
      <c r="J456" s="322">
        <f>ROUND(I456*H456,2)</f>
        <v>0</v>
      </c>
      <c r="K456" s="323"/>
      <c r="L456" s="324"/>
      <c r="M456" s="325" t="s">
        <v>1</v>
      </c>
      <c r="N456" s="326" t="s">
        <v>48</v>
      </c>
      <c r="O456" s="93"/>
      <c r="P456" s="257">
        <f>O456*H456</f>
        <v>0</v>
      </c>
      <c r="Q456" s="257">
        <v>0</v>
      </c>
      <c r="R456" s="257">
        <f>Q456*H456</f>
        <v>0</v>
      </c>
      <c r="S456" s="257">
        <v>0</v>
      </c>
      <c r="T456" s="258">
        <f>S456*H456</f>
        <v>0</v>
      </c>
      <c r="U456" s="40"/>
      <c r="V456" s="40"/>
      <c r="W456" s="40"/>
      <c r="X456" s="40"/>
      <c r="Y456" s="40"/>
      <c r="Z456" s="40"/>
      <c r="AA456" s="40"/>
      <c r="AB456" s="40"/>
      <c r="AC456" s="40"/>
      <c r="AD456" s="40"/>
      <c r="AE456" s="40"/>
      <c r="AR456" s="259" t="s">
        <v>212</v>
      </c>
      <c r="AT456" s="259" t="s">
        <v>534</v>
      </c>
      <c r="AU456" s="259" t="s">
        <v>93</v>
      </c>
      <c r="AY456" s="18" t="s">
        <v>397</v>
      </c>
      <c r="BE456" s="260">
        <f>IF(N456="základní",J456,0)</f>
        <v>0</v>
      </c>
      <c r="BF456" s="260">
        <f>IF(N456="snížená",J456,0)</f>
        <v>0</v>
      </c>
      <c r="BG456" s="260">
        <f>IF(N456="zákl. přenesená",J456,0)</f>
        <v>0</v>
      </c>
      <c r="BH456" s="260">
        <f>IF(N456="sníž. přenesená",J456,0)</f>
        <v>0</v>
      </c>
      <c r="BI456" s="260">
        <f>IF(N456="nulová",J456,0)</f>
        <v>0</v>
      </c>
      <c r="BJ456" s="18" t="s">
        <v>91</v>
      </c>
      <c r="BK456" s="260">
        <f>ROUND(I456*H456,2)</f>
        <v>0</v>
      </c>
      <c r="BL456" s="18" t="s">
        <v>162</v>
      </c>
      <c r="BM456" s="259" t="s">
        <v>1502</v>
      </c>
    </row>
    <row r="457" s="2" customFormat="1" ht="16.5" customHeight="1">
      <c r="A457" s="40"/>
      <c r="B457" s="41"/>
      <c r="C457" s="247" t="s">
        <v>1128</v>
      </c>
      <c r="D457" s="247" t="s">
        <v>400</v>
      </c>
      <c r="E457" s="248" t="s">
        <v>4751</v>
      </c>
      <c r="F457" s="249" t="s">
        <v>4752</v>
      </c>
      <c r="G457" s="250" t="s">
        <v>656</v>
      </c>
      <c r="H457" s="251">
        <v>1</v>
      </c>
      <c r="I457" s="252"/>
      <c r="J457" s="253">
        <f>ROUND(I457*H457,2)</f>
        <v>0</v>
      </c>
      <c r="K457" s="254"/>
      <c r="L457" s="46"/>
      <c r="M457" s="255" t="s">
        <v>1</v>
      </c>
      <c r="N457" s="256" t="s">
        <v>48</v>
      </c>
      <c r="O457" s="93"/>
      <c r="P457" s="257">
        <f>O457*H457</f>
        <v>0</v>
      </c>
      <c r="Q457" s="257">
        <v>0</v>
      </c>
      <c r="R457" s="257">
        <f>Q457*H457</f>
        <v>0</v>
      </c>
      <c r="S457" s="257">
        <v>0</v>
      </c>
      <c r="T457" s="258">
        <f>S457*H457</f>
        <v>0</v>
      </c>
      <c r="U457" s="40"/>
      <c r="V457" s="40"/>
      <c r="W457" s="40"/>
      <c r="X457" s="40"/>
      <c r="Y457" s="40"/>
      <c r="Z457" s="40"/>
      <c r="AA457" s="40"/>
      <c r="AB457" s="40"/>
      <c r="AC457" s="40"/>
      <c r="AD457" s="40"/>
      <c r="AE457" s="40"/>
      <c r="AR457" s="259" t="s">
        <v>162</v>
      </c>
      <c r="AT457" s="259" t="s">
        <v>400</v>
      </c>
      <c r="AU457" s="259" t="s">
        <v>93</v>
      </c>
      <c r="AY457" s="18" t="s">
        <v>397</v>
      </c>
      <c r="BE457" s="260">
        <f>IF(N457="základní",J457,0)</f>
        <v>0</v>
      </c>
      <c r="BF457" s="260">
        <f>IF(N457="snížená",J457,0)</f>
        <v>0</v>
      </c>
      <c r="BG457" s="260">
        <f>IF(N457="zákl. přenesená",J457,0)</f>
        <v>0</v>
      </c>
      <c r="BH457" s="260">
        <f>IF(N457="sníž. přenesená",J457,0)</f>
        <v>0</v>
      </c>
      <c r="BI457" s="260">
        <f>IF(N457="nulová",J457,0)</f>
        <v>0</v>
      </c>
      <c r="BJ457" s="18" t="s">
        <v>91</v>
      </c>
      <c r="BK457" s="260">
        <f>ROUND(I457*H457,2)</f>
        <v>0</v>
      </c>
      <c r="BL457" s="18" t="s">
        <v>162</v>
      </c>
      <c r="BM457" s="259" t="s">
        <v>1503</v>
      </c>
    </row>
    <row r="458" s="2" customFormat="1" ht="33" customHeight="1">
      <c r="A458" s="40"/>
      <c r="B458" s="41"/>
      <c r="C458" s="247" t="s">
        <v>1505</v>
      </c>
      <c r="D458" s="247" t="s">
        <v>400</v>
      </c>
      <c r="E458" s="248" t="s">
        <v>4753</v>
      </c>
      <c r="F458" s="249" t="s">
        <v>4754</v>
      </c>
      <c r="G458" s="250" t="s">
        <v>461</v>
      </c>
      <c r="H458" s="251">
        <v>3912</v>
      </c>
      <c r="I458" s="252"/>
      <c r="J458" s="253">
        <f>ROUND(I458*H458,2)</f>
        <v>0</v>
      </c>
      <c r="K458" s="254"/>
      <c r="L458" s="46"/>
      <c r="M458" s="255" t="s">
        <v>1</v>
      </c>
      <c r="N458" s="256" t="s">
        <v>48</v>
      </c>
      <c r="O458" s="93"/>
      <c r="P458" s="257">
        <f>O458*H458</f>
        <v>0</v>
      </c>
      <c r="Q458" s="257">
        <v>0</v>
      </c>
      <c r="R458" s="257">
        <f>Q458*H458</f>
        <v>0</v>
      </c>
      <c r="S458" s="257">
        <v>0</v>
      </c>
      <c r="T458" s="258">
        <f>S458*H458</f>
        <v>0</v>
      </c>
      <c r="U458" s="40"/>
      <c r="V458" s="40"/>
      <c r="W458" s="40"/>
      <c r="X458" s="40"/>
      <c r="Y458" s="40"/>
      <c r="Z458" s="40"/>
      <c r="AA458" s="40"/>
      <c r="AB458" s="40"/>
      <c r="AC458" s="40"/>
      <c r="AD458" s="40"/>
      <c r="AE458" s="40"/>
      <c r="AR458" s="259" t="s">
        <v>162</v>
      </c>
      <c r="AT458" s="259" t="s">
        <v>400</v>
      </c>
      <c r="AU458" s="259" t="s">
        <v>93</v>
      </c>
      <c r="AY458" s="18" t="s">
        <v>397</v>
      </c>
      <c r="BE458" s="260">
        <f>IF(N458="základní",J458,0)</f>
        <v>0</v>
      </c>
      <c r="BF458" s="260">
        <f>IF(N458="snížená",J458,0)</f>
        <v>0</v>
      </c>
      <c r="BG458" s="260">
        <f>IF(N458="zákl. přenesená",J458,0)</f>
        <v>0</v>
      </c>
      <c r="BH458" s="260">
        <f>IF(N458="sníž. přenesená",J458,0)</f>
        <v>0</v>
      </c>
      <c r="BI458" s="260">
        <f>IF(N458="nulová",J458,0)</f>
        <v>0</v>
      </c>
      <c r="BJ458" s="18" t="s">
        <v>91</v>
      </c>
      <c r="BK458" s="260">
        <f>ROUND(I458*H458,2)</f>
        <v>0</v>
      </c>
      <c r="BL458" s="18" t="s">
        <v>162</v>
      </c>
      <c r="BM458" s="259" t="s">
        <v>1506</v>
      </c>
    </row>
    <row r="459" s="2" customFormat="1" ht="33" customHeight="1">
      <c r="A459" s="40"/>
      <c r="B459" s="41"/>
      <c r="C459" s="247" t="s">
        <v>1133</v>
      </c>
      <c r="D459" s="247" t="s">
        <v>400</v>
      </c>
      <c r="E459" s="248" t="s">
        <v>4755</v>
      </c>
      <c r="F459" s="249" t="s">
        <v>4756</v>
      </c>
      <c r="G459" s="250" t="s">
        <v>461</v>
      </c>
      <c r="H459" s="251">
        <v>220.5</v>
      </c>
      <c r="I459" s="252"/>
      <c r="J459" s="253">
        <f>ROUND(I459*H459,2)</f>
        <v>0</v>
      </c>
      <c r="K459" s="254"/>
      <c r="L459" s="46"/>
      <c r="M459" s="255" t="s">
        <v>1</v>
      </c>
      <c r="N459" s="256" t="s">
        <v>48</v>
      </c>
      <c r="O459" s="93"/>
      <c r="P459" s="257">
        <f>O459*H459</f>
        <v>0</v>
      </c>
      <c r="Q459" s="257">
        <v>0</v>
      </c>
      <c r="R459" s="257">
        <f>Q459*H459</f>
        <v>0</v>
      </c>
      <c r="S459" s="257">
        <v>0</v>
      </c>
      <c r="T459" s="258">
        <f>S459*H459</f>
        <v>0</v>
      </c>
      <c r="U459" s="40"/>
      <c r="V459" s="40"/>
      <c r="W459" s="40"/>
      <c r="X459" s="40"/>
      <c r="Y459" s="40"/>
      <c r="Z459" s="40"/>
      <c r="AA459" s="40"/>
      <c r="AB459" s="40"/>
      <c r="AC459" s="40"/>
      <c r="AD459" s="40"/>
      <c r="AE459" s="40"/>
      <c r="AR459" s="259" t="s">
        <v>162</v>
      </c>
      <c r="AT459" s="259" t="s">
        <v>400</v>
      </c>
      <c r="AU459" s="259" t="s">
        <v>93</v>
      </c>
      <c r="AY459" s="18" t="s">
        <v>397</v>
      </c>
      <c r="BE459" s="260">
        <f>IF(N459="základní",J459,0)</f>
        <v>0</v>
      </c>
      <c r="BF459" s="260">
        <f>IF(N459="snížená",J459,0)</f>
        <v>0</v>
      </c>
      <c r="BG459" s="260">
        <f>IF(N459="zákl. přenesená",J459,0)</f>
        <v>0</v>
      </c>
      <c r="BH459" s="260">
        <f>IF(N459="sníž. přenesená",J459,0)</f>
        <v>0</v>
      </c>
      <c r="BI459" s="260">
        <f>IF(N459="nulová",J459,0)</f>
        <v>0</v>
      </c>
      <c r="BJ459" s="18" t="s">
        <v>91</v>
      </c>
      <c r="BK459" s="260">
        <f>ROUND(I459*H459,2)</f>
        <v>0</v>
      </c>
      <c r="BL459" s="18" t="s">
        <v>162</v>
      </c>
      <c r="BM459" s="259" t="s">
        <v>1507</v>
      </c>
    </row>
    <row r="460" s="2" customFormat="1" ht="21.75" customHeight="1">
      <c r="A460" s="40"/>
      <c r="B460" s="41"/>
      <c r="C460" s="247" t="s">
        <v>1509</v>
      </c>
      <c r="D460" s="247" t="s">
        <v>400</v>
      </c>
      <c r="E460" s="248" t="s">
        <v>4757</v>
      </c>
      <c r="F460" s="249" t="s">
        <v>4758</v>
      </c>
      <c r="G460" s="250" t="s">
        <v>461</v>
      </c>
      <c r="H460" s="251">
        <v>4132.5</v>
      </c>
      <c r="I460" s="252"/>
      <c r="J460" s="253">
        <f>ROUND(I460*H460,2)</f>
        <v>0</v>
      </c>
      <c r="K460" s="254"/>
      <c r="L460" s="46"/>
      <c r="M460" s="255" t="s">
        <v>1</v>
      </c>
      <c r="N460" s="256" t="s">
        <v>48</v>
      </c>
      <c r="O460" s="93"/>
      <c r="P460" s="257">
        <f>O460*H460</f>
        <v>0</v>
      </c>
      <c r="Q460" s="257">
        <v>0</v>
      </c>
      <c r="R460" s="257">
        <f>Q460*H460</f>
        <v>0</v>
      </c>
      <c r="S460" s="257">
        <v>0</v>
      </c>
      <c r="T460" s="258">
        <f>S460*H460</f>
        <v>0</v>
      </c>
      <c r="U460" s="40"/>
      <c r="V460" s="40"/>
      <c r="W460" s="40"/>
      <c r="X460" s="40"/>
      <c r="Y460" s="40"/>
      <c r="Z460" s="40"/>
      <c r="AA460" s="40"/>
      <c r="AB460" s="40"/>
      <c r="AC460" s="40"/>
      <c r="AD460" s="40"/>
      <c r="AE460" s="40"/>
      <c r="AR460" s="259" t="s">
        <v>162</v>
      </c>
      <c r="AT460" s="259" t="s">
        <v>400</v>
      </c>
      <c r="AU460" s="259" t="s">
        <v>93</v>
      </c>
      <c r="AY460" s="18" t="s">
        <v>397</v>
      </c>
      <c r="BE460" s="260">
        <f>IF(N460="základní",J460,0)</f>
        <v>0</v>
      </c>
      <c r="BF460" s="260">
        <f>IF(N460="snížená",J460,0)</f>
        <v>0</v>
      </c>
      <c r="BG460" s="260">
        <f>IF(N460="zákl. přenesená",J460,0)</f>
        <v>0</v>
      </c>
      <c r="BH460" s="260">
        <f>IF(N460="sníž. přenesená",J460,0)</f>
        <v>0</v>
      </c>
      <c r="BI460" s="260">
        <f>IF(N460="nulová",J460,0)</f>
        <v>0</v>
      </c>
      <c r="BJ460" s="18" t="s">
        <v>91</v>
      </c>
      <c r="BK460" s="260">
        <f>ROUND(I460*H460,2)</f>
        <v>0</v>
      </c>
      <c r="BL460" s="18" t="s">
        <v>162</v>
      </c>
      <c r="BM460" s="259" t="s">
        <v>1512</v>
      </c>
    </row>
    <row r="461" s="2" customFormat="1" ht="33" customHeight="1">
      <c r="A461" s="40"/>
      <c r="B461" s="41"/>
      <c r="C461" s="247" t="s">
        <v>1138</v>
      </c>
      <c r="D461" s="247" t="s">
        <v>400</v>
      </c>
      <c r="E461" s="248" t="s">
        <v>4759</v>
      </c>
      <c r="F461" s="249" t="s">
        <v>4760</v>
      </c>
      <c r="G461" s="250" t="s">
        <v>1431</v>
      </c>
      <c r="H461" s="329"/>
      <c r="I461" s="252"/>
      <c r="J461" s="253">
        <f>ROUND(I461*H461,2)</f>
        <v>0</v>
      </c>
      <c r="K461" s="254"/>
      <c r="L461" s="46"/>
      <c r="M461" s="255" t="s">
        <v>1</v>
      </c>
      <c r="N461" s="256" t="s">
        <v>48</v>
      </c>
      <c r="O461" s="93"/>
      <c r="P461" s="257">
        <f>O461*H461</f>
        <v>0</v>
      </c>
      <c r="Q461" s="257">
        <v>0</v>
      </c>
      <c r="R461" s="257">
        <f>Q461*H461</f>
        <v>0</v>
      </c>
      <c r="S461" s="257">
        <v>0</v>
      </c>
      <c r="T461" s="258">
        <f>S461*H461</f>
        <v>0</v>
      </c>
      <c r="U461" s="40"/>
      <c r="V461" s="40"/>
      <c r="W461" s="40"/>
      <c r="X461" s="40"/>
      <c r="Y461" s="40"/>
      <c r="Z461" s="40"/>
      <c r="AA461" s="40"/>
      <c r="AB461" s="40"/>
      <c r="AC461" s="40"/>
      <c r="AD461" s="40"/>
      <c r="AE461" s="40"/>
      <c r="AR461" s="259" t="s">
        <v>162</v>
      </c>
      <c r="AT461" s="259" t="s">
        <v>400</v>
      </c>
      <c r="AU461" s="259" t="s">
        <v>93</v>
      </c>
      <c r="AY461" s="18" t="s">
        <v>397</v>
      </c>
      <c r="BE461" s="260">
        <f>IF(N461="základní",J461,0)</f>
        <v>0</v>
      </c>
      <c r="BF461" s="260">
        <f>IF(N461="snížená",J461,0)</f>
        <v>0</v>
      </c>
      <c r="BG461" s="260">
        <f>IF(N461="zákl. přenesená",J461,0)</f>
        <v>0</v>
      </c>
      <c r="BH461" s="260">
        <f>IF(N461="sníž. přenesená",J461,0)</f>
        <v>0</v>
      </c>
      <c r="BI461" s="260">
        <f>IF(N461="nulová",J461,0)</f>
        <v>0</v>
      </c>
      <c r="BJ461" s="18" t="s">
        <v>91</v>
      </c>
      <c r="BK461" s="260">
        <f>ROUND(I461*H461,2)</f>
        <v>0</v>
      </c>
      <c r="BL461" s="18" t="s">
        <v>162</v>
      </c>
      <c r="BM461" s="259" t="s">
        <v>1517</v>
      </c>
    </row>
    <row r="462" s="12" customFormat="1" ht="22.8" customHeight="1">
      <c r="A462" s="12"/>
      <c r="B462" s="231"/>
      <c r="C462" s="232"/>
      <c r="D462" s="233" t="s">
        <v>82</v>
      </c>
      <c r="E462" s="245" t="s">
        <v>3602</v>
      </c>
      <c r="F462" s="245" t="s">
        <v>4761</v>
      </c>
      <c r="G462" s="232"/>
      <c r="H462" s="232"/>
      <c r="I462" s="235"/>
      <c r="J462" s="246">
        <f>BK462</f>
        <v>0</v>
      </c>
      <c r="K462" s="232"/>
      <c r="L462" s="237"/>
      <c r="M462" s="238"/>
      <c r="N462" s="239"/>
      <c r="O462" s="239"/>
      <c r="P462" s="240">
        <f>SUM(P463:P566)</f>
        <v>0</v>
      </c>
      <c r="Q462" s="239"/>
      <c r="R462" s="240">
        <f>SUM(R463:R566)</f>
        <v>0</v>
      </c>
      <c r="S462" s="239"/>
      <c r="T462" s="241">
        <f>SUM(T463:T566)</f>
        <v>0</v>
      </c>
      <c r="U462" s="12"/>
      <c r="V462" s="12"/>
      <c r="W462" s="12"/>
      <c r="X462" s="12"/>
      <c r="Y462" s="12"/>
      <c r="Z462" s="12"/>
      <c r="AA462" s="12"/>
      <c r="AB462" s="12"/>
      <c r="AC462" s="12"/>
      <c r="AD462" s="12"/>
      <c r="AE462" s="12"/>
      <c r="AR462" s="242" t="s">
        <v>93</v>
      </c>
      <c r="AT462" s="243" t="s">
        <v>82</v>
      </c>
      <c r="AU462" s="243" t="s">
        <v>91</v>
      </c>
      <c r="AY462" s="242" t="s">
        <v>397</v>
      </c>
      <c r="BK462" s="244">
        <f>SUM(BK463:BK566)</f>
        <v>0</v>
      </c>
    </row>
    <row r="463" s="2" customFormat="1" ht="33" customHeight="1">
      <c r="A463" s="40"/>
      <c r="B463" s="41"/>
      <c r="C463" s="247" t="s">
        <v>1519</v>
      </c>
      <c r="D463" s="247" t="s">
        <v>400</v>
      </c>
      <c r="E463" s="248" t="s">
        <v>4762</v>
      </c>
      <c r="F463" s="249" t="s">
        <v>4763</v>
      </c>
      <c r="G463" s="250" t="s">
        <v>4123</v>
      </c>
      <c r="H463" s="251">
        <v>16</v>
      </c>
      <c r="I463" s="252"/>
      <c r="J463" s="253">
        <f>ROUND(I463*H463,2)</f>
        <v>0</v>
      </c>
      <c r="K463" s="254"/>
      <c r="L463" s="46"/>
      <c r="M463" s="255" t="s">
        <v>1</v>
      </c>
      <c r="N463" s="256" t="s">
        <v>48</v>
      </c>
      <c r="O463" s="93"/>
      <c r="P463" s="257">
        <f>O463*H463</f>
        <v>0</v>
      </c>
      <c r="Q463" s="257">
        <v>0</v>
      </c>
      <c r="R463" s="257">
        <f>Q463*H463</f>
        <v>0</v>
      </c>
      <c r="S463" s="257">
        <v>0</v>
      </c>
      <c r="T463" s="258">
        <f>S463*H463</f>
        <v>0</v>
      </c>
      <c r="U463" s="40"/>
      <c r="V463" s="40"/>
      <c r="W463" s="40"/>
      <c r="X463" s="40"/>
      <c r="Y463" s="40"/>
      <c r="Z463" s="40"/>
      <c r="AA463" s="40"/>
      <c r="AB463" s="40"/>
      <c r="AC463" s="40"/>
      <c r="AD463" s="40"/>
      <c r="AE463" s="40"/>
      <c r="AR463" s="259" t="s">
        <v>162</v>
      </c>
      <c r="AT463" s="259" t="s">
        <v>400</v>
      </c>
      <c r="AU463" s="259" t="s">
        <v>93</v>
      </c>
      <c r="AY463" s="18" t="s">
        <v>397</v>
      </c>
      <c r="BE463" s="260">
        <f>IF(N463="základní",J463,0)</f>
        <v>0</v>
      </c>
      <c r="BF463" s="260">
        <f>IF(N463="snížená",J463,0)</f>
        <v>0</v>
      </c>
      <c r="BG463" s="260">
        <f>IF(N463="zákl. přenesená",J463,0)</f>
        <v>0</v>
      </c>
      <c r="BH463" s="260">
        <f>IF(N463="sníž. přenesená",J463,0)</f>
        <v>0</v>
      </c>
      <c r="BI463" s="260">
        <f>IF(N463="nulová",J463,0)</f>
        <v>0</v>
      </c>
      <c r="BJ463" s="18" t="s">
        <v>91</v>
      </c>
      <c r="BK463" s="260">
        <f>ROUND(I463*H463,2)</f>
        <v>0</v>
      </c>
      <c r="BL463" s="18" t="s">
        <v>162</v>
      </c>
      <c r="BM463" s="259" t="s">
        <v>1522</v>
      </c>
    </row>
    <row r="464" s="13" customFormat="1">
      <c r="A464" s="13"/>
      <c r="B464" s="269"/>
      <c r="C464" s="270"/>
      <c r="D464" s="261" t="s">
        <v>465</v>
      </c>
      <c r="E464" s="271" t="s">
        <v>1</v>
      </c>
      <c r="F464" s="272" t="s">
        <v>4764</v>
      </c>
      <c r="G464" s="270"/>
      <c r="H464" s="273">
        <v>10</v>
      </c>
      <c r="I464" s="274"/>
      <c r="J464" s="270"/>
      <c r="K464" s="270"/>
      <c r="L464" s="275"/>
      <c r="M464" s="276"/>
      <c r="N464" s="277"/>
      <c r="O464" s="277"/>
      <c r="P464" s="277"/>
      <c r="Q464" s="277"/>
      <c r="R464" s="277"/>
      <c r="S464" s="277"/>
      <c r="T464" s="278"/>
      <c r="U464" s="13"/>
      <c r="V464" s="13"/>
      <c r="W464" s="13"/>
      <c r="X464" s="13"/>
      <c r="Y464" s="13"/>
      <c r="Z464" s="13"/>
      <c r="AA464" s="13"/>
      <c r="AB464" s="13"/>
      <c r="AC464" s="13"/>
      <c r="AD464" s="13"/>
      <c r="AE464" s="13"/>
      <c r="AT464" s="279" t="s">
        <v>465</v>
      </c>
      <c r="AU464" s="279" t="s">
        <v>93</v>
      </c>
      <c r="AV464" s="13" t="s">
        <v>93</v>
      </c>
      <c r="AW464" s="13" t="s">
        <v>38</v>
      </c>
      <c r="AX464" s="13" t="s">
        <v>83</v>
      </c>
      <c r="AY464" s="279" t="s">
        <v>397</v>
      </c>
    </row>
    <row r="465" s="13" customFormat="1">
      <c r="A465" s="13"/>
      <c r="B465" s="269"/>
      <c r="C465" s="270"/>
      <c r="D465" s="261" t="s">
        <v>465</v>
      </c>
      <c r="E465" s="271" t="s">
        <v>1</v>
      </c>
      <c r="F465" s="272" t="s">
        <v>4765</v>
      </c>
      <c r="G465" s="270"/>
      <c r="H465" s="273">
        <v>6</v>
      </c>
      <c r="I465" s="274"/>
      <c r="J465" s="270"/>
      <c r="K465" s="270"/>
      <c r="L465" s="275"/>
      <c r="M465" s="276"/>
      <c r="N465" s="277"/>
      <c r="O465" s="277"/>
      <c r="P465" s="277"/>
      <c r="Q465" s="277"/>
      <c r="R465" s="277"/>
      <c r="S465" s="277"/>
      <c r="T465" s="278"/>
      <c r="U465" s="13"/>
      <c r="V465" s="13"/>
      <c r="W465" s="13"/>
      <c r="X465" s="13"/>
      <c r="Y465" s="13"/>
      <c r="Z465" s="13"/>
      <c r="AA465" s="13"/>
      <c r="AB465" s="13"/>
      <c r="AC465" s="13"/>
      <c r="AD465" s="13"/>
      <c r="AE465" s="13"/>
      <c r="AT465" s="279" t="s">
        <v>465</v>
      </c>
      <c r="AU465" s="279" t="s">
        <v>93</v>
      </c>
      <c r="AV465" s="13" t="s">
        <v>93</v>
      </c>
      <c r="AW465" s="13" t="s">
        <v>38</v>
      </c>
      <c r="AX465" s="13" t="s">
        <v>83</v>
      </c>
      <c r="AY465" s="279" t="s">
        <v>397</v>
      </c>
    </row>
    <row r="466" s="14" customFormat="1">
      <c r="A466" s="14"/>
      <c r="B466" s="280"/>
      <c r="C466" s="281"/>
      <c r="D466" s="261" t="s">
        <v>465</v>
      </c>
      <c r="E466" s="282" t="s">
        <v>1</v>
      </c>
      <c r="F466" s="283" t="s">
        <v>467</v>
      </c>
      <c r="G466" s="281"/>
      <c r="H466" s="284">
        <v>16</v>
      </c>
      <c r="I466" s="285"/>
      <c r="J466" s="281"/>
      <c r="K466" s="281"/>
      <c r="L466" s="286"/>
      <c r="M466" s="287"/>
      <c r="N466" s="288"/>
      <c r="O466" s="288"/>
      <c r="P466" s="288"/>
      <c r="Q466" s="288"/>
      <c r="R466" s="288"/>
      <c r="S466" s="288"/>
      <c r="T466" s="289"/>
      <c r="U466" s="14"/>
      <c r="V466" s="14"/>
      <c r="W466" s="14"/>
      <c r="X466" s="14"/>
      <c r="Y466" s="14"/>
      <c r="Z466" s="14"/>
      <c r="AA466" s="14"/>
      <c r="AB466" s="14"/>
      <c r="AC466" s="14"/>
      <c r="AD466" s="14"/>
      <c r="AE466" s="14"/>
      <c r="AT466" s="290" t="s">
        <v>465</v>
      </c>
      <c r="AU466" s="290" t="s">
        <v>93</v>
      </c>
      <c r="AV466" s="14" t="s">
        <v>124</v>
      </c>
      <c r="AW466" s="14" t="s">
        <v>38</v>
      </c>
      <c r="AX466" s="14" t="s">
        <v>91</v>
      </c>
      <c r="AY466" s="290" t="s">
        <v>397</v>
      </c>
    </row>
    <row r="467" s="2" customFormat="1" ht="33" customHeight="1">
      <c r="A467" s="40"/>
      <c r="B467" s="41"/>
      <c r="C467" s="247" t="s">
        <v>1142</v>
      </c>
      <c r="D467" s="247" t="s">
        <v>400</v>
      </c>
      <c r="E467" s="248" t="s">
        <v>4766</v>
      </c>
      <c r="F467" s="249" t="s">
        <v>4767</v>
      </c>
      <c r="G467" s="250" t="s">
        <v>4123</v>
      </c>
      <c r="H467" s="251">
        <v>36</v>
      </c>
      <c r="I467" s="252"/>
      <c r="J467" s="253">
        <f>ROUND(I467*H467,2)</f>
        <v>0</v>
      </c>
      <c r="K467" s="254"/>
      <c r="L467" s="46"/>
      <c r="M467" s="255" t="s">
        <v>1</v>
      </c>
      <c r="N467" s="256" t="s">
        <v>48</v>
      </c>
      <c r="O467" s="93"/>
      <c r="P467" s="257">
        <f>O467*H467</f>
        <v>0</v>
      </c>
      <c r="Q467" s="257">
        <v>0</v>
      </c>
      <c r="R467" s="257">
        <f>Q467*H467</f>
        <v>0</v>
      </c>
      <c r="S467" s="257">
        <v>0</v>
      </c>
      <c r="T467" s="258">
        <f>S467*H467</f>
        <v>0</v>
      </c>
      <c r="U467" s="40"/>
      <c r="V467" s="40"/>
      <c r="W467" s="40"/>
      <c r="X467" s="40"/>
      <c r="Y467" s="40"/>
      <c r="Z467" s="40"/>
      <c r="AA467" s="40"/>
      <c r="AB467" s="40"/>
      <c r="AC467" s="40"/>
      <c r="AD467" s="40"/>
      <c r="AE467" s="40"/>
      <c r="AR467" s="259" t="s">
        <v>162</v>
      </c>
      <c r="AT467" s="259" t="s">
        <v>400</v>
      </c>
      <c r="AU467" s="259" t="s">
        <v>93</v>
      </c>
      <c r="AY467" s="18" t="s">
        <v>397</v>
      </c>
      <c r="BE467" s="260">
        <f>IF(N467="základní",J467,0)</f>
        <v>0</v>
      </c>
      <c r="BF467" s="260">
        <f>IF(N467="snížená",J467,0)</f>
        <v>0</v>
      </c>
      <c r="BG467" s="260">
        <f>IF(N467="zákl. přenesená",J467,0)</f>
        <v>0</v>
      </c>
      <c r="BH467" s="260">
        <f>IF(N467="sníž. přenesená",J467,0)</f>
        <v>0</v>
      </c>
      <c r="BI467" s="260">
        <f>IF(N467="nulová",J467,0)</f>
        <v>0</v>
      </c>
      <c r="BJ467" s="18" t="s">
        <v>91</v>
      </c>
      <c r="BK467" s="260">
        <f>ROUND(I467*H467,2)</f>
        <v>0</v>
      </c>
      <c r="BL467" s="18" t="s">
        <v>162</v>
      </c>
      <c r="BM467" s="259" t="s">
        <v>1524</v>
      </c>
    </row>
    <row r="468" s="13" customFormat="1">
      <c r="A468" s="13"/>
      <c r="B468" s="269"/>
      <c r="C468" s="270"/>
      <c r="D468" s="261" t="s">
        <v>465</v>
      </c>
      <c r="E468" s="271" t="s">
        <v>1</v>
      </c>
      <c r="F468" s="272" t="s">
        <v>4768</v>
      </c>
      <c r="G468" s="270"/>
      <c r="H468" s="273">
        <v>29</v>
      </c>
      <c r="I468" s="274"/>
      <c r="J468" s="270"/>
      <c r="K468" s="270"/>
      <c r="L468" s="275"/>
      <c r="M468" s="276"/>
      <c r="N468" s="277"/>
      <c r="O468" s="277"/>
      <c r="P468" s="277"/>
      <c r="Q468" s="277"/>
      <c r="R468" s="277"/>
      <c r="S468" s="277"/>
      <c r="T468" s="278"/>
      <c r="U468" s="13"/>
      <c r="V468" s="13"/>
      <c r="W468" s="13"/>
      <c r="X468" s="13"/>
      <c r="Y468" s="13"/>
      <c r="Z468" s="13"/>
      <c r="AA468" s="13"/>
      <c r="AB468" s="13"/>
      <c r="AC468" s="13"/>
      <c r="AD468" s="13"/>
      <c r="AE468" s="13"/>
      <c r="AT468" s="279" t="s">
        <v>465</v>
      </c>
      <c r="AU468" s="279" t="s">
        <v>93</v>
      </c>
      <c r="AV468" s="13" t="s">
        <v>93</v>
      </c>
      <c r="AW468" s="13" t="s">
        <v>38</v>
      </c>
      <c r="AX468" s="13" t="s">
        <v>83</v>
      </c>
      <c r="AY468" s="279" t="s">
        <v>397</v>
      </c>
    </row>
    <row r="469" s="13" customFormat="1">
      <c r="A469" s="13"/>
      <c r="B469" s="269"/>
      <c r="C469" s="270"/>
      <c r="D469" s="261" t="s">
        <v>465</v>
      </c>
      <c r="E469" s="271" t="s">
        <v>1</v>
      </c>
      <c r="F469" s="272" t="s">
        <v>4769</v>
      </c>
      <c r="G469" s="270"/>
      <c r="H469" s="273">
        <v>7</v>
      </c>
      <c r="I469" s="274"/>
      <c r="J469" s="270"/>
      <c r="K469" s="270"/>
      <c r="L469" s="275"/>
      <c r="M469" s="276"/>
      <c r="N469" s="277"/>
      <c r="O469" s="277"/>
      <c r="P469" s="277"/>
      <c r="Q469" s="277"/>
      <c r="R469" s="277"/>
      <c r="S469" s="277"/>
      <c r="T469" s="278"/>
      <c r="U469" s="13"/>
      <c r="V469" s="13"/>
      <c r="W469" s="13"/>
      <c r="X469" s="13"/>
      <c r="Y469" s="13"/>
      <c r="Z469" s="13"/>
      <c r="AA469" s="13"/>
      <c r="AB469" s="13"/>
      <c r="AC469" s="13"/>
      <c r="AD469" s="13"/>
      <c r="AE469" s="13"/>
      <c r="AT469" s="279" t="s">
        <v>465</v>
      </c>
      <c r="AU469" s="279" t="s">
        <v>93</v>
      </c>
      <c r="AV469" s="13" t="s">
        <v>93</v>
      </c>
      <c r="AW469" s="13" t="s">
        <v>38</v>
      </c>
      <c r="AX469" s="13" t="s">
        <v>83</v>
      </c>
      <c r="AY469" s="279" t="s">
        <v>397</v>
      </c>
    </row>
    <row r="470" s="14" customFormat="1">
      <c r="A470" s="14"/>
      <c r="B470" s="280"/>
      <c r="C470" s="281"/>
      <c r="D470" s="261" t="s">
        <v>465</v>
      </c>
      <c r="E470" s="282" t="s">
        <v>1</v>
      </c>
      <c r="F470" s="283" t="s">
        <v>467</v>
      </c>
      <c r="G470" s="281"/>
      <c r="H470" s="284">
        <v>36</v>
      </c>
      <c r="I470" s="285"/>
      <c r="J470" s="281"/>
      <c r="K470" s="281"/>
      <c r="L470" s="286"/>
      <c r="M470" s="287"/>
      <c r="N470" s="288"/>
      <c r="O470" s="288"/>
      <c r="P470" s="288"/>
      <c r="Q470" s="288"/>
      <c r="R470" s="288"/>
      <c r="S470" s="288"/>
      <c r="T470" s="289"/>
      <c r="U470" s="14"/>
      <c r="V470" s="14"/>
      <c r="W470" s="14"/>
      <c r="X470" s="14"/>
      <c r="Y470" s="14"/>
      <c r="Z470" s="14"/>
      <c r="AA470" s="14"/>
      <c r="AB470" s="14"/>
      <c r="AC470" s="14"/>
      <c r="AD470" s="14"/>
      <c r="AE470" s="14"/>
      <c r="AT470" s="290" t="s">
        <v>465</v>
      </c>
      <c r="AU470" s="290" t="s">
        <v>93</v>
      </c>
      <c r="AV470" s="14" t="s">
        <v>124</v>
      </c>
      <c r="AW470" s="14" t="s">
        <v>38</v>
      </c>
      <c r="AX470" s="14" t="s">
        <v>91</v>
      </c>
      <c r="AY470" s="290" t="s">
        <v>397</v>
      </c>
    </row>
    <row r="471" s="2" customFormat="1" ht="21.75" customHeight="1">
      <c r="A471" s="40"/>
      <c r="B471" s="41"/>
      <c r="C471" s="247" t="s">
        <v>1525</v>
      </c>
      <c r="D471" s="247" t="s">
        <v>400</v>
      </c>
      <c r="E471" s="248" t="s">
        <v>4770</v>
      </c>
      <c r="F471" s="249" t="s">
        <v>4771</v>
      </c>
      <c r="G471" s="250" t="s">
        <v>656</v>
      </c>
      <c r="H471" s="251">
        <v>22</v>
      </c>
      <c r="I471" s="252"/>
      <c r="J471" s="253">
        <f>ROUND(I471*H471,2)</f>
        <v>0</v>
      </c>
      <c r="K471" s="254"/>
      <c r="L471" s="46"/>
      <c r="M471" s="255" t="s">
        <v>1</v>
      </c>
      <c r="N471" s="256" t="s">
        <v>48</v>
      </c>
      <c r="O471" s="93"/>
      <c r="P471" s="257">
        <f>O471*H471</f>
        <v>0</v>
      </c>
      <c r="Q471" s="257">
        <v>0</v>
      </c>
      <c r="R471" s="257">
        <f>Q471*H471</f>
        <v>0</v>
      </c>
      <c r="S471" s="257">
        <v>0</v>
      </c>
      <c r="T471" s="258">
        <f>S471*H471</f>
        <v>0</v>
      </c>
      <c r="U471" s="40"/>
      <c r="V471" s="40"/>
      <c r="W471" s="40"/>
      <c r="X471" s="40"/>
      <c r="Y471" s="40"/>
      <c r="Z471" s="40"/>
      <c r="AA471" s="40"/>
      <c r="AB471" s="40"/>
      <c r="AC471" s="40"/>
      <c r="AD471" s="40"/>
      <c r="AE471" s="40"/>
      <c r="AR471" s="259" t="s">
        <v>162</v>
      </c>
      <c r="AT471" s="259" t="s">
        <v>400</v>
      </c>
      <c r="AU471" s="259" t="s">
        <v>93</v>
      </c>
      <c r="AY471" s="18" t="s">
        <v>397</v>
      </c>
      <c r="BE471" s="260">
        <f>IF(N471="základní",J471,0)</f>
        <v>0</v>
      </c>
      <c r="BF471" s="260">
        <f>IF(N471="snížená",J471,0)</f>
        <v>0</v>
      </c>
      <c r="BG471" s="260">
        <f>IF(N471="zákl. přenesená",J471,0)</f>
        <v>0</v>
      </c>
      <c r="BH471" s="260">
        <f>IF(N471="sníž. přenesená",J471,0)</f>
        <v>0</v>
      </c>
      <c r="BI471" s="260">
        <f>IF(N471="nulová",J471,0)</f>
        <v>0</v>
      </c>
      <c r="BJ471" s="18" t="s">
        <v>91</v>
      </c>
      <c r="BK471" s="260">
        <f>ROUND(I471*H471,2)</f>
        <v>0</v>
      </c>
      <c r="BL471" s="18" t="s">
        <v>162</v>
      </c>
      <c r="BM471" s="259" t="s">
        <v>1528</v>
      </c>
    </row>
    <row r="472" s="13" customFormat="1">
      <c r="A472" s="13"/>
      <c r="B472" s="269"/>
      <c r="C472" s="270"/>
      <c r="D472" s="261" t="s">
        <v>465</v>
      </c>
      <c r="E472" s="271" t="s">
        <v>1</v>
      </c>
      <c r="F472" s="272" t="s">
        <v>4772</v>
      </c>
      <c r="G472" s="270"/>
      <c r="H472" s="273">
        <v>22</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465</v>
      </c>
      <c r="AU472" s="279" t="s">
        <v>93</v>
      </c>
      <c r="AV472" s="13" t="s">
        <v>93</v>
      </c>
      <c r="AW472" s="13" t="s">
        <v>38</v>
      </c>
      <c r="AX472" s="13" t="s">
        <v>83</v>
      </c>
      <c r="AY472" s="279" t="s">
        <v>397</v>
      </c>
    </row>
    <row r="473" s="14" customFormat="1">
      <c r="A473" s="14"/>
      <c r="B473" s="280"/>
      <c r="C473" s="281"/>
      <c r="D473" s="261" t="s">
        <v>465</v>
      </c>
      <c r="E473" s="282" t="s">
        <v>1</v>
      </c>
      <c r="F473" s="283" t="s">
        <v>467</v>
      </c>
      <c r="G473" s="281"/>
      <c r="H473" s="284">
        <v>22</v>
      </c>
      <c r="I473" s="285"/>
      <c r="J473" s="281"/>
      <c r="K473" s="281"/>
      <c r="L473" s="286"/>
      <c r="M473" s="287"/>
      <c r="N473" s="288"/>
      <c r="O473" s="288"/>
      <c r="P473" s="288"/>
      <c r="Q473" s="288"/>
      <c r="R473" s="288"/>
      <c r="S473" s="288"/>
      <c r="T473" s="289"/>
      <c r="U473" s="14"/>
      <c r="V473" s="14"/>
      <c r="W473" s="14"/>
      <c r="X473" s="14"/>
      <c r="Y473" s="14"/>
      <c r="Z473" s="14"/>
      <c r="AA473" s="14"/>
      <c r="AB473" s="14"/>
      <c r="AC473" s="14"/>
      <c r="AD473" s="14"/>
      <c r="AE473" s="14"/>
      <c r="AT473" s="290" t="s">
        <v>465</v>
      </c>
      <c r="AU473" s="290" t="s">
        <v>93</v>
      </c>
      <c r="AV473" s="14" t="s">
        <v>124</v>
      </c>
      <c r="AW473" s="14" t="s">
        <v>38</v>
      </c>
      <c r="AX473" s="14" t="s">
        <v>91</v>
      </c>
      <c r="AY473" s="290" t="s">
        <v>397</v>
      </c>
    </row>
    <row r="474" s="2" customFormat="1" ht="21.75" customHeight="1">
      <c r="A474" s="40"/>
      <c r="B474" s="41"/>
      <c r="C474" s="316" t="s">
        <v>1146</v>
      </c>
      <c r="D474" s="316" t="s">
        <v>534</v>
      </c>
      <c r="E474" s="317" t="s">
        <v>4773</v>
      </c>
      <c r="F474" s="318" t="s">
        <v>4774</v>
      </c>
      <c r="G474" s="319" t="s">
        <v>656</v>
      </c>
      <c r="H474" s="320">
        <v>22</v>
      </c>
      <c r="I474" s="321"/>
      <c r="J474" s="322">
        <f>ROUND(I474*H474,2)</f>
        <v>0</v>
      </c>
      <c r="K474" s="323"/>
      <c r="L474" s="324"/>
      <c r="M474" s="325" t="s">
        <v>1</v>
      </c>
      <c r="N474" s="326" t="s">
        <v>48</v>
      </c>
      <c r="O474" s="93"/>
      <c r="P474" s="257">
        <f>O474*H474</f>
        <v>0</v>
      </c>
      <c r="Q474" s="257">
        <v>0</v>
      </c>
      <c r="R474" s="257">
        <f>Q474*H474</f>
        <v>0</v>
      </c>
      <c r="S474" s="257">
        <v>0</v>
      </c>
      <c r="T474" s="258">
        <f>S474*H474</f>
        <v>0</v>
      </c>
      <c r="U474" s="40"/>
      <c r="V474" s="40"/>
      <c r="W474" s="40"/>
      <c r="X474" s="40"/>
      <c r="Y474" s="40"/>
      <c r="Z474" s="40"/>
      <c r="AA474" s="40"/>
      <c r="AB474" s="40"/>
      <c r="AC474" s="40"/>
      <c r="AD474" s="40"/>
      <c r="AE474" s="40"/>
      <c r="AR474" s="259" t="s">
        <v>212</v>
      </c>
      <c r="AT474" s="259" t="s">
        <v>534</v>
      </c>
      <c r="AU474" s="259" t="s">
        <v>93</v>
      </c>
      <c r="AY474" s="18" t="s">
        <v>397</v>
      </c>
      <c r="BE474" s="260">
        <f>IF(N474="základní",J474,0)</f>
        <v>0</v>
      </c>
      <c r="BF474" s="260">
        <f>IF(N474="snížená",J474,0)</f>
        <v>0</v>
      </c>
      <c r="BG474" s="260">
        <f>IF(N474="zákl. přenesená",J474,0)</f>
        <v>0</v>
      </c>
      <c r="BH474" s="260">
        <f>IF(N474="sníž. přenesená",J474,0)</f>
        <v>0</v>
      </c>
      <c r="BI474" s="260">
        <f>IF(N474="nulová",J474,0)</f>
        <v>0</v>
      </c>
      <c r="BJ474" s="18" t="s">
        <v>91</v>
      </c>
      <c r="BK474" s="260">
        <f>ROUND(I474*H474,2)</f>
        <v>0</v>
      </c>
      <c r="BL474" s="18" t="s">
        <v>162</v>
      </c>
      <c r="BM474" s="259" t="s">
        <v>1530</v>
      </c>
    </row>
    <row r="475" s="13" customFormat="1">
      <c r="A475" s="13"/>
      <c r="B475" s="269"/>
      <c r="C475" s="270"/>
      <c r="D475" s="261" t="s">
        <v>465</v>
      </c>
      <c r="E475" s="271" t="s">
        <v>1</v>
      </c>
      <c r="F475" s="272" t="s">
        <v>4775</v>
      </c>
      <c r="G475" s="270"/>
      <c r="H475" s="273">
        <v>2</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465</v>
      </c>
      <c r="AU475" s="279" t="s">
        <v>93</v>
      </c>
      <c r="AV475" s="13" t="s">
        <v>93</v>
      </c>
      <c r="AW475" s="13" t="s">
        <v>38</v>
      </c>
      <c r="AX475" s="13" t="s">
        <v>83</v>
      </c>
      <c r="AY475" s="279" t="s">
        <v>397</v>
      </c>
    </row>
    <row r="476" s="13" customFormat="1">
      <c r="A476" s="13"/>
      <c r="B476" s="269"/>
      <c r="C476" s="270"/>
      <c r="D476" s="261" t="s">
        <v>465</v>
      </c>
      <c r="E476" s="271" t="s">
        <v>1</v>
      </c>
      <c r="F476" s="272" t="s">
        <v>4776</v>
      </c>
      <c r="G476" s="270"/>
      <c r="H476" s="273">
        <v>20</v>
      </c>
      <c r="I476" s="274"/>
      <c r="J476" s="270"/>
      <c r="K476" s="270"/>
      <c r="L476" s="275"/>
      <c r="M476" s="276"/>
      <c r="N476" s="277"/>
      <c r="O476" s="277"/>
      <c r="P476" s="277"/>
      <c r="Q476" s="277"/>
      <c r="R476" s="277"/>
      <c r="S476" s="277"/>
      <c r="T476" s="278"/>
      <c r="U476" s="13"/>
      <c r="V476" s="13"/>
      <c r="W476" s="13"/>
      <c r="X476" s="13"/>
      <c r="Y476" s="13"/>
      <c r="Z476" s="13"/>
      <c r="AA476" s="13"/>
      <c r="AB476" s="13"/>
      <c r="AC476" s="13"/>
      <c r="AD476" s="13"/>
      <c r="AE476" s="13"/>
      <c r="AT476" s="279" t="s">
        <v>465</v>
      </c>
      <c r="AU476" s="279" t="s">
        <v>93</v>
      </c>
      <c r="AV476" s="13" t="s">
        <v>93</v>
      </c>
      <c r="AW476" s="13" t="s">
        <v>38</v>
      </c>
      <c r="AX476" s="13" t="s">
        <v>83</v>
      </c>
      <c r="AY476" s="279" t="s">
        <v>397</v>
      </c>
    </row>
    <row r="477" s="14" customFormat="1">
      <c r="A477" s="14"/>
      <c r="B477" s="280"/>
      <c r="C477" s="281"/>
      <c r="D477" s="261" t="s">
        <v>465</v>
      </c>
      <c r="E477" s="282" t="s">
        <v>1</v>
      </c>
      <c r="F477" s="283" t="s">
        <v>467</v>
      </c>
      <c r="G477" s="281"/>
      <c r="H477" s="284">
        <v>22</v>
      </c>
      <c r="I477" s="285"/>
      <c r="J477" s="281"/>
      <c r="K477" s="281"/>
      <c r="L477" s="286"/>
      <c r="M477" s="287"/>
      <c r="N477" s="288"/>
      <c r="O477" s="288"/>
      <c r="P477" s="288"/>
      <c r="Q477" s="288"/>
      <c r="R477" s="288"/>
      <c r="S477" s="288"/>
      <c r="T477" s="289"/>
      <c r="U477" s="14"/>
      <c r="V477" s="14"/>
      <c r="W477" s="14"/>
      <c r="X477" s="14"/>
      <c r="Y477" s="14"/>
      <c r="Z477" s="14"/>
      <c r="AA477" s="14"/>
      <c r="AB477" s="14"/>
      <c r="AC477" s="14"/>
      <c r="AD477" s="14"/>
      <c r="AE477" s="14"/>
      <c r="AT477" s="290" t="s">
        <v>465</v>
      </c>
      <c r="AU477" s="290" t="s">
        <v>93</v>
      </c>
      <c r="AV477" s="14" t="s">
        <v>124</v>
      </c>
      <c r="AW477" s="14" t="s">
        <v>38</v>
      </c>
      <c r="AX477" s="14" t="s">
        <v>91</v>
      </c>
      <c r="AY477" s="290" t="s">
        <v>397</v>
      </c>
    </row>
    <row r="478" s="2" customFormat="1" ht="21.75" customHeight="1">
      <c r="A478" s="40"/>
      <c r="B478" s="41"/>
      <c r="C478" s="247" t="s">
        <v>1531</v>
      </c>
      <c r="D478" s="247" t="s">
        <v>400</v>
      </c>
      <c r="E478" s="248" t="s">
        <v>4777</v>
      </c>
      <c r="F478" s="249" t="s">
        <v>4778</v>
      </c>
      <c r="G478" s="250" t="s">
        <v>4123</v>
      </c>
      <c r="H478" s="251">
        <v>2</v>
      </c>
      <c r="I478" s="252"/>
      <c r="J478" s="253">
        <f>ROUND(I478*H478,2)</f>
        <v>0</v>
      </c>
      <c r="K478" s="254"/>
      <c r="L478" s="46"/>
      <c r="M478" s="255" t="s">
        <v>1</v>
      </c>
      <c r="N478" s="256" t="s">
        <v>48</v>
      </c>
      <c r="O478" s="93"/>
      <c r="P478" s="257">
        <f>O478*H478</f>
        <v>0</v>
      </c>
      <c r="Q478" s="257">
        <v>0</v>
      </c>
      <c r="R478" s="257">
        <f>Q478*H478</f>
        <v>0</v>
      </c>
      <c r="S478" s="257">
        <v>0</v>
      </c>
      <c r="T478" s="258">
        <f>S478*H478</f>
        <v>0</v>
      </c>
      <c r="U478" s="40"/>
      <c r="V478" s="40"/>
      <c r="W478" s="40"/>
      <c r="X478" s="40"/>
      <c r="Y478" s="40"/>
      <c r="Z478" s="40"/>
      <c r="AA478" s="40"/>
      <c r="AB478" s="40"/>
      <c r="AC478" s="40"/>
      <c r="AD478" s="40"/>
      <c r="AE478" s="40"/>
      <c r="AR478" s="259" t="s">
        <v>162</v>
      </c>
      <c r="AT478" s="259" t="s">
        <v>400</v>
      </c>
      <c r="AU478" s="259" t="s">
        <v>93</v>
      </c>
      <c r="AY478" s="18" t="s">
        <v>397</v>
      </c>
      <c r="BE478" s="260">
        <f>IF(N478="základní",J478,0)</f>
        <v>0</v>
      </c>
      <c r="BF478" s="260">
        <f>IF(N478="snížená",J478,0)</f>
        <v>0</v>
      </c>
      <c r="BG478" s="260">
        <f>IF(N478="zákl. přenesená",J478,0)</f>
        <v>0</v>
      </c>
      <c r="BH478" s="260">
        <f>IF(N478="sníž. přenesená",J478,0)</f>
        <v>0</v>
      </c>
      <c r="BI478" s="260">
        <f>IF(N478="nulová",J478,0)</f>
        <v>0</v>
      </c>
      <c r="BJ478" s="18" t="s">
        <v>91</v>
      </c>
      <c r="BK478" s="260">
        <f>ROUND(I478*H478,2)</f>
        <v>0</v>
      </c>
      <c r="BL478" s="18" t="s">
        <v>162</v>
      </c>
      <c r="BM478" s="259" t="s">
        <v>1534</v>
      </c>
    </row>
    <row r="479" s="13" customFormat="1">
      <c r="A479" s="13"/>
      <c r="B479" s="269"/>
      <c r="C479" s="270"/>
      <c r="D479" s="261" t="s">
        <v>465</v>
      </c>
      <c r="E479" s="271" t="s">
        <v>1</v>
      </c>
      <c r="F479" s="272" t="s">
        <v>4775</v>
      </c>
      <c r="G479" s="270"/>
      <c r="H479" s="273">
        <v>2</v>
      </c>
      <c r="I479" s="274"/>
      <c r="J479" s="270"/>
      <c r="K479" s="270"/>
      <c r="L479" s="275"/>
      <c r="M479" s="276"/>
      <c r="N479" s="277"/>
      <c r="O479" s="277"/>
      <c r="P479" s="277"/>
      <c r="Q479" s="277"/>
      <c r="R479" s="277"/>
      <c r="S479" s="277"/>
      <c r="T479" s="278"/>
      <c r="U479" s="13"/>
      <c r="V479" s="13"/>
      <c r="W479" s="13"/>
      <c r="X479" s="13"/>
      <c r="Y479" s="13"/>
      <c r="Z479" s="13"/>
      <c r="AA479" s="13"/>
      <c r="AB479" s="13"/>
      <c r="AC479" s="13"/>
      <c r="AD479" s="13"/>
      <c r="AE479" s="13"/>
      <c r="AT479" s="279" t="s">
        <v>465</v>
      </c>
      <c r="AU479" s="279" t="s">
        <v>93</v>
      </c>
      <c r="AV479" s="13" t="s">
        <v>93</v>
      </c>
      <c r="AW479" s="13" t="s">
        <v>38</v>
      </c>
      <c r="AX479" s="13" t="s">
        <v>83</v>
      </c>
      <c r="AY479" s="279" t="s">
        <v>397</v>
      </c>
    </row>
    <row r="480" s="14" customFormat="1">
      <c r="A480" s="14"/>
      <c r="B480" s="280"/>
      <c r="C480" s="281"/>
      <c r="D480" s="261" t="s">
        <v>465</v>
      </c>
      <c r="E480" s="282" t="s">
        <v>1</v>
      </c>
      <c r="F480" s="283" t="s">
        <v>467</v>
      </c>
      <c r="G480" s="281"/>
      <c r="H480" s="284">
        <v>2</v>
      </c>
      <c r="I480" s="285"/>
      <c r="J480" s="281"/>
      <c r="K480" s="281"/>
      <c r="L480" s="286"/>
      <c r="M480" s="287"/>
      <c r="N480" s="288"/>
      <c r="O480" s="288"/>
      <c r="P480" s="288"/>
      <c r="Q480" s="288"/>
      <c r="R480" s="288"/>
      <c r="S480" s="288"/>
      <c r="T480" s="289"/>
      <c r="U480" s="14"/>
      <c r="V480" s="14"/>
      <c r="W480" s="14"/>
      <c r="X480" s="14"/>
      <c r="Y480" s="14"/>
      <c r="Z480" s="14"/>
      <c r="AA480" s="14"/>
      <c r="AB480" s="14"/>
      <c r="AC480" s="14"/>
      <c r="AD480" s="14"/>
      <c r="AE480" s="14"/>
      <c r="AT480" s="290" t="s">
        <v>465</v>
      </c>
      <c r="AU480" s="290" t="s">
        <v>93</v>
      </c>
      <c r="AV480" s="14" t="s">
        <v>124</v>
      </c>
      <c r="AW480" s="14" t="s">
        <v>38</v>
      </c>
      <c r="AX480" s="14" t="s">
        <v>91</v>
      </c>
      <c r="AY480" s="290" t="s">
        <v>397</v>
      </c>
    </row>
    <row r="481" s="2" customFormat="1" ht="33" customHeight="1">
      <c r="A481" s="40"/>
      <c r="B481" s="41"/>
      <c r="C481" s="247" t="s">
        <v>1150</v>
      </c>
      <c r="D481" s="247" t="s">
        <v>400</v>
      </c>
      <c r="E481" s="248" t="s">
        <v>4779</v>
      </c>
      <c r="F481" s="249" t="s">
        <v>4780</v>
      </c>
      <c r="G481" s="250" t="s">
        <v>4123</v>
      </c>
      <c r="H481" s="251">
        <v>152</v>
      </c>
      <c r="I481" s="252"/>
      <c r="J481" s="253">
        <f>ROUND(I481*H481,2)</f>
        <v>0</v>
      </c>
      <c r="K481" s="254"/>
      <c r="L481" s="46"/>
      <c r="M481" s="255" t="s">
        <v>1</v>
      </c>
      <c r="N481" s="256" t="s">
        <v>48</v>
      </c>
      <c r="O481" s="93"/>
      <c r="P481" s="257">
        <f>O481*H481</f>
        <v>0</v>
      </c>
      <c r="Q481" s="257">
        <v>0</v>
      </c>
      <c r="R481" s="257">
        <f>Q481*H481</f>
        <v>0</v>
      </c>
      <c r="S481" s="257">
        <v>0</v>
      </c>
      <c r="T481" s="258">
        <f>S481*H481</f>
        <v>0</v>
      </c>
      <c r="U481" s="40"/>
      <c r="V481" s="40"/>
      <c r="W481" s="40"/>
      <c r="X481" s="40"/>
      <c r="Y481" s="40"/>
      <c r="Z481" s="40"/>
      <c r="AA481" s="40"/>
      <c r="AB481" s="40"/>
      <c r="AC481" s="40"/>
      <c r="AD481" s="40"/>
      <c r="AE481" s="40"/>
      <c r="AR481" s="259" t="s">
        <v>162</v>
      </c>
      <c r="AT481" s="259" t="s">
        <v>400</v>
      </c>
      <c r="AU481" s="259" t="s">
        <v>93</v>
      </c>
      <c r="AY481" s="18" t="s">
        <v>397</v>
      </c>
      <c r="BE481" s="260">
        <f>IF(N481="základní",J481,0)</f>
        <v>0</v>
      </c>
      <c r="BF481" s="260">
        <f>IF(N481="snížená",J481,0)</f>
        <v>0</v>
      </c>
      <c r="BG481" s="260">
        <f>IF(N481="zákl. přenesená",J481,0)</f>
        <v>0</v>
      </c>
      <c r="BH481" s="260">
        <f>IF(N481="sníž. přenesená",J481,0)</f>
        <v>0</v>
      </c>
      <c r="BI481" s="260">
        <f>IF(N481="nulová",J481,0)</f>
        <v>0</v>
      </c>
      <c r="BJ481" s="18" t="s">
        <v>91</v>
      </c>
      <c r="BK481" s="260">
        <f>ROUND(I481*H481,2)</f>
        <v>0</v>
      </c>
      <c r="BL481" s="18" t="s">
        <v>162</v>
      </c>
      <c r="BM481" s="259" t="s">
        <v>1537</v>
      </c>
    </row>
    <row r="482" s="13" customFormat="1">
      <c r="A482" s="13"/>
      <c r="B482" s="269"/>
      <c r="C482" s="270"/>
      <c r="D482" s="261" t="s">
        <v>465</v>
      </c>
      <c r="E482" s="271" t="s">
        <v>1</v>
      </c>
      <c r="F482" s="272" t="s">
        <v>4781</v>
      </c>
      <c r="G482" s="270"/>
      <c r="H482" s="273">
        <v>76</v>
      </c>
      <c r="I482" s="274"/>
      <c r="J482" s="270"/>
      <c r="K482" s="270"/>
      <c r="L482" s="275"/>
      <c r="M482" s="276"/>
      <c r="N482" s="277"/>
      <c r="O482" s="277"/>
      <c r="P482" s="277"/>
      <c r="Q482" s="277"/>
      <c r="R482" s="277"/>
      <c r="S482" s="277"/>
      <c r="T482" s="278"/>
      <c r="U482" s="13"/>
      <c r="V482" s="13"/>
      <c r="W482" s="13"/>
      <c r="X482" s="13"/>
      <c r="Y482" s="13"/>
      <c r="Z482" s="13"/>
      <c r="AA482" s="13"/>
      <c r="AB482" s="13"/>
      <c r="AC482" s="13"/>
      <c r="AD482" s="13"/>
      <c r="AE482" s="13"/>
      <c r="AT482" s="279" t="s">
        <v>465</v>
      </c>
      <c r="AU482" s="279" t="s">
        <v>93</v>
      </c>
      <c r="AV482" s="13" t="s">
        <v>93</v>
      </c>
      <c r="AW482" s="13" t="s">
        <v>38</v>
      </c>
      <c r="AX482" s="13" t="s">
        <v>83</v>
      </c>
      <c r="AY482" s="279" t="s">
        <v>397</v>
      </c>
    </row>
    <row r="483" s="13" customFormat="1">
      <c r="A483" s="13"/>
      <c r="B483" s="269"/>
      <c r="C483" s="270"/>
      <c r="D483" s="261" t="s">
        <v>465</v>
      </c>
      <c r="E483" s="271" t="s">
        <v>1</v>
      </c>
      <c r="F483" s="272" t="s">
        <v>4782</v>
      </c>
      <c r="G483" s="270"/>
      <c r="H483" s="273">
        <v>76</v>
      </c>
      <c r="I483" s="274"/>
      <c r="J483" s="270"/>
      <c r="K483" s="270"/>
      <c r="L483" s="275"/>
      <c r="M483" s="276"/>
      <c r="N483" s="277"/>
      <c r="O483" s="277"/>
      <c r="P483" s="277"/>
      <c r="Q483" s="277"/>
      <c r="R483" s="277"/>
      <c r="S483" s="277"/>
      <c r="T483" s="278"/>
      <c r="U483" s="13"/>
      <c r="V483" s="13"/>
      <c r="W483" s="13"/>
      <c r="X483" s="13"/>
      <c r="Y483" s="13"/>
      <c r="Z483" s="13"/>
      <c r="AA483" s="13"/>
      <c r="AB483" s="13"/>
      <c r="AC483" s="13"/>
      <c r="AD483" s="13"/>
      <c r="AE483" s="13"/>
      <c r="AT483" s="279" t="s">
        <v>465</v>
      </c>
      <c r="AU483" s="279" t="s">
        <v>93</v>
      </c>
      <c r="AV483" s="13" t="s">
        <v>93</v>
      </c>
      <c r="AW483" s="13" t="s">
        <v>38</v>
      </c>
      <c r="AX483" s="13" t="s">
        <v>83</v>
      </c>
      <c r="AY483" s="279" t="s">
        <v>397</v>
      </c>
    </row>
    <row r="484" s="14" customFormat="1">
      <c r="A484" s="14"/>
      <c r="B484" s="280"/>
      <c r="C484" s="281"/>
      <c r="D484" s="261" t="s">
        <v>465</v>
      </c>
      <c r="E484" s="282" t="s">
        <v>1</v>
      </c>
      <c r="F484" s="283" t="s">
        <v>467</v>
      </c>
      <c r="G484" s="281"/>
      <c r="H484" s="284">
        <v>152</v>
      </c>
      <c r="I484" s="285"/>
      <c r="J484" s="281"/>
      <c r="K484" s="281"/>
      <c r="L484" s="286"/>
      <c r="M484" s="287"/>
      <c r="N484" s="288"/>
      <c r="O484" s="288"/>
      <c r="P484" s="288"/>
      <c r="Q484" s="288"/>
      <c r="R484" s="288"/>
      <c r="S484" s="288"/>
      <c r="T484" s="289"/>
      <c r="U484" s="14"/>
      <c r="V484" s="14"/>
      <c r="W484" s="14"/>
      <c r="X484" s="14"/>
      <c r="Y484" s="14"/>
      <c r="Z484" s="14"/>
      <c r="AA484" s="14"/>
      <c r="AB484" s="14"/>
      <c r="AC484" s="14"/>
      <c r="AD484" s="14"/>
      <c r="AE484" s="14"/>
      <c r="AT484" s="290" t="s">
        <v>465</v>
      </c>
      <c r="AU484" s="290" t="s">
        <v>93</v>
      </c>
      <c r="AV484" s="14" t="s">
        <v>124</v>
      </c>
      <c r="AW484" s="14" t="s">
        <v>38</v>
      </c>
      <c r="AX484" s="14" t="s">
        <v>91</v>
      </c>
      <c r="AY484" s="290" t="s">
        <v>397</v>
      </c>
    </row>
    <row r="485" s="2" customFormat="1" ht="21.75" customHeight="1">
      <c r="A485" s="40"/>
      <c r="B485" s="41"/>
      <c r="C485" s="247" t="s">
        <v>1539</v>
      </c>
      <c r="D485" s="247" t="s">
        <v>400</v>
      </c>
      <c r="E485" s="248" t="s">
        <v>4783</v>
      </c>
      <c r="F485" s="249" t="s">
        <v>4784</v>
      </c>
      <c r="G485" s="250" t="s">
        <v>4123</v>
      </c>
      <c r="H485" s="251">
        <v>23</v>
      </c>
      <c r="I485" s="252"/>
      <c r="J485" s="253">
        <f>ROUND(I485*H485,2)</f>
        <v>0</v>
      </c>
      <c r="K485" s="254"/>
      <c r="L485" s="46"/>
      <c r="M485" s="255" t="s">
        <v>1</v>
      </c>
      <c r="N485" s="256" t="s">
        <v>48</v>
      </c>
      <c r="O485" s="93"/>
      <c r="P485" s="257">
        <f>O485*H485</f>
        <v>0</v>
      </c>
      <c r="Q485" s="257">
        <v>0</v>
      </c>
      <c r="R485" s="257">
        <f>Q485*H485</f>
        <v>0</v>
      </c>
      <c r="S485" s="257">
        <v>0</v>
      </c>
      <c r="T485" s="258">
        <f>S485*H485</f>
        <v>0</v>
      </c>
      <c r="U485" s="40"/>
      <c r="V485" s="40"/>
      <c r="W485" s="40"/>
      <c r="X485" s="40"/>
      <c r="Y485" s="40"/>
      <c r="Z485" s="40"/>
      <c r="AA485" s="40"/>
      <c r="AB485" s="40"/>
      <c r="AC485" s="40"/>
      <c r="AD485" s="40"/>
      <c r="AE485" s="40"/>
      <c r="AR485" s="259" t="s">
        <v>162</v>
      </c>
      <c r="AT485" s="259" t="s">
        <v>400</v>
      </c>
      <c r="AU485" s="259" t="s">
        <v>93</v>
      </c>
      <c r="AY485" s="18" t="s">
        <v>397</v>
      </c>
      <c r="BE485" s="260">
        <f>IF(N485="základní",J485,0)</f>
        <v>0</v>
      </c>
      <c r="BF485" s="260">
        <f>IF(N485="snížená",J485,0)</f>
        <v>0</v>
      </c>
      <c r="BG485" s="260">
        <f>IF(N485="zákl. přenesená",J485,0)</f>
        <v>0</v>
      </c>
      <c r="BH485" s="260">
        <f>IF(N485="sníž. přenesená",J485,0)</f>
        <v>0</v>
      </c>
      <c r="BI485" s="260">
        <f>IF(N485="nulová",J485,0)</f>
        <v>0</v>
      </c>
      <c r="BJ485" s="18" t="s">
        <v>91</v>
      </c>
      <c r="BK485" s="260">
        <f>ROUND(I485*H485,2)</f>
        <v>0</v>
      </c>
      <c r="BL485" s="18" t="s">
        <v>162</v>
      </c>
      <c r="BM485" s="259" t="s">
        <v>1542</v>
      </c>
    </row>
    <row r="486" s="13" customFormat="1">
      <c r="A486" s="13"/>
      <c r="B486" s="269"/>
      <c r="C486" s="270"/>
      <c r="D486" s="261" t="s">
        <v>465</v>
      </c>
      <c r="E486" s="271" t="s">
        <v>1</v>
      </c>
      <c r="F486" s="272" t="s">
        <v>4785</v>
      </c>
      <c r="G486" s="270"/>
      <c r="H486" s="273">
        <v>3</v>
      </c>
      <c r="I486" s="274"/>
      <c r="J486" s="270"/>
      <c r="K486" s="270"/>
      <c r="L486" s="275"/>
      <c r="M486" s="276"/>
      <c r="N486" s="277"/>
      <c r="O486" s="277"/>
      <c r="P486" s="277"/>
      <c r="Q486" s="277"/>
      <c r="R486" s="277"/>
      <c r="S486" s="277"/>
      <c r="T486" s="278"/>
      <c r="U486" s="13"/>
      <c r="V486" s="13"/>
      <c r="W486" s="13"/>
      <c r="X486" s="13"/>
      <c r="Y486" s="13"/>
      <c r="Z486" s="13"/>
      <c r="AA486" s="13"/>
      <c r="AB486" s="13"/>
      <c r="AC486" s="13"/>
      <c r="AD486" s="13"/>
      <c r="AE486" s="13"/>
      <c r="AT486" s="279" t="s">
        <v>465</v>
      </c>
      <c r="AU486" s="279" t="s">
        <v>93</v>
      </c>
      <c r="AV486" s="13" t="s">
        <v>93</v>
      </c>
      <c r="AW486" s="13" t="s">
        <v>38</v>
      </c>
      <c r="AX486" s="13" t="s">
        <v>83</v>
      </c>
      <c r="AY486" s="279" t="s">
        <v>397</v>
      </c>
    </row>
    <row r="487" s="13" customFormat="1">
      <c r="A487" s="13"/>
      <c r="B487" s="269"/>
      <c r="C487" s="270"/>
      <c r="D487" s="261" t="s">
        <v>465</v>
      </c>
      <c r="E487" s="271" t="s">
        <v>1</v>
      </c>
      <c r="F487" s="272" t="s">
        <v>4786</v>
      </c>
      <c r="G487" s="270"/>
      <c r="H487" s="273">
        <v>20</v>
      </c>
      <c r="I487" s="274"/>
      <c r="J487" s="270"/>
      <c r="K487" s="270"/>
      <c r="L487" s="275"/>
      <c r="M487" s="276"/>
      <c r="N487" s="277"/>
      <c r="O487" s="277"/>
      <c r="P487" s="277"/>
      <c r="Q487" s="277"/>
      <c r="R487" s="277"/>
      <c r="S487" s="277"/>
      <c r="T487" s="278"/>
      <c r="U487" s="13"/>
      <c r="V487" s="13"/>
      <c r="W487" s="13"/>
      <c r="X487" s="13"/>
      <c r="Y487" s="13"/>
      <c r="Z487" s="13"/>
      <c r="AA487" s="13"/>
      <c r="AB487" s="13"/>
      <c r="AC487" s="13"/>
      <c r="AD487" s="13"/>
      <c r="AE487" s="13"/>
      <c r="AT487" s="279" t="s">
        <v>465</v>
      </c>
      <c r="AU487" s="279" t="s">
        <v>93</v>
      </c>
      <c r="AV487" s="13" t="s">
        <v>93</v>
      </c>
      <c r="AW487" s="13" t="s">
        <v>38</v>
      </c>
      <c r="AX487" s="13" t="s">
        <v>83</v>
      </c>
      <c r="AY487" s="279" t="s">
        <v>397</v>
      </c>
    </row>
    <row r="488" s="14" customFormat="1">
      <c r="A488" s="14"/>
      <c r="B488" s="280"/>
      <c r="C488" s="281"/>
      <c r="D488" s="261" t="s">
        <v>465</v>
      </c>
      <c r="E488" s="282" t="s">
        <v>1</v>
      </c>
      <c r="F488" s="283" t="s">
        <v>467</v>
      </c>
      <c r="G488" s="281"/>
      <c r="H488" s="284">
        <v>23</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465</v>
      </c>
      <c r="AU488" s="290" t="s">
        <v>93</v>
      </c>
      <c r="AV488" s="14" t="s">
        <v>124</v>
      </c>
      <c r="AW488" s="14" t="s">
        <v>38</v>
      </c>
      <c r="AX488" s="14" t="s">
        <v>91</v>
      </c>
      <c r="AY488" s="290" t="s">
        <v>397</v>
      </c>
    </row>
    <row r="489" s="2" customFormat="1" ht="21.75" customHeight="1">
      <c r="A489" s="40"/>
      <c r="B489" s="41"/>
      <c r="C489" s="247" t="s">
        <v>1155</v>
      </c>
      <c r="D489" s="247" t="s">
        <v>400</v>
      </c>
      <c r="E489" s="248" t="s">
        <v>4787</v>
      </c>
      <c r="F489" s="249" t="s">
        <v>4788</v>
      </c>
      <c r="G489" s="250" t="s">
        <v>4123</v>
      </c>
      <c r="H489" s="251">
        <v>14</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162</v>
      </c>
      <c r="AT489" s="259" t="s">
        <v>400</v>
      </c>
      <c r="AU489" s="259" t="s">
        <v>93</v>
      </c>
      <c r="AY489" s="18" t="s">
        <v>397</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162</v>
      </c>
      <c r="BM489" s="259" t="s">
        <v>1546</v>
      </c>
    </row>
    <row r="490" s="13" customFormat="1">
      <c r="A490" s="13"/>
      <c r="B490" s="269"/>
      <c r="C490" s="270"/>
      <c r="D490" s="261" t="s">
        <v>465</v>
      </c>
      <c r="E490" s="271" t="s">
        <v>1</v>
      </c>
      <c r="F490" s="272" t="s">
        <v>4789</v>
      </c>
      <c r="G490" s="270"/>
      <c r="H490" s="273">
        <v>14</v>
      </c>
      <c r="I490" s="274"/>
      <c r="J490" s="270"/>
      <c r="K490" s="270"/>
      <c r="L490" s="275"/>
      <c r="M490" s="276"/>
      <c r="N490" s="277"/>
      <c r="O490" s="277"/>
      <c r="P490" s="277"/>
      <c r="Q490" s="277"/>
      <c r="R490" s="277"/>
      <c r="S490" s="277"/>
      <c r="T490" s="278"/>
      <c r="U490" s="13"/>
      <c r="V490" s="13"/>
      <c r="W490" s="13"/>
      <c r="X490" s="13"/>
      <c r="Y490" s="13"/>
      <c r="Z490" s="13"/>
      <c r="AA490" s="13"/>
      <c r="AB490" s="13"/>
      <c r="AC490" s="13"/>
      <c r="AD490" s="13"/>
      <c r="AE490" s="13"/>
      <c r="AT490" s="279" t="s">
        <v>465</v>
      </c>
      <c r="AU490" s="279" t="s">
        <v>93</v>
      </c>
      <c r="AV490" s="13" t="s">
        <v>93</v>
      </c>
      <c r="AW490" s="13" t="s">
        <v>38</v>
      </c>
      <c r="AX490" s="13" t="s">
        <v>83</v>
      </c>
      <c r="AY490" s="279" t="s">
        <v>397</v>
      </c>
    </row>
    <row r="491" s="14" customFormat="1">
      <c r="A491" s="14"/>
      <c r="B491" s="280"/>
      <c r="C491" s="281"/>
      <c r="D491" s="261" t="s">
        <v>465</v>
      </c>
      <c r="E491" s="282" t="s">
        <v>1</v>
      </c>
      <c r="F491" s="283" t="s">
        <v>467</v>
      </c>
      <c r="G491" s="281"/>
      <c r="H491" s="284">
        <v>14</v>
      </c>
      <c r="I491" s="285"/>
      <c r="J491" s="281"/>
      <c r="K491" s="281"/>
      <c r="L491" s="286"/>
      <c r="M491" s="287"/>
      <c r="N491" s="288"/>
      <c r="O491" s="288"/>
      <c r="P491" s="288"/>
      <c r="Q491" s="288"/>
      <c r="R491" s="288"/>
      <c r="S491" s="288"/>
      <c r="T491" s="289"/>
      <c r="U491" s="14"/>
      <c r="V491" s="14"/>
      <c r="W491" s="14"/>
      <c r="X491" s="14"/>
      <c r="Y491" s="14"/>
      <c r="Z491" s="14"/>
      <c r="AA491" s="14"/>
      <c r="AB491" s="14"/>
      <c r="AC491" s="14"/>
      <c r="AD491" s="14"/>
      <c r="AE491" s="14"/>
      <c r="AT491" s="290" t="s">
        <v>465</v>
      </c>
      <c r="AU491" s="290" t="s">
        <v>93</v>
      </c>
      <c r="AV491" s="14" t="s">
        <v>124</v>
      </c>
      <c r="AW491" s="14" t="s">
        <v>38</v>
      </c>
      <c r="AX491" s="14" t="s">
        <v>91</v>
      </c>
      <c r="AY491" s="290" t="s">
        <v>397</v>
      </c>
    </row>
    <row r="492" s="2" customFormat="1" ht="21.75" customHeight="1">
      <c r="A492" s="40"/>
      <c r="B492" s="41"/>
      <c r="C492" s="247" t="s">
        <v>1548</v>
      </c>
      <c r="D492" s="247" t="s">
        <v>400</v>
      </c>
      <c r="E492" s="248" t="s">
        <v>4790</v>
      </c>
      <c r="F492" s="249" t="s">
        <v>4791</v>
      </c>
      <c r="G492" s="250" t="s">
        <v>4123</v>
      </c>
      <c r="H492" s="251">
        <v>2</v>
      </c>
      <c r="I492" s="252"/>
      <c r="J492" s="253">
        <f>ROUND(I492*H492,2)</f>
        <v>0</v>
      </c>
      <c r="K492" s="254"/>
      <c r="L492" s="46"/>
      <c r="M492" s="255" t="s">
        <v>1</v>
      </c>
      <c r="N492" s="256" t="s">
        <v>48</v>
      </c>
      <c r="O492" s="93"/>
      <c r="P492" s="257">
        <f>O492*H492</f>
        <v>0</v>
      </c>
      <c r="Q492" s="257">
        <v>0</v>
      </c>
      <c r="R492" s="257">
        <f>Q492*H492</f>
        <v>0</v>
      </c>
      <c r="S492" s="257">
        <v>0</v>
      </c>
      <c r="T492" s="258">
        <f>S492*H492</f>
        <v>0</v>
      </c>
      <c r="U492" s="40"/>
      <c r="V492" s="40"/>
      <c r="W492" s="40"/>
      <c r="X492" s="40"/>
      <c r="Y492" s="40"/>
      <c r="Z492" s="40"/>
      <c r="AA492" s="40"/>
      <c r="AB492" s="40"/>
      <c r="AC492" s="40"/>
      <c r="AD492" s="40"/>
      <c r="AE492" s="40"/>
      <c r="AR492" s="259" t="s">
        <v>162</v>
      </c>
      <c r="AT492" s="259" t="s">
        <v>400</v>
      </c>
      <c r="AU492" s="259" t="s">
        <v>93</v>
      </c>
      <c r="AY492" s="18" t="s">
        <v>397</v>
      </c>
      <c r="BE492" s="260">
        <f>IF(N492="základní",J492,0)</f>
        <v>0</v>
      </c>
      <c r="BF492" s="260">
        <f>IF(N492="snížená",J492,0)</f>
        <v>0</v>
      </c>
      <c r="BG492" s="260">
        <f>IF(N492="zákl. přenesená",J492,0)</f>
        <v>0</v>
      </c>
      <c r="BH492" s="260">
        <f>IF(N492="sníž. přenesená",J492,0)</f>
        <v>0</v>
      </c>
      <c r="BI492" s="260">
        <f>IF(N492="nulová",J492,0)</f>
        <v>0</v>
      </c>
      <c r="BJ492" s="18" t="s">
        <v>91</v>
      </c>
      <c r="BK492" s="260">
        <f>ROUND(I492*H492,2)</f>
        <v>0</v>
      </c>
      <c r="BL492" s="18" t="s">
        <v>162</v>
      </c>
      <c r="BM492" s="259" t="s">
        <v>1551</v>
      </c>
    </row>
    <row r="493" s="13" customFormat="1">
      <c r="A493" s="13"/>
      <c r="B493" s="269"/>
      <c r="C493" s="270"/>
      <c r="D493" s="261" t="s">
        <v>465</v>
      </c>
      <c r="E493" s="271" t="s">
        <v>1</v>
      </c>
      <c r="F493" s="272" t="s">
        <v>4775</v>
      </c>
      <c r="G493" s="270"/>
      <c r="H493" s="273">
        <v>2</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465</v>
      </c>
      <c r="AU493" s="279" t="s">
        <v>93</v>
      </c>
      <c r="AV493" s="13" t="s">
        <v>93</v>
      </c>
      <c r="AW493" s="13" t="s">
        <v>38</v>
      </c>
      <c r="AX493" s="13" t="s">
        <v>83</v>
      </c>
      <c r="AY493" s="279" t="s">
        <v>397</v>
      </c>
    </row>
    <row r="494" s="14" customFormat="1">
      <c r="A494" s="14"/>
      <c r="B494" s="280"/>
      <c r="C494" s="281"/>
      <c r="D494" s="261" t="s">
        <v>465</v>
      </c>
      <c r="E494" s="282" t="s">
        <v>1</v>
      </c>
      <c r="F494" s="283" t="s">
        <v>467</v>
      </c>
      <c r="G494" s="281"/>
      <c r="H494" s="284">
        <v>2</v>
      </c>
      <c r="I494" s="285"/>
      <c r="J494" s="281"/>
      <c r="K494" s="281"/>
      <c r="L494" s="286"/>
      <c r="M494" s="287"/>
      <c r="N494" s="288"/>
      <c r="O494" s="288"/>
      <c r="P494" s="288"/>
      <c r="Q494" s="288"/>
      <c r="R494" s="288"/>
      <c r="S494" s="288"/>
      <c r="T494" s="289"/>
      <c r="U494" s="14"/>
      <c r="V494" s="14"/>
      <c r="W494" s="14"/>
      <c r="X494" s="14"/>
      <c r="Y494" s="14"/>
      <c r="Z494" s="14"/>
      <c r="AA494" s="14"/>
      <c r="AB494" s="14"/>
      <c r="AC494" s="14"/>
      <c r="AD494" s="14"/>
      <c r="AE494" s="14"/>
      <c r="AT494" s="290" t="s">
        <v>465</v>
      </c>
      <c r="AU494" s="290" t="s">
        <v>93</v>
      </c>
      <c r="AV494" s="14" t="s">
        <v>124</v>
      </c>
      <c r="AW494" s="14" t="s">
        <v>38</v>
      </c>
      <c r="AX494" s="14" t="s">
        <v>91</v>
      </c>
      <c r="AY494" s="290" t="s">
        <v>397</v>
      </c>
    </row>
    <row r="495" s="2" customFormat="1" ht="21.75" customHeight="1">
      <c r="A495" s="40"/>
      <c r="B495" s="41"/>
      <c r="C495" s="247" t="s">
        <v>1159</v>
      </c>
      <c r="D495" s="247" t="s">
        <v>400</v>
      </c>
      <c r="E495" s="248" t="s">
        <v>4792</v>
      </c>
      <c r="F495" s="249" t="s">
        <v>4793</v>
      </c>
      <c r="G495" s="250" t="s">
        <v>4123</v>
      </c>
      <c r="H495" s="251">
        <v>1</v>
      </c>
      <c r="I495" s="252"/>
      <c r="J495" s="253">
        <f>ROUND(I495*H495,2)</f>
        <v>0</v>
      </c>
      <c r="K495" s="254"/>
      <c r="L495" s="46"/>
      <c r="M495" s="255" t="s">
        <v>1</v>
      </c>
      <c r="N495" s="256" t="s">
        <v>48</v>
      </c>
      <c r="O495" s="93"/>
      <c r="P495" s="257">
        <f>O495*H495</f>
        <v>0</v>
      </c>
      <c r="Q495" s="257">
        <v>0</v>
      </c>
      <c r="R495" s="257">
        <f>Q495*H495</f>
        <v>0</v>
      </c>
      <c r="S495" s="257">
        <v>0</v>
      </c>
      <c r="T495" s="258">
        <f>S495*H495</f>
        <v>0</v>
      </c>
      <c r="U495" s="40"/>
      <c r="V495" s="40"/>
      <c r="W495" s="40"/>
      <c r="X495" s="40"/>
      <c r="Y495" s="40"/>
      <c r="Z495" s="40"/>
      <c r="AA495" s="40"/>
      <c r="AB495" s="40"/>
      <c r="AC495" s="40"/>
      <c r="AD495" s="40"/>
      <c r="AE495" s="40"/>
      <c r="AR495" s="259" t="s">
        <v>162</v>
      </c>
      <c r="AT495" s="259" t="s">
        <v>400</v>
      </c>
      <c r="AU495" s="259" t="s">
        <v>93</v>
      </c>
      <c r="AY495" s="18" t="s">
        <v>397</v>
      </c>
      <c r="BE495" s="260">
        <f>IF(N495="základní",J495,0)</f>
        <v>0</v>
      </c>
      <c r="BF495" s="260">
        <f>IF(N495="snížená",J495,0)</f>
        <v>0</v>
      </c>
      <c r="BG495" s="260">
        <f>IF(N495="zákl. přenesená",J495,0)</f>
        <v>0</v>
      </c>
      <c r="BH495" s="260">
        <f>IF(N495="sníž. přenesená",J495,0)</f>
        <v>0</v>
      </c>
      <c r="BI495" s="260">
        <f>IF(N495="nulová",J495,0)</f>
        <v>0</v>
      </c>
      <c r="BJ495" s="18" t="s">
        <v>91</v>
      </c>
      <c r="BK495" s="260">
        <f>ROUND(I495*H495,2)</f>
        <v>0</v>
      </c>
      <c r="BL495" s="18" t="s">
        <v>162</v>
      </c>
      <c r="BM495" s="259" t="s">
        <v>1555</v>
      </c>
    </row>
    <row r="496" s="13" customFormat="1">
      <c r="A496" s="13"/>
      <c r="B496" s="269"/>
      <c r="C496" s="270"/>
      <c r="D496" s="261" t="s">
        <v>465</v>
      </c>
      <c r="E496" s="271" t="s">
        <v>1</v>
      </c>
      <c r="F496" s="272" t="s">
        <v>4794</v>
      </c>
      <c r="G496" s="270"/>
      <c r="H496" s="273">
        <v>1</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465</v>
      </c>
      <c r="AU496" s="279" t="s">
        <v>93</v>
      </c>
      <c r="AV496" s="13" t="s">
        <v>93</v>
      </c>
      <c r="AW496" s="13" t="s">
        <v>38</v>
      </c>
      <c r="AX496" s="13" t="s">
        <v>83</v>
      </c>
      <c r="AY496" s="279" t="s">
        <v>397</v>
      </c>
    </row>
    <row r="497" s="14" customFormat="1">
      <c r="A497" s="14"/>
      <c r="B497" s="280"/>
      <c r="C497" s="281"/>
      <c r="D497" s="261" t="s">
        <v>465</v>
      </c>
      <c r="E497" s="282" t="s">
        <v>1</v>
      </c>
      <c r="F497" s="283" t="s">
        <v>467</v>
      </c>
      <c r="G497" s="281"/>
      <c r="H497" s="284">
        <v>1</v>
      </c>
      <c r="I497" s="285"/>
      <c r="J497" s="281"/>
      <c r="K497" s="281"/>
      <c r="L497" s="286"/>
      <c r="M497" s="287"/>
      <c r="N497" s="288"/>
      <c r="O497" s="288"/>
      <c r="P497" s="288"/>
      <c r="Q497" s="288"/>
      <c r="R497" s="288"/>
      <c r="S497" s="288"/>
      <c r="T497" s="289"/>
      <c r="U497" s="14"/>
      <c r="V497" s="14"/>
      <c r="W497" s="14"/>
      <c r="X497" s="14"/>
      <c r="Y497" s="14"/>
      <c r="Z497" s="14"/>
      <c r="AA497" s="14"/>
      <c r="AB497" s="14"/>
      <c r="AC497" s="14"/>
      <c r="AD497" s="14"/>
      <c r="AE497" s="14"/>
      <c r="AT497" s="290" t="s">
        <v>465</v>
      </c>
      <c r="AU497" s="290" t="s">
        <v>93</v>
      </c>
      <c r="AV497" s="14" t="s">
        <v>124</v>
      </c>
      <c r="AW497" s="14" t="s">
        <v>38</v>
      </c>
      <c r="AX497" s="14" t="s">
        <v>91</v>
      </c>
      <c r="AY497" s="290" t="s">
        <v>397</v>
      </c>
    </row>
    <row r="498" s="2" customFormat="1" ht="21.75" customHeight="1">
      <c r="A498" s="40"/>
      <c r="B498" s="41"/>
      <c r="C498" s="247" t="s">
        <v>1556</v>
      </c>
      <c r="D498" s="247" t="s">
        <v>400</v>
      </c>
      <c r="E498" s="248" t="s">
        <v>4795</v>
      </c>
      <c r="F498" s="249" t="s">
        <v>4796</v>
      </c>
      <c r="G498" s="250" t="s">
        <v>4123</v>
      </c>
      <c r="H498" s="251">
        <v>1</v>
      </c>
      <c r="I498" s="252"/>
      <c r="J498" s="253">
        <f>ROUND(I498*H498,2)</f>
        <v>0</v>
      </c>
      <c r="K498" s="254"/>
      <c r="L498" s="46"/>
      <c r="M498" s="255" t="s">
        <v>1</v>
      </c>
      <c r="N498" s="256" t="s">
        <v>48</v>
      </c>
      <c r="O498" s="93"/>
      <c r="P498" s="257">
        <f>O498*H498</f>
        <v>0</v>
      </c>
      <c r="Q498" s="257">
        <v>0</v>
      </c>
      <c r="R498" s="257">
        <f>Q498*H498</f>
        <v>0</v>
      </c>
      <c r="S498" s="257">
        <v>0</v>
      </c>
      <c r="T498" s="258">
        <f>S498*H498</f>
        <v>0</v>
      </c>
      <c r="U498" s="40"/>
      <c r="V498" s="40"/>
      <c r="W498" s="40"/>
      <c r="X498" s="40"/>
      <c r="Y498" s="40"/>
      <c r="Z498" s="40"/>
      <c r="AA498" s="40"/>
      <c r="AB498" s="40"/>
      <c r="AC498" s="40"/>
      <c r="AD498" s="40"/>
      <c r="AE498" s="40"/>
      <c r="AR498" s="259" t="s">
        <v>162</v>
      </c>
      <c r="AT498" s="259" t="s">
        <v>400</v>
      </c>
      <c r="AU498" s="259" t="s">
        <v>93</v>
      </c>
      <c r="AY498" s="18" t="s">
        <v>397</v>
      </c>
      <c r="BE498" s="260">
        <f>IF(N498="základní",J498,0)</f>
        <v>0</v>
      </c>
      <c r="BF498" s="260">
        <f>IF(N498="snížená",J498,0)</f>
        <v>0</v>
      </c>
      <c r="BG498" s="260">
        <f>IF(N498="zákl. přenesená",J498,0)</f>
        <v>0</v>
      </c>
      <c r="BH498" s="260">
        <f>IF(N498="sníž. přenesená",J498,0)</f>
        <v>0</v>
      </c>
      <c r="BI498" s="260">
        <f>IF(N498="nulová",J498,0)</f>
        <v>0</v>
      </c>
      <c r="BJ498" s="18" t="s">
        <v>91</v>
      </c>
      <c r="BK498" s="260">
        <f>ROUND(I498*H498,2)</f>
        <v>0</v>
      </c>
      <c r="BL498" s="18" t="s">
        <v>162</v>
      </c>
      <c r="BM498" s="259" t="s">
        <v>1559</v>
      </c>
    </row>
    <row r="499" s="13" customFormat="1">
      <c r="A499" s="13"/>
      <c r="B499" s="269"/>
      <c r="C499" s="270"/>
      <c r="D499" s="261" t="s">
        <v>465</v>
      </c>
      <c r="E499" s="271" t="s">
        <v>1</v>
      </c>
      <c r="F499" s="272" t="s">
        <v>4794</v>
      </c>
      <c r="G499" s="270"/>
      <c r="H499" s="273">
        <v>1</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465</v>
      </c>
      <c r="AU499" s="279" t="s">
        <v>93</v>
      </c>
      <c r="AV499" s="13" t="s">
        <v>93</v>
      </c>
      <c r="AW499" s="13" t="s">
        <v>38</v>
      </c>
      <c r="AX499" s="13" t="s">
        <v>83</v>
      </c>
      <c r="AY499" s="279" t="s">
        <v>397</v>
      </c>
    </row>
    <row r="500" s="14" customFormat="1">
      <c r="A500" s="14"/>
      <c r="B500" s="280"/>
      <c r="C500" s="281"/>
      <c r="D500" s="261" t="s">
        <v>465</v>
      </c>
      <c r="E500" s="282" t="s">
        <v>1</v>
      </c>
      <c r="F500" s="283" t="s">
        <v>467</v>
      </c>
      <c r="G500" s="281"/>
      <c r="H500" s="284">
        <v>1</v>
      </c>
      <c r="I500" s="285"/>
      <c r="J500" s="281"/>
      <c r="K500" s="281"/>
      <c r="L500" s="286"/>
      <c r="M500" s="287"/>
      <c r="N500" s="288"/>
      <c r="O500" s="288"/>
      <c r="P500" s="288"/>
      <c r="Q500" s="288"/>
      <c r="R500" s="288"/>
      <c r="S500" s="288"/>
      <c r="T500" s="289"/>
      <c r="U500" s="14"/>
      <c r="V500" s="14"/>
      <c r="W500" s="14"/>
      <c r="X500" s="14"/>
      <c r="Y500" s="14"/>
      <c r="Z500" s="14"/>
      <c r="AA500" s="14"/>
      <c r="AB500" s="14"/>
      <c r="AC500" s="14"/>
      <c r="AD500" s="14"/>
      <c r="AE500" s="14"/>
      <c r="AT500" s="290" t="s">
        <v>465</v>
      </c>
      <c r="AU500" s="290" t="s">
        <v>93</v>
      </c>
      <c r="AV500" s="14" t="s">
        <v>124</v>
      </c>
      <c r="AW500" s="14" t="s">
        <v>38</v>
      </c>
      <c r="AX500" s="14" t="s">
        <v>91</v>
      </c>
      <c r="AY500" s="290" t="s">
        <v>397</v>
      </c>
    </row>
    <row r="501" s="2" customFormat="1" ht="33" customHeight="1">
      <c r="A501" s="40"/>
      <c r="B501" s="41"/>
      <c r="C501" s="247" t="s">
        <v>1162</v>
      </c>
      <c r="D501" s="247" t="s">
        <v>400</v>
      </c>
      <c r="E501" s="248" t="s">
        <v>4797</v>
      </c>
      <c r="F501" s="249" t="s">
        <v>4798</v>
      </c>
      <c r="G501" s="250" t="s">
        <v>4123</v>
      </c>
      <c r="H501" s="251">
        <v>7</v>
      </c>
      <c r="I501" s="252"/>
      <c r="J501" s="253">
        <f>ROUND(I501*H501,2)</f>
        <v>0</v>
      </c>
      <c r="K501" s="254"/>
      <c r="L501" s="46"/>
      <c r="M501" s="255" t="s">
        <v>1</v>
      </c>
      <c r="N501" s="256" t="s">
        <v>48</v>
      </c>
      <c r="O501" s="93"/>
      <c r="P501" s="257">
        <f>O501*H501</f>
        <v>0</v>
      </c>
      <c r="Q501" s="257">
        <v>0</v>
      </c>
      <c r="R501" s="257">
        <f>Q501*H501</f>
        <v>0</v>
      </c>
      <c r="S501" s="257">
        <v>0</v>
      </c>
      <c r="T501" s="258">
        <f>S501*H501</f>
        <v>0</v>
      </c>
      <c r="U501" s="40"/>
      <c r="V501" s="40"/>
      <c r="W501" s="40"/>
      <c r="X501" s="40"/>
      <c r="Y501" s="40"/>
      <c r="Z501" s="40"/>
      <c r="AA501" s="40"/>
      <c r="AB501" s="40"/>
      <c r="AC501" s="40"/>
      <c r="AD501" s="40"/>
      <c r="AE501" s="40"/>
      <c r="AR501" s="259" t="s">
        <v>162</v>
      </c>
      <c r="AT501" s="259" t="s">
        <v>400</v>
      </c>
      <c r="AU501" s="259" t="s">
        <v>93</v>
      </c>
      <c r="AY501" s="18" t="s">
        <v>397</v>
      </c>
      <c r="BE501" s="260">
        <f>IF(N501="základní",J501,0)</f>
        <v>0</v>
      </c>
      <c r="BF501" s="260">
        <f>IF(N501="snížená",J501,0)</f>
        <v>0</v>
      </c>
      <c r="BG501" s="260">
        <f>IF(N501="zákl. přenesená",J501,0)</f>
        <v>0</v>
      </c>
      <c r="BH501" s="260">
        <f>IF(N501="sníž. přenesená",J501,0)</f>
        <v>0</v>
      </c>
      <c r="BI501" s="260">
        <f>IF(N501="nulová",J501,0)</f>
        <v>0</v>
      </c>
      <c r="BJ501" s="18" t="s">
        <v>91</v>
      </c>
      <c r="BK501" s="260">
        <f>ROUND(I501*H501,2)</f>
        <v>0</v>
      </c>
      <c r="BL501" s="18" t="s">
        <v>162</v>
      </c>
      <c r="BM501" s="259" t="s">
        <v>1563</v>
      </c>
    </row>
    <row r="502" s="13" customFormat="1">
      <c r="A502" s="13"/>
      <c r="B502" s="269"/>
      <c r="C502" s="270"/>
      <c r="D502" s="261" t="s">
        <v>465</v>
      </c>
      <c r="E502" s="271" t="s">
        <v>1</v>
      </c>
      <c r="F502" s="272" t="s">
        <v>4799</v>
      </c>
      <c r="G502" s="270"/>
      <c r="H502" s="273">
        <v>7</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465</v>
      </c>
      <c r="AU502" s="279" t="s">
        <v>93</v>
      </c>
      <c r="AV502" s="13" t="s">
        <v>93</v>
      </c>
      <c r="AW502" s="13" t="s">
        <v>38</v>
      </c>
      <c r="AX502" s="13" t="s">
        <v>83</v>
      </c>
      <c r="AY502" s="279" t="s">
        <v>397</v>
      </c>
    </row>
    <row r="503" s="14" customFormat="1">
      <c r="A503" s="14"/>
      <c r="B503" s="280"/>
      <c r="C503" s="281"/>
      <c r="D503" s="261" t="s">
        <v>465</v>
      </c>
      <c r="E503" s="282" t="s">
        <v>1</v>
      </c>
      <c r="F503" s="283" t="s">
        <v>467</v>
      </c>
      <c r="G503" s="281"/>
      <c r="H503" s="284">
        <v>7</v>
      </c>
      <c r="I503" s="285"/>
      <c r="J503" s="281"/>
      <c r="K503" s="281"/>
      <c r="L503" s="286"/>
      <c r="M503" s="287"/>
      <c r="N503" s="288"/>
      <c r="O503" s="288"/>
      <c r="P503" s="288"/>
      <c r="Q503" s="288"/>
      <c r="R503" s="288"/>
      <c r="S503" s="288"/>
      <c r="T503" s="289"/>
      <c r="U503" s="14"/>
      <c r="V503" s="14"/>
      <c r="W503" s="14"/>
      <c r="X503" s="14"/>
      <c r="Y503" s="14"/>
      <c r="Z503" s="14"/>
      <c r="AA503" s="14"/>
      <c r="AB503" s="14"/>
      <c r="AC503" s="14"/>
      <c r="AD503" s="14"/>
      <c r="AE503" s="14"/>
      <c r="AT503" s="290" t="s">
        <v>465</v>
      </c>
      <c r="AU503" s="290" t="s">
        <v>93</v>
      </c>
      <c r="AV503" s="14" t="s">
        <v>124</v>
      </c>
      <c r="AW503" s="14" t="s">
        <v>38</v>
      </c>
      <c r="AX503" s="14" t="s">
        <v>91</v>
      </c>
      <c r="AY503" s="290" t="s">
        <v>397</v>
      </c>
    </row>
    <row r="504" s="2" customFormat="1" ht="33" customHeight="1">
      <c r="A504" s="40"/>
      <c r="B504" s="41"/>
      <c r="C504" s="247" t="s">
        <v>1565</v>
      </c>
      <c r="D504" s="247" t="s">
        <v>400</v>
      </c>
      <c r="E504" s="248" t="s">
        <v>4800</v>
      </c>
      <c r="F504" s="249" t="s">
        <v>4801</v>
      </c>
      <c r="G504" s="250" t="s">
        <v>4123</v>
      </c>
      <c r="H504" s="251">
        <v>1</v>
      </c>
      <c r="I504" s="252"/>
      <c r="J504" s="253">
        <f>ROUND(I504*H504,2)</f>
        <v>0</v>
      </c>
      <c r="K504" s="254"/>
      <c r="L504" s="46"/>
      <c r="M504" s="255" t="s">
        <v>1</v>
      </c>
      <c r="N504" s="256" t="s">
        <v>48</v>
      </c>
      <c r="O504" s="93"/>
      <c r="P504" s="257">
        <f>O504*H504</f>
        <v>0</v>
      </c>
      <c r="Q504" s="257">
        <v>0</v>
      </c>
      <c r="R504" s="257">
        <f>Q504*H504</f>
        <v>0</v>
      </c>
      <c r="S504" s="257">
        <v>0</v>
      </c>
      <c r="T504" s="258">
        <f>S504*H504</f>
        <v>0</v>
      </c>
      <c r="U504" s="40"/>
      <c r="V504" s="40"/>
      <c r="W504" s="40"/>
      <c r="X504" s="40"/>
      <c r="Y504" s="40"/>
      <c r="Z504" s="40"/>
      <c r="AA504" s="40"/>
      <c r="AB504" s="40"/>
      <c r="AC504" s="40"/>
      <c r="AD504" s="40"/>
      <c r="AE504" s="40"/>
      <c r="AR504" s="259" t="s">
        <v>162</v>
      </c>
      <c r="AT504" s="259" t="s">
        <v>400</v>
      </c>
      <c r="AU504" s="259" t="s">
        <v>93</v>
      </c>
      <c r="AY504" s="18" t="s">
        <v>397</v>
      </c>
      <c r="BE504" s="260">
        <f>IF(N504="základní",J504,0)</f>
        <v>0</v>
      </c>
      <c r="BF504" s="260">
        <f>IF(N504="snížená",J504,0)</f>
        <v>0</v>
      </c>
      <c r="BG504" s="260">
        <f>IF(N504="zákl. přenesená",J504,0)</f>
        <v>0</v>
      </c>
      <c r="BH504" s="260">
        <f>IF(N504="sníž. přenesená",J504,0)</f>
        <v>0</v>
      </c>
      <c r="BI504" s="260">
        <f>IF(N504="nulová",J504,0)</f>
        <v>0</v>
      </c>
      <c r="BJ504" s="18" t="s">
        <v>91</v>
      </c>
      <c r="BK504" s="260">
        <f>ROUND(I504*H504,2)</f>
        <v>0</v>
      </c>
      <c r="BL504" s="18" t="s">
        <v>162</v>
      </c>
      <c r="BM504" s="259" t="s">
        <v>1567</v>
      </c>
    </row>
    <row r="505" s="2" customFormat="1" ht="33" customHeight="1">
      <c r="A505" s="40"/>
      <c r="B505" s="41"/>
      <c r="C505" s="247" t="s">
        <v>1166</v>
      </c>
      <c r="D505" s="247" t="s">
        <v>400</v>
      </c>
      <c r="E505" s="248" t="s">
        <v>4802</v>
      </c>
      <c r="F505" s="249" t="s">
        <v>4803</v>
      </c>
      <c r="G505" s="250" t="s">
        <v>4123</v>
      </c>
      <c r="H505" s="251">
        <v>1</v>
      </c>
      <c r="I505" s="252"/>
      <c r="J505" s="253">
        <f>ROUND(I505*H505,2)</f>
        <v>0</v>
      </c>
      <c r="K505" s="254"/>
      <c r="L505" s="46"/>
      <c r="M505" s="255" t="s">
        <v>1</v>
      </c>
      <c r="N505" s="256" t="s">
        <v>48</v>
      </c>
      <c r="O505" s="93"/>
      <c r="P505" s="257">
        <f>O505*H505</f>
        <v>0</v>
      </c>
      <c r="Q505" s="257">
        <v>0</v>
      </c>
      <c r="R505" s="257">
        <f>Q505*H505</f>
        <v>0</v>
      </c>
      <c r="S505" s="257">
        <v>0</v>
      </c>
      <c r="T505" s="258">
        <f>S505*H505</f>
        <v>0</v>
      </c>
      <c r="U505" s="40"/>
      <c r="V505" s="40"/>
      <c r="W505" s="40"/>
      <c r="X505" s="40"/>
      <c r="Y505" s="40"/>
      <c r="Z505" s="40"/>
      <c r="AA505" s="40"/>
      <c r="AB505" s="40"/>
      <c r="AC505" s="40"/>
      <c r="AD505" s="40"/>
      <c r="AE505" s="40"/>
      <c r="AR505" s="259" t="s">
        <v>162</v>
      </c>
      <c r="AT505" s="259" t="s">
        <v>400</v>
      </c>
      <c r="AU505" s="259" t="s">
        <v>93</v>
      </c>
      <c r="AY505" s="18" t="s">
        <v>397</v>
      </c>
      <c r="BE505" s="260">
        <f>IF(N505="základní",J505,0)</f>
        <v>0</v>
      </c>
      <c r="BF505" s="260">
        <f>IF(N505="snížená",J505,0)</f>
        <v>0</v>
      </c>
      <c r="BG505" s="260">
        <f>IF(N505="zákl. přenesená",J505,0)</f>
        <v>0</v>
      </c>
      <c r="BH505" s="260">
        <f>IF(N505="sníž. přenesená",J505,0)</f>
        <v>0</v>
      </c>
      <c r="BI505" s="260">
        <f>IF(N505="nulová",J505,0)</f>
        <v>0</v>
      </c>
      <c r="BJ505" s="18" t="s">
        <v>91</v>
      </c>
      <c r="BK505" s="260">
        <f>ROUND(I505*H505,2)</f>
        <v>0</v>
      </c>
      <c r="BL505" s="18" t="s">
        <v>162</v>
      </c>
      <c r="BM505" s="259" t="s">
        <v>1569</v>
      </c>
    </row>
    <row r="506" s="2" customFormat="1" ht="44.25" customHeight="1">
      <c r="A506" s="40"/>
      <c r="B506" s="41"/>
      <c r="C506" s="247" t="s">
        <v>1571</v>
      </c>
      <c r="D506" s="247" t="s">
        <v>400</v>
      </c>
      <c r="E506" s="248" t="s">
        <v>4804</v>
      </c>
      <c r="F506" s="249" t="s">
        <v>4805</v>
      </c>
      <c r="G506" s="250" t="s">
        <v>4123</v>
      </c>
      <c r="H506" s="251">
        <v>9</v>
      </c>
      <c r="I506" s="252"/>
      <c r="J506" s="253">
        <f>ROUND(I506*H506,2)</f>
        <v>0</v>
      </c>
      <c r="K506" s="254"/>
      <c r="L506" s="46"/>
      <c r="M506" s="255" t="s">
        <v>1</v>
      </c>
      <c r="N506" s="256" t="s">
        <v>48</v>
      </c>
      <c r="O506" s="93"/>
      <c r="P506" s="257">
        <f>O506*H506</f>
        <v>0</v>
      </c>
      <c r="Q506" s="257">
        <v>0</v>
      </c>
      <c r="R506" s="257">
        <f>Q506*H506</f>
        <v>0</v>
      </c>
      <c r="S506" s="257">
        <v>0</v>
      </c>
      <c r="T506" s="258">
        <f>S506*H506</f>
        <v>0</v>
      </c>
      <c r="U506" s="40"/>
      <c r="V506" s="40"/>
      <c r="W506" s="40"/>
      <c r="X506" s="40"/>
      <c r="Y506" s="40"/>
      <c r="Z506" s="40"/>
      <c r="AA506" s="40"/>
      <c r="AB506" s="40"/>
      <c r="AC506" s="40"/>
      <c r="AD506" s="40"/>
      <c r="AE506" s="40"/>
      <c r="AR506" s="259" t="s">
        <v>162</v>
      </c>
      <c r="AT506" s="259" t="s">
        <v>400</v>
      </c>
      <c r="AU506" s="259" t="s">
        <v>93</v>
      </c>
      <c r="AY506" s="18" t="s">
        <v>397</v>
      </c>
      <c r="BE506" s="260">
        <f>IF(N506="základní",J506,0)</f>
        <v>0</v>
      </c>
      <c r="BF506" s="260">
        <f>IF(N506="snížená",J506,0)</f>
        <v>0</v>
      </c>
      <c r="BG506" s="260">
        <f>IF(N506="zákl. přenesená",J506,0)</f>
        <v>0</v>
      </c>
      <c r="BH506" s="260">
        <f>IF(N506="sníž. přenesená",J506,0)</f>
        <v>0</v>
      </c>
      <c r="BI506" s="260">
        <f>IF(N506="nulová",J506,0)</f>
        <v>0</v>
      </c>
      <c r="BJ506" s="18" t="s">
        <v>91</v>
      </c>
      <c r="BK506" s="260">
        <f>ROUND(I506*H506,2)</f>
        <v>0</v>
      </c>
      <c r="BL506" s="18" t="s">
        <v>162</v>
      </c>
      <c r="BM506" s="259" t="s">
        <v>1574</v>
      </c>
    </row>
    <row r="507" s="2" customFormat="1" ht="21.75" customHeight="1">
      <c r="A507" s="40"/>
      <c r="B507" s="41"/>
      <c r="C507" s="247" t="s">
        <v>1171</v>
      </c>
      <c r="D507" s="247" t="s">
        <v>400</v>
      </c>
      <c r="E507" s="248" t="s">
        <v>4806</v>
      </c>
      <c r="F507" s="249" t="s">
        <v>4807</v>
      </c>
      <c r="G507" s="250" t="s">
        <v>4123</v>
      </c>
      <c r="H507" s="251">
        <v>16</v>
      </c>
      <c r="I507" s="252"/>
      <c r="J507" s="253">
        <f>ROUND(I507*H507,2)</f>
        <v>0</v>
      </c>
      <c r="K507" s="254"/>
      <c r="L507" s="46"/>
      <c r="M507" s="255" t="s">
        <v>1</v>
      </c>
      <c r="N507" s="256" t="s">
        <v>48</v>
      </c>
      <c r="O507" s="93"/>
      <c r="P507" s="257">
        <f>O507*H507</f>
        <v>0</v>
      </c>
      <c r="Q507" s="257">
        <v>0</v>
      </c>
      <c r="R507" s="257">
        <f>Q507*H507</f>
        <v>0</v>
      </c>
      <c r="S507" s="257">
        <v>0</v>
      </c>
      <c r="T507" s="258">
        <f>S507*H507</f>
        <v>0</v>
      </c>
      <c r="U507" s="40"/>
      <c r="V507" s="40"/>
      <c r="W507" s="40"/>
      <c r="X507" s="40"/>
      <c r="Y507" s="40"/>
      <c r="Z507" s="40"/>
      <c r="AA507" s="40"/>
      <c r="AB507" s="40"/>
      <c r="AC507" s="40"/>
      <c r="AD507" s="40"/>
      <c r="AE507" s="40"/>
      <c r="AR507" s="259" t="s">
        <v>162</v>
      </c>
      <c r="AT507" s="259" t="s">
        <v>400</v>
      </c>
      <c r="AU507" s="259" t="s">
        <v>93</v>
      </c>
      <c r="AY507" s="18" t="s">
        <v>397</v>
      </c>
      <c r="BE507" s="260">
        <f>IF(N507="základní",J507,0)</f>
        <v>0</v>
      </c>
      <c r="BF507" s="260">
        <f>IF(N507="snížená",J507,0)</f>
        <v>0</v>
      </c>
      <c r="BG507" s="260">
        <f>IF(N507="zákl. přenesená",J507,0)</f>
        <v>0</v>
      </c>
      <c r="BH507" s="260">
        <f>IF(N507="sníž. přenesená",J507,0)</f>
        <v>0</v>
      </c>
      <c r="BI507" s="260">
        <f>IF(N507="nulová",J507,0)</f>
        <v>0</v>
      </c>
      <c r="BJ507" s="18" t="s">
        <v>91</v>
      </c>
      <c r="BK507" s="260">
        <f>ROUND(I507*H507,2)</f>
        <v>0</v>
      </c>
      <c r="BL507" s="18" t="s">
        <v>162</v>
      </c>
      <c r="BM507" s="259" t="s">
        <v>1578</v>
      </c>
    </row>
    <row r="508" s="13" customFormat="1">
      <c r="A508" s="13"/>
      <c r="B508" s="269"/>
      <c r="C508" s="270"/>
      <c r="D508" s="261" t="s">
        <v>465</v>
      </c>
      <c r="E508" s="271" t="s">
        <v>1</v>
      </c>
      <c r="F508" s="272" t="s">
        <v>4764</v>
      </c>
      <c r="G508" s="270"/>
      <c r="H508" s="273">
        <v>10</v>
      </c>
      <c r="I508" s="274"/>
      <c r="J508" s="270"/>
      <c r="K508" s="270"/>
      <c r="L508" s="275"/>
      <c r="M508" s="276"/>
      <c r="N508" s="277"/>
      <c r="O508" s="277"/>
      <c r="P508" s="277"/>
      <c r="Q508" s="277"/>
      <c r="R508" s="277"/>
      <c r="S508" s="277"/>
      <c r="T508" s="278"/>
      <c r="U508" s="13"/>
      <c r="V508" s="13"/>
      <c r="W508" s="13"/>
      <c r="X508" s="13"/>
      <c r="Y508" s="13"/>
      <c r="Z508" s="13"/>
      <c r="AA508" s="13"/>
      <c r="AB508" s="13"/>
      <c r="AC508" s="13"/>
      <c r="AD508" s="13"/>
      <c r="AE508" s="13"/>
      <c r="AT508" s="279" t="s">
        <v>465</v>
      </c>
      <c r="AU508" s="279" t="s">
        <v>93</v>
      </c>
      <c r="AV508" s="13" t="s">
        <v>93</v>
      </c>
      <c r="AW508" s="13" t="s">
        <v>38</v>
      </c>
      <c r="AX508" s="13" t="s">
        <v>83</v>
      </c>
      <c r="AY508" s="279" t="s">
        <v>397</v>
      </c>
    </row>
    <row r="509" s="13" customFormat="1">
      <c r="A509" s="13"/>
      <c r="B509" s="269"/>
      <c r="C509" s="270"/>
      <c r="D509" s="261" t="s">
        <v>465</v>
      </c>
      <c r="E509" s="271" t="s">
        <v>1</v>
      </c>
      <c r="F509" s="272" t="s">
        <v>4765</v>
      </c>
      <c r="G509" s="270"/>
      <c r="H509" s="273">
        <v>6</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465</v>
      </c>
      <c r="AU509" s="279" t="s">
        <v>93</v>
      </c>
      <c r="AV509" s="13" t="s">
        <v>93</v>
      </c>
      <c r="AW509" s="13" t="s">
        <v>38</v>
      </c>
      <c r="AX509" s="13" t="s">
        <v>83</v>
      </c>
      <c r="AY509" s="279" t="s">
        <v>397</v>
      </c>
    </row>
    <row r="510" s="14" customFormat="1">
      <c r="A510" s="14"/>
      <c r="B510" s="280"/>
      <c r="C510" s="281"/>
      <c r="D510" s="261" t="s">
        <v>465</v>
      </c>
      <c r="E510" s="282" t="s">
        <v>1</v>
      </c>
      <c r="F510" s="283" t="s">
        <v>467</v>
      </c>
      <c r="G510" s="281"/>
      <c r="H510" s="284">
        <v>16</v>
      </c>
      <c r="I510" s="285"/>
      <c r="J510" s="281"/>
      <c r="K510" s="281"/>
      <c r="L510" s="286"/>
      <c r="M510" s="287"/>
      <c r="N510" s="288"/>
      <c r="O510" s="288"/>
      <c r="P510" s="288"/>
      <c r="Q510" s="288"/>
      <c r="R510" s="288"/>
      <c r="S510" s="288"/>
      <c r="T510" s="289"/>
      <c r="U510" s="14"/>
      <c r="V510" s="14"/>
      <c r="W510" s="14"/>
      <c r="X510" s="14"/>
      <c r="Y510" s="14"/>
      <c r="Z510" s="14"/>
      <c r="AA510" s="14"/>
      <c r="AB510" s="14"/>
      <c r="AC510" s="14"/>
      <c r="AD510" s="14"/>
      <c r="AE510" s="14"/>
      <c r="AT510" s="290" t="s">
        <v>465</v>
      </c>
      <c r="AU510" s="290" t="s">
        <v>93</v>
      </c>
      <c r="AV510" s="14" t="s">
        <v>124</v>
      </c>
      <c r="AW510" s="14" t="s">
        <v>38</v>
      </c>
      <c r="AX510" s="14" t="s">
        <v>91</v>
      </c>
      <c r="AY510" s="290" t="s">
        <v>397</v>
      </c>
    </row>
    <row r="511" s="2" customFormat="1" ht="21.75" customHeight="1">
      <c r="A511" s="40"/>
      <c r="B511" s="41"/>
      <c r="C511" s="247" t="s">
        <v>1580</v>
      </c>
      <c r="D511" s="247" t="s">
        <v>400</v>
      </c>
      <c r="E511" s="248" t="s">
        <v>4808</v>
      </c>
      <c r="F511" s="249" t="s">
        <v>4809</v>
      </c>
      <c r="G511" s="250" t="s">
        <v>4123</v>
      </c>
      <c r="H511" s="251">
        <v>350</v>
      </c>
      <c r="I511" s="252"/>
      <c r="J511" s="253">
        <f>ROUND(I511*H511,2)</f>
        <v>0</v>
      </c>
      <c r="K511" s="254"/>
      <c r="L511" s="46"/>
      <c r="M511" s="255" t="s">
        <v>1</v>
      </c>
      <c r="N511" s="256" t="s">
        <v>48</v>
      </c>
      <c r="O511" s="93"/>
      <c r="P511" s="257">
        <f>O511*H511</f>
        <v>0</v>
      </c>
      <c r="Q511" s="257">
        <v>0</v>
      </c>
      <c r="R511" s="257">
        <f>Q511*H511</f>
        <v>0</v>
      </c>
      <c r="S511" s="257">
        <v>0</v>
      </c>
      <c r="T511" s="258">
        <f>S511*H511</f>
        <v>0</v>
      </c>
      <c r="U511" s="40"/>
      <c r="V511" s="40"/>
      <c r="W511" s="40"/>
      <c r="X511" s="40"/>
      <c r="Y511" s="40"/>
      <c r="Z511" s="40"/>
      <c r="AA511" s="40"/>
      <c r="AB511" s="40"/>
      <c r="AC511" s="40"/>
      <c r="AD511" s="40"/>
      <c r="AE511" s="40"/>
      <c r="AR511" s="259" t="s">
        <v>162</v>
      </c>
      <c r="AT511" s="259" t="s">
        <v>400</v>
      </c>
      <c r="AU511" s="259" t="s">
        <v>93</v>
      </c>
      <c r="AY511" s="18" t="s">
        <v>397</v>
      </c>
      <c r="BE511" s="260">
        <f>IF(N511="základní",J511,0)</f>
        <v>0</v>
      </c>
      <c r="BF511" s="260">
        <f>IF(N511="snížená",J511,0)</f>
        <v>0</v>
      </c>
      <c r="BG511" s="260">
        <f>IF(N511="zákl. přenesená",J511,0)</f>
        <v>0</v>
      </c>
      <c r="BH511" s="260">
        <f>IF(N511="sníž. přenesená",J511,0)</f>
        <v>0</v>
      </c>
      <c r="BI511" s="260">
        <f>IF(N511="nulová",J511,0)</f>
        <v>0</v>
      </c>
      <c r="BJ511" s="18" t="s">
        <v>91</v>
      </c>
      <c r="BK511" s="260">
        <f>ROUND(I511*H511,2)</f>
        <v>0</v>
      </c>
      <c r="BL511" s="18" t="s">
        <v>162</v>
      </c>
      <c r="BM511" s="259" t="s">
        <v>1583</v>
      </c>
    </row>
    <row r="512" s="13" customFormat="1">
      <c r="A512" s="13"/>
      <c r="B512" s="269"/>
      <c r="C512" s="270"/>
      <c r="D512" s="261" t="s">
        <v>465</v>
      </c>
      <c r="E512" s="271" t="s">
        <v>1</v>
      </c>
      <c r="F512" s="272" t="s">
        <v>4810</v>
      </c>
      <c r="G512" s="270"/>
      <c r="H512" s="273">
        <v>152</v>
      </c>
      <c r="I512" s="274"/>
      <c r="J512" s="270"/>
      <c r="K512" s="270"/>
      <c r="L512" s="275"/>
      <c r="M512" s="276"/>
      <c r="N512" s="277"/>
      <c r="O512" s="277"/>
      <c r="P512" s="277"/>
      <c r="Q512" s="277"/>
      <c r="R512" s="277"/>
      <c r="S512" s="277"/>
      <c r="T512" s="278"/>
      <c r="U512" s="13"/>
      <c r="V512" s="13"/>
      <c r="W512" s="13"/>
      <c r="X512" s="13"/>
      <c r="Y512" s="13"/>
      <c r="Z512" s="13"/>
      <c r="AA512" s="13"/>
      <c r="AB512" s="13"/>
      <c r="AC512" s="13"/>
      <c r="AD512" s="13"/>
      <c r="AE512" s="13"/>
      <c r="AT512" s="279" t="s">
        <v>465</v>
      </c>
      <c r="AU512" s="279" t="s">
        <v>93</v>
      </c>
      <c r="AV512" s="13" t="s">
        <v>93</v>
      </c>
      <c r="AW512" s="13" t="s">
        <v>38</v>
      </c>
      <c r="AX512" s="13" t="s">
        <v>83</v>
      </c>
      <c r="AY512" s="279" t="s">
        <v>397</v>
      </c>
    </row>
    <row r="513" s="13" customFormat="1">
      <c r="A513" s="13"/>
      <c r="B513" s="269"/>
      <c r="C513" s="270"/>
      <c r="D513" s="261" t="s">
        <v>465</v>
      </c>
      <c r="E513" s="271" t="s">
        <v>1</v>
      </c>
      <c r="F513" s="272" t="s">
        <v>4811</v>
      </c>
      <c r="G513" s="270"/>
      <c r="H513" s="273">
        <v>198</v>
      </c>
      <c r="I513" s="274"/>
      <c r="J513" s="270"/>
      <c r="K513" s="270"/>
      <c r="L513" s="275"/>
      <c r="M513" s="276"/>
      <c r="N513" s="277"/>
      <c r="O513" s="277"/>
      <c r="P513" s="277"/>
      <c r="Q513" s="277"/>
      <c r="R513" s="277"/>
      <c r="S513" s="277"/>
      <c r="T513" s="278"/>
      <c r="U513" s="13"/>
      <c r="V513" s="13"/>
      <c r="W513" s="13"/>
      <c r="X513" s="13"/>
      <c r="Y513" s="13"/>
      <c r="Z513" s="13"/>
      <c r="AA513" s="13"/>
      <c r="AB513" s="13"/>
      <c r="AC513" s="13"/>
      <c r="AD513" s="13"/>
      <c r="AE513" s="13"/>
      <c r="AT513" s="279" t="s">
        <v>465</v>
      </c>
      <c r="AU513" s="279" t="s">
        <v>93</v>
      </c>
      <c r="AV513" s="13" t="s">
        <v>93</v>
      </c>
      <c r="AW513" s="13" t="s">
        <v>38</v>
      </c>
      <c r="AX513" s="13" t="s">
        <v>83</v>
      </c>
      <c r="AY513" s="279" t="s">
        <v>397</v>
      </c>
    </row>
    <row r="514" s="14" customFormat="1">
      <c r="A514" s="14"/>
      <c r="B514" s="280"/>
      <c r="C514" s="281"/>
      <c r="D514" s="261" t="s">
        <v>465</v>
      </c>
      <c r="E514" s="282" t="s">
        <v>1</v>
      </c>
      <c r="F514" s="283" t="s">
        <v>467</v>
      </c>
      <c r="G514" s="281"/>
      <c r="H514" s="284">
        <v>350</v>
      </c>
      <c r="I514" s="285"/>
      <c r="J514" s="281"/>
      <c r="K514" s="281"/>
      <c r="L514" s="286"/>
      <c r="M514" s="287"/>
      <c r="N514" s="288"/>
      <c r="O514" s="288"/>
      <c r="P514" s="288"/>
      <c r="Q514" s="288"/>
      <c r="R514" s="288"/>
      <c r="S514" s="288"/>
      <c r="T514" s="289"/>
      <c r="U514" s="14"/>
      <c r="V514" s="14"/>
      <c r="W514" s="14"/>
      <c r="X514" s="14"/>
      <c r="Y514" s="14"/>
      <c r="Z514" s="14"/>
      <c r="AA514" s="14"/>
      <c r="AB514" s="14"/>
      <c r="AC514" s="14"/>
      <c r="AD514" s="14"/>
      <c r="AE514" s="14"/>
      <c r="AT514" s="290" t="s">
        <v>465</v>
      </c>
      <c r="AU514" s="290" t="s">
        <v>93</v>
      </c>
      <c r="AV514" s="14" t="s">
        <v>124</v>
      </c>
      <c r="AW514" s="14" t="s">
        <v>38</v>
      </c>
      <c r="AX514" s="14" t="s">
        <v>91</v>
      </c>
      <c r="AY514" s="290" t="s">
        <v>397</v>
      </c>
    </row>
    <row r="515" s="2" customFormat="1" ht="21.75" customHeight="1">
      <c r="A515" s="40"/>
      <c r="B515" s="41"/>
      <c r="C515" s="247" t="s">
        <v>1176</v>
      </c>
      <c r="D515" s="247" t="s">
        <v>400</v>
      </c>
      <c r="E515" s="248" t="s">
        <v>4812</v>
      </c>
      <c r="F515" s="249" t="s">
        <v>4813</v>
      </c>
      <c r="G515" s="250" t="s">
        <v>656</v>
      </c>
      <c r="H515" s="251">
        <v>72</v>
      </c>
      <c r="I515" s="252"/>
      <c r="J515" s="253">
        <f>ROUND(I515*H515,2)</f>
        <v>0</v>
      </c>
      <c r="K515" s="254"/>
      <c r="L515" s="46"/>
      <c r="M515" s="255" t="s">
        <v>1</v>
      </c>
      <c r="N515" s="256" t="s">
        <v>48</v>
      </c>
      <c r="O515" s="93"/>
      <c r="P515" s="257">
        <f>O515*H515</f>
        <v>0</v>
      </c>
      <c r="Q515" s="257">
        <v>0</v>
      </c>
      <c r="R515" s="257">
        <f>Q515*H515</f>
        <v>0</v>
      </c>
      <c r="S515" s="257">
        <v>0</v>
      </c>
      <c r="T515" s="258">
        <f>S515*H515</f>
        <v>0</v>
      </c>
      <c r="U515" s="40"/>
      <c r="V515" s="40"/>
      <c r="W515" s="40"/>
      <c r="X515" s="40"/>
      <c r="Y515" s="40"/>
      <c r="Z515" s="40"/>
      <c r="AA515" s="40"/>
      <c r="AB515" s="40"/>
      <c r="AC515" s="40"/>
      <c r="AD515" s="40"/>
      <c r="AE515" s="40"/>
      <c r="AR515" s="259" t="s">
        <v>162</v>
      </c>
      <c r="AT515" s="259" t="s">
        <v>400</v>
      </c>
      <c r="AU515" s="259" t="s">
        <v>93</v>
      </c>
      <c r="AY515" s="18" t="s">
        <v>397</v>
      </c>
      <c r="BE515" s="260">
        <f>IF(N515="základní",J515,0)</f>
        <v>0</v>
      </c>
      <c r="BF515" s="260">
        <f>IF(N515="snížená",J515,0)</f>
        <v>0</v>
      </c>
      <c r="BG515" s="260">
        <f>IF(N515="zákl. přenesená",J515,0)</f>
        <v>0</v>
      </c>
      <c r="BH515" s="260">
        <f>IF(N515="sníž. přenesená",J515,0)</f>
        <v>0</v>
      </c>
      <c r="BI515" s="260">
        <f>IF(N515="nulová",J515,0)</f>
        <v>0</v>
      </c>
      <c r="BJ515" s="18" t="s">
        <v>91</v>
      </c>
      <c r="BK515" s="260">
        <f>ROUND(I515*H515,2)</f>
        <v>0</v>
      </c>
      <c r="BL515" s="18" t="s">
        <v>162</v>
      </c>
      <c r="BM515" s="259" t="s">
        <v>1587</v>
      </c>
    </row>
    <row r="516" s="13" customFormat="1">
      <c r="A516" s="13"/>
      <c r="B516" s="269"/>
      <c r="C516" s="270"/>
      <c r="D516" s="261" t="s">
        <v>465</v>
      </c>
      <c r="E516" s="271" t="s">
        <v>1</v>
      </c>
      <c r="F516" s="272" t="s">
        <v>4814</v>
      </c>
      <c r="G516" s="270"/>
      <c r="H516" s="273">
        <v>39</v>
      </c>
      <c r="I516" s="274"/>
      <c r="J516" s="270"/>
      <c r="K516" s="270"/>
      <c r="L516" s="275"/>
      <c r="M516" s="276"/>
      <c r="N516" s="277"/>
      <c r="O516" s="277"/>
      <c r="P516" s="277"/>
      <c r="Q516" s="277"/>
      <c r="R516" s="277"/>
      <c r="S516" s="277"/>
      <c r="T516" s="278"/>
      <c r="U516" s="13"/>
      <c r="V516" s="13"/>
      <c r="W516" s="13"/>
      <c r="X516" s="13"/>
      <c r="Y516" s="13"/>
      <c r="Z516" s="13"/>
      <c r="AA516" s="13"/>
      <c r="AB516" s="13"/>
      <c r="AC516" s="13"/>
      <c r="AD516" s="13"/>
      <c r="AE516" s="13"/>
      <c r="AT516" s="279" t="s">
        <v>465</v>
      </c>
      <c r="AU516" s="279" t="s">
        <v>93</v>
      </c>
      <c r="AV516" s="13" t="s">
        <v>93</v>
      </c>
      <c r="AW516" s="13" t="s">
        <v>38</v>
      </c>
      <c r="AX516" s="13" t="s">
        <v>83</v>
      </c>
      <c r="AY516" s="279" t="s">
        <v>397</v>
      </c>
    </row>
    <row r="517" s="13" customFormat="1">
      <c r="A517" s="13"/>
      <c r="B517" s="269"/>
      <c r="C517" s="270"/>
      <c r="D517" s="261" t="s">
        <v>465</v>
      </c>
      <c r="E517" s="271" t="s">
        <v>1</v>
      </c>
      <c r="F517" s="272" t="s">
        <v>4815</v>
      </c>
      <c r="G517" s="270"/>
      <c r="H517" s="273">
        <v>32</v>
      </c>
      <c r="I517" s="274"/>
      <c r="J517" s="270"/>
      <c r="K517" s="270"/>
      <c r="L517" s="275"/>
      <c r="M517" s="276"/>
      <c r="N517" s="277"/>
      <c r="O517" s="277"/>
      <c r="P517" s="277"/>
      <c r="Q517" s="277"/>
      <c r="R517" s="277"/>
      <c r="S517" s="277"/>
      <c r="T517" s="278"/>
      <c r="U517" s="13"/>
      <c r="V517" s="13"/>
      <c r="W517" s="13"/>
      <c r="X517" s="13"/>
      <c r="Y517" s="13"/>
      <c r="Z517" s="13"/>
      <c r="AA517" s="13"/>
      <c r="AB517" s="13"/>
      <c r="AC517" s="13"/>
      <c r="AD517" s="13"/>
      <c r="AE517" s="13"/>
      <c r="AT517" s="279" t="s">
        <v>465</v>
      </c>
      <c r="AU517" s="279" t="s">
        <v>93</v>
      </c>
      <c r="AV517" s="13" t="s">
        <v>93</v>
      </c>
      <c r="AW517" s="13" t="s">
        <v>38</v>
      </c>
      <c r="AX517" s="13" t="s">
        <v>83</v>
      </c>
      <c r="AY517" s="279" t="s">
        <v>397</v>
      </c>
    </row>
    <row r="518" s="13" customFormat="1">
      <c r="A518" s="13"/>
      <c r="B518" s="269"/>
      <c r="C518" s="270"/>
      <c r="D518" s="261" t="s">
        <v>465</v>
      </c>
      <c r="E518" s="271" t="s">
        <v>1</v>
      </c>
      <c r="F518" s="272" t="s">
        <v>4670</v>
      </c>
      <c r="G518" s="270"/>
      <c r="H518" s="273">
        <v>1</v>
      </c>
      <c r="I518" s="274"/>
      <c r="J518" s="270"/>
      <c r="K518" s="270"/>
      <c r="L518" s="275"/>
      <c r="M518" s="276"/>
      <c r="N518" s="277"/>
      <c r="O518" s="277"/>
      <c r="P518" s="277"/>
      <c r="Q518" s="277"/>
      <c r="R518" s="277"/>
      <c r="S518" s="277"/>
      <c r="T518" s="278"/>
      <c r="U518" s="13"/>
      <c r="V518" s="13"/>
      <c r="W518" s="13"/>
      <c r="X518" s="13"/>
      <c r="Y518" s="13"/>
      <c r="Z518" s="13"/>
      <c r="AA518" s="13"/>
      <c r="AB518" s="13"/>
      <c r="AC518" s="13"/>
      <c r="AD518" s="13"/>
      <c r="AE518" s="13"/>
      <c r="AT518" s="279" t="s">
        <v>465</v>
      </c>
      <c r="AU518" s="279" t="s">
        <v>93</v>
      </c>
      <c r="AV518" s="13" t="s">
        <v>93</v>
      </c>
      <c r="AW518" s="13" t="s">
        <v>38</v>
      </c>
      <c r="AX518" s="13" t="s">
        <v>83</v>
      </c>
      <c r="AY518" s="279" t="s">
        <v>397</v>
      </c>
    </row>
    <row r="519" s="14" customFormat="1">
      <c r="A519" s="14"/>
      <c r="B519" s="280"/>
      <c r="C519" s="281"/>
      <c r="D519" s="261" t="s">
        <v>465</v>
      </c>
      <c r="E519" s="282" t="s">
        <v>1</v>
      </c>
      <c r="F519" s="283" t="s">
        <v>467</v>
      </c>
      <c r="G519" s="281"/>
      <c r="H519" s="284">
        <v>72</v>
      </c>
      <c r="I519" s="285"/>
      <c r="J519" s="281"/>
      <c r="K519" s="281"/>
      <c r="L519" s="286"/>
      <c r="M519" s="287"/>
      <c r="N519" s="288"/>
      <c r="O519" s="288"/>
      <c r="P519" s="288"/>
      <c r="Q519" s="288"/>
      <c r="R519" s="288"/>
      <c r="S519" s="288"/>
      <c r="T519" s="289"/>
      <c r="U519" s="14"/>
      <c r="V519" s="14"/>
      <c r="W519" s="14"/>
      <c r="X519" s="14"/>
      <c r="Y519" s="14"/>
      <c r="Z519" s="14"/>
      <c r="AA519" s="14"/>
      <c r="AB519" s="14"/>
      <c r="AC519" s="14"/>
      <c r="AD519" s="14"/>
      <c r="AE519" s="14"/>
      <c r="AT519" s="290" t="s">
        <v>465</v>
      </c>
      <c r="AU519" s="290" t="s">
        <v>93</v>
      </c>
      <c r="AV519" s="14" t="s">
        <v>124</v>
      </c>
      <c r="AW519" s="14" t="s">
        <v>38</v>
      </c>
      <c r="AX519" s="14" t="s">
        <v>91</v>
      </c>
      <c r="AY519" s="290" t="s">
        <v>397</v>
      </c>
    </row>
    <row r="520" s="2" customFormat="1" ht="21.75" customHeight="1">
      <c r="A520" s="40"/>
      <c r="B520" s="41"/>
      <c r="C520" s="247" t="s">
        <v>1588</v>
      </c>
      <c r="D520" s="247" t="s">
        <v>400</v>
      </c>
      <c r="E520" s="248" t="s">
        <v>4816</v>
      </c>
      <c r="F520" s="249" t="s">
        <v>4817</v>
      </c>
      <c r="G520" s="250" t="s">
        <v>4123</v>
      </c>
      <c r="H520" s="251">
        <v>34</v>
      </c>
      <c r="I520" s="252"/>
      <c r="J520" s="253">
        <f>ROUND(I520*H520,2)</f>
        <v>0</v>
      </c>
      <c r="K520" s="254"/>
      <c r="L520" s="46"/>
      <c r="M520" s="255" t="s">
        <v>1</v>
      </c>
      <c r="N520" s="256" t="s">
        <v>48</v>
      </c>
      <c r="O520" s="93"/>
      <c r="P520" s="257">
        <f>O520*H520</f>
        <v>0</v>
      </c>
      <c r="Q520" s="257">
        <v>0</v>
      </c>
      <c r="R520" s="257">
        <f>Q520*H520</f>
        <v>0</v>
      </c>
      <c r="S520" s="257">
        <v>0</v>
      </c>
      <c r="T520" s="258">
        <f>S520*H520</f>
        <v>0</v>
      </c>
      <c r="U520" s="40"/>
      <c r="V520" s="40"/>
      <c r="W520" s="40"/>
      <c r="X520" s="40"/>
      <c r="Y520" s="40"/>
      <c r="Z520" s="40"/>
      <c r="AA520" s="40"/>
      <c r="AB520" s="40"/>
      <c r="AC520" s="40"/>
      <c r="AD520" s="40"/>
      <c r="AE520" s="40"/>
      <c r="AR520" s="259" t="s">
        <v>162</v>
      </c>
      <c r="AT520" s="259" t="s">
        <v>400</v>
      </c>
      <c r="AU520" s="259" t="s">
        <v>93</v>
      </c>
      <c r="AY520" s="18" t="s">
        <v>397</v>
      </c>
      <c r="BE520" s="260">
        <f>IF(N520="základní",J520,0)</f>
        <v>0</v>
      </c>
      <c r="BF520" s="260">
        <f>IF(N520="snížená",J520,0)</f>
        <v>0</v>
      </c>
      <c r="BG520" s="260">
        <f>IF(N520="zákl. přenesená",J520,0)</f>
        <v>0</v>
      </c>
      <c r="BH520" s="260">
        <f>IF(N520="sníž. přenesená",J520,0)</f>
        <v>0</v>
      </c>
      <c r="BI520" s="260">
        <f>IF(N520="nulová",J520,0)</f>
        <v>0</v>
      </c>
      <c r="BJ520" s="18" t="s">
        <v>91</v>
      </c>
      <c r="BK520" s="260">
        <f>ROUND(I520*H520,2)</f>
        <v>0</v>
      </c>
      <c r="BL520" s="18" t="s">
        <v>162</v>
      </c>
      <c r="BM520" s="259" t="s">
        <v>1591</v>
      </c>
    </row>
    <row r="521" s="13" customFormat="1">
      <c r="A521" s="13"/>
      <c r="B521" s="269"/>
      <c r="C521" s="270"/>
      <c r="D521" s="261" t="s">
        <v>465</v>
      </c>
      <c r="E521" s="271" t="s">
        <v>1</v>
      </c>
      <c r="F521" s="272" t="s">
        <v>4818</v>
      </c>
      <c r="G521" s="270"/>
      <c r="H521" s="273">
        <v>15</v>
      </c>
      <c r="I521" s="274"/>
      <c r="J521" s="270"/>
      <c r="K521" s="270"/>
      <c r="L521" s="275"/>
      <c r="M521" s="276"/>
      <c r="N521" s="277"/>
      <c r="O521" s="277"/>
      <c r="P521" s="277"/>
      <c r="Q521" s="277"/>
      <c r="R521" s="277"/>
      <c r="S521" s="277"/>
      <c r="T521" s="278"/>
      <c r="U521" s="13"/>
      <c r="V521" s="13"/>
      <c r="W521" s="13"/>
      <c r="X521" s="13"/>
      <c r="Y521" s="13"/>
      <c r="Z521" s="13"/>
      <c r="AA521" s="13"/>
      <c r="AB521" s="13"/>
      <c r="AC521" s="13"/>
      <c r="AD521" s="13"/>
      <c r="AE521" s="13"/>
      <c r="AT521" s="279" t="s">
        <v>465</v>
      </c>
      <c r="AU521" s="279" t="s">
        <v>93</v>
      </c>
      <c r="AV521" s="13" t="s">
        <v>93</v>
      </c>
      <c r="AW521" s="13" t="s">
        <v>38</v>
      </c>
      <c r="AX521" s="13" t="s">
        <v>83</v>
      </c>
      <c r="AY521" s="279" t="s">
        <v>397</v>
      </c>
    </row>
    <row r="522" s="13" customFormat="1">
      <c r="A522" s="13"/>
      <c r="B522" s="269"/>
      <c r="C522" s="270"/>
      <c r="D522" s="261" t="s">
        <v>465</v>
      </c>
      <c r="E522" s="271" t="s">
        <v>1</v>
      </c>
      <c r="F522" s="272" t="s">
        <v>4819</v>
      </c>
      <c r="G522" s="270"/>
      <c r="H522" s="273">
        <v>19</v>
      </c>
      <c r="I522" s="274"/>
      <c r="J522" s="270"/>
      <c r="K522" s="270"/>
      <c r="L522" s="275"/>
      <c r="M522" s="276"/>
      <c r="N522" s="277"/>
      <c r="O522" s="277"/>
      <c r="P522" s="277"/>
      <c r="Q522" s="277"/>
      <c r="R522" s="277"/>
      <c r="S522" s="277"/>
      <c r="T522" s="278"/>
      <c r="U522" s="13"/>
      <c r="V522" s="13"/>
      <c r="W522" s="13"/>
      <c r="X522" s="13"/>
      <c r="Y522" s="13"/>
      <c r="Z522" s="13"/>
      <c r="AA522" s="13"/>
      <c r="AB522" s="13"/>
      <c r="AC522" s="13"/>
      <c r="AD522" s="13"/>
      <c r="AE522" s="13"/>
      <c r="AT522" s="279" t="s">
        <v>465</v>
      </c>
      <c r="AU522" s="279" t="s">
        <v>93</v>
      </c>
      <c r="AV522" s="13" t="s">
        <v>93</v>
      </c>
      <c r="AW522" s="13" t="s">
        <v>38</v>
      </c>
      <c r="AX522" s="13" t="s">
        <v>83</v>
      </c>
      <c r="AY522" s="279" t="s">
        <v>397</v>
      </c>
    </row>
    <row r="523" s="14" customFormat="1">
      <c r="A523" s="14"/>
      <c r="B523" s="280"/>
      <c r="C523" s="281"/>
      <c r="D523" s="261" t="s">
        <v>465</v>
      </c>
      <c r="E523" s="282" t="s">
        <v>1</v>
      </c>
      <c r="F523" s="283" t="s">
        <v>467</v>
      </c>
      <c r="G523" s="281"/>
      <c r="H523" s="284">
        <v>34</v>
      </c>
      <c r="I523" s="285"/>
      <c r="J523" s="281"/>
      <c r="K523" s="281"/>
      <c r="L523" s="286"/>
      <c r="M523" s="287"/>
      <c r="N523" s="288"/>
      <c r="O523" s="288"/>
      <c r="P523" s="288"/>
      <c r="Q523" s="288"/>
      <c r="R523" s="288"/>
      <c r="S523" s="288"/>
      <c r="T523" s="289"/>
      <c r="U523" s="14"/>
      <c r="V523" s="14"/>
      <c r="W523" s="14"/>
      <c r="X523" s="14"/>
      <c r="Y523" s="14"/>
      <c r="Z523" s="14"/>
      <c r="AA523" s="14"/>
      <c r="AB523" s="14"/>
      <c r="AC523" s="14"/>
      <c r="AD523" s="14"/>
      <c r="AE523" s="14"/>
      <c r="AT523" s="290" t="s">
        <v>465</v>
      </c>
      <c r="AU523" s="290" t="s">
        <v>93</v>
      </c>
      <c r="AV523" s="14" t="s">
        <v>124</v>
      </c>
      <c r="AW523" s="14" t="s">
        <v>38</v>
      </c>
      <c r="AX523" s="14" t="s">
        <v>91</v>
      </c>
      <c r="AY523" s="290" t="s">
        <v>397</v>
      </c>
    </row>
    <row r="524" s="2" customFormat="1" ht="21.75" customHeight="1">
      <c r="A524" s="40"/>
      <c r="B524" s="41"/>
      <c r="C524" s="247" t="s">
        <v>1181</v>
      </c>
      <c r="D524" s="247" t="s">
        <v>400</v>
      </c>
      <c r="E524" s="248" t="s">
        <v>4820</v>
      </c>
      <c r="F524" s="249" t="s">
        <v>4821</v>
      </c>
      <c r="G524" s="250" t="s">
        <v>4123</v>
      </c>
      <c r="H524" s="251">
        <v>12</v>
      </c>
      <c r="I524" s="252"/>
      <c r="J524" s="253">
        <f>ROUND(I524*H524,2)</f>
        <v>0</v>
      </c>
      <c r="K524" s="254"/>
      <c r="L524" s="46"/>
      <c r="M524" s="255" t="s">
        <v>1</v>
      </c>
      <c r="N524" s="256" t="s">
        <v>48</v>
      </c>
      <c r="O524" s="93"/>
      <c r="P524" s="257">
        <f>O524*H524</f>
        <v>0</v>
      </c>
      <c r="Q524" s="257">
        <v>0</v>
      </c>
      <c r="R524" s="257">
        <f>Q524*H524</f>
        <v>0</v>
      </c>
      <c r="S524" s="257">
        <v>0</v>
      </c>
      <c r="T524" s="258">
        <f>S524*H524</f>
        <v>0</v>
      </c>
      <c r="U524" s="40"/>
      <c r="V524" s="40"/>
      <c r="W524" s="40"/>
      <c r="X524" s="40"/>
      <c r="Y524" s="40"/>
      <c r="Z524" s="40"/>
      <c r="AA524" s="40"/>
      <c r="AB524" s="40"/>
      <c r="AC524" s="40"/>
      <c r="AD524" s="40"/>
      <c r="AE524" s="40"/>
      <c r="AR524" s="259" t="s">
        <v>162</v>
      </c>
      <c r="AT524" s="259" t="s">
        <v>400</v>
      </c>
      <c r="AU524" s="259" t="s">
        <v>93</v>
      </c>
      <c r="AY524" s="18" t="s">
        <v>397</v>
      </c>
      <c r="BE524" s="260">
        <f>IF(N524="základní",J524,0)</f>
        <v>0</v>
      </c>
      <c r="BF524" s="260">
        <f>IF(N524="snížená",J524,0)</f>
        <v>0</v>
      </c>
      <c r="BG524" s="260">
        <f>IF(N524="zákl. přenesená",J524,0)</f>
        <v>0</v>
      </c>
      <c r="BH524" s="260">
        <f>IF(N524="sníž. přenesená",J524,0)</f>
        <v>0</v>
      </c>
      <c r="BI524" s="260">
        <f>IF(N524="nulová",J524,0)</f>
        <v>0</v>
      </c>
      <c r="BJ524" s="18" t="s">
        <v>91</v>
      </c>
      <c r="BK524" s="260">
        <f>ROUND(I524*H524,2)</f>
        <v>0</v>
      </c>
      <c r="BL524" s="18" t="s">
        <v>162</v>
      </c>
      <c r="BM524" s="259" t="s">
        <v>1595</v>
      </c>
    </row>
    <row r="525" s="13" customFormat="1">
      <c r="A525" s="13"/>
      <c r="B525" s="269"/>
      <c r="C525" s="270"/>
      <c r="D525" s="261" t="s">
        <v>465</v>
      </c>
      <c r="E525" s="271" t="s">
        <v>1</v>
      </c>
      <c r="F525" s="272" t="s">
        <v>4822</v>
      </c>
      <c r="G525" s="270"/>
      <c r="H525" s="273">
        <v>12</v>
      </c>
      <c r="I525" s="274"/>
      <c r="J525" s="270"/>
      <c r="K525" s="270"/>
      <c r="L525" s="275"/>
      <c r="M525" s="276"/>
      <c r="N525" s="277"/>
      <c r="O525" s="277"/>
      <c r="P525" s="277"/>
      <c r="Q525" s="277"/>
      <c r="R525" s="277"/>
      <c r="S525" s="277"/>
      <c r="T525" s="278"/>
      <c r="U525" s="13"/>
      <c r="V525" s="13"/>
      <c r="W525" s="13"/>
      <c r="X525" s="13"/>
      <c r="Y525" s="13"/>
      <c r="Z525" s="13"/>
      <c r="AA525" s="13"/>
      <c r="AB525" s="13"/>
      <c r="AC525" s="13"/>
      <c r="AD525" s="13"/>
      <c r="AE525" s="13"/>
      <c r="AT525" s="279" t="s">
        <v>465</v>
      </c>
      <c r="AU525" s="279" t="s">
        <v>93</v>
      </c>
      <c r="AV525" s="13" t="s">
        <v>93</v>
      </c>
      <c r="AW525" s="13" t="s">
        <v>38</v>
      </c>
      <c r="AX525" s="13" t="s">
        <v>83</v>
      </c>
      <c r="AY525" s="279" t="s">
        <v>397</v>
      </c>
    </row>
    <row r="526" s="14" customFormat="1">
      <c r="A526" s="14"/>
      <c r="B526" s="280"/>
      <c r="C526" s="281"/>
      <c r="D526" s="261" t="s">
        <v>465</v>
      </c>
      <c r="E526" s="282" t="s">
        <v>1</v>
      </c>
      <c r="F526" s="283" t="s">
        <v>467</v>
      </c>
      <c r="G526" s="281"/>
      <c r="H526" s="284">
        <v>12</v>
      </c>
      <c r="I526" s="285"/>
      <c r="J526" s="281"/>
      <c r="K526" s="281"/>
      <c r="L526" s="286"/>
      <c r="M526" s="287"/>
      <c r="N526" s="288"/>
      <c r="O526" s="288"/>
      <c r="P526" s="288"/>
      <c r="Q526" s="288"/>
      <c r="R526" s="288"/>
      <c r="S526" s="288"/>
      <c r="T526" s="289"/>
      <c r="U526" s="14"/>
      <c r="V526" s="14"/>
      <c r="W526" s="14"/>
      <c r="X526" s="14"/>
      <c r="Y526" s="14"/>
      <c r="Z526" s="14"/>
      <c r="AA526" s="14"/>
      <c r="AB526" s="14"/>
      <c r="AC526" s="14"/>
      <c r="AD526" s="14"/>
      <c r="AE526" s="14"/>
      <c r="AT526" s="290" t="s">
        <v>465</v>
      </c>
      <c r="AU526" s="290" t="s">
        <v>93</v>
      </c>
      <c r="AV526" s="14" t="s">
        <v>124</v>
      </c>
      <c r="AW526" s="14" t="s">
        <v>38</v>
      </c>
      <c r="AX526" s="14" t="s">
        <v>91</v>
      </c>
      <c r="AY526" s="290" t="s">
        <v>397</v>
      </c>
    </row>
    <row r="527" s="2" customFormat="1" ht="16.5" customHeight="1">
      <c r="A527" s="40"/>
      <c r="B527" s="41"/>
      <c r="C527" s="247" t="s">
        <v>1608</v>
      </c>
      <c r="D527" s="247" t="s">
        <v>400</v>
      </c>
      <c r="E527" s="248" t="s">
        <v>4823</v>
      </c>
      <c r="F527" s="249" t="s">
        <v>4824</v>
      </c>
      <c r="G527" s="250" t="s">
        <v>4123</v>
      </c>
      <c r="H527" s="251">
        <v>135</v>
      </c>
      <c r="I527" s="252"/>
      <c r="J527" s="253">
        <f>ROUND(I527*H527,2)</f>
        <v>0</v>
      </c>
      <c r="K527" s="254"/>
      <c r="L527" s="46"/>
      <c r="M527" s="255" t="s">
        <v>1</v>
      </c>
      <c r="N527" s="256" t="s">
        <v>48</v>
      </c>
      <c r="O527" s="93"/>
      <c r="P527" s="257">
        <f>O527*H527</f>
        <v>0</v>
      </c>
      <c r="Q527" s="257">
        <v>0</v>
      </c>
      <c r="R527" s="257">
        <f>Q527*H527</f>
        <v>0</v>
      </c>
      <c r="S527" s="257">
        <v>0</v>
      </c>
      <c r="T527" s="258">
        <f>S527*H527</f>
        <v>0</v>
      </c>
      <c r="U527" s="40"/>
      <c r="V527" s="40"/>
      <c r="W527" s="40"/>
      <c r="X527" s="40"/>
      <c r="Y527" s="40"/>
      <c r="Z527" s="40"/>
      <c r="AA527" s="40"/>
      <c r="AB527" s="40"/>
      <c r="AC527" s="40"/>
      <c r="AD527" s="40"/>
      <c r="AE527" s="40"/>
      <c r="AR527" s="259" t="s">
        <v>162</v>
      </c>
      <c r="AT527" s="259" t="s">
        <v>400</v>
      </c>
      <c r="AU527" s="259" t="s">
        <v>93</v>
      </c>
      <c r="AY527" s="18" t="s">
        <v>397</v>
      </c>
      <c r="BE527" s="260">
        <f>IF(N527="základní",J527,0)</f>
        <v>0</v>
      </c>
      <c r="BF527" s="260">
        <f>IF(N527="snížená",J527,0)</f>
        <v>0</v>
      </c>
      <c r="BG527" s="260">
        <f>IF(N527="zákl. přenesená",J527,0)</f>
        <v>0</v>
      </c>
      <c r="BH527" s="260">
        <f>IF(N527="sníž. přenesená",J527,0)</f>
        <v>0</v>
      </c>
      <c r="BI527" s="260">
        <f>IF(N527="nulová",J527,0)</f>
        <v>0</v>
      </c>
      <c r="BJ527" s="18" t="s">
        <v>91</v>
      </c>
      <c r="BK527" s="260">
        <f>ROUND(I527*H527,2)</f>
        <v>0</v>
      </c>
      <c r="BL527" s="18" t="s">
        <v>162</v>
      </c>
      <c r="BM527" s="259" t="s">
        <v>1611</v>
      </c>
    </row>
    <row r="528" s="13" customFormat="1">
      <c r="A528" s="13"/>
      <c r="B528" s="269"/>
      <c r="C528" s="270"/>
      <c r="D528" s="261" t="s">
        <v>465</v>
      </c>
      <c r="E528" s="271" t="s">
        <v>1</v>
      </c>
      <c r="F528" s="272" t="s">
        <v>4825</v>
      </c>
      <c r="G528" s="270"/>
      <c r="H528" s="273">
        <v>59</v>
      </c>
      <c r="I528" s="274"/>
      <c r="J528" s="270"/>
      <c r="K528" s="270"/>
      <c r="L528" s="275"/>
      <c r="M528" s="276"/>
      <c r="N528" s="277"/>
      <c r="O528" s="277"/>
      <c r="P528" s="277"/>
      <c r="Q528" s="277"/>
      <c r="R528" s="277"/>
      <c r="S528" s="277"/>
      <c r="T528" s="278"/>
      <c r="U528" s="13"/>
      <c r="V528" s="13"/>
      <c r="W528" s="13"/>
      <c r="X528" s="13"/>
      <c r="Y528" s="13"/>
      <c r="Z528" s="13"/>
      <c r="AA528" s="13"/>
      <c r="AB528" s="13"/>
      <c r="AC528" s="13"/>
      <c r="AD528" s="13"/>
      <c r="AE528" s="13"/>
      <c r="AT528" s="279" t="s">
        <v>465</v>
      </c>
      <c r="AU528" s="279" t="s">
        <v>93</v>
      </c>
      <c r="AV528" s="13" t="s">
        <v>93</v>
      </c>
      <c r="AW528" s="13" t="s">
        <v>38</v>
      </c>
      <c r="AX528" s="13" t="s">
        <v>83</v>
      </c>
      <c r="AY528" s="279" t="s">
        <v>397</v>
      </c>
    </row>
    <row r="529" s="13" customFormat="1">
      <c r="A529" s="13"/>
      <c r="B529" s="269"/>
      <c r="C529" s="270"/>
      <c r="D529" s="261" t="s">
        <v>465</v>
      </c>
      <c r="E529" s="271" t="s">
        <v>1</v>
      </c>
      <c r="F529" s="272" t="s">
        <v>4826</v>
      </c>
      <c r="G529" s="270"/>
      <c r="H529" s="273">
        <v>76</v>
      </c>
      <c r="I529" s="274"/>
      <c r="J529" s="270"/>
      <c r="K529" s="270"/>
      <c r="L529" s="275"/>
      <c r="M529" s="276"/>
      <c r="N529" s="277"/>
      <c r="O529" s="277"/>
      <c r="P529" s="277"/>
      <c r="Q529" s="277"/>
      <c r="R529" s="277"/>
      <c r="S529" s="277"/>
      <c r="T529" s="278"/>
      <c r="U529" s="13"/>
      <c r="V529" s="13"/>
      <c r="W529" s="13"/>
      <c r="X529" s="13"/>
      <c r="Y529" s="13"/>
      <c r="Z529" s="13"/>
      <c r="AA529" s="13"/>
      <c r="AB529" s="13"/>
      <c r="AC529" s="13"/>
      <c r="AD529" s="13"/>
      <c r="AE529" s="13"/>
      <c r="AT529" s="279" t="s">
        <v>465</v>
      </c>
      <c r="AU529" s="279" t="s">
        <v>93</v>
      </c>
      <c r="AV529" s="13" t="s">
        <v>93</v>
      </c>
      <c r="AW529" s="13" t="s">
        <v>38</v>
      </c>
      <c r="AX529" s="13" t="s">
        <v>83</v>
      </c>
      <c r="AY529" s="279" t="s">
        <v>397</v>
      </c>
    </row>
    <row r="530" s="14" customFormat="1">
      <c r="A530" s="14"/>
      <c r="B530" s="280"/>
      <c r="C530" s="281"/>
      <c r="D530" s="261" t="s">
        <v>465</v>
      </c>
      <c r="E530" s="282" t="s">
        <v>1</v>
      </c>
      <c r="F530" s="283" t="s">
        <v>467</v>
      </c>
      <c r="G530" s="281"/>
      <c r="H530" s="284">
        <v>135</v>
      </c>
      <c r="I530" s="285"/>
      <c r="J530" s="281"/>
      <c r="K530" s="281"/>
      <c r="L530" s="286"/>
      <c r="M530" s="287"/>
      <c r="N530" s="288"/>
      <c r="O530" s="288"/>
      <c r="P530" s="288"/>
      <c r="Q530" s="288"/>
      <c r="R530" s="288"/>
      <c r="S530" s="288"/>
      <c r="T530" s="289"/>
      <c r="U530" s="14"/>
      <c r="V530" s="14"/>
      <c r="W530" s="14"/>
      <c r="X530" s="14"/>
      <c r="Y530" s="14"/>
      <c r="Z530" s="14"/>
      <c r="AA530" s="14"/>
      <c r="AB530" s="14"/>
      <c r="AC530" s="14"/>
      <c r="AD530" s="14"/>
      <c r="AE530" s="14"/>
      <c r="AT530" s="290" t="s">
        <v>465</v>
      </c>
      <c r="AU530" s="290" t="s">
        <v>93</v>
      </c>
      <c r="AV530" s="14" t="s">
        <v>124</v>
      </c>
      <c r="AW530" s="14" t="s">
        <v>38</v>
      </c>
      <c r="AX530" s="14" t="s">
        <v>91</v>
      </c>
      <c r="AY530" s="290" t="s">
        <v>397</v>
      </c>
    </row>
    <row r="531" s="2" customFormat="1" ht="33" customHeight="1">
      <c r="A531" s="40"/>
      <c r="B531" s="41"/>
      <c r="C531" s="247" t="s">
        <v>1190</v>
      </c>
      <c r="D531" s="247" t="s">
        <v>400</v>
      </c>
      <c r="E531" s="248" t="s">
        <v>4827</v>
      </c>
      <c r="F531" s="249" t="s">
        <v>4828</v>
      </c>
      <c r="G531" s="250" t="s">
        <v>4123</v>
      </c>
      <c r="H531" s="251">
        <v>17</v>
      </c>
      <c r="I531" s="252"/>
      <c r="J531" s="253">
        <f>ROUND(I531*H531,2)</f>
        <v>0</v>
      </c>
      <c r="K531" s="254"/>
      <c r="L531" s="46"/>
      <c r="M531" s="255" t="s">
        <v>1</v>
      </c>
      <c r="N531" s="256" t="s">
        <v>48</v>
      </c>
      <c r="O531" s="93"/>
      <c r="P531" s="257">
        <f>O531*H531</f>
        <v>0</v>
      </c>
      <c r="Q531" s="257">
        <v>0</v>
      </c>
      <c r="R531" s="257">
        <f>Q531*H531</f>
        <v>0</v>
      </c>
      <c r="S531" s="257">
        <v>0</v>
      </c>
      <c r="T531" s="258">
        <f>S531*H531</f>
        <v>0</v>
      </c>
      <c r="U531" s="40"/>
      <c r="V531" s="40"/>
      <c r="W531" s="40"/>
      <c r="X531" s="40"/>
      <c r="Y531" s="40"/>
      <c r="Z531" s="40"/>
      <c r="AA531" s="40"/>
      <c r="AB531" s="40"/>
      <c r="AC531" s="40"/>
      <c r="AD531" s="40"/>
      <c r="AE531" s="40"/>
      <c r="AR531" s="259" t="s">
        <v>162</v>
      </c>
      <c r="AT531" s="259" t="s">
        <v>400</v>
      </c>
      <c r="AU531" s="259" t="s">
        <v>93</v>
      </c>
      <c r="AY531" s="18" t="s">
        <v>397</v>
      </c>
      <c r="BE531" s="260">
        <f>IF(N531="základní",J531,0)</f>
        <v>0</v>
      </c>
      <c r="BF531" s="260">
        <f>IF(N531="snížená",J531,0)</f>
        <v>0</v>
      </c>
      <c r="BG531" s="260">
        <f>IF(N531="zákl. přenesená",J531,0)</f>
        <v>0</v>
      </c>
      <c r="BH531" s="260">
        <f>IF(N531="sníž. přenesená",J531,0)</f>
        <v>0</v>
      </c>
      <c r="BI531" s="260">
        <f>IF(N531="nulová",J531,0)</f>
        <v>0</v>
      </c>
      <c r="BJ531" s="18" t="s">
        <v>91</v>
      </c>
      <c r="BK531" s="260">
        <f>ROUND(I531*H531,2)</f>
        <v>0</v>
      </c>
      <c r="BL531" s="18" t="s">
        <v>162</v>
      </c>
      <c r="BM531" s="259" t="s">
        <v>1616</v>
      </c>
    </row>
    <row r="532" s="13" customFormat="1">
      <c r="A532" s="13"/>
      <c r="B532" s="269"/>
      <c r="C532" s="270"/>
      <c r="D532" s="261" t="s">
        <v>465</v>
      </c>
      <c r="E532" s="271" t="s">
        <v>1</v>
      </c>
      <c r="F532" s="272" t="s">
        <v>4829</v>
      </c>
      <c r="G532" s="270"/>
      <c r="H532" s="273">
        <v>17</v>
      </c>
      <c r="I532" s="274"/>
      <c r="J532" s="270"/>
      <c r="K532" s="270"/>
      <c r="L532" s="275"/>
      <c r="M532" s="276"/>
      <c r="N532" s="277"/>
      <c r="O532" s="277"/>
      <c r="P532" s="277"/>
      <c r="Q532" s="277"/>
      <c r="R532" s="277"/>
      <c r="S532" s="277"/>
      <c r="T532" s="278"/>
      <c r="U532" s="13"/>
      <c r="V532" s="13"/>
      <c r="W532" s="13"/>
      <c r="X532" s="13"/>
      <c r="Y532" s="13"/>
      <c r="Z532" s="13"/>
      <c r="AA532" s="13"/>
      <c r="AB532" s="13"/>
      <c r="AC532" s="13"/>
      <c r="AD532" s="13"/>
      <c r="AE532" s="13"/>
      <c r="AT532" s="279" t="s">
        <v>465</v>
      </c>
      <c r="AU532" s="279" t="s">
        <v>93</v>
      </c>
      <c r="AV532" s="13" t="s">
        <v>93</v>
      </c>
      <c r="AW532" s="13" t="s">
        <v>38</v>
      </c>
      <c r="AX532" s="13" t="s">
        <v>83</v>
      </c>
      <c r="AY532" s="279" t="s">
        <v>397</v>
      </c>
    </row>
    <row r="533" s="14" customFormat="1">
      <c r="A533" s="14"/>
      <c r="B533" s="280"/>
      <c r="C533" s="281"/>
      <c r="D533" s="261" t="s">
        <v>465</v>
      </c>
      <c r="E533" s="282" t="s">
        <v>1</v>
      </c>
      <c r="F533" s="283" t="s">
        <v>467</v>
      </c>
      <c r="G533" s="281"/>
      <c r="H533" s="284">
        <v>17</v>
      </c>
      <c r="I533" s="285"/>
      <c r="J533" s="281"/>
      <c r="K533" s="281"/>
      <c r="L533" s="286"/>
      <c r="M533" s="287"/>
      <c r="N533" s="288"/>
      <c r="O533" s="288"/>
      <c r="P533" s="288"/>
      <c r="Q533" s="288"/>
      <c r="R533" s="288"/>
      <c r="S533" s="288"/>
      <c r="T533" s="289"/>
      <c r="U533" s="14"/>
      <c r="V533" s="14"/>
      <c r="W533" s="14"/>
      <c r="X533" s="14"/>
      <c r="Y533" s="14"/>
      <c r="Z533" s="14"/>
      <c r="AA533" s="14"/>
      <c r="AB533" s="14"/>
      <c r="AC533" s="14"/>
      <c r="AD533" s="14"/>
      <c r="AE533" s="14"/>
      <c r="AT533" s="290" t="s">
        <v>465</v>
      </c>
      <c r="AU533" s="290" t="s">
        <v>93</v>
      </c>
      <c r="AV533" s="14" t="s">
        <v>124</v>
      </c>
      <c r="AW533" s="14" t="s">
        <v>38</v>
      </c>
      <c r="AX533" s="14" t="s">
        <v>91</v>
      </c>
      <c r="AY533" s="290" t="s">
        <v>397</v>
      </c>
    </row>
    <row r="534" s="2" customFormat="1" ht="16.5" customHeight="1">
      <c r="A534" s="40"/>
      <c r="B534" s="41"/>
      <c r="C534" s="247" t="s">
        <v>1618</v>
      </c>
      <c r="D534" s="247" t="s">
        <v>400</v>
      </c>
      <c r="E534" s="248" t="s">
        <v>4830</v>
      </c>
      <c r="F534" s="249" t="s">
        <v>4831</v>
      </c>
      <c r="G534" s="250" t="s">
        <v>656</v>
      </c>
      <c r="H534" s="251">
        <v>17</v>
      </c>
      <c r="I534" s="252"/>
      <c r="J534" s="253">
        <f>ROUND(I534*H534,2)</f>
        <v>0</v>
      </c>
      <c r="K534" s="254"/>
      <c r="L534" s="46"/>
      <c r="M534" s="255" t="s">
        <v>1</v>
      </c>
      <c r="N534" s="256" t="s">
        <v>48</v>
      </c>
      <c r="O534" s="93"/>
      <c r="P534" s="257">
        <f>O534*H534</f>
        <v>0</v>
      </c>
      <c r="Q534" s="257">
        <v>0</v>
      </c>
      <c r="R534" s="257">
        <f>Q534*H534</f>
        <v>0</v>
      </c>
      <c r="S534" s="257">
        <v>0</v>
      </c>
      <c r="T534" s="258">
        <f>S534*H534</f>
        <v>0</v>
      </c>
      <c r="U534" s="40"/>
      <c r="V534" s="40"/>
      <c r="W534" s="40"/>
      <c r="X534" s="40"/>
      <c r="Y534" s="40"/>
      <c r="Z534" s="40"/>
      <c r="AA534" s="40"/>
      <c r="AB534" s="40"/>
      <c r="AC534" s="40"/>
      <c r="AD534" s="40"/>
      <c r="AE534" s="40"/>
      <c r="AR534" s="259" t="s">
        <v>162</v>
      </c>
      <c r="AT534" s="259" t="s">
        <v>400</v>
      </c>
      <c r="AU534" s="259" t="s">
        <v>93</v>
      </c>
      <c r="AY534" s="18" t="s">
        <v>397</v>
      </c>
      <c r="BE534" s="260">
        <f>IF(N534="základní",J534,0)</f>
        <v>0</v>
      </c>
      <c r="BF534" s="260">
        <f>IF(N534="snížená",J534,0)</f>
        <v>0</v>
      </c>
      <c r="BG534" s="260">
        <f>IF(N534="zákl. přenesená",J534,0)</f>
        <v>0</v>
      </c>
      <c r="BH534" s="260">
        <f>IF(N534="sníž. přenesená",J534,0)</f>
        <v>0</v>
      </c>
      <c r="BI534" s="260">
        <f>IF(N534="nulová",J534,0)</f>
        <v>0</v>
      </c>
      <c r="BJ534" s="18" t="s">
        <v>91</v>
      </c>
      <c r="BK534" s="260">
        <f>ROUND(I534*H534,2)</f>
        <v>0</v>
      </c>
      <c r="BL534" s="18" t="s">
        <v>162</v>
      </c>
      <c r="BM534" s="259" t="s">
        <v>1621</v>
      </c>
    </row>
    <row r="535" s="2" customFormat="1" ht="21.75" customHeight="1">
      <c r="A535" s="40"/>
      <c r="B535" s="41"/>
      <c r="C535" s="247" t="s">
        <v>1195</v>
      </c>
      <c r="D535" s="247" t="s">
        <v>400</v>
      </c>
      <c r="E535" s="248" t="s">
        <v>4832</v>
      </c>
      <c r="F535" s="249" t="s">
        <v>4833</v>
      </c>
      <c r="G535" s="250" t="s">
        <v>461</v>
      </c>
      <c r="H535" s="251">
        <v>35</v>
      </c>
      <c r="I535" s="252"/>
      <c r="J535" s="253">
        <f>ROUND(I535*H535,2)</f>
        <v>0</v>
      </c>
      <c r="K535" s="254"/>
      <c r="L535" s="46"/>
      <c r="M535" s="255" t="s">
        <v>1</v>
      </c>
      <c r="N535" s="256" t="s">
        <v>48</v>
      </c>
      <c r="O535" s="93"/>
      <c r="P535" s="257">
        <f>O535*H535</f>
        <v>0</v>
      </c>
      <c r="Q535" s="257">
        <v>0</v>
      </c>
      <c r="R535" s="257">
        <f>Q535*H535</f>
        <v>0</v>
      </c>
      <c r="S535" s="257">
        <v>0</v>
      </c>
      <c r="T535" s="258">
        <f>S535*H535</f>
        <v>0</v>
      </c>
      <c r="U535" s="40"/>
      <c r="V535" s="40"/>
      <c r="W535" s="40"/>
      <c r="X535" s="40"/>
      <c r="Y535" s="40"/>
      <c r="Z535" s="40"/>
      <c r="AA535" s="40"/>
      <c r="AB535" s="40"/>
      <c r="AC535" s="40"/>
      <c r="AD535" s="40"/>
      <c r="AE535" s="40"/>
      <c r="AR535" s="259" t="s">
        <v>162</v>
      </c>
      <c r="AT535" s="259" t="s">
        <v>400</v>
      </c>
      <c r="AU535" s="259" t="s">
        <v>93</v>
      </c>
      <c r="AY535" s="18" t="s">
        <v>397</v>
      </c>
      <c r="BE535" s="260">
        <f>IF(N535="základní",J535,0)</f>
        <v>0</v>
      </c>
      <c r="BF535" s="260">
        <f>IF(N535="snížená",J535,0)</f>
        <v>0</v>
      </c>
      <c r="BG535" s="260">
        <f>IF(N535="zákl. přenesená",J535,0)</f>
        <v>0</v>
      </c>
      <c r="BH535" s="260">
        <f>IF(N535="sníž. přenesená",J535,0)</f>
        <v>0</v>
      </c>
      <c r="BI535" s="260">
        <f>IF(N535="nulová",J535,0)</f>
        <v>0</v>
      </c>
      <c r="BJ535" s="18" t="s">
        <v>91</v>
      </c>
      <c r="BK535" s="260">
        <f>ROUND(I535*H535,2)</f>
        <v>0</v>
      </c>
      <c r="BL535" s="18" t="s">
        <v>162</v>
      </c>
      <c r="BM535" s="259" t="s">
        <v>1624</v>
      </c>
    </row>
    <row r="536" s="2" customFormat="1" ht="21.75" customHeight="1">
      <c r="A536" s="40"/>
      <c r="B536" s="41"/>
      <c r="C536" s="247" t="s">
        <v>1625</v>
      </c>
      <c r="D536" s="247" t="s">
        <v>400</v>
      </c>
      <c r="E536" s="248" t="s">
        <v>4834</v>
      </c>
      <c r="F536" s="249" t="s">
        <v>4835</v>
      </c>
      <c r="G536" s="250" t="s">
        <v>4123</v>
      </c>
      <c r="H536" s="251">
        <v>22</v>
      </c>
      <c r="I536" s="252"/>
      <c r="J536" s="253">
        <f>ROUND(I536*H536,2)</f>
        <v>0</v>
      </c>
      <c r="K536" s="254"/>
      <c r="L536" s="46"/>
      <c r="M536" s="255" t="s">
        <v>1</v>
      </c>
      <c r="N536" s="256" t="s">
        <v>48</v>
      </c>
      <c r="O536" s="93"/>
      <c r="P536" s="257">
        <f>O536*H536</f>
        <v>0</v>
      </c>
      <c r="Q536" s="257">
        <v>0</v>
      </c>
      <c r="R536" s="257">
        <f>Q536*H536</f>
        <v>0</v>
      </c>
      <c r="S536" s="257">
        <v>0</v>
      </c>
      <c r="T536" s="258">
        <f>S536*H536</f>
        <v>0</v>
      </c>
      <c r="U536" s="40"/>
      <c r="V536" s="40"/>
      <c r="W536" s="40"/>
      <c r="X536" s="40"/>
      <c r="Y536" s="40"/>
      <c r="Z536" s="40"/>
      <c r="AA536" s="40"/>
      <c r="AB536" s="40"/>
      <c r="AC536" s="40"/>
      <c r="AD536" s="40"/>
      <c r="AE536" s="40"/>
      <c r="AR536" s="259" t="s">
        <v>162</v>
      </c>
      <c r="AT536" s="259" t="s">
        <v>400</v>
      </c>
      <c r="AU536" s="259" t="s">
        <v>93</v>
      </c>
      <c r="AY536" s="18" t="s">
        <v>397</v>
      </c>
      <c r="BE536" s="260">
        <f>IF(N536="základní",J536,0)</f>
        <v>0</v>
      </c>
      <c r="BF536" s="260">
        <f>IF(N536="snížená",J536,0)</f>
        <v>0</v>
      </c>
      <c r="BG536" s="260">
        <f>IF(N536="zákl. přenesená",J536,0)</f>
        <v>0</v>
      </c>
      <c r="BH536" s="260">
        <f>IF(N536="sníž. přenesená",J536,0)</f>
        <v>0</v>
      </c>
      <c r="BI536" s="260">
        <f>IF(N536="nulová",J536,0)</f>
        <v>0</v>
      </c>
      <c r="BJ536" s="18" t="s">
        <v>91</v>
      </c>
      <c r="BK536" s="260">
        <f>ROUND(I536*H536,2)</f>
        <v>0</v>
      </c>
      <c r="BL536" s="18" t="s">
        <v>162</v>
      </c>
      <c r="BM536" s="259" t="s">
        <v>1628</v>
      </c>
    </row>
    <row r="537" s="13" customFormat="1">
      <c r="A537" s="13"/>
      <c r="B537" s="269"/>
      <c r="C537" s="270"/>
      <c r="D537" s="261" t="s">
        <v>465</v>
      </c>
      <c r="E537" s="271" t="s">
        <v>1</v>
      </c>
      <c r="F537" s="272" t="s">
        <v>4775</v>
      </c>
      <c r="G537" s="270"/>
      <c r="H537" s="273">
        <v>2</v>
      </c>
      <c r="I537" s="274"/>
      <c r="J537" s="270"/>
      <c r="K537" s="270"/>
      <c r="L537" s="275"/>
      <c r="M537" s="276"/>
      <c r="N537" s="277"/>
      <c r="O537" s="277"/>
      <c r="P537" s="277"/>
      <c r="Q537" s="277"/>
      <c r="R537" s="277"/>
      <c r="S537" s="277"/>
      <c r="T537" s="278"/>
      <c r="U537" s="13"/>
      <c r="V537" s="13"/>
      <c r="W537" s="13"/>
      <c r="X537" s="13"/>
      <c r="Y537" s="13"/>
      <c r="Z537" s="13"/>
      <c r="AA537" s="13"/>
      <c r="AB537" s="13"/>
      <c r="AC537" s="13"/>
      <c r="AD537" s="13"/>
      <c r="AE537" s="13"/>
      <c r="AT537" s="279" t="s">
        <v>465</v>
      </c>
      <c r="AU537" s="279" t="s">
        <v>93</v>
      </c>
      <c r="AV537" s="13" t="s">
        <v>93</v>
      </c>
      <c r="AW537" s="13" t="s">
        <v>38</v>
      </c>
      <c r="AX537" s="13" t="s">
        <v>83</v>
      </c>
      <c r="AY537" s="279" t="s">
        <v>397</v>
      </c>
    </row>
    <row r="538" s="13" customFormat="1">
      <c r="A538" s="13"/>
      <c r="B538" s="269"/>
      <c r="C538" s="270"/>
      <c r="D538" s="261" t="s">
        <v>465</v>
      </c>
      <c r="E538" s="271" t="s">
        <v>1</v>
      </c>
      <c r="F538" s="272" t="s">
        <v>4776</v>
      </c>
      <c r="G538" s="270"/>
      <c r="H538" s="273">
        <v>20</v>
      </c>
      <c r="I538" s="274"/>
      <c r="J538" s="270"/>
      <c r="K538" s="270"/>
      <c r="L538" s="275"/>
      <c r="M538" s="276"/>
      <c r="N538" s="277"/>
      <c r="O538" s="277"/>
      <c r="P538" s="277"/>
      <c r="Q538" s="277"/>
      <c r="R538" s="277"/>
      <c r="S538" s="277"/>
      <c r="T538" s="278"/>
      <c r="U538" s="13"/>
      <c r="V538" s="13"/>
      <c r="W538" s="13"/>
      <c r="X538" s="13"/>
      <c r="Y538" s="13"/>
      <c r="Z538" s="13"/>
      <c r="AA538" s="13"/>
      <c r="AB538" s="13"/>
      <c r="AC538" s="13"/>
      <c r="AD538" s="13"/>
      <c r="AE538" s="13"/>
      <c r="AT538" s="279" t="s">
        <v>465</v>
      </c>
      <c r="AU538" s="279" t="s">
        <v>93</v>
      </c>
      <c r="AV538" s="13" t="s">
        <v>93</v>
      </c>
      <c r="AW538" s="13" t="s">
        <v>38</v>
      </c>
      <c r="AX538" s="13" t="s">
        <v>83</v>
      </c>
      <c r="AY538" s="279" t="s">
        <v>397</v>
      </c>
    </row>
    <row r="539" s="14" customFormat="1">
      <c r="A539" s="14"/>
      <c r="B539" s="280"/>
      <c r="C539" s="281"/>
      <c r="D539" s="261" t="s">
        <v>465</v>
      </c>
      <c r="E539" s="282" t="s">
        <v>1</v>
      </c>
      <c r="F539" s="283" t="s">
        <v>467</v>
      </c>
      <c r="G539" s="281"/>
      <c r="H539" s="284">
        <v>22</v>
      </c>
      <c r="I539" s="285"/>
      <c r="J539" s="281"/>
      <c r="K539" s="281"/>
      <c r="L539" s="286"/>
      <c r="M539" s="287"/>
      <c r="N539" s="288"/>
      <c r="O539" s="288"/>
      <c r="P539" s="288"/>
      <c r="Q539" s="288"/>
      <c r="R539" s="288"/>
      <c r="S539" s="288"/>
      <c r="T539" s="289"/>
      <c r="U539" s="14"/>
      <c r="V539" s="14"/>
      <c r="W539" s="14"/>
      <c r="X539" s="14"/>
      <c r="Y539" s="14"/>
      <c r="Z539" s="14"/>
      <c r="AA539" s="14"/>
      <c r="AB539" s="14"/>
      <c r="AC539" s="14"/>
      <c r="AD539" s="14"/>
      <c r="AE539" s="14"/>
      <c r="AT539" s="290" t="s">
        <v>465</v>
      </c>
      <c r="AU539" s="290" t="s">
        <v>93</v>
      </c>
      <c r="AV539" s="14" t="s">
        <v>124</v>
      </c>
      <c r="AW539" s="14" t="s">
        <v>38</v>
      </c>
      <c r="AX539" s="14" t="s">
        <v>91</v>
      </c>
      <c r="AY539" s="290" t="s">
        <v>397</v>
      </c>
    </row>
    <row r="540" s="2" customFormat="1" ht="21.75" customHeight="1">
      <c r="A540" s="40"/>
      <c r="B540" s="41"/>
      <c r="C540" s="247" t="s">
        <v>1200</v>
      </c>
      <c r="D540" s="247" t="s">
        <v>400</v>
      </c>
      <c r="E540" s="248" t="s">
        <v>4836</v>
      </c>
      <c r="F540" s="249" t="s">
        <v>4837</v>
      </c>
      <c r="G540" s="250" t="s">
        <v>656</v>
      </c>
      <c r="H540" s="251">
        <v>40</v>
      </c>
      <c r="I540" s="252"/>
      <c r="J540" s="253">
        <f>ROUND(I540*H540,2)</f>
        <v>0</v>
      </c>
      <c r="K540" s="254"/>
      <c r="L540" s="46"/>
      <c r="M540" s="255" t="s">
        <v>1</v>
      </c>
      <c r="N540" s="256" t="s">
        <v>48</v>
      </c>
      <c r="O540" s="93"/>
      <c r="P540" s="257">
        <f>O540*H540</f>
        <v>0</v>
      </c>
      <c r="Q540" s="257">
        <v>0</v>
      </c>
      <c r="R540" s="257">
        <f>Q540*H540</f>
        <v>0</v>
      </c>
      <c r="S540" s="257">
        <v>0</v>
      </c>
      <c r="T540" s="258">
        <f>S540*H540</f>
        <v>0</v>
      </c>
      <c r="U540" s="40"/>
      <c r="V540" s="40"/>
      <c r="W540" s="40"/>
      <c r="X540" s="40"/>
      <c r="Y540" s="40"/>
      <c r="Z540" s="40"/>
      <c r="AA540" s="40"/>
      <c r="AB540" s="40"/>
      <c r="AC540" s="40"/>
      <c r="AD540" s="40"/>
      <c r="AE540" s="40"/>
      <c r="AR540" s="259" t="s">
        <v>162</v>
      </c>
      <c r="AT540" s="259" t="s">
        <v>400</v>
      </c>
      <c r="AU540" s="259" t="s">
        <v>93</v>
      </c>
      <c r="AY540" s="18" t="s">
        <v>397</v>
      </c>
      <c r="BE540" s="260">
        <f>IF(N540="základní",J540,0)</f>
        <v>0</v>
      </c>
      <c r="BF540" s="260">
        <f>IF(N540="snížená",J540,0)</f>
        <v>0</v>
      </c>
      <c r="BG540" s="260">
        <f>IF(N540="zákl. přenesená",J540,0)</f>
        <v>0</v>
      </c>
      <c r="BH540" s="260">
        <f>IF(N540="sníž. přenesená",J540,0)</f>
        <v>0</v>
      </c>
      <c r="BI540" s="260">
        <f>IF(N540="nulová",J540,0)</f>
        <v>0</v>
      </c>
      <c r="BJ540" s="18" t="s">
        <v>91</v>
      </c>
      <c r="BK540" s="260">
        <f>ROUND(I540*H540,2)</f>
        <v>0</v>
      </c>
      <c r="BL540" s="18" t="s">
        <v>162</v>
      </c>
      <c r="BM540" s="259" t="s">
        <v>1633</v>
      </c>
    </row>
    <row r="541" s="2" customFormat="1" ht="21.75" customHeight="1">
      <c r="A541" s="40"/>
      <c r="B541" s="41"/>
      <c r="C541" s="316" t="s">
        <v>1635</v>
      </c>
      <c r="D541" s="316" t="s">
        <v>534</v>
      </c>
      <c r="E541" s="317" t="s">
        <v>4838</v>
      </c>
      <c r="F541" s="318" t="s">
        <v>4839</v>
      </c>
      <c r="G541" s="319" t="s">
        <v>656</v>
      </c>
      <c r="H541" s="320">
        <v>40</v>
      </c>
      <c r="I541" s="321"/>
      <c r="J541" s="322">
        <f>ROUND(I541*H541,2)</f>
        <v>0</v>
      </c>
      <c r="K541" s="323"/>
      <c r="L541" s="324"/>
      <c r="M541" s="325" t="s">
        <v>1</v>
      </c>
      <c r="N541" s="326" t="s">
        <v>48</v>
      </c>
      <c r="O541" s="93"/>
      <c r="P541" s="257">
        <f>O541*H541</f>
        <v>0</v>
      </c>
      <c r="Q541" s="257">
        <v>0</v>
      </c>
      <c r="R541" s="257">
        <f>Q541*H541</f>
        <v>0</v>
      </c>
      <c r="S541" s="257">
        <v>0</v>
      </c>
      <c r="T541" s="258">
        <f>S541*H541</f>
        <v>0</v>
      </c>
      <c r="U541" s="40"/>
      <c r="V541" s="40"/>
      <c r="W541" s="40"/>
      <c r="X541" s="40"/>
      <c r="Y541" s="40"/>
      <c r="Z541" s="40"/>
      <c r="AA541" s="40"/>
      <c r="AB541" s="40"/>
      <c r="AC541" s="40"/>
      <c r="AD541" s="40"/>
      <c r="AE541" s="40"/>
      <c r="AR541" s="259" t="s">
        <v>212</v>
      </c>
      <c r="AT541" s="259" t="s">
        <v>534</v>
      </c>
      <c r="AU541" s="259" t="s">
        <v>93</v>
      </c>
      <c r="AY541" s="18" t="s">
        <v>397</v>
      </c>
      <c r="BE541" s="260">
        <f>IF(N541="základní",J541,0)</f>
        <v>0</v>
      </c>
      <c r="BF541" s="260">
        <f>IF(N541="snížená",J541,0)</f>
        <v>0</v>
      </c>
      <c r="BG541" s="260">
        <f>IF(N541="zákl. přenesená",J541,0)</f>
        <v>0</v>
      </c>
      <c r="BH541" s="260">
        <f>IF(N541="sníž. přenesená",J541,0)</f>
        <v>0</v>
      </c>
      <c r="BI541" s="260">
        <f>IF(N541="nulová",J541,0)</f>
        <v>0</v>
      </c>
      <c r="BJ541" s="18" t="s">
        <v>91</v>
      </c>
      <c r="BK541" s="260">
        <f>ROUND(I541*H541,2)</f>
        <v>0</v>
      </c>
      <c r="BL541" s="18" t="s">
        <v>162</v>
      </c>
      <c r="BM541" s="259" t="s">
        <v>1638</v>
      </c>
    </row>
    <row r="542" s="13" customFormat="1">
      <c r="A542" s="13"/>
      <c r="B542" s="269"/>
      <c r="C542" s="270"/>
      <c r="D542" s="261" t="s">
        <v>465</v>
      </c>
      <c r="E542" s="271" t="s">
        <v>1</v>
      </c>
      <c r="F542" s="272" t="s">
        <v>4840</v>
      </c>
      <c r="G542" s="270"/>
      <c r="H542" s="273">
        <v>21</v>
      </c>
      <c r="I542" s="274"/>
      <c r="J542" s="270"/>
      <c r="K542" s="270"/>
      <c r="L542" s="275"/>
      <c r="M542" s="276"/>
      <c r="N542" s="277"/>
      <c r="O542" s="277"/>
      <c r="P542" s="277"/>
      <c r="Q542" s="277"/>
      <c r="R542" s="277"/>
      <c r="S542" s="277"/>
      <c r="T542" s="278"/>
      <c r="U542" s="13"/>
      <c r="V542" s="13"/>
      <c r="W542" s="13"/>
      <c r="X542" s="13"/>
      <c r="Y542" s="13"/>
      <c r="Z542" s="13"/>
      <c r="AA542" s="13"/>
      <c r="AB542" s="13"/>
      <c r="AC542" s="13"/>
      <c r="AD542" s="13"/>
      <c r="AE542" s="13"/>
      <c r="AT542" s="279" t="s">
        <v>465</v>
      </c>
      <c r="AU542" s="279" t="s">
        <v>93</v>
      </c>
      <c r="AV542" s="13" t="s">
        <v>93</v>
      </c>
      <c r="AW542" s="13" t="s">
        <v>38</v>
      </c>
      <c r="AX542" s="13" t="s">
        <v>83</v>
      </c>
      <c r="AY542" s="279" t="s">
        <v>397</v>
      </c>
    </row>
    <row r="543" s="13" customFormat="1">
      <c r="A543" s="13"/>
      <c r="B543" s="269"/>
      <c r="C543" s="270"/>
      <c r="D543" s="261" t="s">
        <v>465</v>
      </c>
      <c r="E543" s="271" t="s">
        <v>1</v>
      </c>
      <c r="F543" s="272" t="s">
        <v>4841</v>
      </c>
      <c r="G543" s="270"/>
      <c r="H543" s="273">
        <v>19</v>
      </c>
      <c r="I543" s="274"/>
      <c r="J543" s="270"/>
      <c r="K543" s="270"/>
      <c r="L543" s="275"/>
      <c r="M543" s="276"/>
      <c r="N543" s="277"/>
      <c r="O543" s="277"/>
      <c r="P543" s="277"/>
      <c r="Q543" s="277"/>
      <c r="R543" s="277"/>
      <c r="S543" s="277"/>
      <c r="T543" s="278"/>
      <c r="U543" s="13"/>
      <c r="V543" s="13"/>
      <c r="W543" s="13"/>
      <c r="X543" s="13"/>
      <c r="Y543" s="13"/>
      <c r="Z543" s="13"/>
      <c r="AA543" s="13"/>
      <c r="AB543" s="13"/>
      <c r="AC543" s="13"/>
      <c r="AD543" s="13"/>
      <c r="AE543" s="13"/>
      <c r="AT543" s="279" t="s">
        <v>465</v>
      </c>
      <c r="AU543" s="279" t="s">
        <v>93</v>
      </c>
      <c r="AV543" s="13" t="s">
        <v>93</v>
      </c>
      <c r="AW543" s="13" t="s">
        <v>38</v>
      </c>
      <c r="AX543" s="13" t="s">
        <v>83</v>
      </c>
      <c r="AY543" s="279" t="s">
        <v>397</v>
      </c>
    </row>
    <row r="544" s="14" customFormat="1">
      <c r="A544" s="14"/>
      <c r="B544" s="280"/>
      <c r="C544" s="281"/>
      <c r="D544" s="261" t="s">
        <v>465</v>
      </c>
      <c r="E544" s="282" t="s">
        <v>1</v>
      </c>
      <c r="F544" s="283" t="s">
        <v>467</v>
      </c>
      <c r="G544" s="281"/>
      <c r="H544" s="284">
        <v>40</v>
      </c>
      <c r="I544" s="285"/>
      <c r="J544" s="281"/>
      <c r="K544" s="281"/>
      <c r="L544" s="286"/>
      <c r="M544" s="287"/>
      <c r="N544" s="288"/>
      <c r="O544" s="288"/>
      <c r="P544" s="288"/>
      <c r="Q544" s="288"/>
      <c r="R544" s="288"/>
      <c r="S544" s="288"/>
      <c r="T544" s="289"/>
      <c r="U544" s="14"/>
      <c r="V544" s="14"/>
      <c r="W544" s="14"/>
      <c r="X544" s="14"/>
      <c r="Y544" s="14"/>
      <c r="Z544" s="14"/>
      <c r="AA544" s="14"/>
      <c r="AB544" s="14"/>
      <c r="AC544" s="14"/>
      <c r="AD544" s="14"/>
      <c r="AE544" s="14"/>
      <c r="AT544" s="290" t="s">
        <v>465</v>
      </c>
      <c r="AU544" s="290" t="s">
        <v>93</v>
      </c>
      <c r="AV544" s="14" t="s">
        <v>124</v>
      </c>
      <c r="AW544" s="14" t="s">
        <v>38</v>
      </c>
      <c r="AX544" s="14" t="s">
        <v>91</v>
      </c>
      <c r="AY544" s="290" t="s">
        <v>397</v>
      </c>
    </row>
    <row r="545" s="2" customFormat="1" ht="21.75" customHeight="1">
      <c r="A545" s="40"/>
      <c r="B545" s="41"/>
      <c r="C545" s="247" t="s">
        <v>1204</v>
      </c>
      <c r="D545" s="247" t="s">
        <v>400</v>
      </c>
      <c r="E545" s="248" t="s">
        <v>4842</v>
      </c>
      <c r="F545" s="249" t="s">
        <v>4843</v>
      </c>
      <c r="G545" s="250" t="s">
        <v>656</v>
      </c>
      <c r="H545" s="251">
        <v>28</v>
      </c>
      <c r="I545" s="252"/>
      <c r="J545" s="253">
        <f>ROUND(I545*H545,2)</f>
        <v>0</v>
      </c>
      <c r="K545" s="254"/>
      <c r="L545" s="46"/>
      <c r="M545" s="255" t="s">
        <v>1</v>
      </c>
      <c r="N545" s="256" t="s">
        <v>48</v>
      </c>
      <c r="O545" s="93"/>
      <c r="P545" s="257">
        <f>O545*H545</f>
        <v>0</v>
      </c>
      <c r="Q545" s="257">
        <v>0</v>
      </c>
      <c r="R545" s="257">
        <f>Q545*H545</f>
        <v>0</v>
      </c>
      <c r="S545" s="257">
        <v>0</v>
      </c>
      <c r="T545" s="258">
        <f>S545*H545</f>
        <v>0</v>
      </c>
      <c r="U545" s="40"/>
      <c r="V545" s="40"/>
      <c r="W545" s="40"/>
      <c r="X545" s="40"/>
      <c r="Y545" s="40"/>
      <c r="Z545" s="40"/>
      <c r="AA545" s="40"/>
      <c r="AB545" s="40"/>
      <c r="AC545" s="40"/>
      <c r="AD545" s="40"/>
      <c r="AE545" s="40"/>
      <c r="AR545" s="259" t="s">
        <v>162</v>
      </c>
      <c r="AT545" s="259" t="s">
        <v>400</v>
      </c>
      <c r="AU545" s="259" t="s">
        <v>93</v>
      </c>
      <c r="AY545" s="18" t="s">
        <v>397</v>
      </c>
      <c r="BE545" s="260">
        <f>IF(N545="základní",J545,0)</f>
        <v>0</v>
      </c>
      <c r="BF545" s="260">
        <f>IF(N545="snížená",J545,0)</f>
        <v>0</v>
      </c>
      <c r="BG545" s="260">
        <f>IF(N545="zákl. přenesená",J545,0)</f>
        <v>0</v>
      </c>
      <c r="BH545" s="260">
        <f>IF(N545="sníž. přenesená",J545,0)</f>
        <v>0</v>
      </c>
      <c r="BI545" s="260">
        <f>IF(N545="nulová",J545,0)</f>
        <v>0</v>
      </c>
      <c r="BJ545" s="18" t="s">
        <v>91</v>
      </c>
      <c r="BK545" s="260">
        <f>ROUND(I545*H545,2)</f>
        <v>0</v>
      </c>
      <c r="BL545" s="18" t="s">
        <v>162</v>
      </c>
      <c r="BM545" s="259" t="s">
        <v>1642</v>
      </c>
    </row>
    <row r="546" s="13" customFormat="1">
      <c r="A546" s="13"/>
      <c r="B546" s="269"/>
      <c r="C546" s="270"/>
      <c r="D546" s="261" t="s">
        <v>465</v>
      </c>
      <c r="E546" s="271" t="s">
        <v>1</v>
      </c>
      <c r="F546" s="272" t="s">
        <v>4844</v>
      </c>
      <c r="G546" s="270"/>
      <c r="H546" s="273">
        <v>15</v>
      </c>
      <c r="I546" s="274"/>
      <c r="J546" s="270"/>
      <c r="K546" s="270"/>
      <c r="L546" s="275"/>
      <c r="M546" s="276"/>
      <c r="N546" s="277"/>
      <c r="O546" s="277"/>
      <c r="P546" s="277"/>
      <c r="Q546" s="277"/>
      <c r="R546" s="277"/>
      <c r="S546" s="277"/>
      <c r="T546" s="278"/>
      <c r="U546" s="13"/>
      <c r="V546" s="13"/>
      <c r="W546" s="13"/>
      <c r="X546" s="13"/>
      <c r="Y546" s="13"/>
      <c r="Z546" s="13"/>
      <c r="AA546" s="13"/>
      <c r="AB546" s="13"/>
      <c r="AC546" s="13"/>
      <c r="AD546" s="13"/>
      <c r="AE546" s="13"/>
      <c r="AT546" s="279" t="s">
        <v>465</v>
      </c>
      <c r="AU546" s="279" t="s">
        <v>93</v>
      </c>
      <c r="AV546" s="13" t="s">
        <v>93</v>
      </c>
      <c r="AW546" s="13" t="s">
        <v>38</v>
      </c>
      <c r="AX546" s="13" t="s">
        <v>83</v>
      </c>
      <c r="AY546" s="279" t="s">
        <v>397</v>
      </c>
    </row>
    <row r="547" s="13" customFormat="1">
      <c r="A547" s="13"/>
      <c r="B547" s="269"/>
      <c r="C547" s="270"/>
      <c r="D547" s="261" t="s">
        <v>465</v>
      </c>
      <c r="E547" s="271" t="s">
        <v>1</v>
      </c>
      <c r="F547" s="272" t="s">
        <v>4845</v>
      </c>
      <c r="G547" s="270"/>
      <c r="H547" s="273">
        <v>13</v>
      </c>
      <c r="I547" s="274"/>
      <c r="J547" s="270"/>
      <c r="K547" s="270"/>
      <c r="L547" s="275"/>
      <c r="M547" s="276"/>
      <c r="N547" s="277"/>
      <c r="O547" s="277"/>
      <c r="P547" s="277"/>
      <c r="Q547" s="277"/>
      <c r="R547" s="277"/>
      <c r="S547" s="277"/>
      <c r="T547" s="278"/>
      <c r="U547" s="13"/>
      <c r="V547" s="13"/>
      <c r="W547" s="13"/>
      <c r="X547" s="13"/>
      <c r="Y547" s="13"/>
      <c r="Z547" s="13"/>
      <c r="AA547" s="13"/>
      <c r="AB547" s="13"/>
      <c r="AC547" s="13"/>
      <c r="AD547" s="13"/>
      <c r="AE547" s="13"/>
      <c r="AT547" s="279" t="s">
        <v>465</v>
      </c>
      <c r="AU547" s="279" t="s">
        <v>93</v>
      </c>
      <c r="AV547" s="13" t="s">
        <v>93</v>
      </c>
      <c r="AW547" s="13" t="s">
        <v>38</v>
      </c>
      <c r="AX547" s="13" t="s">
        <v>83</v>
      </c>
      <c r="AY547" s="279" t="s">
        <v>397</v>
      </c>
    </row>
    <row r="548" s="14" customFormat="1">
      <c r="A548" s="14"/>
      <c r="B548" s="280"/>
      <c r="C548" s="281"/>
      <c r="D548" s="261" t="s">
        <v>465</v>
      </c>
      <c r="E548" s="282" t="s">
        <v>1</v>
      </c>
      <c r="F548" s="283" t="s">
        <v>467</v>
      </c>
      <c r="G548" s="281"/>
      <c r="H548" s="284">
        <v>28</v>
      </c>
      <c r="I548" s="285"/>
      <c r="J548" s="281"/>
      <c r="K548" s="281"/>
      <c r="L548" s="286"/>
      <c r="M548" s="287"/>
      <c r="N548" s="288"/>
      <c r="O548" s="288"/>
      <c r="P548" s="288"/>
      <c r="Q548" s="288"/>
      <c r="R548" s="288"/>
      <c r="S548" s="288"/>
      <c r="T548" s="289"/>
      <c r="U548" s="14"/>
      <c r="V548" s="14"/>
      <c r="W548" s="14"/>
      <c r="X548" s="14"/>
      <c r="Y548" s="14"/>
      <c r="Z548" s="14"/>
      <c r="AA548" s="14"/>
      <c r="AB548" s="14"/>
      <c r="AC548" s="14"/>
      <c r="AD548" s="14"/>
      <c r="AE548" s="14"/>
      <c r="AT548" s="290" t="s">
        <v>465</v>
      </c>
      <c r="AU548" s="290" t="s">
        <v>93</v>
      </c>
      <c r="AV548" s="14" t="s">
        <v>124</v>
      </c>
      <c r="AW548" s="14" t="s">
        <v>38</v>
      </c>
      <c r="AX548" s="14" t="s">
        <v>91</v>
      </c>
      <c r="AY548" s="290" t="s">
        <v>397</v>
      </c>
    </row>
    <row r="549" s="2" customFormat="1" ht="21.75" customHeight="1">
      <c r="A549" s="40"/>
      <c r="B549" s="41"/>
      <c r="C549" s="247" t="s">
        <v>1644</v>
      </c>
      <c r="D549" s="247" t="s">
        <v>400</v>
      </c>
      <c r="E549" s="248" t="s">
        <v>4846</v>
      </c>
      <c r="F549" s="249" t="s">
        <v>4847</v>
      </c>
      <c r="G549" s="250" t="s">
        <v>656</v>
      </c>
      <c r="H549" s="251">
        <v>4</v>
      </c>
      <c r="I549" s="252"/>
      <c r="J549" s="253">
        <f>ROUND(I549*H549,2)</f>
        <v>0</v>
      </c>
      <c r="K549" s="254"/>
      <c r="L549" s="46"/>
      <c r="M549" s="255" t="s">
        <v>1</v>
      </c>
      <c r="N549" s="256" t="s">
        <v>48</v>
      </c>
      <c r="O549" s="93"/>
      <c r="P549" s="257">
        <f>O549*H549</f>
        <v>0</v>
      </c>
      <c r="Q549" s="257">
        <v>0</v>
      </c>
      <c r="R549" s="257">
        <f>Q549*H549</f>
        <v>0</v>
      </c>
      <c r="S549" s="257">
        <v>0</v>
      </c>
      <c r="T549" s="258">
        <f>S549*H549</f>
        <v>0</v>
      </c>
      <c r="U549" s="40"/>
      <c r="V549" s="40"/>
      <c r="W549" s="40"/>
      <c r="X549" s="40"/>
      <c r="Y549" s="40"/>
      <c r="Z549" s="40"/>
      <c r="AA549" s="40"/>
      <c r="AB549" s="40"/>
      <c r="AC549" s="40"/>
      <c r="AD549" s="40"/>
      <c r="AE549" s="40"/>
      <c r="AR549" s="259" t="s">
        <v>162</v>
      </c>
      <c r="AT549" s="259" t="s">
        <v>400</v>
      </c>
      <c r="AU549" s="259" t="s">
        <v>93</v>
      </c>
      <c r="AY549" s="18" t="s">
        <v>397</v>
      </c>
      <c r="BE549" s="260">
        <f>IF(N549="základní",J549,0)</f>
        <v>0</v>
      </c>
      <c r="BF549" s="260">
        <f>IF(N549="snížená",J549,0)</f>
        <v>0</v>
      </c>
      <c r="BG549" s="260">
        <f>IF(N549="zákl. přenesená",J549,0)</f>
        <v>0</v>
      </c>
      <c r="BH549" s="260">
        <f>IF(N549="sníž. přenesená",J549,0)</f>
        <v>0</v>
      </c>
      <c r="BI549" s="260">
        <f>IF(N549="nulová",J549,0)</f>
        <v>0</v>
      </c>
      <c r="BJ549" s="18" t="s">
        <v>91</v>
      </c>
      <c r="BK549" s="260">
        <f>ROUND(I549*H549,2)</f>
        <v>0</v>
      </c>
      <c r="BL549" s="18" t="s">
        <v>162</v>
      </c>
      <c r="BM549" s="259" t="s">
        <v>1647</v>
      </c>
    </row>
    <row r="550" s="13" customFormat="1">
      <c r="A550" s="13"/>
      <c r="B550" s="269"/>
      <c r="C550" s="270"/>
      <c r="D550" s="261" t="s">
        <v>465</v>
      </c>
      <c r="E550" s="271" t="s">
        <v>1</v>
      </c>
      <c r="F550" s="272" t="s">
        <v>4848</v>
      </c>
      <c r="G550" s="270"/>
      <c r="H550" s="273">
        <v>4</v>
      </c>
      <c r="I550" s="274"/>
      <c r="J550" s="270"/>
      <c r="K550" s="270"/>
      <c r="L550" s="275"/>
      <c r="M550" s="276"/>
      <c r="N550" s="277"/>
      <c r="O550" s="277"/>
      <c r="P550" s="277"/>
      <c r="Q550" s="277"/>
      <c r="R550" s="277"/>
      <c r="S550" s="277"/>
      <c r="T550" s="278"/>
      <c r="U550" s="13"/>
      <c r="V550" s="13"/>
      <c r="W550" s="13"/>
      <c r="X550" s="13"/>
      <c r="Y550" s="13"/>
      <c r="Z550" s="13"/>
      <c r="AA550" s="13"/>
      <c r="AB550" s="13"/>
      <c r="AC550" s="13"/>
      <c r="AD550" s="13"/>
      <c r="AE550" s="13"/>
      <c r="AT550" s="279" t="s">
        <v>465</v>
      </c>
      <c r="AU550" s="279" t="s">
        <v>93</v>
      </c>
      <c r="AV550" s="13" t="s">
        <v>93</v>
      </c>
      <c r="AW550" s="13" t="s">
        <v>38</v>
      </c>
      <c r="AX550" s="13" t="s">
        <v>83</v>
      </c>
      <c r="AY550" s="279" t="s">
        <v>397</v>
      </c>
    </row>
    <row r="551" s="14" customFormat="1">
      <c r="A551" s="14"/>
      <c r="B551" s="280"/>
      <c r="C551" s="281"/>
      <c r="D551" s="261" t="s">
        <v>465</v>
      </c>
      <c r="E551" s="282" t="s">
        <v>1</v>
      </c>
      <c r="F551" s="283" t="s">
        <v>467</v>
      </c>
      <c r="G551" s="281"/>
      <c r="H551" s="284">
        <v>4</v>
      </c>
      <c r="I551" s="285"/>
      <c r="J551" s="281"/>
      <c r="K551" s="281"/>
      <c r="L551" s="286"/>
      <c r="M551" s="287"/>
      <c r="N551" s="288"/>
      <c r="O551" s="288"/>
      <c r="P551" s="288"/>
      <c r="Q551" s="288"/>
      <c r="R551" s="288"/>
      <c r="S551" s="288"/>
      <c r="T551" s="289"/>
      <c r="U551" s="14"/>
      <c r="V551" s="14"/>
      <c r="W551" s="14"/>
      <c r="X551" s="14"/>
      <c r="Y551" s="14"/>
      <c r="Z551" s="14"/>
      <c r="AA551" s="14"/>
      <c r="AB551" s="14"/>
      <c r="AC551" s="14"/>
      <c r="AD551" s="14"/>
      <c r="AE551" s="14"/>
      <c r="AT551" s="290" t="s">
        <v>465</v>
      </c>
      <c r="AU551" s="290" t="s">
        <v>93</v>
      </c>
      <c r="AV551" s="14" t="s">
        <v>124</v>
      </c>
      <c r="AW551" s="14" t="s">
        <v>38</v>
      </c>
      <c r="AX551" s="14" t="s">
        <v>91</v>
      </c>
      <c r="AY551" s="290" t="s">
        <v>397</v>
      </c>
    </row>
    <row r="552" s="2" customFormat="1" ht="21.75" customHeight="1">
      <c r="A552" s="40"/>
      <c r="B552" s="41"/>
      <c r="C552" s="247" t="s">
        <v>1208</v>
      </c>
      <c r="D552" s="247" t="s">
        <v>400</v>
      </c>
      <c r="E552" s="248" t="s">
        <v>4849</v>
      </c>
      <c r="F552" s="249" t="s">
        <v>4850</v>
      </c>
      <c r="G552" s="250" t="s">
        <v>656</v>
      </c>
      <c r="H552" s="251">
        <v>173</v>
      </c>
      <c r="I552" s="252"/>
      <c r="J552" s="253">
        <f>ROUND(I552*H552,2)</f>
        <v>0</v>
      </c>
      <c r="K552" s="254"/>
      <c r="L552" s="46"/>
      <c r="M552" s="255" t="s">
        <v>1</v>
      </c>
      <c r="N552" s="256" t="s">
        <v>48</v>
      </c>
      <c r="O552" s="93"/>
      <c r="P552" s="257">
        <f>O552*H552</f>
        <v>0</v>
      </c>
      <c r="Q552" s="257">
        <v>0</v>
      </c>
      <c r="R552" s="257">
        <f>Q552*H552</f>
        <v>0</v>
      </c>
      <c r="S552" s="257">
        <v>0</v>
      </c>
      <c r="T552" s="258">
        <f>S552*H552</f>
        <v>0</v>
      </c>
      <c r="U552" s="40"/>
      <c r="V552" s="40"/>
      <c r="W552" s="40"/>
      <c r="X552" s="40"/>
      <c r="Y552" s="40"/>
      <c r="Z552" s="40"/>
      <c r="AA552" s="40"/>
      <c r="AB552" s="40"/>
      <c r="AC552" s="40"/>
      <c r="AD552" s="40"/>
      <c r="AE552" s="40"/>
      <c r="AR552" s="259" t="s">
        <v>162</v>
      </c>
      <c r="AT552" s="259" t="s">
        <v>400</v>
      </c>
      <c r="AU552" s="259" t="s">
        <v>93</v>
      </c>
      <c r="AY552" s="18" t="s">
        <v>397</v>
      </c>
      <c r="BE552" s="260">
        <f>IF(N552="základní",J552,0)</f>
        <v>0</v>
      </c>
      <c r="BF552" s="260">
        <f>IF(N552="snížená",J552,0)</f>
        <v>0</v>
      </c>
      <c r="BG552" s="260">
        <f>IF(N552="zákl. přenesená",J552,0)</f>
        <v>0</v>
      </c>
      <c r="BH552" s="260">
        <f>IF(N552="sníž. přenesená",J552,0)</f>
        <v>0</v>
      </c>
      <c r="BI552" s="260">
        <f>IF(N552="nulová",J552,0)</f>
        <v>0</v>
      </c>
      <c r="BJ552" s="18" t="s">
        <v>91</v>
      </c>
      <c r="BK552" s="260">
        <f>ROUND(I552*H552,2)</f>
        <v>0</v>
      </c>
      <c r="BL552" s="18" t="s">
        <v>162</v>
      </c>
      <c r="BM552" s="259" t="s">
        <v>1651</v>
      </c>
    </row>
    <row r="553" s="13" customFormat="1">
      <c r="A553" s="13"/>
      <c r="B553" s="269"/>
      <c r="C553" s="270"/>
      <c r="D553" s="261" t="s">
        <v>465</v>
      </c>
      <c r="E553" s="271" t="s">
        <v>1</v>
      </c>
      <c r="F553" s="272" t="s">
        <v>4851</v>
      </c>
      <c r="G553" s="270"/>
      <c r="H553" s="273">
        <v>173</v>
      </c>
      <c r="I553" s="274"/>
      <c r="J553" s="270"/>
      <c r="K553" s="270"/>
      <c r="L553" s="275"/>
      <c r="M553" s="276"/>
      <c r="N553" s="277"/>
      <c r="O553" s="277"/>
      <c r="P553" s="277"/>
      <c r="Q553" s="277"/>
      <c r="R553" s="277"/>
      <c r="S553" s="277"/>
      <c r="T553" s="278"/>
      <c r="U553" s="13"/>
      <c r="V553" s="13"/>
      <c r="W553" s="13"/>
      <c r="X553" s="13"/>
      <c r="Y553" s="13"/>
      <c r="Z553" s="13"/>
      <c r="AA553" s="13"/>
      <c r="AB553" s="13"/>
      <c r="AC553" s="13"/>
      <c r="AD553" s="13"/>
      <c r="AE553" s="13"/>
      <c r="AT553" s="279" t="s">
        <v>465</v>
      </c>
      <c r="AU553" s="279" t="s">
        <v>93</v>
      </c>
      <c r="AV553" s="13" t="s">
        <v>93</v>
      </c>
      <c r="AW553" s="13" t="s">
        <v>38</v>
      </c>
      <c r="AX553" s="13" t="s">
        <v>83</v>
      </c>
      <c r="AY553" s="279" t="s">
        <v>397</v>
      </c>
    </row>
    <row r="554" s="14" customFormat="1">
      <c r="A554" s="14"/>
      <c r="B554" s="280"/>
      <c r="C554" s="281"/>
      <c r="D554" s="261" t="s">
        <v>465</v>
      </c>
      <c r="E554" s="282" t="s">
        <v>1</v>
      </c>
      <c r="F554" s="283" t="s">
        <v>467</v>
      </c>
      <c r="G554" s="281"/>
      <c r="H554" s="284">
        <v>173</v>
      </c>
      <c r="I554" s="285"/>
      <c r="J554" s="281"/>
      <c r="K554" s="281"/>
      <c r="L554" s="286"/>
      <c r="M554" s="287"/>
      <c r="N554" s="288"/>
      <c r="O554" s="288"/>
      <c r="P554" s="288"/>
      <c r="Q554" s="288"/>
      <c r="R554" s="288"/>
      <c r="S554" s="288"/>
      <c r="T554" s="289"/>
      <c r="U554" s="14"/>
      <c r="V554" s="14"/>
      <c r="W554" s="14"/>
      <c r="X554" s="14"/>
      <c r="Y554" s="14"/>
      <c r="Z554" s="14"/>
      <c r="AA554" s="14"/>
      <c r="AB554" s="14"/>
      <c r="AC554" s="14"/>
      <c r="AD554" s="14"/>
      <c r="AE554" s="14"/>
      <c r="AT554" s="290" t="s">
        <v>465</v>
      </c>
      <c r="AU554" s="290" t="s">
        <v>93</v>
      </c>
      <c r="AV554" s="14" t="s">
        <v>124</v>
      </c>
      <c r="AW554" s="14" t="s">
        <v>38</v>
      </c>
      <c r="AX554" s="14" t="s">
        <v>91</v>
      </c>
      <c r="AY554" s="290" t="s">
        <v>397</v>
      </c>
    </row>
    <row r="555" s="2" customFormat="1" ht="16.5" customHeight="1">
      <c r="A555" s="40"/>
      <c r="B555" s="41"/>
      <c r="C555" s="316" t="s">
        <v>1653</v>
      </c>
      <c r="D555" s="316" t="s">
        <v>534</v>
      </c>
      <c r="E555" s="317" t="s">
        <v>4852</v>
      </c>
      <c r="F555" s="318" t="s">
        <v>4853</v>
      </c>
      <c r="G555" s="319" t="s">
        <v>656</v>
      </c>
      <c r="H555" s="320">
        <v>22</v>
      </c>
      <c r="I555" s="321"/>
      <c r="J555" s="322">
        <f>ROUND(I555*H555,2)</f>
        <v>0</v>
      </c>
      <c r="K555" s="323"/>
      <c r="L555" s="324"/>
      <c r="M555" s="325" t="s">
        <v>1</v>
      </c>
      <c r="N555" s="326" t="s">
        <v>48</v>
      </c>
      <c r="O555" s="93"/>
      <c r="P555" s="257">
        <f>O555*H555</f>
        <v>0</v>
      </c>
      <c r="Q555" s="257">
        <v>0</v>
      </c>
      <c r="R555" s="257">
        <f>Q555*H555</f>
        <v>0</v>
      </c>
      <c r="S555" s="257">
        <v>0</v>
      </c>
      <c r="T555" s="258">
        <f>S555*H555</f>
        <v>0</v>
      </c>
      <c r="U555" s="40"/>
      <c r="V555" s="40"/>
      <c r="W555" s="40"/>
      <c r="X555" s="40"/>
      <c r="Y555" s="40"/>
      <c r="Z555" s="40"/>
      <c r="AA555" s="40"/>
      <c r="AB555" s="40"/>
      <c r="AC555" s="40"/>
      <c r="AD555" s="40"/>
      <c r="AE555" s="40"/>
      <c r="AR555" s="259" t="s">
        <v>212</v>
      </c>
      <c r="AT555" s="259" t="s">
        <v>534</v>
      </c>
      <c r="AU555" s="259" t="s">
        <v>93</v>
      </c>
      <c r="AY555" s="18" t="s">
        <v>397</v>
      </c>
      <c r="BE555" s="260">
        <f>IF(N555="základní",J555,0)</f>
        <v>0</v>
      </c>
      <c r="BF555" s="260">
        <f>IF(N555="snížená",J555,0)</f>
        <v>0</v>
      </c>
      <c r="BG555" s="260">
        <f>IF(N555="zákl. přenesená",J555,0)</f>
        <v>0</v>
      </c>
      <c r="BH555" s="260">
        <f>IF(N555="sníž. přenesená",J555,0)</f>
        <v>0</v>
      </c>
      <c r="BI555" s="260">
        <f>IF(N555="nulová",J555,0)</f>
        <v>0</v>
      </c>
      <c r="BJ555" s="18" t="s">
        <v>91</v>
      </c>
      <c r="BK555" s="260">
        <f>ROUND(I555*H555,2)</f>
        <v>0</v>
      </c>
      <c r="BL555" s="18" t="s">
        <v>162</v>
      </c>
      <c r="BM555" s="259" t="s">
        <v>1655</v>
      </c>
    </row>
    <row r="556" s="13" customFormat="1">
      <c r="A556" s="13"/>
      <c r="B556" s="269"/>
      <c r="C556" s="270"/>
      <c r="D556" s="261" t="s">
        <v>465</v>
      </c>
      <c r="E556" s="271" t="s">
        <v>1</v>
      </c>
      <c r="F556" s="272" t="s">
        <v>4854</v>
      </c>
      <c r="G556" s="270"/>
      <c r="H556" s="273">
        <v>2</v>
      </c>
      <c r="I556" s="274"/>
      <c r="J556" s="270"/>
      <c r="K556" s="270"/>
      <c r="L556" s="275"/>
      <c r="M556" s="276"/>
      <c r="N556" s="277"/>
      <c r="O556" s="277"/>
      <c r="P556" s="277"/>
      <c r="Q556" s="277"/>
      <c r="R556" s="277"/>
      <c r="S556" s="277"/>
      <c r="T556" s="278"/>
      <c r="U556" s="13"/>
      <c r="V556" s="13"/>
      <c r="W556" s="13"/>
      <c r="X556" s="13"/>
      <c r="Y556" s="13"/>
      <c r="Z556" s="13"/>
      <c r="AA556" s="13"/>
      <c r="AB556" s="13"/>
      <c r="AC556" s="13"/>
      <c r="AD556" s="13"/>
      <c r="AE556" s="13"/>
      <c r="AT556" s="279" t="s">
        <v>465</v>
      </c>
      <c r="AU556" s="279" t="s">
        <v>93</v>
      </c>
      <c r="AV556" s="13" t="s">
        <v>93</v>
      </c>
      <c r="AW556" s="13" t="s">
        <v>38</v>
      </c>
      <c r="AX556" s="13" t="s">
        <v>83</v>
      </c>
      <c r="AY556" s="279" t="s">
        <v>397</v>
      </c>
    </row>
    <row r="557" s="13" customFormat="1">
      <c r="A557" s="13"/>
      <c r="B557" s="269"/>
      <c r="C557" s="270"/>
      <c r="D557" s="261" t="s">
        <v>465</v>
      </c>
      <c r="E557" s="271" t="s">
        <v>1</v>
      </c>
      <c r="F557" s="272" t="s">
        <v>4855</v>
      </c>
      <c r="G557" s="270"/>
      <c r="H557" s="273">
        <v>20</v>
      </c>
      <c r="I557" s="274"/>
      <c r="J557" s="270"/>
      <c r="K557" s="270"/>
      <c r="L557" s="275"/>
      <c r="M557" s="276"/>
      <c r="N557" s="277"/>
      <c r="O557" s="277"/>
      <c r="P557" s="277"/>
      <c r="Q557" s="277"/>
      <c r="R557" s="277"/>
      <c r="S557" s="277"/>
      <c r="T557" s="278"/>
      <c r="U557" s="13"/>
      <c r="V557" s="13"/>
      <c r="W557" s="13"/>
      <c r="X557" s="13"/>
      <c r="Y557" s="13"/>
      <c r="Z557" s="13"/>
      <c r="AA557" s="13"/>
      <c r="AB557" s="13"/>
      <c r="AC557" s="13"/>
      <c r="AD557" s="13"/>
      <c r="AE557" s="13"/>
      <c r="AT557" s="279" t="s">
        <v>465</v>
      </c>
      <c r="AU557" s="279" t="s">
        <v>93</v>
      </c>
      <c r="AV557" s="13" t="s">
        <v>93</v>
      </c>
      <c r="AW557" s="13" t="s">
        <v>38</v>
      </c>
      <c r="AX557" s="13" t="s">
        <v>83</v>
      </c>
      <c r="AY557" s="279" t="s">
        <v>397</v>
      </c>
    </row>
    <row r="558" s="14" customFormat="1">
      <c r="A558" s="14"/>
      <c r="B558" s="280"/>
      <c r="C558" s="281"/>
      <c r="D558" s="261" t="s">
        <v>465</v>
      </c>
      <c r="E558" s="282" t="s">
        <v>1</v>
      </c>
      <c r="F558" s="283" t="s">
        <v>467</v>
      </c>
      <c r="G558" s="281"/>
      <c r="H558" s="284">
        <v>22</v>
      </c>
      <c r="I558" s="285"/>
      <c r="J558" s="281"/>
      <c r="K558" s="281"/>
      <c r="L558" s="286"/>
      <c r="M558" s="287"/>
      <c r="N558" s="288"/>
      <c r="O558" s="288"/>
      <c r="P558" s="288"/>
      <c r="Q558" s="288"/>
      <c r="R558" s="288"/>
      <c r="S558" s="288"/>
      <c r="T558" s="289"/>
      <c r="U558" s="14"/>
      <c r="V558" s="14"/>
      <c r="W558" s="14"/>
      <c r="X558" s="14"/>
      <c r="Y558" s="14"/>
      <c r="Z558" s="14"/>
      <c r="AA558" s="14"/>
      <c r="AB558" s="14"/>
      <c r="AC558" s="14"/>
      <c r="AD558" s="14"/>
      <c r="AE558" s="14"/>
      <c r="AT558" s="290" t="s">
        <v>465</v>
      </c>
      <c r="AU558" s="290" t="s">
        <v>93</v>
      </c>
      <c r="AV558" s="14" t="s">
        <v>124</v>
      </c>
      <c r="AW558" s="14" t="s">
        <v>38</v>
      </c>
      <c r="AX558" s="14" t="s">
        <v>91</v>
      </c>
      <c r="AY558" s="290" t="s">
        <v>397</v>
      </c>
    </row>
    <row r="559" s="2" customFormat="1" ht="21.75" customHeight="1">
      <c r="A559" s="40"/>
      <c r="B559" s="41"/>
      <c r="C559" s="316" t="s">
        <v>1212</v>
      </c>
      <c r="D559" s="316" t="s">
        <v>534</v>
      </c>
      <c r="E559" s="317" t="s">
        <v>4856</v>
      </c>
      <c r="F559" s="318" t="s">
        <v>4857</v>
      </c>
      <c r="G559" s="319" t="s">
        <v>656</v>
      </c>
      <c r="H559" s="320">
        <v>151</v>
      </c>
      <c r="I559" s="321"/>
      <c r="J559" s="322">
        <f>ROUND(I559*H559,2)</f>
        <v>0</v>
      </c>
      <c r="K559" s="323"/>
      <c r="L559" s="324"/>
      <c r="M559" s="325" t="s">
        <v>1</v>
      </c>
      <c r="N559" s="326" t="s">
        <v>48</v>
      </c>
      <c r="O559" s="93"/>
      <c r="P559" s="257">
        <f>O559*H559</f>
        <v>0</v>
      </c>
      <c r="Q559" s="257">
        <v>0</v>
      </c>
      <c r="R559" s="257">
        <f>Q559*H559</f>
        <v>0</v>
      </c>
      <c r="S559" s="257">
        <v>0</v>
      </c>
      <c r="T559" s="258">
        <f>S559*H559</f>
        <v>0</v>
      </c>
      <c r="U559" s="40"/>
      <c r="V559" s="40"/>
      <c r="W559" s="40"/>
      <c r="X559" s="40"/>
      <c r="Y559" s="40"/>
      <c r="Z559" s="40"/>
      <c r="AA559" s="40"/>
      <c r="AB559" s="40"/>
      <c r="AC559" s="40"/>
      <c r="AD559" s="40"/>
      <c r="AE559" s="40"/>
      <c r="AR559" s="259" t="s">
        <v>212</v>
      </c>
      <c r="AT559" s="259" t="s">
        <v>534</v>
      </c>
      <c r="AU559" s="259" t="s">
        <v>93</v>
      </c>
      <c r="AY559" s="18" t="s">
        <v>397</v>
      </c>
      <c r="BE559" s="260">
        <f>IF(N559="základní",J559,0)</f>
        <v>0</v>
      </c>
      <c r="BF559" s="260">
        <f>IF(N559="snížená",J559,0)</f>
        <v>0</v>
      </c>
      <c r="BG559" s="260">
        <f>IF(N559="zákl. přenesená",J559,0)</f>
        <v>0</v>
      </c>
      <c r="BH559" s="260">
        <f>IF(N559="sníž. přenesená",J559,0)</f>
        <v>0</v>
      </c>
      <c r="BI559" s="260">
        <f>IF(N559="nulová",J559,0)</f>
        <v>0</v>
      </c>
      <c r="BJ559" s="18" t="s">
        <v>91</v>
      </c>
      <c r="BK559" s="260">
        <f>ROUND(I559*H559,2)</f>
        <v>0</v>
      </c>
      <c r="BL559" s="18" t="s">
        <v>162</v>
      </c>
      <c r="BM559" s="259" t="s">
        <v>1658</v>
      </c>
    </row>
    <row r="560" s="13" customFormat="1">
      <c r="A560" s="13"/>
      <c r="B560" s="269"/>
      <c r="C560" s="270"/>
      <c r="D560" s="261" t="s">
        <v>465</v>
      </c>
      <c r="E560" s="271" t="s">
        <v>1</v>
      </c>
      <c r="F560" s="272" t="s">
        <v>4858</v>
      </c>
      <c r="G560" s="270"/>
      <c r="H560" s="273">
        <v>75</v>
      </c>
      <c r="I560" s="274"/>
      <c r="J560" s="270"/>
      <c r="K560" s="270"/>
      <c r="L560" s="275"/>
      <c r="M560" s="276"/>
      <c r="N560" s="277"/>
      <c r="O560" s="277"/>
      <c r="P560" s="277"/>
      <c r="Q560" s="277"/>
      <c r="R560" s="277"/>
      <c r="S560" s="277"/>
      <c r="T560" s="278"/>
      <c r="U560" s="13"/>
      <c r="V560" s="13"/>
      <c r="W560" s="13"/>
      <c r="X560" s="13"/>
      <c r="Y560" s="13"/>
      <c r="Z560" s="13"/>
      <c r="AA560" s="13"/>
      <c r="AB560" s="13"/>
      <c r="AC560" s="13"/>
      <c r="AD560" s="13"/>
      <c r="AE560" s="13"/>
      <c r="AT560" s="279" t="s">
        <v>465</v>
      </c>
      <c r="AU560" s="279" t="s">
        <v>93</v>
      </c>
      <c r="AV560" s="13" t="s">
        <v>93</v>
      </c>
      <c r="AW560" s="13" t="s">
        <v>38</v>
      </c>
      <c r="AX560" s="13" t="s">
        <v>83</v>
      </c>
      <c r="AY560" s="279" t="s">
        <v>397</v>
      </c>
    </row>
    <row r="561" s="13" customFormat="1">
      <c r="A561" s="13"/>
      <c r="B561" s="269"/>
      <c r="C561" s="270"/>
      <c r="D561" s="261" t="s">
        <v>465</v>
      </c>
      <c r="E561" s="271" t="s">
        <v>1</v>
      </c>
      <c r="F561" s="272" t="s">
        <v>4826</v>
      </c>
      <c r="G561" s="270"/>
      <c r="H561" s="273">
        <v>76</v>
      </c>
      <c r="I561" s="274"/>
      <c r="J561" s="270"/>
      <c r="K561" s="270"/>
      <c r="L561" s="275"/>
      <c r="M561" s="276"/>
      <c r="N561" s="277"/>
      <c r="O561" s="277"/>
      <c r="P561" s="277"/>
      <c r="Q561" s="277"/>
      <c r="R561" s="277"/>
      <c r="S561" s="277"/>
      <c r="T561" s="278"/>
      <c r="U561" s="13"/>
      <c r="V561" s="13"/>
      <c r="W561" s="13"/>
      <c r="X561" s="13"/>
      <c r="Y561" s="13"/>
      <c r="Z561" s="13"/>
      <c r="AA561" s="13"/>
      <c r="AB561" s="13"/>
      <c r="AC561" s="13"/>
      <c r="AD561" s="13"/>
      <c r="AE561" s="13"/>
      <c r="AT561" s="279" t="s">
        <v>465</v>
      </c>
      <c r="AU561" s="279" t="s">
        <v>93</v>
      </c>
      <c r="AV561" s="13" t="s">
        <v>93</v>
      </c>
      <c r="AW561" s="13" t="s">
        <v>38</v>
      </c>
      <c r="AX561" s="13" t="s">
        <v>83</v>
      </c>
      <c r="AY561" s="279" t="s">
        <v>397</v>
      </c>
    </row>
    <row r="562" s="14" customFormat="1">
      <c r="A562" s="14"/>
      <c r="B562" s="280"/>
      <c r="C562" s="281"/>
      <c r="D562" s="261" t="s">
        <v>465</v>
      </c>
      <c r="E562" s="282" t="s">
        <v>1</v>
      </c>
      <c r="F562" s="283" t="s">
        <v>467</v>
      </c>
      <c r="G562" s="281"/>
      <c r="H562" s="284">
        <v>151</v>
      </c>
      <c r="I562" s="285"/>
      <c r="J562" s="281"/>
      <c r="K562" s="281"/>
      <c r="L562" s="286"/>
      <c r="M562" s="287"/>
      <c r="N562" s="288"/>
      <c r="O562" s="288"/>
      <c r="P562" s="288"/>
      <c r="Q562" s="288"/>
      <c r="R562" s="288"/>
      <c r="S562" s="288"/>
      <c r="T562" s="289"/>
      <c r="U562" s="14"/>
      <c r="V562" s="14"/>
      <c r="W562" s="14"/>
      <c r="X562" s="14"/>
      <c r="Y562" s="14"/>
      <c r="Z562" s="14"/>
      <c r="AA562" s="14"/>
      <c r="AB562" s="14"/>
      <c r="AC562" s="14"/>
      <c r="AD562" s="14"/>
      <c r="AE562" s="14"/>
      <c r="AT562" s="290" t="s">
        <v>465</v>
      </c>
      <c r="AU562" s="290" t="s">
        <v>93</v>
      </c>
      <c r="AV562" s="14" t="s">
        <v>124</v>
      </c>
      <c r="AW562" s="14" t="s">
        <v>38</v>
      </c>
      <c r="AX562" s="14" t="s">
        <v>91</v>
      </c>
      <c r="AY562" s="290" t="s">
        <v>397</v>
      </c>
    </row>
    <row r="563" s="2" customFormat="1" ht="16.5" customHeight="1">
      <c r="A563" s="40"/>
      <c r="B563" s="41"/>
      <c r="C563" s="247" t="s">
        <v>1660</v>
      </c>
      <c r="D563" s="247" t="s">
        <v>400</v>
      </c>
      <c r="E563" s="248" t="s">
        <v>4859</v>
      </c>
      <c r="F563" s="249" t="s">
        <v>4860</v>
      </c>
      <c r="G563" s="250" t="s">
        <v>656</v>
      </c>
      <c r="H563" s="251">
        <v>84</v>
      </c>
      <c r="I563" s="252"/>
      <c r="J563" s="253">
        <f>ROUND(I563*H563,2)</f>
        <v>0</v>
      </c>
      <c r="K563" s="254"/>
      <c r="L563" s="46"/>
      <c r="M563" s="255" t="s">
        <v>1</v>
      </c>
      <c r="N563" s="256" t="s">
        <v>48</v>
      </c>
      <c r="O563" s="93"/>
      <c r="P563" s="257">
        <f>O563*H563</f>
        <v>0</v>
      </c>
      <c r="Q563" s="257">
        <v>0</v>
      </c>
      <c r="R563" s="257">
        <f>Q563*H563</f>
        <v>0</v>
      </c>
      <c r="S563" s="257">
        <v>0</v>
      </c>
      <c r="T563" s="258">
        <f>S563*H563</f>
        <v>0</v>
      </c>
      <c r="U563" s="40"/>
      <c r="V563" s="40"/>
      <c r="W563" s="40"/>
      <c r="X563" s="40"/>
      <c r="Y563" s="40"/>
      <c r="Z563" s="40"/>
      <c r="AA563" s="40"/>
      <c r="AB563" s="40"/>
      <c r="AC563" s="40"/>
      <c r="AD563" s="40"/>
      <c r="AE563" s="40"/>
      <c r="AR563" s="259" t="s">
        <v>162</v>
      </c>
      <c r="AT563" s="259" t="s">
        <v>400</v>
      </c>
      <c r="AU563" s="259" t="s">
        <v>93</v>
      </c>
      <c r="AY563" s="18" t="s">
        <v>397</v>
      </c>
      <c r="BE563" s="260">
        <f>IF(N563="základní",J563,0)</f>
        <v>0</v>
      </c>
      <c r="BF563" s="260">
        <f>IF(N563="snížená",J563,0)</f>
        <v>0</v>
      </c>
      <c r="BG563" s="260">
        <f>IF(N563="zákl. přenesená",J563,0)</f>
        <v>0</v>
      </c>
      <c r="BH563" s="260">
        <f>IF(N563="sníž. přenesená",J563,0)</f>
        <v>0</v>
      </c>
      <c r="BI563" s="260">
        <f>IF(N563="nulová",J563,0)</f>
        <v>0</v>
      </c>
      <c r="BJ563" s="18" t="s">
        <v>91</v>
      </c>
      <c r="BK563" s="260">
        <f>ROUND(I563*H563,2)</f>
        <v>0</v>
      </c>
      <c r="BL563" s="18" t="s">
        <v>162</v>
      </c>
      <c r="BM563" s="259" t="s">
        <v>1663</v>
      </c>
    </row>
    <row r="564" s="13" customFormat="1">
      <c r="A564" s="13"/>
      <c r="B564" s="269"/>
      <c r="C564" s="270"/>
      <c r="D564" s="261" t="s">
        <v>465</v>
      </c>
      <c r="E564" s="271" t="s">
        <v>1</v>
      </c>
      <c r="F564" s="272" t="s">
        <v>4861</v>
      </c>
      <c r="G564" s="270"/>
      <c r="H564" s="273">
        <v>84</v>
      </c>
      <c r="I564" s="274"/>
      <c r="J564" s="270"/>
      <c r="K564" s="270"/>
      <c r="L564" s="275"/>
      <c r="M564" s="276"/>
      <c r="N564" s="277"/>
      <c r="O564" s="277"/>
      <c r="P564" s="277"/>
      <c r="Q564" s="277"/>
      <c r="R564" s="277"/>
      <c r="S564" s="277"/>
      <c r="T564" s="278"/>
      <c r="U564" s="13"/>
      <c r="V564" s="13"/>
      <c r="W564" s="13"/>
      <c r="X564" s="13"/>
      <c r="Y564" s="13"/>
      <c r="Z564" s="13"/>
      <c r="AA564" s="13"/>
      <c r="AB564" s="13"/>
      <c r="AC564" s="13"/>
      <c r="AD564" s="13"/>
      <c r="AE564" s="13"/>
      <c r="AT564" s="279" t="s">
        <v>465</v>
      </c>
      <c r="AU564" s="279" t="s">
        <v>93</v>
      </c>
      <c r="AV564" s="13" t="s">
        <v>93</v>
      </c>
      <c r="AW564" s="13" t="s">
        <v>38</v>
      </c>
      <c r="AX564" s="13" t="s">
        <v>83</v>
      </c>
      <c r="AY564" s="279" t="s">
        <v>397</v>
      </c>
    </row>
    <row r="565" s="14" customFormat="1">
      <c r="A565" s="14"/>
      <c r="B565" s="280"/>
      <c r="C565" s="281"/>
      <c r="D565" s="261" t="s">
        <v>465</v>
      </c>
      <c r="E565" s="282" t="s">
        <v>1</v>
      </c>
      <c r="F565" s="283" t="s">
        <v>467</v>
      </c>
      <c r="G565" s="281"/>
      <c r="H565" s="284">
        <v>84</v>
      </c>
      <c r="I565" s="285"/>
      <c r="J565" s="281"/>
      <c r="K565" s="281"/>
      <c r="L565" s="286"/>
      <c r="M565" s="287"/>
      <c r="N565" s="288"/>
      <c r="O565" s="288"/>
      <c r="P565" s="288"/>
      <c r="Q565" s="288"/>
      <c r="R565" s="288"/>
      <c r="S565" s="288"/>
      <c r="T565" s="289"/>
      <c r="U565" s="14"/>
      <c r="V565" s="14"/>
      <c r="W565" s="14"/>
      <c r="X565" s="14"/>
      <c r="Y565" s="14"/>
      <c r="Z565" s="14"/>
      <c r="AA565" s="14"/>
      <c r="AB565" s="14"/>
      <c r="AC565" s="14"/>
      <c r="AD565" s="14"/>
      <c r="AE565" s="14"/>
      <c r="AT565" s="290" t="s">
        <v>465</v>
      </c>
      <c r="AU565" s="290" t="s">
        <v>93</v>
      </c>
      <c r="AV565" s="14" t="s">
        <v>124</v>
      </c>
      <c r="AW565" s="14" t="s">
        <v>38</v>
      </c>
      <c r="AX565" s="14" t="s">
        <v>91</v>
      </c>
      <c r="AY565" s="290" t="s">
        <v>397</v>
      </c>
    </row>
    <row r="566" s="2" customFormat="1" ht="33" customHeight="1">
      <c r="A566" s="40"/>
      <c r="B566" s="41"/>
      <c r="C566" s="247" t="s">
        <v>1219</v>
      </c>
      <c r="D566" s="247" t="s">
        <v>400</v>
      </c>
      <c r="E566" s="248" t="s">
        <v>4862</v>
      </c>
      <c r="F566" s="249" t="s">
        <v>4863</v>
      </c>
      <c r="G566" s="250" t="s">
        <v>1431</v>
      </c>
      <c r="H566" s="329"/>
      <c r="I566" s="252"/>
      <c r="J566" s="253">
        <f>ROUND(I566*H566,2)</f>
        <v>0</v>
      </c>
      <c r="K566" s="254"/>
      <c r="L566" s="46"/>
      <c r="M566" s="255" t="s">
        <v>1</v>
      </c>
      <c r="N566" s="256" t="s">
        <v>48</v>
      </c>
      <c r="O566" s="93"/>
      <c r="P566" s="257">
        <f>O566*H566</f>
        <v>0</v>
      </c>
      <c r="Q566" s="257">
        <v>0</v>
      </c>
      <c r="R566" s="257">
        <f>Q566*H566</f>
        <v>0</v>
      </c>
      <c r="S566" s="257">
        <v>0</v>
      </c>
      <c r="T566" s="258">
        <f>S566*H566</f>
        <v>0</v>
      </c>
      <c r="U566" s="40"/>
      <c r="V566" s="40"/>
      <c r="W566" s="40"/>
      <c r="X566" s="40"/>
      <c r="Y566" s="40"/>
      <c r="Z566" s="40"/>
      <c r="AA566" s="40"/>
      <c r="AB566" s="40"/>
      <c r="AC566" s="40"/>
      <c r="AD566" s="40"/>
      <c r="AE566" s="40"/>
      <c r="AR566" s="259" t="s">
        <v>162</v>
      </c>
      <c r="AT566" s="259" t="s">
        <v>400</v>
      </c>
      <c r="AU566" s="259" t="s">
        <v>93</v>
      </c>
      <c r="AY566" s="18" t="s">
        <v>397</v>
      </c>
      <c r="BE566" s="260">
        <f>IF(N566="základní",J566,0)</f>
        <v>0</v>
      </c>
      <c r="BF566" s="260">
        <f>IF(N566="snížená",J566,0)</f>
        <v>0</v>
      </c>
      <c r="BG566" s="260">
        <f>IF(N566="zákl. přenesená",J566,0)</f>
        <v>0</v>
      </c>
      <c r="BH566" s="260">
        <f>IF(N566="sníž. přenesená",J566,0)</f>
        <v>0</v>
      </c>
      <c r="BI566" s="260">
        <f>IF(N566="nulová",J566,0)</f>
        <v>0</v>
      </c>
      <c r="BJ566" s="18" t="s">
        <v>91</v>
      </c>
      <c r="BK566" s="260">
        <f>ROUND(I566*H566,2)</f>
        <v>0</v>
      </c>
      <c r="BL566" s="18" t="s">
        <v>162</v>
      </c>
      <c r="BM566" s="259" t="s">
        <v>1667</v>
      </c>
    </row>
    <row r="567" s="12" customFormat="1" ht="22.8" customHeight="1">
      <c r="A567" s="12"/>
      <c r="B567" s="231"/>
      <c r="C567" s="232"/>
      <c r="D567" s="233" t="s">
        <v>82</v>
      </c>
      <c r="E567" s="245" t="s">
        <v>2337</v>
      </c>
      <c r="F567" s="245" t="s">
        <v>4864</v>
      </c>
      <c r="G567" s="232"/>
      <c r="H567" s="232"/>
      <c r="I567" s="235"/>
      <c r="J567" s="246">
        <f>BK567</f>
        <v>0</v>
      </c>
      <c r="K567" s="232"/>
      <c r="L567" s="237"/>
      <c r="M567" s="238"/>
      <c r="N567" s="239"/>
      <c r="O567" s="239"/>
      <c r="P567" s="240">
        <f>SUM(P568:P591)</f>
        <v>0</v>
      </c>
      <c r="Q567" s="239"/>
      <c r="R567" s="240">
        <f>SUM(R568:R591)</f>
        <v>0</v>
      </c>
      <c r="S567" s="239"/>
      <c r="T567" s="241">
        <f>SUM(T568:T591)</f>
        <v>0</v>
      </c>
      <c r="U567" s="12"/>
      <c r="V567" s="12"/>
      <c r="W567" s="12"/>
      <c r="X567" s="12"/>
      <c r="Y567" s="12"/>
      <c r="Z567" s="12"/>
      <c r="AA567" s="12"/>
      <c r="AB567" s="12"/>
      <c r="AC567" s="12"/>
      <c r="AD567" s="12"/>
      <c r="AE567" s="12"/>
      <c r="AR567" s="242" t="s">
        <v>93</v>
      </c>
      <c r="AT567" s="243" t="s">
        <v>82</v>
      </c>
      <c r="AU567" s="243" t="s">
        <v>91</v>
      </c>
      <c r="AY567" s="242" t="s">
        <v>397</v>
      </c>
      <c r="BK567" s="244">
        <f>SUM(BK568:BK591)</f>
        <v>0</v>
      </c>
    </row>
    <row r="568" s="2" customFormat="1" ht="33" customHeight="1">
      <c r="A568" s="40"/>
      <c r="B568" s="41"/>
      <c r="C568" s="247" t="s">
        <v>1669</v>
      </c>
      <c r="D568" s="247" t="s">
        <v>400</v>
      </c>
      <c r="E568" s="248" t="s">
        <v>4865</v>
      </c>
      <c r="F568" s="249" t="s">
        <v>4866</v>
      </c>
      <c r="G568" s="250" t="s">
        <v>4123</v>
      </c>
      <c r="H568" s="251">
        <v>173</v>
      </c>
      <c r="I568" s="252"/>
      <c r="J568" s="253">
        <f>ROUND(I568*H568,2)</f>
        <v>0</v>
      </c>
      <c r="K568" s="254"/>
      <c r="L568" s="46"/>
      <c r="M568" s="255" t="s">
        <v>1</v>
      </c>
      <c r="N568" s="256" t="s">
        <v>48</v>
      </c>
      <c r="O568" s="93"/>
      <c r="P568" s="257">
        <f>O568*H568</f>
        <v>0</v>
      </c>
      <c r="Q568" s="257">
        <v>0</v>
      </c>
      <c r="R568" s="257">
        <f>Q568*H568</f>
        <v>0</v>
      </c>
      <c r="S568" s="257">
        <v>0</v>
      </c>
      <c r="T568" s="258">
        <f>S568*H568</f>
        <v>0</v>
      </c>
      <c r="U568" s="40"/>
      <c r="V568" s="40"/>
      <c r="W568" s="40"/>
      <c r="X568" s="40"/>
      <c r="Y568" s="40"/>
      <c r="Z568" s="40"/>
      <c r="AA568" s="40"/>
      <c r="AB568" s="40"/>
      <c r="AC568" s="40"/>
      <c r="AD568" s="40"/>
      <c r="AE568" s="40"/>
      <c r="AR568" s="259" t="s">
        <v>162</v>
      </c>
      <c r="AT568" s="259" t="s">
        <v>400</v>
      </c>
      <c r="AU568" s="259" t="s">
        <v>93</v>
      </c>
      <c r="AY568" s="18" t="s">
        <v>397</v>
      </c>
      <c r="BE568" s="260">
        <f>IF(N568="základní",J568,0)</f>
        <v>0</v>
      </c>
      <c r="BF568" s="260">
        <f>IF(N568="snížená",J568,0)</f>
        <v>0</v>
      </c>
      <c r="BG568" s="260">
        <f>IF(N568="zákl. přenesená",J568,0)</f>
        <v>0</v>
      </c>
      <c r="BH568" s="260">
        <f>IF(N568="sníž. přenesená",J568,0)</f>
        <v>0</v>
      </c>
      <c r="BI568" s="260">
        <f>IF(N568="nulová",J568,0)</f>
        <v>0</v>
      </c>
      <c r="BJ568" s="18" t="s">
        <v>91</v>
      </c>
      <c r="BK568" s="260">
        <f>ROUND(I568*H568,2)</f>
        <v>0</v>
      </c>
      <c r="BL568" s="18" t="s">
        <v>162</v>
      </c>
      <c r="BM568" s="259" t="s">
        <v>1672</v>
      </c>
    </row>
    <row r="569" s="13" customFormat="1">
      <c r="A569" s="13"/>
      <c r="B569" s="269"/>
      <c r="C569" s="270"/>
      <c r="D569" s="261" t="s">
        <v>465</v>
      </c>
      <c r="E569" s="271" t="s">
        <v>1</v>
      </c>
      <c r="F569" s="272" t="s">
        <v>4867</v>
      </c>
      <c r="G569" s="270"/>
      <c r="H569" s="273">
        <v>77</v>
      </c>
      <c r="I569" s="274"/>
      <c r="J569" s="270"/>
      <c r="K569" s="270"/>
      <c r="L569" s="275"/>
      <c r="M569" s="276"/>
      <c r="N569" s="277"/>
      <c r="O569" s="277"/>
      <c r="P569" s="277"/>
      <c r="Q569" s="277"/>
      <c r="R569" s="277"/>
      <c r="S569" s="277"/>
      <c r="T569" s="278"/>
      <c r="U569" s="13"/>
      <c r="V569" s="13"/>
      <c r="W569" s="13"/>
      <c r="X569" s="13"/>
      <c r="Y569" s="13"/>
      <c r="Z569" s="13"/>
      <c r="AA569" s="13"/>
      <c r="AB569" s="13"/>
      <c r="AC569" s="13"/>
      <c r="AD569" s="13"/>
      <c r="AE569" s="13"/>
      <c r="AT569" s="279" t="s">
        <v>465</v>
      </c>
      <c r="AU569" s="279" t="s">
        <v>93</v>
      </c>
      <c r="AV569" s="13" t="s">
        <v>93</v>
      </c>
      <c r="AW569" s="13" t="s">
        <v>38</v>
      </c>
      <c r="AX569" s="13" t="s">
        <v>83</v>
      </c>
      <c r="AY569" s="279" t="s">
        <v>397</v>
      </c>
    </row>
    <row r="570" s="13" customFormat="1">
      <c r="A570" s="13"/>
      <c r="B570" s="269"/>
      <c r="C570" s="270"/>
      <c r="D570" s="261" t="s">
        <v>465</v>
      </c>
      <c r="E570" s="271" t="s">
        <v>1</v>
      </c>
      <c r="F570" s="272" t="s">
        <v>4493</v>
      </c>
      <c r="G570" s="270"/>
      <c r="H570" s="273">
        <v>96</v>
      </c>
      <c r="I570" s="274"/>
      <c r="J570" s="270"/>
      <c r="K570" s="270"/>
      <c r="L570" s="275"/>
      <c r="M570" s="276"/>
      <c r="N570" s="277"/>
      <c r="O570" s="277"/>
      <c r="P570" s="277"/>
      <c r="Q570" s="277"/>
      <c r="R570" s="277"/>
      <c r="S570" s="277"/>
      <c r="T570" s="278"/>
      <c r="U570" s="13"/>
      <c r="V570" s="13"/>
      <c r="W570" s="13"/>
      <c r="X570" s="13"/>
      <c r="Y570" s="13"/>
      <c r="Z570" s="13"/>
      <c r="AA570" s="13"/>
      <c r="AB570" s="13"/>
      <c r="AC570" s="13"/>
      <c r="AD570" s="13"/>
      <c r="AE570" s="13"/>
      <c r="AT570" s="279" t="s">
        <v>465</v>
      </c>
      <c r="AU570" s="279" t="s">
        <v>93</v>
      </c>
      <c r="AV570" s="13" t="s">
        <v>93</v>
      </c>
      <c r="AW570" s="13" t="s">
        <v>38</v>
      </c>
      <c r="AX570" s="13" t="s">
        <v>83</v>
      </c>
      <c r="AY570" s="279" t="s">
        <v>397</v>
      </c>
    </row>
    <row r="571" s="14" customFormat="1">
      <c r="A571" s="14"/>
      <c r="B571" s="280"/>
      <c r="C571" s="281"/>
      <c r="D571" s="261" t="s">
        <v>465</v>
      </c>
      <c r="E571" s="282" t="s">
        <v>1</v>
      </c>
      <c r="F571" s="283" t="s">
        <v>467</v>
      </c>
      <c r="G571" s="281"/>
      <c r="H571" s="284">
        <v>173</v>
      </c>
      <c r="I571" s="285"/>
      <c r="J571" s="281"/>
      <c r="K571" s="281"/>
      <c r="L571" s="286"/>
      <c r="M571" s="287"/>
      <c r="N571" s="288"/>
      <c r="O571" s="288"/>
      <c r="P571" s="288"/>
      <c r="Q571" s="288"/>
      <c r="R571" s="288"/>
      <c r="S571" s="288"/>
      <c r="T571" s="289"/>
      <c r="U571" s="14"/>
      <c r="V571" s="14"/>
      <c r="W571" s="14"/>
      <c r="X571" s="14"/>
      <c r="Y571" s="14"/>
      <c r="Z571" s="14"/>
      <c r="AA571" s="14"/>
      <c r="AB571" s="14"/>
      <c r="AC571" s="14"/>
      <c r="AD571" s="14"/>
      <c r="AE571" s="14"/>
      <c r="AT571" s="290" t="s">
        <v>465</v>
      </c>
      <c r="AU571" s="290" t="s">
        <v>93</v>
      </c>
      <c r="AV571" s="14" t="s">
        <v>124</v>
      </c>
      <c r="AW571" s="14" t="s">
        <v>38</v>
      </c>
      <c r="AX571" s="14" t="s">
        <v>91</v>
      </c>
      <c r="AY571" s="290" t="s">
        <v>397</v>
      </c>
    </row>
    <row r="572" s="2" customFormat="1" ht="33" customHeight="1">
      <c r="A572" s="40"/>
      <c r="B572" s="41"/>
      <c r="C572" s="247" t="s">
        <v>1231</v>
      </c>
      <c r="D572" s="247" t="s">
        <v>400</v>
      </c>
      <c r="E572" s="248" t="s">
        <v>4868</v>
      </c>
      <c r="F572" s="249" t="s">
        <v>4869</v>
      </c>
      <c r="G572" s="250" t="s">
        <v>656</v>
      </c>
      <c r="H572" s="251">
        <v>2</v>
      </c>
      <c r="I572" s="252"/>
      <c r="J572" s="253">
        <f>ROUND(I572*H572,2)</f>
        <v>0</v>
      </c>
      <c r="K572" s="254"/>
      <c r="L572" s="46"/>
      <c r="M572" s="255" t="s">
        <v>1</v>
      </c>
      <c r="N572" s="256" t="s">
        <v>48</v>
      </c>
      <c r="O572" s="93"/>
      <c r="P572" s="257">
        <f>O572*H572</f>
        <v>0</v>
      </c>
      <c r="Q572" s="257">
        <v>0</v>
      </c>
      <c r="R572" s="257">
        <f>Q572*H572</f>
        <v>0</v>
      </c>
      <c r="S572" s="257">
        <v>0</v>
      </c>
      <c r="T572" s="258">
        <f>S572*H572</f>
        <v>0</v>
      </c>
      <c r="U572" s="40"/>
      <c r="V572" s="40"/>
      <c r="W572" s="40"/>
      <c r="X572" s="40"/>
      <c r="Y572" s="40"/>
      <c r="Z572" s="40"/>
      <c r="AA572" s="40"/>
      <c r="AB572" s="40"/>
      <c r="AC572" s="40"/>
      <c r="AD572" s="40"/>
      <c r="AE572" s="40"/>
      <c r="AR572" s="259" t="s">
        <v>162</v>
      </c>
      <c r="AT572" s="259" t="s">
        <v>400</v>
      </c>
      <c r="AU572" s="259" t="s">
        <v>93</v>
      </c>
      <c r="AY572" s="18" t="s">
        <v>397</v>
      </c>
      <c r="BE572" s="260">
        <f>IF(N572="základní",J572,0)</f>
        <v>0</v>
      </c>
      <c r="BF572" s="260">
        <f>IF(N572="snížená",J572,0)</f>
        <v>0</v>
      </c>
      <c r="BG572" s="260">
        <f>IF(N572="zákl. přenesená",J572,0)</f>
        <v>0</v>
      </c>
      <c r="BH572" s="260">
        <f>IF(N572="sníž. přenesená",J572,0)</f>
        <v>0</v>
      </c>
      <c r="BI572" s="260">
        <f>IF(N572="nulová",J572,0)</f>
        <v>0</v>
      </c>
      <c r="BJ572" s="18" t="s">
        <v>91</v>
      </c>
      <c r="BK572" s="260">
        <f>ROUND(I572*H572,2)</f>
        <v>0</v>
      </c>
      <c r="BL572" s="18" t="s">
        <v>162</v>
      </c>
      <c r="BM572" s="259" t="s">
        <v>1676</v>
      </c>
    </row>
    <row r="573" s="13" customFormat="1">
      <c r="A573" s="13"/>
      <c r="B573" s="269"/>
      <c r="C573" s="270"/>
      <c r="D573" s="261" t="s">
        <v>465</v>
      </c>
      <c r="E573" s="271" t="s">
        <v>1</v>
      </c>
      <c r="F573" s="272" t="s">
        <v>93</v>
      </c>
      <c r="G573" s="270"/>
      <c r="H573" s="273">
        <v>2</v>
      </c>
      <c r="I573" s="274"/>
      <c r="J573" s="270"/>
      <c r="K573" s="270"/>
      <c r="L573" s="275"/>
      <c r="M573" s="276"/>
      <c r="N573" s="277"/>
      <c r="O573" s="277"/>
      <c r="P573" s="277"/>
      <c r="Q573" s="277"/>
      <c r="R573" s="277"/>
      <c r="S573" s="277"/>
      <c r="T573" s="278"/>
      <c r="U573" s="13"/>
      <c r="V573" s="13"/>
      <c r="W573" s="13"/>
      <c r="X573" s="13"/>
      <c r="Y573" s="13"/>
      <c r="Z573" s="13"/>
      <c r="AA573" s="13"/>
      <c r="AB573" s="13"/>
      <c r="AC573" s="13"/>
      <c r="AD573" s="13"/>
      <c r="AE573" s="13"/>
      <c r="AT573" s="279" t="s">
        <v>465</v>
      </c>
      <c r="AU573" s="279" t="s">
        <v>93</v>
      </c>
      <c r="AV573" s="13" t="s">
        <v>93</v>
      </c>
      <c r="AW573" s="13" t="s">
        <v>38</v>
      </c>
      <c r="AX573" s="13" t="s">
        <v>83</v>
      </c>
      <c r="AY573" s="279" t="s">
        <v>397</v>
      </c>
    </row>
    <row r="574" s="14" customFormat="1">
      <c r="A574" s="14"/>
      <c r="B574" s="280"/>
      <c r="C574" s="281"/>
      <c r="D574" s="261" t="s">
        <v>465</v>
      </c>
      <c r="E574" s="282" t="s">
        <v>1</v>
      </c>
      <c r="F574" s="283" t="s">
        <v>467</v>
      </c>
      <c r="G574" s="281"/>
      <c r="H574" s="284">
        <v>2</v>
      </c>
      <c r="I574" s="285"/>
      <c r="J574" s="281"/>
      <c r="K574" s="281"/>
      <c r="L574" s="286"/>
      <c r="M574" s="287"/>
      <c r="N574" s="288"/>
      <c r="O574" s="288"/>
      <c r="P574" s="288"/>
      <c r="Q574" s="288"/>
      <c r="R574" s="288"/>
      <c r="S574" s="288"/>
      <c r="T574" s="289"/>
      <c r="U574" s="14"/>
      <c r="V574" s="14"/>
      <c r="W574" s="14"/>
      <c r="X574" s="14"/>
      <c r="Y574" s="14"/>
      <c r="Z574" s="14"/>
      <c r="AA574" s="14"/>
      <c r="AB574" s="14"/>
      <c r="AC574" s="14"/>
      <c r="AD574" s="14"/>
      <c r="AE574" s="14"/>
      <c r="AT574" s="290" t="s">
        <v>465</v>
      </c>
      <c r="AU574" s="290" t="s">
        <v>93</v>
      </c>
      <c r="AV574" s="14" t="s">
        <v>124</v>
      </c>
      <c r="AW574" s="14" t="s">
        <v>38</v>
      </c>
      <c r="AX574" s="14" t="s">
        <v>91</v>
      </c>
      <c r="AY574" s="290" t="s">
        <v>397</v>
      </c>
    </row>
    <row r="575" s="2" customFormat="1" ht="21.75" customHeight="1">
      <c r="A575" s="40"/>
      <c r="B575" s="41"/>
      <c r="C575" s="247" t="s">
        <v>1678</v>
      </c>
      <c r="D575" s="247" t="s">
        <v>400</v>
      </c>
      <c r="E575" s="248" t="s">
        <v>4870</v>
      </c>
      <c r="F575" s="249" t="s">
        <v>4871</v>
      </c>
      <c r="G575" s="250" t="s">
        <v>656</v>
      </c>
      <c r="H575" s="251">
        <v>74</v>
      </c>
      <c r="I575" s="252"/>
      <c r="J575" s="253">
        <f>ROUND(I575*H575,2)</f>
        <v>0</v>
      </c>
      <c r="K575" s="254"/>
      <c r="L575" s="46"/>
      <c r="M575" s="255" t="s">
        <v>1</v>
      </c>
      <c r="N575" s="256" t="s">
        <v>48</v>
      </c>
      <c r="O575" s="93"/>
      <c r="P575" s="257">
        <f>O575*H575</f>
        <v>0</v>
      </c>
      <c r="Q575" s="257">
        <v>0</v>
      </c>
      <c r="R575" s="257">
        <f>Q575*H575</f>
        <v>0</v>
      </c>
      <c r="S575" s="257">
        <v>0</v>
      </c>
      <c r="T575" s="258">
        <f>S575*H575</f>
        <v>0</v>
      </c>
      <c r="U575" s="40"/>
      <c r="V575" s="40"/>
      <c r="W575" s="40"/>
      <c r="X575" s="40"/>
      <c r="Y575" s="40"/>
      <c r="Z575" s="40"/>
      <c r="AA575" s="40"/>
      <c r="AB575" s="40"/>
      <c r="AC575" s="40"/>
      <c r="AD575" s="40"/>
      <c r="AE575" s="40"/>
      <c r="AR575" s="259" t="s">
        <v>162</v>
      </c>
      <c r="AT575" s="259" t="s">
        <v>400</v>
      </c>
      <c r="AU575" s="259" t="s">
        <v>93</v>
      </c>
      <c r="AY575" s="18" t="s">
        <v>397</v>
      </c>
      <c r="BE575" s="260">
        <f>IF(N575="základní",J575,0)</f>
        <v>0</v>
      </c>
      <c r="BF575" s="260">
        <f>IF(N575="snížená",J575,0)</f>
        <v>0</v>
      </c>
      <c r="BG575" s="260">
        <f>IF(N575="zákl. přenesená",J575,0)</f>
        <v>0</v>
      </c>
      <c r="BH575" s="260">
        <f>IF(N575="sníž. přenesená",J575,0)</f>
        <v>0</v>
      </c>
      <c r="BI575" s="260">
        <f>IF(N575="nulová",J575,0)</f>
        <v>0</v>
      </c>
      <c r="BJ575" s="18" t="s">
        <v>91</v>
      </c>
      <c r="BK575" s="260">
        <f>ROUND(I575*H575,2)</f>
        <v>0</v>
      </c>
      <c r="BL575" s="18" t="s">
        <v>162</v>
      </c>
      <c r="BM575" s="259" t="s">
        <v>1681</v>
      </c>
    </row>
    <row r="576" s="13" customFormat="1">
      <c r="A576" s="13"/>
      <c r="B576" s="269"/>
      <c r="C576" s="270"/>
      <c r="D576" s="261" t="s">
        <v>465</v>
      </c>
      <c r="E576" s="271" t="s">
        <v>1</v>
      </c>
      <c r="F576" s="272" t="s">
        <v>4872</v>
      </c>
      <c r="G576" s="270"/>
      <c r="H576" s="273">
        <v>36</v>
      </c>
      <c r="I576" s="274"/>
      <c r="J576" s="270"/>
      <c r="K576" s="270"/>
      <c r="L576" s="275"/>
      <c r="M576" s="276"/>
      <c r="N576" s="277"/>
      <c r="O576" s="277"/>
      <c r="P576" s="277"/>
      <c r="Q576" s="277"/>
      <c r="R576" s="277"/>
      <c r="S576" s="277"/>
      <c r="T576" s="278"/>
      <c r="U576" s="13"/>
      <c r="V576" s="13"/>
      <c r="W576" s="13"/>
      <c r="X576" s="13"/>
      <c r="Y576" s="13"/>
      <c r="Z576" s="13"/>
      <c r="AA576" s="13"/>
      <c r="AB576" s="13"/>
      <c r="AC576" s="13"/>
      <c r="AD576" s="13"/>
      <c r="AE576" s="13"/>
      <c r="AT576" s="279" t="s">
        <v>465</v>
      </c>
      <c r="AU576" s="279" t="s">
        <v>93</v>
      </c>
      <c r="AV576" s="13" t="s">
        <v>93</v>
      </c>
      <c r="AW576" s="13" t="s">
        <v>38</v>
      </c>
      <c r="AX576" s="13" t="s">
        <v>83</v>
      </c>
      <c r="AY576" s="279" t="s">
        <v>397</v>
      </c>
    </row>
    <row r="577" s="13" customFormat="1">
      <c r="A577" s="13"/>
      <c r="B577" s="269"/>
      <c r="C577" s="270"/>
      <c r="D577" s="261" t="s">
        <v>465</v>
      </c>
      <c r="E577" s="271" t="s">
        <v>1</v>
      </c>
      <c r="F577" s="272" t="s">
        <v>4873</v>
      </c>
      <c r="G577" s="270"/>
      <c r="H577" s="273">
        <v>38</v>
      </c>
      <c r="I577" s="274"/>
      <c r="J577" s="270"/>
      <c r="K577" s="270"/>
      <c r="L577" s="275"/>
      <c r="M577" s="276"/>
      <c r="N577" s="277"/>
      <c r="O577" s="277"/>
      <c r="P577" s="277"/>
      <c r="Q577" s="277"/>
      <c r="R577" s="277"/>
      <c r="S577" s="277"/>
      <c r="T577" s="278"/>
      <c r="U577" s="13"/>
      <c r="V577" s="13"/>
      <c r="W577" s="13"/>
      <c r="X577" s="13"/>
      <c r="Y577" s="13"/>
      <c r="Z577" s="13"/>
      <c r="AA577" s="13"/>
      <c r="AB577" s="13"/>
      <c r="AC577" s="13"/>
      <c r="AD577" s="13"/>
      <c r="AE577" s="13"/>
      <c r="AT577" s="279" t="s">
        <v>465</v>
      </c>
      <c r="AU577" s="279" t="s">
        <v>93</v>
      </c>
      <c r="AV577" s="13" t="s">
        <v>93</v>
      </c>
      <c r="AW577" s="13" t="s">
        <v>38</v>
      </c>
      <c r="AX577" s="13" t="s">
        <v>83</v>
      </c>
      <c r="AY577" s="279" t="s">
        <v>397</v>
      </c>
    </row>
    <row r="578" s="14" customFormat="1">
      <c r="A578" s="14"/>
      <c r="B578" s="280"/>
      <c r="C578" s="281"/>
      <c r="D578" s="261" t="s">
        <v>465</v>
      </c>
      <c r="E578" s="282" t="s">
        <v>1</v>
      </c>
      <c r="F578" s="283" t="s">
        <v>467</v>
      </c>
      <c r="G578" s="281"/>
      <c r="H578" s="284">
        <v>74</v>
      </c>
      <c r="I578" s="285"/>
      <c r="J578" s="281"/>
      <c r="K578" s="281"/>
      <c r="L578" s="286"/>
      <c r="M578" s="287"/>
      <c r="N578" s="288"/>
      <c r="O578" s="288"/>
      <c r="P578" s="288"/>
      <c r="Q578" s="288"/>
      <c r="R578" s="288"/>
      <c r="S578" s="288"/>
      <c r="T578" s="289"/>
      <c r="U578" s="14"/>
      <c r="V578" s="14"/>
      <c r="W578" s="14"/>
      <c r="X578" s="14"/>
      <c r="Y578" s="14"/>
      <c r="Z578" s="14"/>
      <c r="AA578" s="14"/>
      <c r="AB578" s="14"/>
      <c r="AC578" s="14"/>
      <c r="AD578" s="14"/>
      <c r="AE578" s="14"/>
      <c r="AT578" s="290" t="s">
        <v>465</v>
      </c>
      <c r="AU578" s="290" t="s">
        <v>93</v>
      </c>
      <c r="AV578" s="14" t="s">
        <v>124</v>
      </c>
      <c r="AW578" s="14" t="s">
        <v>38</v>
      </c>
      <c r="AX578" s="14" t="s">
        <v>91</v>
      </c>
      <c r="AY578" s="290" t="s">
        <v>397</v>
      </c>
    </row>
    <row r="579" s="2" customFormat="1" ht="21.75" customHeight="1">
      <c r="A579" s="40"/>
      <c r="B579" s="41"/>
      <c r="C579" s="247" t="s">
        <v>1236</v>
      </c>
      <c r="D579" s="247" t="s">
        <v>400</v>
      </c>
      <c r="E579" s="248" t="s">
        <v>4874</v>
      </c>
      <c r="F579" s="249" t="s">
        <v>4875</v>
      </c>
      <c r="G579" s="250" t="s">
        <v>656</v>
      </c>
      <c r="H579" s="251">
        <v>29</v>
      </c>
      <c r="I579" s="252"/>
      <c r="J579" s="253">
        <f>ROUND(I579*H579,2)</f>
        <v>0</v>
      </c>
      <c r="K579" s="254"/>
      <c r="L579" s="46"/>
      <c r="M579" s="255" t="s">
        <v>1</v>
      </c>
      <c r="N579" s="256" t="s">
        <v>48</v>
      </c>
      <c r="O579" s="93"/>
      <c r="P579" s="257">
        <f>O579*H579</f>
        <v>0</v>
      </c>
      <c r="Q579" s="257">
        <v>0</v>
      </c>
      <c r="R579" s="257">
        <f>Q579*H579</f>
        <v>0</v>
      </c>
      <c r="S579" s="257">
        <v>0</v>
      </c>
      <c r="T579" s="258">
        <f>S579*H579</f>
        <v>0</v>
      </c>
      <c r="U579" s="40"/>
      <c r="V579" s="40"/>
      <c r="W579" s="40"/>
      <c r="X579" s="40"/>
      <c r="Y579" s="40"/>
      <c r="Z579" s="40"/>
      <c r="AA579" s="40"/>
      <c r="AB579" s="40"/>
      <c r="AC579" s="40"/>
      <c r="AD579" s="40"/>
      <c r="AE579" s="40"/>
      <c r="AR579" s="259" t="s">
        <v>162</v>
      </c>
      <c r="AT579" s="259" t="s">
        <v>400</v>
      </c>
      <c r="AU579" s="259" t="s">
        <v>93</v>
      </c>
      <c r="AY579" s="18" t="s">
        <v>397</v>
      </c>
      <c r="BE579" s="260">
        <f>IF(N579="základní",J579,0)</f>
        <v>0</v>
      </c>
      <c r="BF579" s="260">
        <f>IF(N579="snížená",J579,0)</f>
        <v>0</v>
      </c>
      <c r="BG579" s="260">
        <f>IF(N579="zákl. přenesená",J579,0)</f>
        <v>0</v>
      </c>
      <c r="BH579" s="260">
        <f>IF(N579="sníž. přenesená",J579,0)</f>
        <v>0</v>
      </c>
      <c r="BI579" s="260">
        <f>IF(N579="nulová",J579,0)</f>
        <v>0</v>
      </c>
      <c r="BJ579" s="18" t="s">
        <v>91</v>
      </c>
      <c r="BK579" s="260">
        <f>ROUND(I579*H579,2)</f>
        <v>0</v>
      </c>
      <c r="BL579" s="18" t="s">
        <v>162</v>
      </c>
      <c r="BM579" s="259" t="s">
        <v>1685</v>
      </c>
    </row>
    <row r="580" s="13" customFormat="1">
      <c r="A580" s="13"/>
      <c r="B580" s="269"/>
      <c r="C580" s="270"/>
      <c r="D580" s="261" t="s">
        <v>465</v>
      </c>
      <c r="E580" s="271" t="s">
        <v>1</v>
      </c>
      <c r="F580" s="272" t="s">
        <v>4876</v>
      </c>
      <c r="G580" s="270"/>
      <c r="H580" s="273">
        <v>19</v>
      </c>
      <c r="I580" s="274"/>
      <c r="J580" s="270"/>
      <c r="K580" s="270"/>
      <c r="L580" s="275"/>
      <c r="M580" s="276"/>
      <c r="N580" s="277"/>
      <c r="O580" s="277"/>
      <c r="P580" s="277"/>
      <c r="Q580" s="277"/>
      <c r="R580" s="277"/>
      <c r="S580" s="277"/>
      <c r="T580" s="278"/>
      <c r="U580" s="13"/>
      <c r="V580" s="13"/>
      <c r="W580" s="13"/>
      <c r="X580" s="13"/>
      <c r="Y580" s="13"/>
      <c r="Z580" s="13"/>
      <c r="AA580" s="13"/>
      <c r="AB580" s="13"/>
      <c r="AC580" s="13"/>
      <c r="AD580" s="13"/>
      <c r="AE580" s="13"/>
      <c r="AT580" s="279" t="s">
        <v>465</v>
      </c>
      <c r="AU580" s="279" t="s">
        <v>93</v>
      </c>
      <c r="AV580" s="13" t="s">
        <v>93</v>
      </c>
      <c r="AW580" s="13" t="s">
        <v>38</v>
      </c>
      <c r="AX580" s="13" t="s">
        <v>83</v>
      </c>
      <c r="AY580" s="279" t="s">
        <v>397</v>
      </c>
    </row>
    <row r="581" s="13" customFormat="1">
      <c r="A581" s="13"/>
      <c r="B581" s="269"/>
      <c r="C581" s="270"/>
      <c r="D581" s="261" t="s">
        <v>465</v>
      </c>
      <c r="E581" s="271" t="s">
        <v>1</v>
      </c>
      <c r="F581" s="272" t="s">
        <v>4877</v>
      </c>
      <c r="G581" s="270"/>
      <c r="H581" s="273">
        <v>10</v>
      </c>
      <c r="I581" s="274"/>
      <c r="J581" s="270"/>
      <c r="K581" s="270"/>
      <c r="L581" s="275"/>
      <c r="M581" s="276"/>
      <c r="N581" s="277"/>
      <c r="O581" s="277"/>
      <c r="P581" s="277"/>
      <c r="Q581" s="277"/>
      <c r="R581" s="277"/>
      <c r="S581" s="277"/>
      <c r="T581" s="278"/>
      <c r="U581" s="13"/>
      <c r="V581" s="13"/>
      <c r="W581" s="13"/>
      <c r="X581" s="13"/>
      <c r="Y581" s="13"/>
      <c r="Z581" s="13"/>
      <c r="AA581" s="13"/>
      <c r="AB581" s="13"/>
      <c r="AC581" s="13"/>
      <c r="AD581" s="13"/>
      <c r="AE581" s="13"/>
      <c r="AT581" s="279" t="s">
        <v>465</v>
      </c>
      <c r="AU581" s="279" t="s">
        <v>93</v>
      </c>
      <c r="AV581" s="13" t="s">
        <v>93</v>
      </c>
      <c r="AW581" s="13" t="s">
        <v>38</v>
      </c>
      <c r="AX581" s="13" t="s">
        <v>83</v>
      </c>
      <c r="AY581" s="279" t="s">
        <v>397</v>
      </c>
    </row>
    <row r="582" s="14" customFormat="1">
      <c r="A582" s="14"/>
      <c r="B582" s="280"/>
      <c r="C582" s="281"/>
      <c r="D582" s="261" t="s">
        <v>465</v>
      </c>
      <c r="E582" s="282" t="s">
        <v>1</v>
      </c>
      <c r="F582" s="283" t="s">
        <v>467</v>
      </c>
      <c r="G582" s="281"/>
      <c r="H582" s="284">
        <v>29</v>
      </c>
      <c r="I582" s="285"/>
      <c r="J582" s="281"/>
      <c r="K582" s="281"/>
      <c r="L582" s="286"/>
      <c r="M582" s="287"/>
      <c r="N582" s="288"/>
      <c r="O582" s="288"/>
      <c r="P582" s="288"/>
      <c r="Q582" s="288"/>
      <c r="R582" s="288"/>
      <c r="S582" s="288"/>
      <c r="T582" s="289"/>
      <c r="U582" s="14"/>
      <c r="V582" s="14"/>
      <c r="W582" s="14"/>
      <c r="X582" s="14"/>
      <c r="Y582" s="14"/>
      <c r="Z582" s="14"/>
      <c r="AA582" s="14"/>
      <c r="AB582" s="14"/>
      <c r="AC582" s="14"/>
      <c r="AD582" s="14"/>
      <c r="AE582" s="14"/>
      <c r="AT582" s="290" t="s">
        <v>465</v>
      </c>
      <c r="AU582" s="290" t="s">
        <v>93</v>
      </c>
      <c r="AV582" s="14" t="s">
        <v>124</v>
      </c>
      <c r="AW582" s="14" t="s">
        <v>38</v>
      </c>
      <c r="AX582" s="14" t="s">
        <v>91</v>
      </c>
      <c r="AY582" s="290" t="s">
        <v>397</v>
      </c>
    </row>
    <row r="583" s="2" customFormat="1" ht="44.25" customHeight="1">
      <c r="A583" s="40"/>
      <c r="B583" s="41"/>
      <c r="C583" s="247" t="s">
        <v>1687</v>
      </c>
      <c r="D583" s="247" t="s">
        <v>400</v>
      </c>
      <c r="E583" s="248" t="s">
        <v>4878</v>
      </c>
      <c r="F583" s="249" t="s">
        <v>4879</v>
      </c>
      <c r="G583" s="250" t="s">
        <v>4123</v>
      </c>
      <c r="H583" s="251">
        <v>36</v>
      </c>
      <c r="I583" s="252"/>
      <c r="J583" s="253">
        <f>ROUND(I583*H583,2)</f>
        <v>0</v>
      </c>
      <c r="K583" s="254"/>
      <c r="L583" s="46"/>
      <c r="M583" s="255" t="s">
        <v>1</v>
      </c>
      <c r="N583" s="256" t="s">
        <v>48</v>
      </c>
      <c r="O583" s="93"/>
      <c r="P583" s="257">
        <f>O583*H583</f>
        <v>0</v>
      </c>
      <c r="Q583" s="257">
        <v>0</v>
      </c>
      <c r="R583" s="257">
        <f>Q583*H583</f>
        <v>0</v>
      </c>
      <c r="S583" s="257">
        <v>0</v>
      </c>
      <c r="T583" s="258">
        <f>S583*H583</f>
        <v>0</v>
      </c>
      <c r="U583" s="40"/>
      <c r="V583" s="40"/>
      <c r="W583" s="40"/>
      <c r="X583" s="40"/>
      <c r="Y583" s="40"/>
      <c r="Z583" s="40"/>
      <c r="AA583" s="40"/>
      <c r="AB583" s="40"/>
      <c r="AC583" s="40"/>
      <c r="AD583" s="40"/>
      <c r="AE583" s="40"/>
      <c r="AR583" s="259" t="s">
        <v>162</v>
      </c>
      <c r="AT583" s="259" t="s">
        <v>400</v>
      </c>
      <c r="AU583" s="259" t="s">
        <v>93</v>
      </c>
      <c r="AY583" s="18" t="s">
        <v>397</v>
      </c>
      <c r="BE583" s="260">
        <f>IF(N583="základní",J583,0)</f>
        <v>0</v>
      </c>
      <c r="BF583" s="260">
        <f>IF(N583="snížená",J583,0)</f>
        <v>0</v>
      </c>
      <c r="BG583" s="260">
        <f>IF(N583="zákl. přenesená",J583,0)</f>
        <v>0</v>
      </c>
      <c r="BH583" s="260">
        <f>IF(N583="sníž. přenesená",J583,0)</f>
        <v>0</v>
      </c>
      <c r="BI583" s="260">
        <f>IF(N583="nulová",J583,0)</f>
        <v>0</v>
      </c>
      <c r="BJ583" s="18" t="s">
        <v>91</v>
      </c>
      <c r="BK583" s="260">
        <f>ROUND(I583*H583,2)</f>
        <v>0</v>
      </c>
      <c r="BL583" s="18" t="s">
        <v>162</v>
      </c>
      <c r="BM583" s="259" t="s">
        <v>1690</v>
      </c>
    </row>
    <row r="584" s="13" customFormat="1">
      <c r="A584" s="13"/>
      <c r="B584" s="269"/>
      <c r="C584" s="270"/>
      <c r="D584" s="261" t="s">
        <v>465</v>
      </c>
      <c r="E584" s="271" t="s">
        <v>1</v>
      </c>
      <c r="F584" s="272" t="s">
        <v>4880</v>
      </c>
      <c r="G584" s="270"/>
      <c r="H584" s="273">
        <v>29</v>
      </c>
      <c r="I584" s="274"/>
      <c r="J584" s="270"/>
      <c r="K584" s="270"/>
      <c r="L584" s="275"/>
      <c r="M584" s="276"/>
      <c r="N584" s="277"/>
      <c r="O584" s="277"/>
      <c r="P584" s="277"/>
      <c r="Q584" s="277"/>
      <c r="R584" s="277"/>
      <c r="S584" s="277"/>
      <c r="T584" s="278"/>
      <c r="U584" s="13"/>
      <c r="V584" s="13"/>
      <c r="W584" s="13"/>
      <c r="X584" s="13"/>
      <c r="Y584" s="13"/>
      <c r="Z584" s="13"/>
      <c r="AA584" s="13"/>
      <c r="AB584" s="13"/>
      <c r="AC584" s="13"/>
      <c r="AD584" s="13"/>
      <c r="AE584" s="13"/>
      <c r="AT584" s="279" t="s">
        <v>465</v>
      </c>
      <c r="AU584" s="279" t="s">
        <v>93</v>
      </c>
      <c r="AV584" s="13" t="s">
        <v>93</v>
      </c>
      <c r="AW584" s="13" t="s">
        <v>38</v>
      </c>
      <c r="AX584" s="13" t="s">
        <v>83</v>
      </c>
      <c r="AY584" s="279" t="s">
        <v>397</v>
      </c>
    </row>
    <row r="585" s="13" customFormat="1">
      <c r="A585" s="13"/>
      <c r="B585" s="269"/>
      <c r="C585" s="270"/>
      <c r="D585" s="261" t="s">
        <v>465</v>
      </c>
      <c r="E585" s="271" t="s">
        <v>1</v>
      </c>
      <c r="F585" s="272" t="s">
        <v>4769</v>
      </c>
      <c r="G585" s="270"/>
      <c r="H585" s="273">
        <v>7</v>
      </c>
      <c r="I585" s="274"/>
      <c r="J585" s="270"/>
      <c r="K585" s="270"/>
      <c r="L585" s="275"/>
      <c r="M585" s="276"/>
      <c r="N585" s="277"/>
      <c r="O585" s="277"/>
      <c r="P585" s="277"/>
      <c r="Q585" s="277"/>
      <c r="R585" s="277"/>
      <c r="S585" s="277"/>
      <c r="T585" s="278"/>
      <c r="U585" s="13"/>
      <c r="V585" s="13"/>
      <c r="W585" s="13"/>
      <c r="X585" s="13"/>
      <c r="Y585" s="13"/>
      <c r="Z585" s="13"/>
      <c r="AA585" s="13"/>
      <c r="AB585" s="13"/>
      <c r="AC585" s="13"/>
      <c r="AD585" s="13"/>
      <c r="AE585" s="13"/>
      <c r="AT585" s="279" t="s">
        <v>465</v>
      </c>
      <c r="AU585" s="279" t="s">
        <v>93</v>
      </c>
      <c r="AV585" s="13" t="s">
        <v>93</v>
      </c>
      <c r="AW585" s="13" t="s">
        <v>38</v>
      </c>
      <c r="AX585" s="13" t="s">
        <v>83</v>
      </c>
      <c r="AY585" s="279" t="s">
        <v>397</v>
      </c>
    </row>
    <row r="586" s="14" customFormat="1">
      <c r="A586" s="14"/>
      <c r="B586" s="280"/>
      <c r="C586" s="281"/>
      <c r="D586" s="261" t="s">
        <v>465</v>
      </c>
      <c r="E586" s="282" t="s">
        <v>1</v>
      </c>
      <c r="F586" s="283" t="s">
        <v>467</v>
      </c>
      <c r="G586" s="281"/>
      <c r="H586" s="284">
        <v>36</v>
      </c>
      <c r="I586" s="285"/>
      <c r="J586" s="281"/>
      <c r="K586" s="281"/>
      <c r="L586" s="286"/>
      <c r="M586" s="287"/>
      <c r="N586" s="288"/>
      <c r="O586" s="288"/>
      <c r="P586" s="288"/>
      <c r="Q586" s="288"/>
      <c r="R586" s="288"/>
      <c r="S586" s="288"/>
      <c r="T586" s="289"/>
      <c r="U586" s="14"/>
      <c r="V586" s="14"/>
      <c r="W586" s="14"/>
      <c r="X586" s="14"/>
      <c r="Y586" s="14"/>
      <c r="Z586" s="14"/>
      <c r="AA586" s="14"/>
      <c r="AB586" s="14"/>
      <c r="AC586" s="14"/>
      <c r="AD586" s="14"/>
      <c r="AE586" s="14"/>
      <c r="AT586" s="290" t="s">
        <v>465</v>
      </c>
      <c r="AU586" s="290" t="s">
        <v>93</v>
      </c>
      <c r="AV586" s="14" t="s">
        <v>124</v>
      </c>
      <c r="AW586" s="14" t="s">
        <v>38</v>
      </c>
      <c r="AX586" s="14" t="s">
        <v>91</v>
      </c>
      <c r="AY586" s="290" t="s">
        <v>397</v>
      </c>
    </row>
    <row r="587" s="2" customFormat="1" ht="66.75" customHeight="1">
      <c r="A587" s="40"/>
      <c r="B587" s="41"/>
      <c r="C587" s="247" t="s">
        <v>1240</v>
      </c>
      <c r="D587" s="247" t="s">
        <v>400</v>
      </c>
      <c r="E587" s="248" t="s">
        <v>4881</v>
      </c>
      <c r="F587" s="249" t="s">
        <v>4882</v>
      </c>
      <c r="G587" s="250" t="s">
        <v>656</v>
      </c>
      <c r="H587" s="251">
        <v>22</v>
      </c>
      <c r="I587" s="252"/>
      <c r="J587" s="253">
        <f>ROUND(I587*H587,2)</f>
        <v>0</v>
      </c>
      <c r="K587" s="254"/>
      <c r="L587" s="46"/>
      <c r="M587" s="255" t="s">
        <v>1</v>
      </c>
      <c r="N587" s="256" t="s">
        <v>48</v>
      </c>
      <c r="O587" s="93"/>
      <c r="P587" s="257">
        <f>O587*H587</f>
        <v>0</v>
      </c>
      <c r="Q587" s="257">
        <v>0</v>
      </c>
      <c r="R587" s="257">
        <f>Q587*H587</f>
        <v>0</v>
      </c>
      <c r="S587" s="257">
        <v>0</v>
      </c>
      <c r="T587" s="258">
        <f>S587*H587</f>
        <v>0</v>
      </c>
      <c r="U587" s="40"/>
      <c r="V587" s="40"/>
      <c r="W587" s="40"/>
      <c r="X587" s="40"/>
      <c r="Y587" s="40"/>
      <c r="Z587" s="40"/>
      <c r="AA587" s="40"/>
      <c r="AB587" s="40"/>
      <c r="AC587" s="40"/>
      <c r="AD587" s="40"/>
      <c r="AE587" s="40"/>
      <c r="AR587" s="259" t="s">
        <v>162</v>
      </c>
      <c r="AT587" s="259" t="s">
        <v>400</v>
      </c>
      <c r="AU587" s="259" t="s">
        <v>93</v>
      </c>
      <c r="AY587" s="18" t="s">
        <v>397</v>
      </c>
      <c r="BE587" s="260">
        <f>IF(N587="základní",J587,0)</f>
        <v>0</v>
      </c>
      <c r="BF587" s="260">
        <f>IF(N587="snížená",J587,0)</f>
        <v>0</v>
      </c>
      <c r="BG587" s="260">
        <f>IF(N587="zákl. přenesená",J587,0)</f>
        <v>0</v>
      </c>
      <c r="BH587" s="260">
        <f>IF(N587="sníž. přenesená",J587,0)</f>
        <v>0</v>
      </c>
      <c r="BI587" s="260">
        <f>IF(N587="nulová",J587,0)</f>
        <v>0</v>
      </c>
      <c r="BJ587" s="18" t="s">
        <v>91</v>
      </c>
      <c r="BK587" s="260">
        <f>ROUND(I587*H587,2)</f>
        <v>0</v>
      </c>
      <c r="BL587" s="18" t="s">
        <v>162</v>
      </c>
      <c r="BM587" s="259" t="s">
        <v>1694</v>
      </c>
    </row>
    <row r="588" s="13" customFormat="1">
      <c r="A588" s="13"/>
      <c r="B588" s="269"/>
      <c r="C588" s="270"/>
      <c r="D588" s="261" t="s">
        <v>465</v>
      </c>
      <c r="E588" s="271" t="s">
        <v>1</v>
      </c>
      <c r="F588" s="272" t="s">
        <v>4775</v>
      </c>
      <c r="G588" s="270"/>
      <c r="H588" s="273">
        <v>2</v>
      </c>
      <c r="I588" s="274"/>
      <c r="J588" s="270"/>
      <c r="K588" s="270"/>
      <c r="L588" s="275"/>
      <c r="M588" s="276"/>
      <c r="N588" s="277"/>
      <c r="O588" s="277"/>
      <c r="P588" s="277"/>
      <c r="Q588" s="277"/>
      <c r="R588" s="277"/>
      <c r="S588" s="277"/>
      <c r="T588" s="278"/>
      <c r="U588" s="13"/>
      <c r="V588" s="13"/>
      <c r="W588" s="13"/>
      <c r="X588" s="13"/>
      <c r="Y588" s="13"/>
      <c r="Z588" s="13"/>
      <c r="AA588" s="13"/>
      <c r="AB588" s="13"/>
      <c r="AC588" s="13"/>
      <c r="AD588" s="13"/>
      <c r="AE588" s="13"/>
      <c r="AT588" s="279" t="s">
        <v>465</v>
      </c>
      <c r="AU588" s="279" t="s">
        <v>93</v>
      </c>
      <c r="AV588" s="13" t="s">
        <v>93</v>
      </c>
      <c r="AW588" s="13" t="s">
        <v>38</v>
      </c>
      <c r="AX588" s="13" t="s">
        <v>83</v>
      </c>
      <c r="AY588" s="279" t="s">
        <v>397</v>
      </c>
    </row>
    <row r="589" s="13" customFormat="1">
      <c r="A589" s="13"/>
      <c r="B589" s="269"/>
      <c r="C589" s="270"/>
      <c r="D589" s="261" t="s">
        <v>465</v>
      </c>
      <c r="E589" s="271" t="s">
        <v>1</v>
      </c>
      <c r="F589" s="272" t="s">
        <v>4776</v>
      </c>
      <c r="G589" s="270"/>
      <c r="H589" s="273">
        <v>20</v>
      </c>
      <c r="I589" s="274"/>
      <c r="J589" s="270"/>
      <c r="K589" s="270"/>
      <c r="L589" s="275"/>
      <c r="M589" s="276"/>
      <c r="N589" s="277"/>
      <c r="O589" s="277"/>
      <c r="P589" s="277"/>
      <c r="Q589" s="277"/>
      <c r="R589" s="277"/>
      <c r="S589" s="277"/>
      <c r="T589" s="278"/>
      <c r="U589" s="13"/>
      <c r="V589" s="13"/>
      <c r="W589" s="13"/>
      <c r="X589" s="13"/>
      <c r="Y589" s="13"/>
      <c r="Z589" s="13"/>
      <c r="AA589" s="13"/>
      <c r="AB589" s="13"/>
      <c r="AC589" s="13"/>
      <c r="AD589" s="13"/>
      <c r="AE589" s="13"/>
      <c r="AT589" s="279" t="s">
        <v>465</v>
      </c>
      <c r="AU589" s="279" t="s">
        <v>93</v>
      </c>
      <c r="AV589" s="13" t="s">
        <v>93</v>
      </c>
      <c r="AW589" s="13" t="s">
        <v>38</v>
      </c>
      <c r="AX589" s="13" t="s">
        <v>83</v>
      </c>
      <c r="AY589" s="279" t="s">
        <v>397</v>
      </c>
    </row>
    <row r="590" s="14" customFormat="1">
      <c r="A590" s="14"/>
      <c r="B590" s="280"/>
      <c r="C590" s="281"/>
      <c r="D590" s="261" t="s">
        <v>465</v>
      </c>
      <c r="E590" s="282" t="s">
        <v>1</v>
      </c>
      <c r="F590" s="283" t="s">
        <v>467</v>
      </c>
      <c r="G590" s="281"/>
      <c r="H590" s="284">
        <v>22</v>
      </c>
      <c r="I590" s="285"/>
      <c r="J590" s="281"/>
      <c r="K590" s="281"/>
      <c r="L590" s="286"/>
      <c r="M590" s="287"/>
      <c r="N590" s="288"/>
      <c r="O590" s="288"/>
      <c r="P590" s="288"/>
      <c r="Q590" s="288"/>
      <c r="R590" s="288"/>
      <c r="S590" s="288"/>
      <c r="T590" s="289"/>
      <c r="U590" s="14"/>
      <c r="V590" s="14"/>
      <c r="W590" s="14"/>
      <c r="X590" s="14"/>
      <c r="Y590" s="14"/>
      <c r="Z590" s="14"/>
      <c r="AA590" s="14"/>
      <c r="AB590" s="14"/>
      <c r="AC590" s="14"/>
      <c r="AD590" s="14"/>
      <c r="AE590" s="14"/>
      <c r="AT590" s="290" t="s">
        <v>465</v>
      </c>
      <c r="AU590" s="290" t="s">
        <v>93</v>
      </c>
      <c r="AV590" s="14" t="s">
        <v>124</v>
      </c>
      <c r="AW590" s="14" t="s">
        <v>38</v>
      </c>
      <c r="AX590" s="14" t="s">
        <v>91</v>
      </c>
      <c r="AY590" s="290" t="s">
        <v>397</v>
      </c>
    </row>
    <row r="591" s="2" customFormat="1" ht="33" customHeight="1">
      <c r="A591" s="40"/>
      <c r="B591" s="41"/>
      <c r="C591" s="247" t="s">
        <v>1696</v>
      </c>
      <c r="D591" s="247" t="s">
        <v>400</v>
      </c>
      <c r="E591" s="248" t="s">
        <v>4883</v>
      </c>
      <c r="F591" s="249" t="s">
        <v>4884</v>
      </c>
      <c r="G591" s="250" t="s">
        <v>1431</v>
      </c>
      <c r="H591" s="329"/>
      <c r="I591" s="252"/>
      <c r="J591" s="253">
        <f>ROUND(I591*H591,2)</f>
        <v>0</v>
      </c>
      <c r="K591" s="254"/>
      <c r="L591" s="46"/>
      <c r="M591" s="255" t="s">
        <v>1</v>
      </c>
      <c r="N591" s="256" t="s">
        <v>48</v>
      </c>
      <c r="O591" s="93"/>
      <c r="P591" s="257">
        <f>O591*H591</f>
        <v>0</v>
      </c>
      <c r="Q591" s="257">
        <v>0</v>
      </c>
      <c r="R591" s="257">
        <f>Q591*H591</f>
        <v>0</v>
      </c>
      <c r="S591" s="257">
        <v>0</v>
      </c>
      <c r="T591" s="258">
        <f>S591*H591</f>
        <v>0</v>
      </c>
      <c r="U591" s="40"/>
      <c r="V591" s="40"/>
      <c r="W591" s="40"/>
      <c r="X591" s="40"/>
      <c r="Y591" s="40"/>
      <c r="Z591" s="40"/>
      <c r="AA591" s="40"/>
      <c r="AB591" s="40"/>
      <c r="AC591" s="40"/>
      <c r="AD591" s="40"/>
      <c r="AE591" s="40"/>
      <c r="AR591" s="259" t="s">
        <v>162</v>
      </c>
      <c r="AT591" s="259" t="s">
        <v>400</v>
      </c>
      <c r="AU591" s="259" t="s">
        <v>93</v>
      </c>
      <c r="AY591" s="18" t="s">
        <v>397</v>
      </c>
      <c r="BE591" s="260">
        <f>IF(N591="základní",J591,0)</f>
        <v>0</v>
      </c>
      <c r="BF591" s="260">
        <f>IF(N591="snížená",J591,0)</f>
        <v>0</v>
      </c>
      <c r="BG591" s="260">
        <f>IF(N591="zákl. přenesená",J591,0)</f>
        <v>0</v>
      </c>
      <c r="BH591" s="260">
        <f>IF(N591="sníž. přenesená",J591,0)</f>
        <v>0</v>
      </c>
      <c r="BI591" s="260">
        <f>IF(N591="nulová",J591,0)</f>
        <v>0</v>
      </c>
      <c r="BJ591" s="18" t="s">
        <v>91</v>
      </c>
      <c r="BK591" s="260">
        <f>ROUND(I591*H591,2)</f>
        <v>0</v>
      </c>
      <c r="BL591" s="18" t="s">
        <v>162</v>
      </c>
      <c r="BM591" s="259" t="s">
        <v>1699</v>
      </c>
    </row>
    <row r="592" s="12" customFormat="1" ht="22.8" customHeight="1">
      <c r="A592" s="12"/>
      <c r="B592" s="231"/>
      <c r="C592" s="232"/>
      <c r="D592" s="233" t="s">
        <v>82</v>
      </c>
      <c r="E592" s="245" t="s">
        <v>3609</v>
      </c>
      <c r="F592" s="245" t="s">
        <v>4885</v>
      </c>
      <c r="G592" s="232"/>
      <c r="H592" s="232"/>
      <c r="I592" s="235"/>
      <c r="J592" s="246">
        <f>BK592</f>
        <v>0</v>
      </c>
      <c r="K592" s="232"/>
      <c r="L592" s="237"/>
      <c r="M592" s="238"/>
      <c r="N592" s="239"/>
      <c r="O592" s="239"/>
      <c r="P592" s="240">
        <f>SUM(P593:P607)</f>
        <v>0</v>
      </c>
      <c r="Q592" s="239"/>
      <c r="R592" s="240">
        <f>SUM(R593:R607)</f>
        <v>0</v>
      </c>
      <c r="S592" s="239"/>
      <c r="T592" s="241">
        <f>SUM(T593:T607)</f>
        <v>0</v>
      </c>
      <c r="U592" s="12"/>
      <c r="V592" s="12"/>
      <c r="W592" s="12"/>
      <c r="X592" s="12"/>
      <c r="Y592" s="12"/>
      <c r="Z592" s="12"/>
      <c r="AA592" s="12"/>
      <c r="AB592" s="12"/>
      <c r="AC592" s="12"/>
      <c r="AD592" s="12"/>
      <c r="AE592" s="12"/>
      <c r="AR592" s="242" t="s">
        <v>93</v>
      </c>
      <c r="AT592" s="243" t="s">
        <v>82</v>
      </c>
      <c r="AU592" s="243" t="s">
        <v>91</v>
      </c>
      <c r="AY592" s="242" t="s">
        <v>397</v>
      </c>
      <c r="BK592" s="244">
        <f>SUM(BK593:BK607)</f>
        <v>0</v>
      </c>
    </row>
    <row r="593" s="2" customFormat="1" ht="44.25" customHeight="1">
      <c r="A593" s="40"/>
      <c r="B593" s="41"/>
      <c r="C593" s="247" t="s">
        <v>1245</v>
      </c>
      <c r="D593" s="247" t="s">
        <v>400</v>
      </c>
      <c r="E593" s="248" t="s">
        <v>4886</v>
      </c>
      <c r="F593" s="249" t="s">
        <v>4887</v>
      </c>
      <c r="G593" s="250" t="s">
        <v>656</v>
      </c>
      <c r="H593" s="251">
        <v>2</v>
      </c>
      <c r="I593" s="252"/>
      <c r="J593" s="253">
        <f>ROUND(I593*H593,2)</f>
        <v>0</v>
      </c>
      <c r="K593" s="254"/>
      <c r="L593" s="46"/>
      <c r="M593" s="255" t="s">
        <v>1</v>
      </c>
      <c r="N593" s="256" t="s">
        <v>48</v>
      </c>
      <c r="O593" s="93"/>
      <c r="P593" s="257">
        <f>O593*H593</f>
        <v>0</v>
      </c>
      <c r="Q593" s="257">
        <v>0</v>
      </c>
      <c r="R593" s="257">
        <f>Q593*H593</f>
        <v>0</v>
      </c>
      <c r="S593" s="257">
        <v>0</v>
      </c>
      <c r="T593" s="258">
        <f>S593*H593</f>
        <v>0</v>
      </c>
      <c r="U593" s="40"/>
      <c r="V593" s="40"/>
      <c r="W593" s="40"/>
      <c r="X593" s="40"/>
      <c r="Y593" s="40"/>
      <c r="Z593" s="40"/>
      <c r="AA593" s="40"/>
      <c r="AB593" s="40"/>
      <c r="AC593" s="40"/>
      <c r="AD593" s="40"/>
      <c r="AE593" s="40"/>
      <c r="AR593" s="259" t="s">
        <v>162</v>
      </c>
      <c r="AT593" s="259" t="s">
        <v>400</v>
      </c>
      <c r="AU593" s="259" t="s">
        <v>93</v>
      </c>
      <c r="AY593" s="18" t="s">
        <v>397</v>
      </c>
      <c r="BE593" s="260">
        <f>IF(N593="základní",J593,0)</f>
        <v>0</v>
      </c>
      <c r="BF593" s="260">
        <f>IF(N593="snížená",J593,0)</f>
        <v>0</v>
      </c>
      <c r="BG593" s="260">
        <f>IF(N593="zákl. přenesená",J593,0)</f>
        <v>0</v>
      </c>
      <c r="BH593" s="260">
        <f>IF(N593="sníž. přenesená",J593,0)</f>
        <v>0</v>
      </c>
      <c r="BI593" s="260">
        <f>IF(N593="nulová",J593,0)</f>
        <v>0</v>
      </c>
      <c r="BJ593" s="18" t="s">
        <v>91</v>
      </c>
      <c r="BK593" s="260">
        <f>ROUND(I593*H593,2)</f>
        <v>0</v>
      </c>
      <c r="BL593" s="18" t="s">
        <v>162</v>
      </c>
      <c r="BM593" s="259" t="s">
        <v>1703</v>
      </c>
    </row>
    <row r="594" s="2" customFormat="1" ht="44.25" customHeight="1">
      <c r="A594" s="40"/>
      <c r="B594" s="41"/>
      <c r="C594" s="247" t="s">
        <v>1704</v>
      </c>
      <c r="D594" s="247" t="s">
        <v>400</v>
      </c>
      <c r="E594" s="248" t="s">
        <v>4888</v>
      </c>
      <c r="F594" s="249" t="s">
        <v>4889</v>
      </c>
      <c r="G594" s="250" t="s">
        <v>656</v>
      </c>
      <c r="H594" s="251">
        <v>100</v>
      </c>
      <c r="I594" s="252"/>
      <c r="J594" s="253">
        <f>ROUND(I594*H594,2)</f>
        <v>0</v>
      </c>
      <c r="K594" s="254"/>
      <c r="L594" s="46"/>
      <c r="M594" s="255" t="s">
        <v>1</v>
      </c>
      <c r="N594" s="256" t="s">
        <v>48</v>
      </c>
      <c r="O594" s="93"/>
      <c r="P594" s="257">
        <f>O594*H594</f>
        <v>0</v>
      </c>
      <c r="Q594" s="257">
        <v>0</v>
      </c>
      <c r="R594" s="257">
        <f>Q594*H594</f>
        <v>0</v>
      </c>
      <c r="S594" s="257">
        <v>0</v>
      </c>
      <c r="T594" s="258">
        <f>S594*H594</f>
        <v>0</v>
      </c>
      <c r="U594" s="40"/>
      <c r="V594" s="40"/>
      <c r="W594" s="40"/>
      <c r="X594" s="40"/>
      <c r="Y594" s="40"/>
      <c r="Z594" s="40"/>
      <c r="AA594" s="40"/>
      <c r="AB594" s="40"/>
      <c r="AC594" s="40"/>
      <c r="AD594" s="40"/>
      <c r="AE594" s="40"/>
      <c r="AR594" s="259" t="s">
        <v>162</v>
      </c>
      <c r="AT594" s="259" t="s">
        <v>400</v>
      </c>
      <c r="AU594" s="259" t="s">
        <v>93</v>
      </c>
      <c r="AY594" s="18" t="s">
        <v>397</v>
      </c>
      <c r="BE594" s="260">
        <f>IF(N594="základní",J594,0)</f>
        <v>0</v>
      </c>
      <c r="BF594" s="260">
        <f>IF(N594="snížená",J594,0)</f>
        <v>0</v>
      </c>
      <c r="BG594" s="260">
        <f>IF(N594="zákl. přenesená",J594,0)</f>
        <v>0</v>
      </c>
      <c r="BH594" s="260">
        <f>IF(N594="sníž. přenesená",J594,0)</f>
        <v>0</v>
      </c>
      <c r="BI594" s="260">
        <f>IF(N594="nulová",J594,0)</f>
        <v>0</v>
      </c>
      <c r="BJ594" s="18" t="s">
        <v>91</v>
      </c>
      <c r="BK594" s="260">
        <f>ROUND(I594*H594,2)</f>
        <v>0</v>
      </c>
      <c r="BL594" s="18" t="s">
        <v>162</v>
      </c>
      <c r="BM594" s="259" t="s">
        <v>1706</v>
      </c>
    </row>
    <row r="595" s="2" customFormat="1" ht="21.75" customHeight="1">
      <c r="A595" s="40"/>
      <c r="B595" s="41"/>
      <c r="C595" s="247" t="s">
        <v>1260</v>
      </c>
      <c r="D595" s="247" t="s">
        <v>400</v>
      </c>
      <c r="E595" s="248" t="s">
        <v>4890</v>
      </c>
      <c r="F595" s="249" t="s">
        <v>4891</v>
      </c>
      <c r="G595" s="250" t="s">
        <v>656</v>
      </c>
      <c r="H595" s="251">
        <v>6</v>
      </c>
      <c r="I595" s="252"/>
      <c r="J595" s="253">
        <f>ROUND(I595*H595,2)</f>
        <v>0</v>
      </c>
      <c r="K595" s="254"/>
      <c r="L595" s="46"/>
      <c r="M595" s="255" t="s">
        <v>1</v>
      </c>
      <c r="N595" s="256" t="s">
        <v>48</v>
      </c>
      <c r="O595" s="93"/>
      <c r="P595" s="257">
        <f>O595*H595</f>
        <v>0</v>
      </c>
      <c r="Q595" s="257">
        <v>0</v>
      </c>
      <c r="R595" s="257">
        <f>Q595*H595</f>
        <v>0</v>
      </c>
      <c r="S595" s="257">
        <v>0</v>
      </c>
      <c r="T595" s="258">
        <f>S595*H595</f>
        <v>0</v>
      </c>
      <c r="U595" s="40"/>
      <c r="V595" s="40"/>
      <c r="W595" s="40"/>
      <c r="X595" s="40"/>
      <c r="Y595" s="40"/>
      <c r="Z595" s="40"/>
      <c r="AA595" s="40"/>
      <c r="AB595" s="40"/>
      <c r="AC595" s="40"/>
      <c r="AD595" s="40"/>
      <c r="AE595" s="40"/>
      <c r="AR595" s="259" t="s">
        <v>162</v>
      </c>
      <c r="AT595" s="259" t="s">
        <v>400</v>
      </c>
      <c r="AU595" s="259" t="s">
        <v>93</v>
      </c>
      <c r="AY595" s="18" t="s">
        <v>397</v>
      </c>
      <c r="BE595" s="260">
        <f>IF(N595="základní",J595,0)</f>
        <v>0</v>
      </c>
      <c r="BF595" s="260">
        <f>IF(N595="snížená",J595,0)</f>
        <v>0</v>
      </c>
      <c r="BG595" s="260">
        <f>IF(N595="zákl. přenesená",J595,0)</f>
        <v>0</v>
      </c>
      <c r="BH595" s="260">
        <f>IF(N595="sníž. přenesená",J595,0)</f>
        <v>0</v>
      </c>
      <c r="BI595" s="260">
        <f>IF(N595="nulová",J595,0)</f>
        <v>0</v>
      </c>
      <c r="BJ595" s="18" t="s">
        <v>91</v>
      </c>
      <c r="BK595" s="260">
        <f>ROUND(I595*H595,2)</f>
        <v>0</v>
      </c>
      <c r="BL595" s="18" t="s">
        <v>162</v>
      </c>
      <c r="BM595" s="259" t="s">
        <v>1709</v>
      </c>
    </row>
    <row r="596" s="2" customFormat="1" ht="21.75" customHeight="1">
      <c r="A596" s="40"/>
      <c r="B596" s="41"/>
      <c r="C596" s="247" t="s">
        <v>1710</v>
      </c>
      <c r="D596" s="247" t="s">
        <v>400</v>
      </c>
      <c r="E596" s="248" t="s">
        <v>4892</v>
      </c>
      <c r="F596" s="249" t="s">
        <v>4893</v>
      </c>
      <c r="G596" s="250" t="s">
        <v>656</v>
      </c>
      <c r="H596" s="251">
        <v>6</v>
      </c>
      <c r="I596" s="252"/>
      <c r="J596" s="253">
        <f>ROUND(I596*H596,2)</f>
        <v>0</v>
      </c>
      <c r="K596" s="254"/>
      <c r="L596" s="46"/>
      <c r="M596" s="255" t="s">
        <v>1</v>
      </c>
      <c r="N596" s="256" t="s">
        <v>48</v>
      </c>
      <c r="O596" s="93"/>
      <c r="P596" s="257">
        <f>O596*H596</f>
        <v>0</v>
      </c>
      <c r="Q596" s="257">
        <v>0</v>
      </c>
      <c r="R596" s="257">
        <f>Q596*H596</f>
        <v>0</v>
      </c>
      <c r="S596" s="257">
        <v>0</v>
      </c>
      <c r="T596" s="258">
        <f>S596*H596</f>
        <v>0</v>
      </c>
      <c r="U596" s="40"/>
      <c r="V596" s="40"/>
      <c r="W596" s="40"/>
      <c r="X596" s="40"/>
      <c r="Y596" s="40"/>
      <c r="Z596" s="40"/>
      <c r="AA596" s="40"/>
      <c r="AB596" s="40"/>
      <c r="AC596" s="40"/>
      <c r="AD596" s="40"/>
      <c r="AE596" s="40"/>
      <c r="AR596" s="259" t="s">
        <v>162</v>
      </c>
      <c r="AT596" s="259" t="s">
        <v>400</v>
      </c>
      <c r="AU596" s="259" t="s">
        <v>93</v>
      </c>
      <c r="AY596" s="18" t="s">
        <v>397</v>
      </c>
      <c r="BE596" s="260">
        <f>IF(N596="základní",J596,0)</f>
        <v>0</v>
      </c>
      <c r="BF596" s="260">
        <f>IF(N596="snížená",J596,0)</f>
        <v>0</v>
      </c>
      <c r="BG596" s="260">
        <f>IF(N596="zákl. přenesená",J596,0)</f>
        <v>0</v>
      </c>
      <c r="BH596" s="260">
        <f>IF(N596="sníž. přenesená",J596,0)</f>
        <v>0</v>
      </c>
      <c r="BI596" s="260">
        <f>IF(N596="nulová",J596,0)</f>
        <v>0</v>
      </c>
      <c r="BJ596" s="18" t="s">
        <v>91</v>
      </c>
      <c r="BK596" s="260">
        <f>ROUND(I596*H596,2)</f>
        <v>0</v>
      </c>
      <c r="BL596" s="18" t="s">
        <v>162</v>
      </c>
      <c r="BM596" s="259" t="s">
        <v>1713</v>
      </c>
    </row>
    <row r="597" s="2" customFormat="1" ht="21.75" customHeight="1">
      <c r="A597" s="40"/>
      <c r="B597" s="41"/>
      <c r="C597" s="247" t="s">
        <v>1264</v>
      </c>
      <c r="D597" s="247" t="s">
        <v>400</v>
      </c>
      <c r="E597" s="248" t="s">
        <v>4894</v>
      </c>
      <c r="F597" s="249" t="s">
        <v>4895</v>
      </c>
      <c r="G597" s="250" t="s">
        <v>656</v>
      </c>
      <c r="H597" s="251">
        <v>55</v>
      </c>
      <c r="I597" s="252"/>
      <c r="J597" s="253">
        <f>ROUND(I597*H597,2)</f>
        <v>0</v>
      </c>
      <c r="K597" s="254"/>
      <c r="L597" s="46"/>
      <c r="M597" s="255" t="s">
        <v>1</v>
      </c>
      <c r="N597" s="256" t="s">
        <v>48</v>
      </c>
      <c r="O597" s="93"/>
      <c r="P597" s="257">
        <f>O597*H597</f>
        <v>0</v>
      </c>
      <c r="Q597" s="257">
        <v>0</v>
      </c>
      <c r="R597" s="257">
        <f>Q597*H597</f>
        <v>0</v>
      </c>
      <c r="S597" s="257">
        <v>0</v>
      </c>
      <c r="T597" s="258">
        <f>S597*H597</f>
        <v>0</v>
      </c>
      <c r="U597" s="40"/>
      <c r="V597" s="40"/>
      <c r="W597" s="40"/>
      <c r="X597" s="40"/>
      <c r="Y597" s="40"/>
      <c r="Z597" s="40"/>
      <c r="AA597" s="40"/>
      <c r="AB597" s="40"/>
      <c r="AC597" s="40"/>
      <c r="AD597" s="40"/>
      <c r="AE597" s="40"/>
      <c r="AR597" s="259" t="s">
        <v>162</v>
      </c>
      <c r="AT597" s="259" t="s">
        <v>400</v>
      </c>
      <c r="AU597" s="259" t="s">
        <v>93</v>
      </c>
      <c r="AY597" s="18" t="s">
        <v>397</v>
      </c>
      <c r="BE597" s="260">
        <f>IF(N597="základní",J597,0)</f>
        <v>0</v>
      </c>
      <c r="BF597" s="260">
        <f>IF(N597="snížená",J597,0)</f>
        <v>0</v>
      </c>
      <c r="BG597" s="260">
        <f>IF(N597="zákl. přenesená",J597,0)</f>
        <v>0</v>
      </c>
      <c r="BH597" s="260">
        <f>IF(N597="sníž. přenesená",J597,0)</f>
        <v>0</v>
      </c>
      <c r="BI597" s="260">
        <f>IF(N597="nulová",J597,0)</f>
        <v>0</v>
      </c>
      <c r="BJ597" s="18" t="s">
        <v>91</v>
      </c>
      <c r="BK597" s="260">
        <f>ROUND(I597*H597,2)</f>
        <v>0</v>
      </c>
      <c r="BL597" s="18" t="s">
        <v>162</v>
      </c>
      <c r="BM597" s="259" t="s">
        <v>1717</v>
      </c>
    </row>
    <row r="598" s="13" customFormat="1">
      <c r="A598" s="13"/>
      <c r="B598" s="269"/>
      <c r="C598" s="270"/>
      <c r="D598" s="261" t="s">
        <v>465</v>
      </c>
      <c r="E598" s="271" t="s">
        <v>1</v>
      </c>
      <c r="F598" s="272" t="s">
        <v>4896</v>
      </c>
      <c r="G598" s="270"/>
      <c r="H598" s="273">
        <v>20</v>
      </c>
      <c r="I598" s="274"/>
      <c r="J598" s="270"/>
      <c r="K598" s="270"/>
      <c r="L598" s="275"/>
      <c r="M598" s="276"/>
      <c r="N598" s="277"/>
      <c r="O598" s="277"/>
      <c r="P598" s="277"/>
      <c r="Q598" s="277"/>
      <c r="R598" s="277"/>
      <c r="S598" s="277"/>
      <c r="T598" s="278"/>
      <c r="U598" s="13"/>
      <c r="V598" s="13"/>
      <c r="W598" s="13"/>
      <c r="X598" s="13"/>
      <c r="Y598" s="13"/>
      <c r="Z598" s="13"/>
      <c r="AA598" s="13"/>
      <c r="AB598" s="13"/>
      <c r="AC598" s="13"/>
      <c r="AD598" s="13"/>
      <c r="AE598" s="13"/>
      <c r="AT598" s="279" t="s">
        <v>465</v>
      </c>
      <c r="AU598" s="279" t="s">
        <v>93</v>
      </c>
      <c r="AV598" s="13" t="s">
        <v>93</v>
      </c>
      <c r="AW598" s="13" t="s">
        <v>38</v>
      </c>
      <c r="AX598" s="13" t="s">
        <v>83</v>
      </c>
      <c r="AY598" s="279" t="s">
        <v>397</v>
      </c>
    </row>
    <row r="599" s="13" customFormat="1">
      <c r="A599" s="13"/>
      <c r="B599" s="269"/>
      <c r="C599" s="270"/>
      <c r="D599" s="261" t="s">
        <v>465</v>
      </c>
      <c r="E599" s="271" t="s">
        <v>1</v>
      </c>
      <c r="F599" s="272" t="s">
        <v>4897</v>
      </c>
      <c r="G599" s="270"/>
      <c r="H599" s="273">
        <v>35</v>
      </c>
      <c r="I599" s="274"/>
      <c r="J599" s="270"/>
      <c r="K599" s="270"/>
      <c r="L599" s="275"/>
      <c r="M599" s="276"/>
      <c r="N599" s="277"/>
      <c r="O599" s="277"/>
      <c r="P599" s="277"/>
      <c r="Q599" s="277"/>
      <c r="R599" s="277"/>
      <c r="S599" s="277"/>
      <c r="T599" s="278"/>
      <c r="U599" s="13"/>
      <c r="V599" s="13"/>
      <c r="W599" s="13"/>
      <c r="X599" s="13"/>
      <c r="Y599" s="13"/>
      <c r="Z599" s="13"/>
      <c r="AA599" s="13"/>
      <c r="AB599" s="13"/>
      <c r="AC599" s="13"/>
      <c r="AD599" s="13"/>
      <c r="AE599" s="13"/>
      <c r="AT599" s="279" t="s">
        <v>465</v>
      </c>
      <c r="AU599" s="279" t="s">
        <v>93</v>
      </c>
      <c r="AV599" s="13" t="s">
        <v>93</v>
      </c>
      <c r="AW599" s="13" t="s">
        <v>38</v>
      </c>
      <c r="AX599" s="13" t="s">
        <v>83</v>
      </c>
      <c r="AY599" s="279" t="s">
        <v>397</v>
      </c>
    </row>
    <row r="600" s="14" customFormat="1">
      <c r="A600" s="14"/>
      <c r="B600" s="280"/>
      <c r="C600" s="281"/>
      <c r="D600" s="261" t="s">
        <v>465</v>
      </c>
      <c r="E600" s="282" t="s">
        <v>1</v>
      </c>
      <c r="F600" s="283" t="s">
        <v>467</v>
      </c>
      <c r="G600" s="281"/>
      <c r="H600" s="284">
        <v>55</v>
      </c>
      <c r="I600" s="285"/>
      <c r="J600" s="281"/>
      <c r="K600" s="281"/>
      <c r="L600" s="286"/>
      <c r="M600" s="287"/>
      <c r="N600" s="288"/>
      <c r="O600" s="288"/>
      <c r="P600" s="288"/>
      <c r="Q600" s="288"/>
      <c r="R600" s="288"/>
      <c r="S600" s="288"/>
      <c r="T600" s="289"/>
      <c r="U600" s="14"/>
      <c r="V600" s="14"/>
      <c r="W600" s="14"/>
      <c r="X600" s="14"/>
      <c r="Y600" s="14"/>
      <c r="Z600" s="14"/>
      <c r="AA600" s="14"/>
      <c r="AB600" s="14"/>
      <c r="AC600" s="14"/>
      <c r="AD600" s="14"/>
      <c r="AE600" s="14"/>
      <c r="AT600" s="290" t="s">
        <v>465</v>
      </c>
      <c r="AU600" s="290" t="s">
        <v>93</v>
      </c>
      <c r="AV600" s="14" t="s">
        <v>124</v>
      </c>
      <c r="AW600" s="14" t="s">
        <v>38</v>
      </c>
      <c r="AX600" s="14" t="s">
        <v>91</v>
      </c>
      <c r="AY600" s="290" t="s">
        <v>397</v>
      </c>
    </row>
    <row r="601" s="2" customFormat="1" ht="21.75" customHeight="1">
      <c r="A601" s="40"/>
      <c r="B601" s="41"/>
      <c r="C601" s="247" t="s">
        <v>1719</v>
      </c>
      <c r="D601" s="247" t="s">
        <v>400</v>
      </c>
      <c r="E601" s="248" t="s">
        <v>4898</v>
      </c>
      <c r="F601" s="249" t="s">
        <v>4899</v>
      </c>
      <c r="G601" s="250" t="s">
        <v>656</v>
      </c>
      <c r="H601" s="251">
        <v>2</v>
      </c>
      <c r="I601" s="252"/>
      <c r="J601" s="253">
        <f>ROUND(I601*H601,2)</f>
        <v>0</v>
      </c>
      <c r="K601" s="254"/>
      <c r="L601" s="46"/>
      <c r="M601" s="255" t="s">
        <v>1</v>
      </c>
      <c r="N601" s="256" t="s">
        <v>48</v>
      </c>
      <c r="O601" s="93"/>
      <c r="P601" s="257">
        <f>O601*H601</f>
        <v>0</v>
      </c>
      <c r="Q601" s="257">
        <v>0</v>
      </c>
      <c r="R601" s="257">
        <f>Q601*H601</f>
        <v>0</v>
      </c>
      <c r="S601" s="257">
        <v>0</v>
      </c>
      <c r="T601" s="258">
        <f>S601*H601</f>
        <v>0</v>
      </c>
      <c r="U601" s="40"/>
      <c r="V601" s="40"/>
      <c r="W601" s="40"/>
      <c r="X601" s="40"/>
      <c r="Y601" s="40"/>
      <c r="Z601" s="40"/>
      <c r="AA601" s="40"/>
      <c r="AB601" s="40"/>
      <c r="AC601" s="40"/>
      <c r="AD601" s="40"/>
      <c r="AE601" s="40"/>
      <c r="AR601" s="259" t="s">
        <v>162</v>
      </c>
      <c r="AT601" s="259" t="s">
        <v>400</v>
      </c>
      <c r="AU601" s="259" t="s">
        <v>93</v>
      </c>
      <c r="AY601" s="18" t="s">
        <v>397</v>
      </c>
      <c r="BE601" s="260">
        <f>IF(N601="základní",J601,0)</f>
        <v>0</v>
      </c>
      <c r="BF601" s="260">
        <f>IF(N601="snížená",J601,0)</f>
        <v>0</v>
      </c>
      <c r="BG601" s="260">
        <f>IF(N601="zákl. přenesená",J601,0)</f>
        <v>0</v>
      </c>
      <c r="BH601" s="260">
        <f>IF(N601="sníž. přenesená",J601,0)</f>
        <v>0</v>
      </c>
      <c r="BI601" s="260">
        <f>IF(N601="nulová",J601,0)</f>
        <v>0</v>
      </c>
      <c r="BJ601" s="18" t="s">
        <v>91</v>
      </c>
      <c r="BK601" s="260">
        <f>ROUND(I601*H601,2)</f>
        <v>0</v>
      </c>
      <c r="BL601" s="18" t="s">
        <v>162</v>
      </c>
      <c r="BM601" s="259" t="s">
        <v>1722</v>
      </c>
    </row>
    <row r="602" s="2" customFormat="1" ht="21.75" customHeight="1">
      <c r="A602" s="40"/>
      <c r="B602" s="41"/>
      <c r="C602" s="247" t="s">
        <v>1269</v>
      </c>
      <c r="D602" s="247" t="s">
        <v>400</v>
      </c>
      <c r="E602" s="248" t="s">
        <v>4900</v>
      </c>
      <c r="F602" s="249" t="s">
        <v>4901</v>
      </c>
      <c r="G602" s="250" t="s">
        <v>656</v>
      </c>
      <c r="H602" s="251">
        <v>65</v>
      </c>
      <c r="I602" s="252"/>
      <c r="J602" s="253">
        <f>ROUND(I602*H602,2)</f>
        <v>0</v>
      </c>
      <c r="K602" s="254"/>
      <c r="L602" s="46"/>
      <c r="M602" s="255" t="s">
        <v>1</v>
      </c>
      <c r="N602" s="256" t="s">
        <v>48</v>
      </c>
      <c r="O602" s="93"/>
      <c r="P602" s="257">
        <f>O602*H602</f>
        <v>0</v>
      </c>
      <c r="Q602" s="257">
        <v>0</v>
      </c>
      <c r="R602" s="257">
        <f>Q602*H602</f>
        <v>0</v>
      </c>
      <c r="S602" s="257">
        <v>0</v>
      </c>
      <c r="T602" s="258">
        <f>S602*H602</f>
        <v>0</v>
      </c>
      <c r="U602" s="40"/>
      <c r="V602" s="40"/>
      <c r="W602" s="40"/>
      <c r="X602" s="40"/>
      <c r="Y602" s="40"/>
      <c r="Z602" s="40"/>
      <c r="AA602" s="40"/>
      <c r="AB602" s="40"/>
      <c r="AC602" s="40"/>
      <c r="AD602" s="40"/>
      <c r="AE602" s="40"/>
      <c r="AR602" s="259" t="s">
        <v>162</v>
      </c>
      <c r="AT602" s="259" t="s">
        <v>400</v>
      </c>
      <c r="AU602" s="259" t="s">
        <v>93</v>
      </c>
      <c r="AY602" s="18" t="s">
        <v>397</v>
      </c>
      <c r="BE602" s="260">
        <f>IF(N602="základní",J602,0)</f>
        <v>0</v>
      </c>
      <c r="BF602" s="260">
        <f>IF(N602="snížená",J602,0)</f>
        <v>0</v>
      </c>
      <c r="BG602" s="260">
        <f>IF(N602="zákl. přenesená",J602,0)</f>
        <v>0</v>
      </c>
      <c r="BH602" s="260">
        <f>IF(N602="sníž. přenesená",J602,0)</f>
        <v>0</v>
      </c>
      <c r="BI602" s="260">
        <f>IF(N602="nulová",J602,0)</f>
        <v>0</v>
      </c>
      <c r="BJ602" s="18" t="s">
        <v>91</v>
      </c>
      <c r="BK602" s="260">
        <f>ROUND(I602*H602,2)</f>
        <v>0</v>
      </c>
      <c r="BL602" s="18" t="s">
        <v>162</v>
      </c>
      <c r="BM602" s="259" t="s">
        <v>1725</v>
      </c>
    </row>
    <row r="603" s="13" customFormat="1">
      <c r="A603" s="13"/>
      <c r="B603" s="269"/>
      <c r="C603" s="270"/>
      <c r="D603" s="261" t="s">
        <v>465</v>
      </c>
      <c r="E603" s="271" t="s">
        <v>1</v>
      </c>
      <c r="F603" s="272" t="s">
        <v>4902</v>
      </c>
      <c r="G603" s="270"/>
      <c r="H603" s="273">
        <v>65</v>
      </c>
      <c r="I603" s="274"/>
      <c r="J603" s="270"/>
      <c r="K603" s="270"/>
      <c r="L603" s="275"/>
      <c r="M603" s="276"/>
      <c r="N603" s="277"/>
      <c r="O603" s="277"/>
      <c r="P603" s="277"/>
      <c r="Q603" s="277"/>
      <c r="R603" s="277"/>
      <c r="S603" s="277"/>
      <c r="T603" s="278"/>
      <c r="U603" s="13"/>
      <c r="V603" s="13"/>
      <c r="W603" s="13"/>
      <c r="X603" s="13"/>
      <c r="Y603" s="13"/>
      <c r="Z603" s="13"/>
      <c r="AA603" s="13"/>
      <c r="AB603" s="13"/>
      <c r="AC603" s="13"/>
      <c r="AD603" s="13"/>
      <c r="AE603" s="13"/>
      <c r="AT603" s="279" t="s">
        <v>465</v>
      </c>
      <c r="AU603" s="279" t="s">
        <v>93</v>
      </c>
      <c r="AV603" s="13" t="s">
        <v>93</v>
      </c>
      <c r="AW603" s="13" t="s">
        <v>38</v>
      </c>
      <c r="AX603" s="13" t="s">
        <v>83</v>
      </c>
      <c r="AY603" s="279" t="s">
        <v>397</v>
      </c>
    </row>
    <row r="604" s="14" customFormat="1">
      <c r="A604" s="14"/>
      <c r="B604" s="280"/>
      <c r="C604" s="281"/>
      <c r="D604" s="261" t="s">
        <v>465</v>
      </c>
      <c r="E604" s="282" t="s">
        <v>1</v>
      </c>
      <c r="F604" s="283" t="s">
        <v>467</v>
      </c>
      <c r="G604" s="281"/>
      <c r="H604" s="284">
        <v>65</v>
      </c>
      <c r="I604" s="285"/>
      <c r="J604" s="281"/>
      <c r="K604" s="281"/>
      <c r="L604" s="286"/>
      <c r="M604" s="287"/>
      <c r="N604" s="288"/>
      <c r="O604" s="288"/>
      <c r="P604" s="288"/>
      <c r="Q604" s="288"/>
      <c r="R604" s="288"/>
      <c r="S604" s="288"/>
      <c r="T604" s="289"/>
      <c r="U604" s="14"/>
      <c r="V604" s="14"/>
      <c r="W604" s="14"/>
      <c r="X604" s="14"/>
      <c r="Y604" s="14"/>
      <c r="Z604" s="14"/>
      <c r="AA604" s="14"/>
      <c r="AB604" s="14"/>
      <c r="AC604" s="14"/>
      <c r="AD604" s="14"/>
      <c r="AE604" s="14"/>
      <c r="AT604" s="290" t="s">
        <v>465</v>
      </c>
      <c r="AU604" s="290" t="s">
        <v>93</v>
      </c>
      <c r="AV604" s="14" t="s">
        <v>124</v>
      </c>
      <c r="AW604" s="14" t="s">
        <v>38</v>
      </c>
      <c r="AX604" s="14" t="s">
        <v>91</v>
      </c>
      <c r="AY604" s="290" t="s">
        <v>397</v>
      </c>
    </row>
    <row r="605" s="2" customFormat="1" ht="21.75" customHeight="1">
      <c r="A605" s="40"/>
      <c r="B605" s="41"/>
      <c r="C605" s="247" t="s">
        <v>1727</v>
      </c>
      <c r="D605" s="247" t="s">
        <v>400</v>
      </c>
      <c r="E605" s="248" t="s">
        <v>4903</v>
      </c>
      <c r="F605" s="249" t="s">
        <v>4904</v>
      </c>
      <c r="G605" s="250" t="s">
        <v>656</v>
      </c>
      <c r="H605" s="251">
        <v>4</v>
      </c>
      <c r="I605" s="252"/>
      <c r="J605" s="253">
        <f>ROUND(I605*H605,2)</f>
        <v>0</v>
      </c>
      <c r="K605" s="254"/>
      <c r="L605" s="46"/>
      <c r="M605" s="255" t="s">
        <v>1</v>
      </c>
      <c r="N605" s="256" t="s">
        <v>48</v>
      </c>
      <c r="O605" s="93"/>
      <c r="P605" s="257">
        <f>O605*H605</f>
        <v>0</v>
      </c>
      <c r="Q605" s="257">
        <v>0</v>
      </c>
      <c r="R605" s="257">
        <f>Q605*H605</f>
        <v>0</v>
      </c>
      <c r="S605" s="257">
        <v>0</v>
      </c>
      <c r="T605" s="258">
        <f>S605*H605</f>
        <v>0</v>
      </c>
      <c r="U605" s="40"/>
      <c r="V605" s="40"/>
      <c r="W605" s="40"/>
      <c r="X605" s="40"/>
      <c r="Y605" s="40"/>
      <c r="Z605" s="40"/>
      <c r="AA605" s="40"/>
      <c r="AB605" s="40"/>
      <c r="AC605" s="40"/>
      <c r="AD605" s="40"/>
      <c r="AE605" s="40"/>
      <c r="AR605" s="259" t="s">
        <v>162</v>
      </c>
      <c r="AT605" s="259" t="s">
        <v>400</v>
      </c>
      <c r="AU605" s="259" t="s">
        <v>93</v>
      </c>
      <c r="AY605" s="18" t="s">
        <v>397</v>
      </c>
      <c r="BE605" s="260">
        <f>IF(N605="základní",J605,0)</f>
        <v>0</v>
      </c>
      <c r="BF605" s="260">
        <f>IF(N605="snížená",J605,0)</f>
        <v>0</v>
      </c>
      <c r="BG605" s="260">
        <f>IF(N605="zákl. přenesená",J605,0)</f>
        <v>0</v>
      </c>
      <c r="BH605" s="260">
        <f>IF(N605="sníž. přenesená",J605,0)</f>
        <v>0</v>
      </c>
      <c r="BI605" s="260">
        <f>IF(N605="nulová",J605,0)</f>
        <v>0</v>
      </c>
      <c r="BJ605" s="18" t="s">
        <v>91</v>
      </c>
      <c r="BK605" s="260">
        <f>ROUND(I605*H605,2)</f>
        <v>0</v>
      </c>
      <c r="BL605" s="18" t="s">
        <v>162</v>
      </c>
      <c r="BM605" s="259" t="s">
        <v>1730</v>
      </c>
    </row>
    <row r="606" s="13" customFormat="1">
      <c r="A606" s="13"/>
      <c r="B606" s="269"/>
      <c r="C606" s="270"/>
      <c r="D606" s="261" t="s">
        <v>465</v>
      </c>
      <c r="E606" s="271" t="s">
        <v>1</v>
      </c>
      <c r="F606" s="272" t="s">
        <v>4570</v>
      </c>
      <c r="G606" s="270"/>
      <c r="H606" s="273">
        <v>4</v>
      </c>
      <c r="I606" s="274"/>
      <c r="J606" s="270"/>
      <c r="K606" s="270"/>
      <c r="L606" s="275"/>
      <c r="M606" s="276"/>
      <c r="N606" s="277"/>
      <c r="O606" s="277"/>
      <c r="P606" s="277"/>
      <c r="Q606" s="277"/>
      <c r="R606" s="277"/>
      <c r="S606" s="277"/>
      <c r="T606" s="278"/>
      <c r="U606" s="13"/>
      <c r="V606" s="13"/>
      <c r="W606" s="13"/>
      <c r="X606" s="13"/>
      <c r="Y606" s="13"/>
      <c r="Z606" s="13"/>
      <c r="AA606" s="13"/>
      <c r="AB606" s="13"/>
      <c r="AC606" s="13"/>
      <c r="AD606" s="13"/>
      <c r="AE606" s="13"/>
      <c r="AT606" s="279" t="s">
        <v>465</v>
      </c>
      <c r="AU606" s="279" t="s">
        <v>93</v>
      </c>
      <c r="AV606" s="13" t="s">
        <v>93</v>
      </c>
      <c r="AW606" s="13" t="s">
        <v>38</v>
      </c>
      <c r="AX606" s="13" t="s">
        <v>83</v>
      </c>
      <c r="AY606" s="279" t="s">
        <v>397</v>
      </c>
    </row>
    <row r="607" s="14" customFormat="1">
      <c r="A607" s="14"/>
      <c r="B607" s="280"/>
      <c r="C607" s="281"/>
      <c r="D607" s="261" t="s">
        <v>465</v>
      </c>
      <c r="E607" s="282" t="s">
        <v>1</v>
      </c>
      <c r="F607" s="283" t="s">
        <v>467</v>
      </c>
      <c r="G607" s="281"/>
      <c r="H607" s="284">
        <v>4</v>
      </c>
      <c r="I607" s="285"/>
      <c r="J607" s="281"/>
      <c r="K607" s="281"/>
      <c r="L607" s="286"/>
      <c r="M607" s="287"/>
      <c r="N607" s="288"/>
      <c r="O607" s="288"/>
      <c r="P607" s="288"/>
      <c r="Q607" s="288"/>
      <c r="R607" s="288"/>
      <c r="S607" s="288"/>
      <c r="T607" s="289"/>
      <c r="U607" s="14"/>
      <c r="V607" s="14"/>
      <c r="W607" s="14"/>
      <c r="X607" s="14"/>
      <c r="Y607" s="14"/>
      <c r="Z607" s="14"/>
      <c r="AA607" s="14"/>
      <c r="AB607" s="14"/>
      <c r="AC607" s="14"/>
      <c r="AD607" s="14"/>
      <c r="AE607" s="14"/>
      <c r="AT607" s="290" t="s">
        <v>465</v>
      </c>
      <c r="AU607" s="290" t="s">
        <v>93</v>
      </c>
      <c r="AV607" s="14" t="s">
        <v>124</v>
      </c>
      <c r="AW607" s="14" t="s">
        <v>38</v>
      </c>
      <c r="AX607" s="14" t="s">
        <v>91</v>
      </c>
      <c r="AY607" s="290" t="s">
        <v>397</v>
      </c>
    </row>
    <row r="608" s="12" customFormat="1" ht="22.8" customHeight="1">
      <c r="A608" s="12"/>
      <c r="B608" s="231"/>
      <c r="C608" s="232"/>
      <c r="D608" s="233" t="s">
        <v>82</v>
      </c>
      <c r="E608" s="245" t="s">
        <v>2348</v>
      </c>
      <c r="F608" s="245" t="s">
        <v>4905</v>
      </c>
      <c r="G608" s="232"/>
      <c r="H608" s="232"/>
      <c r="I608" s="235"/>
      <c r="J608" s="246">
        <f>BK608</f>
        <v>0</v>
      </c>
      <c r="K608" s="232"/>
      <c r="L608" s="237"/>
      <c r="M608" s="238"/>
      <c r="N608" s="239"/>
      <c r="O608" s="239"/>
      <c r="P608" s="240">
        <f>SUM(P609:P611)</f>
        <v>0</v>
      </c>
      <c r="Q608" s="239"/>
      <c r="R608" s="240">
        <f>SUM(R609:R611)</f>
        <v>0</v>
      </c>
      <c r="S608" s="239"/>
      <c r="T608" s="241">
        <f>SUM(T609:T611)</f>
        <v>0</v>
      </c>
      <c r="U608" s="12"/>
      <c r="V608" s="12"/>
      <c r="W608" s="12"/>
      <c r="X608" s="12"/>
      <c r="Y608" s="12"/>
      <c r="Z608" s="12"/>
      <c r="AA608" s="12"/>
      <c r="AB608" s="12"/>
      <c r="AC608" s="12"/>
      <c r="AD608" s="12"/>
      <c r="AE608" s="12"/>
      <c r="AR608" s="242" t="s">
        <v>93</v>
      </c>
      <c r="AT608" s="243" t="s">
        <v>82</v>
      </c>
      <c r="AU608" s="243" t="s">
        <v>91</v>
      </c>
      <c r="AY608" s="242" t="s">
        <v>397</v>
      </c>
      <c r="BK608" s="244">
        <f>SUM(BK609:BK611)</f>
        <v>0</v>
      </c>
    </row>
    <row r="609" s="2" customFormat="1" ht="21.75" customHeight="1">
      <c r="A609" s="40"/>
      <c r="B609" s="41"/>
      <c r="C609" s="247" t="s">
        <v>1283</v>
      </c>
      <c r="D609" s="247" t="s">
        <v>400</v>
      </c>
      <c r="E609" s="248" t="s">
        <v>4906</v>
      </c>
      <c r="F609" s="249" t="s">
        <v>4907</v>
      </c>
      <c r="G609" s="250" t="s">
        <v>1828</v>
      </c>
      <c r="H609" s="251">
        <v>2</v>
      </c>
      <c r="I609" s="252"/>
      <c r="J609" s="253">
        <f>ROUND(I609*H609,2)</f>
        <v>0</v>
      </c>
      <c r="K609" s="254"/>
      <c r="L609" s="46"/>
      <c r="M609" s="255" t="s">
        <v>1</v>
      </c>
      <c r="N609" s="256" t="s">
        <v>48</v>
      </c>
      <c r="O609" s="93"/>
      <c r="P609" s="257">
        <f>O609*H609</f>
        <v>0</v>
      </c>
      <c r="Q609" s="257">
        <v>0</v>
      </c>
      <c r="R609" s="257">
        <f>Q609*H609</f>
        <v>0</v>
      </c>
      <c r="S609" s="257">
        <v>0</v>
      </c>
      <c r="T609" s="258">
        <f>S609*H609</f>
        <v>0</v>
      </c>
      <c r="U609" s="40"/>
      <c r="V609" s="40"/>
      <c r="W609" s="40"/>
      <c r="X609" s="40"/>
      <c r="Y609" s="40"/>
      <c r="Z609" s="40"/>
      <c r="AA609" s="40"/>
      <c r="AB609" s="40"/>
      <c r="AC609" s="40"/>
      <c r="AD609" s="40"/>
      <c r="AE609" s="40"/>
      <c r="AR609" s="259" t="s">
        <v>162</v>
      </c>
      <c r="AT609" s="259" t="s">
        <v>400</v>
      </c>
      <c r="AU609" s="259" t="s">
        <v>93</v>
      </c>
      <c r="AY609" s="18" t="s">
        <v>397</v>
      </c>
      <c r="BE609" s="260">
        <f>IF(N609="základní",J609,0)</f>
        <v>0</v>
      </c>
      <c r="BF609" s="260">
        <f>IF(N609="snížená",J609,0)</f>
        <v>0</v>
      </c>
      <c r="BG609" s="260">
        <f>IF(N609="zákl. přenesená",J609,0)</f>
        <v>0</v>
      </c>
      <c r="BH609" s="260">
        <f>IF(N609="sníž. přenesená",J609,0)</f>
        <v>0</v>
      </c>
      <c r="BI609" s="260">
        <f>IF(N609="nulová",J609,0)</f>
        <v>0</v>
      </c>
      <c r="BJ609" s="18" t="s">
        <v>91</v>
      </c>
      <c r="BK609" s="260">
        <f>ROUND(I609*H609,2)</f>
        <v>0</v>
      </c>
      <c r="BL609" s="18" t="s">
        <v>162</v>
      </c>
      <c r="BM609" s="259" t="s">
        <v>1733</v>
      </c>
    </row>
    <row r="610" s="2" customFormat="1" ht="33" customHeight="1">
      <c r="A610" s="40"/>
      <c r="B610" s="41"/>
      <c r="C610" s="316" t="s">
        <v>1735</v>
      </c>
      <c r="D610" s="316" t="s">
        <v>534</v>
      </c>
      <c r="E610" s="317" t="s">
        <v>4908</v>
      </c>
      <c r="F610" s="318" t="s">
        <v>4909</v>
      </c>
      <c r="G610" s="319" t="s">
        <v>656</v>
      </c>
      <c r="H610" s="320">
        <v>2</v>
      </c>
      <c r="I610" s="321"/>
      <c r="J610" s="322">
        <f>ROUND(I610*H610,2)</f>
        <v>0</v>
      </c>
      <c r="K610" s="323"/>
      <c r="L610" s="324"/>
      <c r="M610" s="325" t="s">
        <v>1</v>
      </c>
      <c r="N610" s="326" t="s">
        <v>48</v>
      </c>
      <c r="O610" s="93"/>
      <c r="P610" s="257">
        <f>O610*H610</f>
        <v>0</v>
      </c>
      <c r="Q610" s="257">
        <v>0</v>
      </c>
      <c r="R610" s="257">
        <f>Q610*H610</f>
        <v>0</v>
      </c>
      <c r="S610" s="257">
        <v>0</v>
      </c>
      <c r="T610" s="258">
        <f>S610*H610</f>
        <v>0</v>
      </c>
      <c r="U610" s="40"/>
      <c r="V610" s="40"/>
      <c r="W610" s="40"/>
      <c r="X610" s="40"/>
      <c r="Y610" s="40"/>
      <c r="Z610" s="40"/>
      <c r="AA610" s="40"/>
      <c r="AB610" s="40"/>
      <c r="AC610" s="40"/>
      <c r="AD610" s="40"/>
      <c r="AE610" s="40"/>
      <c r="AR610" s="259" t="s">
        <v>212</v>
      </c>
      <c r="AT610" s="259" t="s">
        <v>534</v>
      </c>
      <c r="AU610" s="259" t="s">
        <v>93</v>
      </c>
      <c r="AY610" s="18" t="s">
        <v>397</v>
      </c>
      <c r="BE610" s="260">
        <f>IF(N610="základní",J610,0)</f>
        <v>0</v>
      </c>
      <c r="BF610" s="260">
        <f>IF(N610="snížená",J610,0)</f>
        <v>0</v>
      </c>
      <c r="BG610" s="260">
        <f>IF(N610="zákl. přenesená",J610,0)</f>
        <v>0</v>
      </c>
      <c r="BH610" s="260">
        <f>IF(N610="sníž. přenesená",J610,0)</f>
        <v>0</v>
      </c>
      <c r="BI610" s="260">
        <f>IF(N610="nulová",J610,0)</f>
        <v>0</v>
      </c>
      <c r="BJ610" s="18" t="s">
        <v>91</v>
      </c>
      <c r="BK610" s="260">
        <f>ROUND(I610*H610,2)</f>
        <v>0</v>
      </c>
      <c r="BL610" s="18" t="s">
        <v>162</v>
      </c>
      <c r="BM610" s="259" t="s">
        <v>1738</v>
      </c>
    </row>
    <row r="611" s="2" customFormat="1" ht="33" customHeight="1">
      <c r="A611" s="40"/>
      <c r="B611" s="41"/>
      <c r="C611" s="247" t="s">
        <v>1293</v>
      </c>
      <c r="D611" s="247" t="s">
        <v>400</v>
      </c>
      <c r="E611" s="248" t="s">
        <v>4910</v>
      </c>
      <c r="F611" s="249" t="s">
        <v>4911</v>
      </c>
      <c r="G611" s="250" t="s">
        <v>1431</v>
      </c>
      <c r="H611" s="329"/>
      <c r="I611" s="252"/>
      <c r="J611" s="253">
        <f>ROUND(I611*H611,2)</f>
        <v>0</v>
      </c>
      <c r="K611" s="254"/>
      <c r="L611" s="46"/>
      <c r="M611" s="255" t="s">
        <v>1</v>
      </c>
      <c r="N611" s="256" t="s">
        <v>48</v>
      </c>
      <c r="O611" s="93"/>
      <c r="P611" s="257">
        <f>O611*H611</f>
        <v>0</v>
      </c>
      <c r="Q611" s="257">
        <v>0</v>
      </c>
      <c r="R611" s="257">
        <f>Q611*H611</f>
        <v>0</v>
      </c>
      <c r="S611" s="257">
        <v>0</v>
      </c>
      <c r="T611" s="258">
        <f>S611*H611</f>
        <v>0</v>
      </c>
      <c r="U611" s="40"/>
      <c r="V611" s="40"/>
      <c r="W611" s="40"/>
      <c r="X611" s="40"/>
      <c r="Y611" s="40"/>
      <c r="Z611" s="40"/>
      <c r="AA611" s="40"/>
      <c r="AB611" s="40"/>
      <c r="AC611" s="40"/>
      <c r="AD611" s="40"/>
      <c r="AE611" s="40"/>
      <c r="AR611" s="259" t="s">
        <v>162</v>
      </c>
      <c r="AT611" s="259" t="s">
        <v>400</v>
      </c>
      <c r="AU611" s="259" t="s">
        <v>93</v>
      </c>
      <c r="AY611" s="18" t="s">
        <v>397</v>
      </c>
      <c r="BE611" s="260">
        <f>IF(N611="základní",J611,0)</f>
        <v>0</v>
      </c>
      <c r="BF611" s="260">
        <f>IF(N611="snížená",J611,0)</f>
        <v>0</v>
      </c>
      <c r="BG611" s="260">
        <f>IF(N611="zákl. přenesená",J611,0)</f>
        <v>0</v>
      </c>
      <c r="BH611" s="260">
        <f>IF(N611="sníž. přenesená",J611,0)</f>
        <v>0</v>
      </c>
      <c r="BI611" s="260">
        <f>IF(N611="nulová",J611,0)</f>
        <v>0</v>
      </c>
      <c r="BJ611" s="18" t="s">
        <v>91</v>
      </c>
      <c r="BK611" s="260">
        <f>ROUND(I611*H611,2)</f>
        <v>0</v>
      </c>
      <c r="BL611" s="18" t="s">
        <v>162</v>
      </c>
      <c r="BM611" s="259" t="s">
        <v>1743</v>
      </c>
    </row>
    <row r="612" s="12" customFormat="1" ht="22.8" customHeight="1">
      <c r="A612" s="12"/>
      <c r="B612" s="231"/>
      <c r="C612" s="232"/>
      <c r="D612" s="233" t="s">
        <v>82</v>
      </c>
      <c r="E612" s="245" t="s">
        <v>2352</v>
      </c>
      <c r="F612" s="245" t="s">
        <v>4912</v>
      </c>
      <c r="G612" s="232"/>
      <c r="H612" s="232"/>
      <c r="I612" s="235"/>
      <c r="J612" s="246">
        <f>BK612</f>
        <v>0</v>
      </c>
      <c r="K612" s="232"/>
      <c r="L612" s="237"/>
      <c r="M612" s="238"/>
      <c r="N612" s="239"/>
      <c r="O612" s="239"/>
      <c r="P612" s="240">
        <f>SUM(P613:P616)</f>
        <v>0</v>
      </c>
      <c r="Q612" s="239"/>
      <c r="R612" s="240">
        <f>SUM(R613:R616)</f>
        <v>0</v>
      </c>
      <c r="S612" s="239"/>
      <c r="T612" s="241">
        <f>SUM(T613:T616)</f>
        <v>0</v>
      </c>
      <c r="U612" s="12"/>
      <c r="V612" s="12"/>
      <c r="W612" s="12"/>
      <c r="X612" s="12"/>
      <c r="Y612" s="12"/>
      <c r="Z612" s="12"/>
      <c r="AA612" s="12"/>
      <c r="AB612" s="12"/>
      <c r="AC612" s="12"/>
      <c r="AD612" s="12"/>
      <c r="AE612" s="12"/>
      <c r="AR612" s="242" t="s">
        <v>93</v>
      </c>
      <c r="AT612" s="243" t="s">
        <v>82</v>
      </c>
      <c r="AU612" s="243" t="s">
        <v>91</v>
      </c>
      <c r="AY612" s="242" t="s">
        <v>397</v>
      </c>
      <c r="BK612" s="244">
        <f>SUM(BK613:BK616)</f>
        <v>0</v>
      </c>
    </row>
    <row r="613" s="2" customFormat="1" ht="33" customHeight="1">
      <c r="A613" s="40"/>
      <c r="B613" s="41"/>
      <c r="C613" s="247" t="s">
        <v>1746</v>
      </c>
      <c r="D613" s="247" t="s">
        <v>400</v>
      </c>
      <c r="E613" s="248" t="s">
        <v>4913</v>
      </c>
      <c r="F613" s="249" t="s">
        <v>4914</v>
      </c>
      <c r="G613" s="250" t="s">
        <v>656</v>
      </c>
      <c r="H613" s="251">
        <v>2</v>
      </c>
      <c r="I613" s="252"/>
      <c r="J613" s="253">
        <f>ROUND(I613*H613,2)</f>
        <v>0</v>
      </c>
      <c r="K613" s="254"/>
      <c r="L613" s="46"/>
      <c r="M613" s="255" t="s">
        <v>1</v>
      </c>
      <c r="N613" s="256" t="s">
        <v>48</v>
      </c>
      <c r="O613" s="93"/>
      <c r="P613" s="257">
        <f>O613*H613</f>
        <v>0</v>
      </c>
      <c r="Q613" s="257">
        <v>0</v>
      </c>
      <c r="R613" s="257">
        <f>Q613*H613</f>
        <v>0</v>
      </c>
      <c r="S613" s="257">
        <v>0</v>
      </c>
      <c r="T613" s="258">
        <f>S613*H613</f>
        <v>0</v>
      </c>
      <c r="U613" s="40"/>
      <c r="V613" s="40"/>
      <c r="W613" s="40"/>
      <c r="X613" s="40"/>
      <c r="Y613" s="40"/>
      <c r="Z613" s="40"/>
      <c r="AA613" s="40"/>
      <c r="AB613" s="40"/>
      <c r="AC613" s="40"/>
      <c r="AD613" s="40"/>
      <c r="AE613" s="40"/>
      <c r="AR613" s="259" t="s">
        <v>162</v>
      </c>
      <c r="AT613" s="259" t="s">
        <v>400</v>
      </c>
      <c r="AU613" s="259" t="s">
        <v>93</v>
      </c>
      <c r="AY613" s="18" t="s">
        <v>397</v>
      </c>
      <c r="BE613" s="260">
        <f>IF(N613="základní",J613,0)</f>
        <v>0</v>
      </c>
      <c r="BF613" s="260">
        <f>IF(N613="snížená",J613,0)</f>
        <v>0</v>
      </c>
      <c r="BG613" s="260">
        <f>IF(N613="zákl. přenesená",J613,0)</f>
        <v>0</v>
      </c>
      <c r="BH613" s="260">
        <f>IF(N613="sníž. přenesená",J613,0)</f>
        <v>0</v>
      </c>
      <c r="BI613" s="260">
        <f>IF(N613="nulová",J613,0)</f>
        <v>0</v>
      </c>
      <c r="BJ613" s="18" t="s">
        <v>91</v>
      </c>
      <c r="BK613" s="260">
        <f>ROUND(I613*H613,2)</f>
        <v>0</v>
      </c>
      <c r="BL613" s="18" t="s">
        <v>162</v>
      </c>
      <c r="BM613" s="259" t="s">
        <v>1749</v>
      </c>
    </row>
    <row r="614" s="2" customFormat="1" ht="33" customHeight="1">
      <c r="A614" s="40"/>
      <c r="B614" s="41"/>
      <c r="C614" s="247" t="s">
        <v>1299</v>
      </c>
      <c r="D614" s="247" t="s">
        <v>400</v>
      </c>
      <c r="E614" s="248" t="s">
        <v>4915</v>
      </c>
      <c r="F614" s="249" t="s">
        <v>4916</v>
      </c>
      <c r="G614" s="250" t="s">
        <v>656</v>
      </c>
      <c r="H614" s="251">
        <v>2</v>
      </c>
      <c r="I614" s="252"/>
      <c r="J614" s="253">
        <f>ROUND(I614*H614,2)</f>
        <v>0</v>
      </c>
      <c r="K614" s="254"/>
      <c r="L614" s="46"/>
      <c r="M614" s="255" t="s">
        <v>1</v>
      </c>
      <c r="N614" s="256" t="s">
        <v>48</v>
      </c>
      <c r="O614" s="93"/>
      <c r="P614" s="257">
        <f>O614*H614</f>
        <v>0</v>
      </c>
      <c r="Q614" s="257">
        <v>0</v>
      </c>
      <c r="R614" s="257">
        <f>Q614*H614</f>
        <v>0</v>
      </c>
      <c r="S614" s="257">
        <v>0</v>
      </c>
      <c r="T614" s="258">
        <f>S614*H614</f>
        <v>0</v>
      </c>
      <c r="U614" s="40"/>
      <c r="V614" s="40"/>
      <c r="W614" s="40"/>
      <c r="X614" s="40"/>
      <c r="Y614" s="40"/>
      <c r="Z614" s="40"/>
      <c r="AA614" s="40"/>
      <c r="AB614" s="40"/>
      <c r="AC614" s="40"/>
      <c r="AD614" s="40"/>
      <c r="AE614" s="40"/>
      <c r="AR614" s="259" t="s">
        <v>162</v>
      </c>
      <c r="AT614" s="259" t="s">
        <v>400</v>
      </c>
      <c r="AU614" s="259" t="s">
        <v>93</v>
      </c>
      <c r="AY614" s="18" t="s">
        <v>397</v>
      </c>
      <c r="BE614" s="260">
        <f>IF(N614="základní",J614,0)</f>
        <v>0</v>
      </c>
      <c r="BF614" s="260">
        <f>IF(N614="snížená",J614,0)</f>
        <v>0</v>
      </c>
      <c r="BG614" s="260">
        <f>IF(N614="zákl. přenesená",J614,0)</f>
        <v>0</v>
      </c>
      <c r="BH614" s="260">
        <f>IF(N614="sníž. přenesená",J614,0)</f>
        <v>0</v>
      </c>
      <c r="BI614" s="260">
        <f>IF(N614="nulová",J614,0)</f>
        <v>0</v>
      </c>
      <c r="BJ614" s="18" t="s">
        <v>91</v>
      </c>
      <c r="BK614" s="260">
        <f>ROUND(I614*H614,2)</f>
        <v>0</v>
      </c>
      <c r="BL614" s="18" t="s">
        <v>162</v>
      </c>
      <c r="BM614" s="259" t="s">
        <v>1753</v>
      </c>
    </row>
    <row r="615" s="2" customFormat="1" ht="21.75" customHeight="1">
      <c r="A615" s="40"/>
      <c r="B615" s="41"/>
      <c r="C615" s="316" t="s">
        <v>1757</v>
      </c>
      <c r="D615" s="316" t="s">
        <v>534</v>
      </c>
      <c r="E615" s="317" t="s">
        <v>4917</v>
      </c>
      <c r="F615" s="318" t="s">
        <v>4918</v>
      </c>
      <c r="G615" s="319" t="s">
        <v>656</v>
      </c>
      <c r="H615" s="320">
        <v>1</v>
      </c>
      <c r="I615" s="321"/>
      <c r="J615" s="322">
        <f>ROUND(I615*H615,2)</f>
        <v>0</v>
      </c>
      <c r="K615" s="323"/>
      <c r="L615" s="324"/>
      <c r="M615" s="325" t="s">
        <v>1</v>
      </c>
      <c r="N615" s="326" t="s">
        <v>48</v>
      </c>
      <c r="O615" s="93"/>
      <c r="P615" s="257">
        <f>O615*H615</f>
        <v>0</v>
      </c>
      <c r="Q615" s="257">
        <v>0</v>
      </c>
      <c r="R615" s="257">
        <f>Q615*H615</f>
        <v>0</v>
      </c>
      <c r="S615" s="257">
        <v>0</v>
      </c>
      <c r="T615" s="258">
        <f>S615*H615</f>
        <v>0</v>
      </c>
      <c r="U615" s="40"/>
      <c r="V615" s="40"/>
      <c r="W615" s="40"/>
      <c r="X615" s="40"/>
      <c r="Y615" s="40"/>
      <c r="Z615" s="40"/>
      <c r="AA615" s="40"/>
      <c r="AB615" s="40"/>
      <c r="AC615" s="40"/>
      <c r="AD615" s="40"/>
      <c r="AE615" s="40"/>
      <c r="AR615" s="259" t="s">
        <v>212</v>
      </c>
      <c r="AT615" s="259" t="s">
        <v>534</v>
      </c>
      <c r="AU615" s="259" t="s">
        <v>93</v>
      </c>
      <c r="AY615" s="18" t="s">
        <v>397</v>
      </c>
      <c r="BE615" s="260">
        <f>IF(N615="základní",J615,0)</f>
        <v>0</v>
      </c>
      <c r="BF615" s="260">
        <f>IF(N615="snížená",J615,0)</f>
        <v>0</v>
      </c>
      <c r="BG615" s="260">
        <f>IF(N615="zákl. přenesená",J615,0)</f>
        <v>0</v>
      </c>
      <c r="BH615" s="260">
        <f>IF(N615="sníž. přenesená",J615,0)</f>
        <v>0</v>
      </c>
      <c r="BI615" s="260">
        <f>IF(N615="nulová",J615,0)</f>
        <v>0</v>
      </c>
      <c r="BJ615" s="18" t="s">
        <v>91</v>
      </c>
      <c r="BK615" s="260">
        <f>ROUND(I615*H615,2)</f>
        <v>0</v>
      </c>
      <c r="BL615" s="18" t="s">
        <v>162</v>
      </c>
      <c r="BM615" s="259" t="s">
        <v>1760</v>
      </c>
    </row>
    <row r="616" s="2" customFormat="1" ht="33" customHeight="1">
      <c r="A616" s="40"/>
      <c r="B616" s="41"/>
      <c r="C616" s="247" t="s">
        <v>1309</v>
      </c>
      <c r="D616" s="247" t="s">
        <v>400</v>
      </c>
      <c r="E616" s="248" t="s">
        <v>4919</v>
      </c>
      <c r="F616" s="249" t="s">
        <v>4920</v>
      </c>
      <c r="G616" s="250" t="s">
        <v>1431</v>
      </c>
      <c r="H616" s="329"/>
      <c r="I616" s="252"/>
      <c r="J616" s="253">
        <f>ROUND(I616*H616,2)</f>
        <v>0</v>
      </c>
      <c r="K616" s="254"/>
      <c r="L616" s="46"/>
      <c r="M616" s="302" t="s">
        <v>1</v>
      </c>
      <c r="N616" s="303" t="s">
        <v>48</v>
      </c>
      <c r="O616" s="267"/>
      <c r="P616" s="304">
        <f>O616*H616</f>
        <v>0</v>
      </c>
      <c r="Q616" s="304">
        <v>0</v>
      </c>
      <c r="R616" s="304">
        <f>Q616*H616</f>
        <v>0</v>
      </c>
      <c r="S616" s="304">
        <v>0</v>
      </c>
      <c r="T616" s="305">
        <f>S616*H616</f>
        <v>0</v>
      </c>
      <c r="U616" s="40"/>
      <c r="V616" s="40"/>
      <c r="W616" s="40"/>
      <c r="X616" s="40"/>
      <c r="Y616" s="40"/>
      <c r="Z616" s="40"/>
      <c r="AA616" s="40"/>
      <c r="AB616" s="40"/>
      <c r="AC616" s="40"/>
      <c r="AD616" s="40"/>
      <c r="AE616" s="40"/>
      <c r="AR616" s="259" t="s">
        <v>162</v>
      </c>
      <c r="AT616" s="259" t="s">
        <v>400</v>
      </c>
      <c r="AU616" s="259" t="s">
        <v>93</v>
      </c>
      <c r="AY616" s="18" t="s">
        <v>397</v>
      </c>
      <c r="BE616" s="260">
        <f>IF(N616="základní",J616,0)</f>
        <v>0</v>
      </c>
      <c r="BF616" s="260">
        <f>IF(N616="snížená",J616,0)</f>
        <v>0</v>
      </c>
      <c r="BG616" s="260">
        <f>IF(N616="zákl. přenesená",J616,0)</f>
        <v>0</v>
      </c>
      <c r="BH616" s="260">
        <f>IF(N616="sníž. přenesená",J616,0)</f>
        <v>0</v>
      </c>
      <c r="BI616" s="260">
        <f>IF(N616="nulová",J616,0)</f>
        <v>0</v>
      </c>
      <c r="BJ616" s="18" t="s">
        <v>91</v>
      </c>
      <c r="BK616" s="260">
        <f>ROUND(I616*H616,2)</f>
        <v>0</v>
      </c>
      <c r="BL616" s="18" t="s">
        <v>162</v>
      </c>
      <c r="BM616" s="259" t="s">
        <v>1764</v>
      </c>
    </row>
    <row r="617" s="2" customFormat="1" ht="6.96" customHeight="1">
      <c r="A617" s="40"/>
      <c r="B617" s="68"/>
      <c r="C617" s="69"/>
      <c r="D617" s="69"/>
      <c r="E617" s="69"/>
      <c r="F617" s="69"/>
      <c r="G617" s="69"/>
      <c r="H617" s="69"/>
      <c r="I617" s="195"/>
      <c r="J617" s="69"/>
      <c r="K617" s="69"/>
      <c r="L617" s="46"/>
      <c r="M617" s="40"/>
      <c r="O617" s="40"/>
      <c r="P617" s="40"/>
      <c r="Q617" s="40"/>
      <c r="R617" s="40"/>
      <c r="S617" s="40"/>
      <c r="T617" s="40"/>
      <c r="U617" s="40"/>
      <c r="V617" s="40"/>
      <c r="W617" s="40"/>
      <c r="X617" s="40"/>
      <c r="Y617" s="40"/>
      <c r="Z617" s="40"/>
      <c r="AA617" s="40"/>
      <c r="AB617" s="40"/>
      <c r="AC617" s="40"/>
      <c r="AD617" s="40"/>
      <c r="AE617" s="40"/>
    </row>
  </sheetData>
  <sheetProtection sheet="1" autoFilter="0" formatColumns="0" formatRows="0" objects="1" scenarios="1" spinCount="100000" saltValue="QUuCyE+F/2XqOfSnHKHDnIv/1bFuSuK9mYmOWmzyDJYdu8rOcM6MNdo8gnW6t0HGuFUeKXmoAueVjQ3FWG91qw==" hashValue="eqYBiOZohS+ZW16K8FM74+JSeY17ReuIF+4xiFJ6Xs/rY3noJ8ITigoyAhTMjQUMv8hvLmuKq4b22ypho5399Q==" algorithmName="SHA-512" password="CC35"/>
  <autoFilter ref="C132:K616"/>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4921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ROUND((SUM(BE127:BE226)),  2)</f>
        <v>0</v>
      </c>
      <c r="G37" s="40"/>
      <c r="H37" s="40"/>
      <c r="I37" s="174">
        <v>0.20999999999999999</v>
      </c>
      <c r="J37" s="173">
        <f>ROUND(((SUM(BE127:BE226))*I37),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ROUND((SUM(BF127:BF226)),  2)</f>
        <v>0</v>
      </c>
      <c r="G38" s="40"/>
      <c r="H38" s="40"/>
      <c r="I38" s="174">
        <v>0.14999999999999999</v>
      </c>
      <c r="J38" s="173">
        <f>ROUND(((SUM(BF127:BF226))*I38),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ROUND((SUM(BG127:BG226)),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ROUND((SUM(BH127:BH226)),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ROUND((SUM(BI127:BI226)),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1.05 - Plynová zařízení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563</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4922</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576</v>
      </c>
      <c r="E103" s="214"/>
      <c r="F103" s="214"/>
      <c r="G103" s="214"/>
      <c r="H103" s="214"/>
      <c r="I103" s="215"/>
      <c r="J103" s="216">
        <f>J214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1" customFormat="1" ht="16.5" customHeight="1">
      <c r="B115" s="22"/>
      <c r="C115" s="23"/>
      <c r="D115" s="23"/>
      <c r="E115" s="199" t="s">
        <v>555</v>
      </c>
      <c r="F115" s="23"/>
      <c r="G115" s="23"/>
      <c r="H115" s="23"/>
      <c r="I115" s="149"/>
      <c r="J115" s="23"/>
      <c r="K115" s="23"/>
      <c r="L115" s="21"/>
    </row>
    <row r="116" s="1" customFormat="1" ht="12" customHeight="1">
      <c r="B116" s="22"/>
      <c r="C116" s="33" t="s">
        <v>556</v>
      </c>
      <c r="D116" s="23"/>
      <c r="E116" s="23"/>
      <c r="F116" s="23"/>
      <c r="G116" s="23"/>
      <c r="H116" s="23"/>
      <c r="I116" s="149"/>
      <c r="J116" s="23"/>
      <c r="K116" s="23"/>
      <c r="L116" s="21"/>
    </row>
    <row r="117" s="2" customFormat="1" ht="16.5" customHeight="1">
      <c r="A117" s="40"/>
      <c r="B117" s="41"/>
      <c r="C117" s="42"/>
      <c r="D117" s="42"/>
      <c r="E117" s="333" t="s">
        <v>4347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4348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1.05 - Plynová zařízení</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Moravská Třebová</v>
      </c>
      <c r="G121" s="42"/>
      <c r="H121" s="42"/>
      <c r="I121" s="159" t="s">
        <v>24</v>
      </c>
      <c r="J121" s="81" t="str">
        <f>IF(J16="","",J16)</f>
        <v>1. 6. 2020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Pardubický kraj</v>
      </c>
      <c r="G123" s="42"/>
      <c r="H123" s="42"/>
      <c r="I123" s="159" t="s">
        <v>36</v>
      </c>
      <c r="J123" s="38" t="str">
        <f>E25</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374</v>
      </c>
      <c r="BK127" s="230">
        <f>BK128</f>
        <v>0</v>
      </c>
    </row>
    <row r="128" s="12" customFormat="1" ht="25.92" customHeight="1">
      <c r="A128" s="12"/>
      <c r="B128" s="231"/>
      <c r="C128" s="232"/>
      <c r="D128" s="233" t="s">
        <v>82</v>
      </c>
      <c r="E128" s="234" t="s">
        <v>1359</v>
      </c>
      <c r="F128" s="234" t="s">
        <v>1360</v>
      </c>
      <c r="G128" s="232"/>
      <c r="H128" s="232"/>
      <c r="I128" s="235"/>
      <c r="J128" s="236">
        <f>BK128</f>
        <v>0</v>
      </c>
      <c r="K128" s="232"/>
      <c r="L128" s="237"/>
      <c r="M128" s="238"/>
      <c r="N128" s="239"/>
      <c r="O128" s="239"/>
      <c r="P128" s="240">
        <f>P129+P214</f>
        <v>0</v>
      </c>
      <c r="Q128" s="239"/>
      <c r="R128" s="240">
        <f>R129+R214</f>
        <v>0</v>
      </c>
      <c r="S128" s="239"/>
      <c r="T128" s="241">
        <f>T129+T214</f>
        <v>0</v>
      </c>
      <c r="U128" s="12"/>
      <c r="V128" s="12"/>
      <c r="W128" s="12"/>
      <c r="X128" s="12"/>
      <c r="Y128" s="12"/>
      <c r="Z128" s="12"/>
      <c r="AA128" s="12"/>
      <c r="AB128" s="12"/>
      <c r="AC128" s="12"/>
      <c r="AD128" s="12"/>
      <c r="AE128" s="12"/>
      <c r="AR128" s="242" t="s">
        <v>93</v>
      </c>
      <c r="AT128" s="243" t="s">
        <v>82</v>
      </c>
      <c r="AU128" s="243" t="s">
        <v>83</v>
      </c>
      <c r="AY128" s="242" t="s">
        <v>397</v>
      </c>
      <c r="BK128" s="244">
        <f>BK129+BK214</f>
        <v>0</v>
      </c>
    </row>
    <row r="129" s="12" customFormat="1" ht="22.8" customHeight="1">
      <c r="A129" s="12"/>
      <c r="B129" s="231"/>
      <c r="C129" s="232"/>
      <c r="D129" s="233" t="s">
        <v>82</v>
      </c>
      <c r="E129" s="245" t="s">
        <v>3595</v>
      </c>
      <c r="F129" s="245" t="s">
        <v>4923</v>
      </c>
      <c r="G129" s="232"/>
      <c r="H129" s="232"/>
      <c r="I129" s="235"/>
      <c r="J129" s="246">
        <f>BK129</f>
        <v>0</v>
      </c>
      <c r="K129" s="232"/>
      <c r="L129" s="237"/>
      <c r="M129" s="238"/>
      <c r="N129" s="239"/>
      <c r="O129" s="239"/>
      <c r="P129" s="240">
        <f>SUM(P130:P213)</f>
        <v>0</v>
      </c>
      <c r="Q129" s="239"/>
      <c r="R129" s="240">
        <f>SUM(R130:R213)</f>
        <v>0</v>
      </c>
      <c r="S129" s="239"/>
      <c r="T129" s="241">
        <f>SUM(T130:T213)</f>
        <v>0</v>
      </c>
      <c r="U129" s="12"/>
      <c r="V129" s="12"/>
      <c r="W129" s="12"/>
      <c r="X129" s="12"/>
      <c r="Y129" s="12"/>
      <c r="Z129" s="12"/>
      <c r="AA129" s="12"/>
      <c r="AB129" s="12"/>
      <c r="AC129" s="12"/>
      <c r="AD129" s="12"/>
      <c r="AE129" s="12"/>
      <c r="AR129" s="242" t="s">
        <v>93</v>
      </c>
      <c r="AT129" s="243" t="s">
        <v>82</v>
      </c>
      <c r="AU129" s="243" t="s">
        <v>91</v>
      </c>
      <c r="AY129" s="242" t="s">
        <v>397</v>
      </c>
      <c r="BK129" s="244">
        <f>SUM(BK130:BK213)</f>
        <v>0</v>
      </c>
    </row>
    <row r="130" s="2" customFormat="1" ht="21.75" customHeight="1">
      <c r="A130" s="40"/>
      <c r="B130" s="41"/>
      <c r="C130" s="247" t="s">
        <v>91</v>
      </c>
      <c r="D130" s="247" t="s">
        <v>400</v>
      </c>
      <c r="E130" s="248" t="s">
        <v>4924</v>
      </c>
      <c r="F130" s="249" t="s">
        <v>4925</v>
      </c>
      <c r="G130" s="250" t="s">
        <v>461</v>
      </c>
      <c r="H130" s="251">
        <v>14.5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162</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162</v>
      </c>
      <c r="BM130" s="259" t="s">
        <v>93</v>
      </c>
    </row>
    <row r="131" s="13" customFormat="1">
      <c r="A131" s="13"/>
      <c r="B131" s="269"/>
      <c r="C131" s="270"/>
      <c r="D131" s="261" t="s">
        <v>465</v>
      </c>
      <c r="E131" s="271" t="s">
        <v>1</v>
      </c>
      <c r="F131" s="272" t="s">
        <v>4926</v>
      </c>
      <c r="G131" s="270"/>
      <c r="H131" s="273">
        <v>14.5</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14.5</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93</v>
      </c>
      <c r="D133" s="247" t="s">
        <v>400</v>
      </c>
      <c r="E133" s="248" t="s">
        <v>4927</v>
      </c>
      <c r="F133" s="249" t="s">
        <v>4928</v>
      </c>
      <c r="G133" s="250" t="s">
        <v>461</v>
      </c>
      <c r="H133" s="251">
        <v>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162</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162</v>
      </c>
      <c r="BM133" s="259" t="s">
        <v>124</v>
      </c>
    </row>
    <row r="134" s="13" customFormat="1">
      <c r="A134" s="13"/>
      <c r="B134" s="269"/>
      <c r="C134" s="270"/>
      <c r="D134" s="261" t="s">
        <v>465</v>
      </c>
      <c r="E134" s="271" t="s">
        <v>1</v>
      </c>
      <c r="F134" s="272" t="s">
        <v>4929</v>
      </c>
      <c r="G134" s="270"/>
      <c r="H134" s="273">
        <v>4</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3" customFormat="1">
      <c r="A135" s="13"/>
      <c r="B135" s="269"/>
      <c r="C135" s="270"/>
      <c r="D135" s="261" t="s">
        <v>465</v>
      </c>
      <c r="E135" s="271" t="s">
        <v>1</v>
      </c>
      <c r="F135" s="272" t="s">
        <v>4930</v>
      </c>
      <c r="G135" s="270"/>
      <c r="H135" s="273">
        <v>5</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9</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21.75" customHeight="1">
      <c r="A137" s="40"/>
      <c r="B137" s="41"/>
      <c r="C137" s="247" t="s">
        <v>112</v>
      </c>
      <c r="D137" s="247" t="s">
        <v>400</v>
      </c>
      <c r="E137" s="248" t="s">
        <v>4931</v>
      </c>
      <c r="F137" s="249" t="s">
        <v>4932</v>
      </c>
      <c r="G137" s="250" t="s">
        <v>461</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162</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162</v>
      </c>
      <c r="BM137" s="259" t="s">
        <v>133</v>
      </c>
    </row>
    <row r="138" s="13" customFormat="1">
      <c r="A138" s="13"/>
      <c r="B138" s="269"/>
      <c r="C138" s="270"/>
      <c r="D138" s="261" t="s">
        <v>465</v>
      </c>
      <c r="E138" s="271" t="s">
        <v>1</v>
      </c>
      <c r="F138" s="272" t="s">
        <v>4933</v>
      </c>
      <c r="G138" s="270"/>
      <c r="H138" s="273">
        <v>1</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3" customFormat="1">
      <c r="A139" s="13"/>
      <c r="B139" s="269"/>
      <c r="C139" s="270"/>
      <c r="D139" s="261" t="s">
        <v>465</v>
      </c>
      <c r="E139" s="271" t="s">
        <v>1</v>
      </c>
      <c r="F139" s="272" t="s">
        <v>4934</v>
      </c>
      <c r="G139" s="270"/>
      <c r="H139" s="273">
        <v>1</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21.75" customHeight="1">
      <c r="A141" s="40"/>
      <c r="B141" s="41"/>
      <c r="C141" s="247" t="s">
        <v>124</v>
      </c>
      <c r="D141" s="247" t="s">
        <v>400</v>
      </c>
      <c r="E141" s="248" t="s">
        <v>4935</v>
      </c>
      <c r="F141" s="249" t="s">
        <v>4936</v>
      </c>
      <c r="G141" s="250" t="s">
        <v>461</v>
      </c>
      <c r="H141" s="251">
        <v>29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162</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162</v>
      </c>
      <c r="BM141" s="259" t="s">
        <v>136</v>
      </c>
    </row>
    <row r="142" s="13" customFormat="1">
      <c r="A142" s="13"/>
      <c r="B142" s="269"/>
      <c r="C142" s="270"/>
      <c r="D142" s="261" t="s">
        <v>465</v>
      </c>
      <c r="E142" s="271" t="s">
        <v>1</v>
      </c>
      <c r="F142" s="272" t="s">
        <v>4937</v>
      </c>
      <c r="G142" s="270"/>
      <c r="H142" s="273">
        <v>0.5</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4938</v>
      </c>
      <c r="G143" s="270"/>
      <c r="H143" s="273">
        <v>28.5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29</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21.75" customHeight="1">
      <c r="A145" s="40"/>
      <c r="B145" s="41"/>
      <c r="C145" s="247" t="s">
        <v>130</v>
      </c>
      <c r="D145" s="247" t="s">
        <v>400</v>
      </c>
      <c r="E145" s="248" t="s">
        <v>4939</v>
      </c>
      <c r="F145" s="249" t="s">
        <v>4940</v>
      </c>
      <c r="G145" s="250" t="s">
        <v>461</v>
      </c>
      <c r="H145" s="251">
        <v>15.5</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162</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162</v>
      </c>
      <c r="BM145" s="259" t="s">
        <v>145</v>
      </c>
    </row>
    <row r="146" s="13" customFormat="1">
      <c r="A146" s="13"/>
      <c r="B146" s="269"/>
      <c r="C146" s="270"/>
      <c r="D146" s="261" t="s">
        <v>465</v>
      </c>
      <c r="E146" s="271" t="s">
        <v>1</v>
      </c>
      <c r="F146" s="272" t="s">
        <v>4937</v>
      </c>
      <c r="G146" s="270"/>
      <c r="H146" s="273">
        <v>0.5</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4941</v>
      </c>
      <c r="G147" s="270"/>
      <c r="H147" s="273">
        <v>13</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4942</v>
      </c>
      <c r="G148" s="270"/>
      <c r="H148" s="273">
        <v>2</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15.5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133</v>
      </c>
      <c r="D150" s="247" t="s">
        <v>400</v>
      </c>
      <c r="E150" s="248" t="s">
        <v>4943</v>
      </c>
      <c r="F150" s="249" t="s">
        <v>4944</v>
      </c>
      <c r="G150" s="250" t="s">
        <v>461</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162</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162</v>
      </c>
      <c r="BM150" s="259" t="s">
        <v>151</v>
      </c>
    </row>
    <row r="151" s="13" customFormat="1">
      <c r="A151" s="13"/>
      <c r="B151" s="269"/>
      <c r="C151" s="270"/>
      <c r="D151" s="261" t="s">
        <v>465</v>
      </c>
      <c r="E151" s="271" t="s">
        <v>1</v>
      </c>
      <c r="F151" s="272" t="s">
        <v>4945</v>
      </c>
      <c r="G151" s="270"/>
      <c r="H151" s="273">
        <v>2</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2</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21.75" customHeight="1">
      <c r="A153" s="40"/>
      <c r="B153" s="41"/>
      <c r="C153" s="247" t="s">
        <v>139</v>
      </c>
      <c r="D153" s="247" t="s">
        <v>400</v>
      </c>
      <c r="E153" s="248" t="s">
        <v>4946</v>
      </c>
      <c r="F153" s="249" t="s">
        <v>4947</v>
      </c>
      <c r="G153" s="250" t="s">
        <v>461</v>
      </c>
      <c r="H153" s="251">
        <v>41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162</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162</v>
      </c>
      <c r="BM153" s="259" t="s">
        <v>157</v>
      </c>
    </row>
    <row r="154" s="13" customFormat="1">
      <c r="A154" s="13"/>
      <c r="B154" s="269"/>
      <c r="C154" s="270"/>
      <c r="D154" s="261" t="s">
        <v>465</v>
      </c>
      <c r="E154" s="271" t="s">
        <v>1</v>
      </c>
      <c r="F154" s="272" t="s">
        <v>4933</v>
      </c>
      <c r="G154" s="270"/>
      <c r="H154" s="273">
        <v>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3" customFormat="1">
      <c r="A155" s="13"/>
      <c r="B155" s="269"/>
      <c r="C155" s="270"/>
      <c r="D155" s="261" t="s">
        <v>465</v>
      </c>
      <c r="E155" s="271" t="s">
        <v>1</v>
      </c>
      <c r="F155" s="272" t="s">
        <v>4948</v>
      </c>
      <c r="G155" s="270"/>
      <c r="H155" s="273">
        <v>40</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41</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21.75" customHeight="1">
      <c r="A157" s="40"/>
      <c r="B157" s="41"/>
      <c r="C157" s="247" t="s">
        <v>136</v>
      </c>
      <c r="D157" s="247" t="s">
        <v>400</v>
      </c>
      <c r="E157" s="248" t="s">
        <v>4949</v>
      </c>
      <c r="F157" s="249" t="s">
        <v>4950</v>
      </c>
      <c r="G157" s="250" t="s">
        <v>461</v>
      </c>
      <c r="H157" s="251">
        <v>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162</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162</v>
      </c>
      <c r="BM157" s="259" t="s">
        <v>162</v>
      </c>
    </row>
    <row r="158" s="13" customFormat="1">
      <c r="A158" s="13"/>
      <c r="B158" s="269"/>
      <c r="C158" s="270"/>
      <c r="D158" s="261" t="s">
        <v>465</v>
      </c>
      <c r="E158" s="271" t="s">
        <v>1</v>
      </c>
      <c r="F158" s="272" t="s">
        <v>4951</v>
      </c>
      <c r="G158" s="270"/>
      <c r="H158" s="273">
        <v>2.5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2.5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21.75" customHeight="1">
      <c r="A160" s="40"/>
      <c r="B160" s="41"/>
      <c r="C160" s="247" t="s">
        <v>142</v>
      </c>
      <c r="D160" s="247" t="s">
        <v>400</v>
      </c>
      <c r="E160" s="248" t="s">
        <v>4952</v>
      </c>
      <c r="F160" s="249" t="s">
        <v>4953</v>
      </c>
      <c r="G160" s="250" t="s">
        <v>656</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162</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162</v>
      </c>
      <c r="BM160" s="259" t="s">
        <v>168</v>
      </c>
    </row>
    <row r="161" s="2" customFormat="1" ht="21.75" customHeight="1">
      <c r="A161" s="40"/>
      <c r="B161" s="41"/>
      <c r="C161" s="247" t="s">
        <v>145</v>
      </c>
      <c r="D161" s="247" t="s">
        <v>400</v>
      </c>
      <c r="E161" s="248" t="s">
        <v>4954</v>
      </c>
      <c r="F161" s="249" t="s">
        <v>4955</v>
      </c>
      <c r="G161" s="250" t="s">
        <v>656</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162</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162</v>
      </c>
      <c r="BM161" s="259" t="s">
        <v>174</v>
      </c>
    </row>
    <row r="162" s="2" customFormat="1" ht="21.75" customHeight="1">
      <c r="A162" s="40"/>
      <c r="B162" s="41"/>
      <c r="C162" s="247" t="s">
        <v>148</v>
      </c>
      <c r="D162" s="247" t="s">
        <v>400</v>
      </c>
      <c r="E162" s="248" t="s">
        <v>4956</v>
      </c>
      <c r="F162" s="249" t="s">
        <v>4957</v>
      </c>
      <c r="G162" s="250" t="s">
        <v>656</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162</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162</v>
      </c>
      <c r="BM162" s="259" t="s">
        <v>179</v>
      </c>
    </row>
    <row r="163" s="2" customFormat="1" ht="16.5" customHeight="1">
      <c r="A163" s="40"/>
      <c r="B163" s="41"/>
      <c r="C163" s="247" t="s">
        <v>151</v>
      </c>
      <c r="D163" s="247" t="s">
        <v>400</v>
      </c>
      <c r="E163" s="248" t="s">
        <v>4958</v>
      </c>
      <c r="F163" s="249" t="s">
        <v>4959</v>
      </c>
      <c r="G163" s="250" t="s">
        <v>461</v>
      </c>
      <c r="H163" s="251">
        <v>0.5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162</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162</v>
      </c>
      <c r="BM163" s="259" t="s">
        <v>188</v>
      </c>
    </row>
    <row r="164" s="2" customFormat="1" ht="16.5" customHeight="1">
      <c r="A164" s="40"/>
      <c r="B164" s="41"/>
      <c r="C164" s="247" t="s">
        <v>154</v>
      </c>
      <c r="D164" s="247" t="s">
        <v>400</v>
      </c>
      <c r="E164" s="248" t="s">
        <v>4960</v>
      </c>
      <c r="F164" s="249" t="s">
        <v>4961</v>
      </c>
      <c r="G164" s="250" t="s">
        <v>461</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162</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162</v>
      </c>
      <c r="BM164" s="259" t="s">
        <v>194</v>
      </c>
    </row>
    <row r="165" s="2" customFormat="1" ht="16.5" customHeight="1">
      <c r="A165" s="40"/>
      <c r="B165" s="41"/>
      <c r="C165" s="247" t="s">
        <v>157</v>
      </c>
      <c r="D165" s="247" t="s">
        <v>400</v>
      </c>
      <c r="E165" s="248" t="s">
        <v>4962</v>
      </c>
      <c r="F165" s="249" t="s">
        <v>4963</v>
      </c>
      <c r="G165" s="250" t="s">
        <v>461</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162</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162</v>
      </c>
      <c r="BM165" s="259" t="s">
        <v>200</v>
      </c>
    </row>
    <row r="166" s="2" customFormat="1" ht="21.75" customHeight="1">
      <c r="A166" s="40"/>
      <c r="B166" s="41"/>
      <c r="C166" s="247" t="s">
        <v>8</v>
      </c>
      <c r="D166" s="247" t="s">
        <v>400</v>
      </c>
      <c r="E166" s="248" t="s">
        <v>4964</v>
      </c>
      <c r="F166" s="249" t="s">
        <v>4965</v>
      </c>
      <c r="G166" s="250" t="s">
        <v>461</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162</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162</v>
      </c>
      <c r="BM166" s="259" t="s">
        <v>206</v>
      </c>
    </row>
    <row r="167" s="2" customFormat="1" ht="21.75" customHeight="1">
      <c r="A167" s="40"/>
      <c r="B167" s="41"/>
      <c r="C167" s="247" t="s">
        <v>162</v>
      </c>
      <c r="D167" s="247" t="s">
        <v>400</v>
      </c>
      <c r="E167" s="248" t="s">
        <v>4966</v>
      </c>
      <c r="F167" s="249" t="s">
        <v>4967</v>
      </c>
      <c r="G167" s="250" t="s">
        <v>4123</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162</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162</v>
      </c>
      <c r="BM167" s="259" t="s">
        <v>212</v>
      </c>
    </row>
    <row r="168" s="2" customFormat="1" ht="21.75" customHeight="1">
      <c r="A168" s="40"/>
      <c r="B168" s="41"/>
      <c r="C168" s="247" t="s">
        <v>165</v>
      </c>
      <c r="D168" s="247" t="s">
        <v>400</v>
      </c>
      <c r="E168" s="248" t="s">
        <v>4968</v>
      </c>
      <c r="F168" s="249" t="s">
        <v>4969</v>
      </c>
      <c r="G168" s="250" t="s">
        <v>4123</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162</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162</v>
      </c>
      <c r="BM168" s="259" t="s">
        <v>215</v>
      </c>
    </row>
    <row r="169" s="2" customFormat="1" ht="16.5" customHeight="1">
      <c r="A169" s="40"/>
      <c r="B169" s="41"/>
      <c r="C169" s="247" t="s">
        <v>168</v>
      </c>
      <c r="D169" s="247" t="s">
        <v>400</v>
      </c>
      <c r="E169" s="248" t="s">
        <v>4970</v>
      </c>
      <c r="F169" s="249" t="s">
        <v>4971</v>
      </c>
      <c r="G169" s="250" t="s">
        <v>4123</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162</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162</v>
      </c>
      <c r="BM169" s="259" t="s">
        <v>661</v>
      </c>
    </row>
    <row r="170" s="2" customFormat="1" ht="16.5" customHeight="1">
      <c r="A170" s="40"/>
      <c r="B170" s="41"/>
      <c r="C170" s="247" t="s">
        <v>171</v>
      </c>
      <c r="D170" s="247" t="s">
        <v>400</v>
      </c>
      <c r="E170" s="248" t="s">
        <v>4972</v>
      </c>
      <c r="F170" s="249" t="s">
        <v>4973</v>
      </c>
      <c r="G170" s="250" t="s">
        <v>4123</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664</v>
      </c>
    </row>
    <row r="171" s="2" customFormat="1" ht="33" customHeight="1">
      <c r="A171" s="40"/>
      <c r="B171" s="41"/>
      <c r="C171" s="247" t="s">
        <v>174</v>
      </c>
      <c r="D171" s="247" t="s">
        <v>400</v>
      </c>
      <c r="E171" s="248" t="s">
        <v>4974</v>
      </c>
      <c r="F171" s="249" t="s">
        <v>4975</v>
      </c>
      <c r="G171" s="250" t="s">
        <v>4123</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162</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162</v>
      </c>
      <c r="BM171" s="259" t="s">
        <v>667</v>
      </c>
    </row>
    <row r="172" s="2" customFormat="1" ht="33" customHeight="1">
      <c r="A172" s="40"/>
      <c r="B172" s="41"/>
      <c r="C172" s="247" t="s">
        <v>7</v>
      </c>
      <c r="D172" s="247" t="s">
        <v>400</v>
      </c>
      <c r="E172" s="248" t="s">
        <v>4976</v>
      </c>
      <c r="F172" s="249" t="s">
        <v>4977</v>
      </c>
      <c r="G172" s="250" t="s">
        <v>656</v>
      </c>
      <c r="H172" s="251">
        <v>4</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162</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162</v>
      </c>
      <c r="BM172" s="259" t="s">
        <v>670</v>
      </c>
    </row>
    <row r="173" s="2" customFormat="1" ht="21.75" customHeight="1">
      <c r="A173" s="40"/>
      <c r="B173" s="41"/>
      <c r="C173" s="247" t="s">
        <v>179</v>
      </c>
      <c r="D173" s="247" t="s">
        <v>400</v>
      </c>
      <c r="E173" s="248" t="s">
        <v>4978</v>
      </c>
      <c r="F173" s="249" t="s">
        <v>4979</v>
      </c>
      <c r="G173" s="250" t="s">
        <v>656</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162</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673</v>
      </c>
    </row>
    <row r="174" s="2" customFormat="1" ht="21.75" customHeight="1">
      <c r="A174" s="40"/>
      <c r="B174" s="41"/>
      <c r="C174" s="247" t="s">
        <v>185</v>
      </c>
      <c r="D174" s="247" t="s">
        <v>400</v>
      </c>
      <c r="E174" s="248" t="s">
        <v>4980</v>
      </c>
      <c r="F174" s="249" t="s">
        <v>4981</v>
      </c>
      <c r="G174" s="250" t="s">
        <v>656</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162</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162</v>
      </c>
      <c r="BM174" s="259" t="s">
        <v>676</v>
      </c>
    </row>
    <row r="175" s="2" customFormat="1" ht="21.75" customHeight="1">
      <c r="A175" s="40"/>
      <c r="B175" s="41"/>
      <c r="C175" s="247" t="s">
        <v>188</v>
      </c>
      <c r="D175" s="247" t="s">
        <v>400</v>
      </c>
      <c r="E175" s="248" t="s">
        <v>4982</v>
      </c>
      <c r="F175" s="249" t="s">
        <v>4983</v>
      </c>
      <c r="G175" s="250" t="s">
        <v>656</v>
      </c>
      <c r="H175" s="251">
        <v>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162</v>
      </c>
      <c r="AT175" s="259" t="s">
        <v>400</v>
      </c>
      <c r="AU175" s="259" t="s">
        <v>93</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162</v>
      </c>
      <c r="BM175" s="259" t="s">
        <v>679</v>
      </c>
    </row>
    <row r="176" s="2" customFormat="1" ht="21.75" customHeight="1">
      <c r="A176" s="40"/>
      <c r="B176" s="41"/>
      <c r="C176" s="247" t="s">
        <v>191</v>
      </c>
      <c r="D176" s="247" t="s">
        <v>400</v>
      </c>
      <c r="E176" s="248" t="s">
        <v>4984</v>
      </c>
      <c r="F176" s="249" t="s">
        <v>4985</v>
      </c>
      <c r="G176" s="250" t="s">
        <v>656</v>
      </c>
      <c r="H176" s="251">
        <v>3</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682</v>
      </c>
    </row>
    <row r="177" s="2" customFormat="1" ht="21.75" customHeight="1">
      <c r="A177" s="40"/>
      <c r="B177" s="41"/>
      <c r="C177" s="247" t="s">
        <v>194</v>
      </c>
      <c r="D177" s="247" t="s">
        <v>400</v>
      </c>
      <c r="E177" s="248" t="s">
        <v>4986</v>
      </c>
      <c r="F177" s="249" t="s">
        <v>4987</v>
      </c>
      <c r="G177" s="250" t="s">
        <v>656</v>
      </c>
      <c r="H177" s="251">
        <v>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162</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162</v>
      </c>
      <c r="BM177" s="259" t="s">
        <v>995</v>
      </c>
    </row>
    <row r="178" s="2" customFormat="1" ht="21.75" customHeight="1">
      <c r="A178" s="40"/>
      <c r="B178" s="41"/>
      <c r="C178" s="247" t="s">
        <v>197</v>
      </c>
      <c r="D178" s="247" t="s">
        <v>400</v>
      </c>
      <c r="E178" s="248" t="s">
        <v>4988</v>
      </c>
      <c r="F178" s="249" t="s">
        <v>4989</v>
      </c>
      <c r="G178" s="250" t="s">
        <v>656</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162</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162</v>
      </c>
      <c r="BM178" s="259" t="s">
        <v>1026</v>
      </c>
    </row>
    <row r="179" s="2" customFormat="1" ht="21.75" customHeight="1">
      <c r="A179" s="40"/>
      <c r="B179" s="41"/>
      <c r="C179" s="247" t="s">
        <v>200</v>
      </c>
      <c r="D179" s="247" t="s">
        <v>400</v>
      </c>
      <c r="E179" s="248" t="s">
        <v>4990</v>
      </c>
      <c r="F179" s="249" t="s">
        <v>4991</v>
      </c>
      <c r="G179" s="250" t="s">
        <v>656</v>
      </c>
      <c r="H179" s="251">
        <v>3</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162</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1042</v>
      </c>
    </row>
    <row r="180" s="2" customFormat="1" ht="21.75" customHeight="1">
      <c r="A180" s="40"/>
      <c r="B180" s="41"/>
      <c r="C180" s="247" t="s">
        <v>203</v>
      </c>
      <c r="D180" s="247" t="s">
        <v>400</v>
      </c>
      <c r="E180" s="248" t="s">
        <v>4992</v>
      </c>
      <c r="F180" s="249" t="s">
        <v>4993</v>
      </c>
      <c r="G180" s="250" t="s">
        <v>4123</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162</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162</v>
      </c>
      <c r="BM180" s="259" t="s">
        <v>1057</v>
      </c>
    </row>
    <row r="181" s="2" customFormat="1" ht="21.75" customHeight="1">
      <c r="A181" s="40"/>
      <c r="B181" s="41"/>
      <c r="C181" s="247" t="s">
        <v>206</v>
      </c>
      <c r="D181" s="247" t="s">
        <v>400</v>
      </c>
      <c r="E181" s="248" t="s">
        <v>4994</v>
      </c>
      <c r="F181" s="249" t="s">
        <v>4995</v>
      </c>
      <c r="G181" s="250" t="s">
        <v>4123</v>
      </c>
      <c r="H181" s="251">
        <v>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162</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162</v>
      </c>
      <c r="BM181" s="259" t="s">
        <v>1066</v>
      </c>
    </row>
    <row r="182" s="13" customFormat="1">
      <c r="A182" s="13"/>
      <c r="B182" s="269"/>
      <c r="C182" s="270"/>
      <c r="D182" s="261" t="s">
        <v>465</v>
      </c>
      <c r="E182" s="271" t="s">
        <v>1</v>
      </c>
      <c r="F182" s="272" t="s">
        <v>4933</v>
      </c>
      <c r="G182" s="270"/>
      <c r="H182" s="273">
        <v>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3" customFormat="1">
      <c r="A183" s="13"/>
      <c r="B183" s="269"/>
      <c r="C183" s="270"/>
      <c r="D183" s="261" t="s">
        <v>465</v>
      </c>
      <c r="E183" s="271" t="s">
        <v>1</v>
      </c>
      <c r="F183" s="272" t="s">
        <v>4996</v>
      </c>
      <c r="G183" s="270"/>
      <c r="H183" s="273">
        <v>3</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4</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21.75" customHeight="1">
      <c r="A185" s="40"/>
      <c r="B185" s="41"/>
      <c r="C185" s="247" t="s">
        <v>209</v>
      </c>
      <c r="D185" s="247" t="s">
        <v>400</v>
      </c>
      <c r="E185" s="248" t="s">
        <v>4997</v>
      </c>
      <c r="F185" s="249" t="s">
        <v>4998</v>
      </c>
      <c r="G185" s="250" t="s">
        <v>4123</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162</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162</v>
      </c>
      <c r="BM185" s="259" t="s">
        <v>1078</v>
      </c>
    </row>
    <row r="186" s="2" customFormat="1" ht="21.75" customHeight="1">
      <c r="A186" s="40"/>
      <c r="B186" s="41"/>
      <c r="C186" s="247" t="s">
        <v>212</v>
      </c>
      <c r="D186" s="247" t="s">
        <v>400</v>
      </c>
      <c r="E186" s="248" t="s">
        <v>4999</v>
      </c>
      <c r="F186" s="249" t="s">
        <v>5000</v>
      </c>
      <c r="G186" s="250" t="s">
        <v>4123</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1088</v>
      </c>
    </row>
    <row r="187" s="2" customFormat="1" ht="21.75" customHeight="1">
      <c r="A187" s="40"/>
      <c r="B187" s="41"/>
      <c r="C187" s="247" t="s">
        <v>182</v>
      </c>
      <c r="D187" s="247" t="s">
        <v>400</v>
      </c>
      <c r="E187" s="248" t="s">
        <v>5001</v>
      </c>
      <c r="F187" s="249" t="s">
        <v>5002</v>
      </c>
      <c r="G187" s="250" t="s">
        <v>656</v>
      </c>
      <c r="H187" s="251">
        <v>3</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162</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162</v>
      </c>
      <c r="BM187" s="259" t="s">
        <v>1096</v>
      </c>
    </row>
    <row r="188" s="2" customFormat="1" ht="21.75" customHeight="1">
      <c r="A188" s="40"/>
      <c r="B188" s="41"/>
      <c r="C188" s="247" t="s">
        <v>215</v>
      </c>
      <c r="D188" s="247" t="s">
        <v>400</v>
      </c>
      <c r="E188" s="248" t="s">
        <v>5003</v>
      </c>
      <c r="F188" s="249" t="s">
        <v>5004</v>
      </c>
      <c r="G188" s="250" t="s">
        <v>656</v>
      </c>
      <c r="H188" s="251">
        <v>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1105</v>
      </c>
    </row>
    <row r="189" s="2" customFormat="1" ht="21.75" customHeight="1">
      <c r="A189" s="40"/>
      <c r="B189" s="41"/>
      <c r="C189" s="247" t="s">
        <v>218</v>
      </c>
      <c r="D189" s="247" t="s">
        <v>400</v>
      </c>
      <c r="E189" s="248" t="s">
        <v>5005</v>
      </c>
      <c r="F189" s="249" t="s">
        <v>5006</v>
      </c>
      <c r="G189" s="250" t="s">
        <v>656</v>
      </c>
      <c r="H189" s="251">
        <v>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162</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162</v>
      </c>
      <c r="BM189" s="259" t="s">
        <v>790</v>
      </c>
    </row>
    <row r="190" s="2" customFormat="1" ht="21.75" customHeight="1">
      <c r="A190" s="40"/>
      <c r="B190" s="41"/>
      <c r="C190" s="247" t="s">
        <v>661</v>
      </c>
      <c r="D190" s="247" t="s">
        <v>400</v>
      </c>
      <c r="E190" s="248" t="s">
        <v>5007</v>
      </c>
      <c r="F190" s="249" t="s">
        <v>5008</v>
      </c>
      <c r="G190" s="250" t="s">
        <v>656</v>
      </c>
      <c r="H190" s="251">
        <v>4</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793</v>
      </c>
    </row>
    <row r="191" s="2" customFormat="1" ht="21.75" customHeight="1">
      <c r="A191" s="40"/>
      <c r="B191" s="41"/>
      <c r="C191" s="247" t="s">
        <v>795</v>
      </c>
      <c r="D191" s="247" t="s">
        <v>400</v>
      </c>
      <c r="E191" s="248" t="s">
        <v>5009</v>
      </c>
      <c r="F191" s="249" t="s">
        <v>5010</v>
      </c>
      <c r="G191" s="250" t="s">
        <v>656</v>
      </c>
      <c r="H191" s="251">
        <v>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162</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162</v>
      </c>
      <c r="BM191" s="259" t="s">
        <v>798</v>
      </c>
    </row>
    <row r="192" s="13" customFormat="1">
      <c r="A192" s="13"/>
      <c r="B192" s="269"/>
      <c r="C192" s="270"/>
      <c r="D192" s="261" t="s">
        <v>465</v>
      </c>
      <c r="E192" s="271" t="s">
        <v>1</v>
      </c>
      <c r="F192" s="272" t="s">
        <v>4933</v>
      </c>
      <c r="G192" s="270"/>
      <c r="H192" s="273">
        <v>1</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3" customFormat="1">
      <c r="A193" s="13"/>
      <c r="B193" s="269"/>
      <c r="C193" s="270"/>
      <c r="D193" s="261" t="s">
        <v>465</v>
      </c>
      <c r="E193" s="271" t="s">
        <v>1</v>
      </c>
      <c r="F193" s="272" t="s">
        <v>5011</v>
      </c>
      <c r="G193" s="270"/>
      <c r="H193" s="273">
        <v>1</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2</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33" customHeight="1">
      <c r="A195" s="40"/>
      <c r="B195" s="41"/>
      <c r="C195" s="247" t="s">
        <v>664</v>
      </c>
      <c r="D195" s="247" t="s">
        <v>400</v>
      </c>
      <c r="E195" s="248" t="s">
        <v>5012</v>
      </c>
      <c r="F195" s="249" t="s">
        <v>5013</v>
      </c>
      <c r="G195" s="250" t="s">
        <v>4123</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162</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162</v>
      </c>
      <c r="BM195" s="259" t="s">
        <v>807</v>
      </c>
    </row>
    <row r="196" s="2" customFormat="1" ht="21.75" customHeight="1">
      <c r="A196" s="40"/>
      <c r="B196" s="41"/>
      <c r="C196" s="247" t="s">
        <v>809</v>
      </c>
      <c r="D196" s="247" t="s">
        <v>400</v>
      </c>
      <c r="E196" s="248" t="s">
        <v>5014</v>
      </c>
      <c r="F196" s="249" t="s">
        <v>5015</v>
      </c>
      <c r="G196" s="250" t="s">
        <v>656</v>
      </c>
      <c r="H196" s="251">
        <v>1</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812</v>
      </c>
    </row>
    <row r="197" s="2" customFormat="1" ht="21.75" customHeight="1">
      <c r="A197" s="40"/>
      <c r="B197" s="41"/>
      <c r="C197" s="247" t="s">
        <v>667</v>
      </c>
      <c r="D197" s="247" t="s">
        <v>400</v>
      </c>
      <c r="E197" s="248" t="s">
        <v>5016</v>
      </c>
      <c r="F197" s="249" t="s">
        <v>5017</v>
      </c>
      <c r="G197" s="250" t="s">
        <v>656</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162</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162</v>
      </c>
      <c r="BM197" s="259" t="s">
        <v>815</v>
      </c>
    </row>
    <row r="198" s="2" customFormat="1" ht="33" customHeight="1">
      <c r="A198" s="40"/>
      <c r="B198" s="41"/>
      <c r="C198" s="316" t="s">
        <v>818</v>
      </c>
      <c r="D198" s="316" t="s">
        <v>534</v>
      </c>
      <c r="E198" s="317" t="s">
        <v>5018</v>
      </c>
      <c r="F198" s="318" t="s">
        <v>5019</v>
      </c>
      <c r="G198" s="319" t="s">
        <v>656</v>
      </c>
      <c r="H198" s="320">
        <v>1</v>
      </c>
      <c r="I198" s="321"/>
      <c r="J198" s="322">
        <f>ROUND(I198*H198,2)</f>
        <v>0</v>
      </c>
      <c r="K198" s="323"/>
      <c r="L198" s="324"/>
      <c r="M198" s="325" t="s">
        <v>1</v>
      </c>
      <c r="N198" s="32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212</v>
      </c>
      <c r="AT198" s="259" t="s">
        <v>534</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821</v>
      </c>
    </row>
    <row r="199" s="2" customFormat="1" ht="21.75" customHeight="1">
      <c r="A199" s="40"/>
      <c r="B199" s="41"/>
      <c r="C199" s="247" t="s">
        <v>670</v>
      </c>
      <c r="D199" s="247" t="s">
        <v>400</v>
      </c>
      <c r="E199" s="248" t="s">
        <v>5020</v>
      </c>
      <c r="F199" s="249" t="s">
        <v>5021</v>
      </c>
      <c r="G199" s="250" t="s">
        <v>656</v>
      </c>
      <c r="H199" s="251">
        <v>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162</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162</v>
      </c>
      <c r="BM199" s="259" t="s">
        <v>1173</v>
      </c>
    </row>
    <row r="200" s="2" customFormat="1" ht="33" customHeight="1">
      <c r="A200" s="40"/>
      <c r="B200" s="41"/>
      <c r="C200" s="316" t="s">
        <v>836</v>
      </c>
      <c r="D200" s="316" t="s">
        <v>534</v>
      </c>
      <c r="E200" s="317" t="s">
        <v>5022</v>
      </c>
      <c r="F200" s="318" t="s">
        <v>5023</v>
      </c>
      <c r="G200" s="319" t="s">
        <v>656</v>
      </c>
      <c r="H200" s="320">
        <v>1</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212</v>
      </c>
      <c r="AT200" s="259" t="s">
        <v>534</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1187</v>
      </c>
    </row>
    <row r="201" s="2" customFormat="1" ht="33" customHeight="1">
      <c r="A201" s="40"/>
      <c r="B201" s="41"/>
      <c r="C201" s="247" t="s">
        <v>673</v>
      </c>
      <c r="D201" s="247" t="s">
        <v>400</v>
      </c>
      <c r="E201" s="248" t="s">
        <v>5024</v>
      </c>
      <c r="F201" s="249" t="s">
        <v>5025</v>
      </c>
      <c r="G201" s="250" t="s">
        <v>656</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162</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162</v>
      </c>
      <c r="BM201" s="259" t="s">
        <v>1197</v>
      </c>
    </row>
    <row r="202" s="2" customFormat="1" ht="33" customHeight="1">
      <c r="A202" s="40"/>
      <c r="B202" s="41"/>
      <c r="C202" s="247" t="s">
        <v>849</v>
      </c>
      <c r="D202" s="247" t="s">
        <v>400</v>
      </c>
      <c r="E202" s="248" t="s">
        <v>5026</v>
      </c>
      <c r="F202" s="249" t="s">
        <v>5027</v>
      </c>
      <c r="G202" s="250" t="s">
        <v>656</v>
      </c>
      <c r="H202" s="251">
        <v>1</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1205</v>
      </c>
    </row>
    <row r="203" s="2" customFormat="1" ht="21.75" customHeight="1">
      <c r="A203" s="40"/>
      <c r="B203" s="41"/>
      <c r="C203" s="316" t="s">
        <v>676</v>
      </c>
      <c r="D203" s="316" t="s">
        <v>534</v>
      </c>
      <c r="E203" s="317" t="s">
        <v>5028</v>
      </c>
      <c r="F203" s="318" t="s">
        <v>5029</v>
      </c>
      <c r="G203" s="319" t="s">
        <v>656</v>
      </c>
      <c r="H203" s="320">
        <v>1</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212</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162</v>
      </c>
      <c r="BM203" s="259" t="s">
        <v>1216</v>
      </c>
    </row>
    <row r="204" s="2" customFormat="1" ht="21.75" customHeight="1">
      <c r="A204" s="40"/>
      <c r="B204" s="41"/>
      <c r="C204" s="316" t="s">
        <v>859</v>
      </c>
      <c r="D204" s="316" t="s">
        <v>534</v>
      </c>
      <c r="E204" s="317" t="s">
        <v>5030</v>
      </c>
      <c r="F204" s="318" t="s">
        <v>5031</v>
      </c>
      <c r="G204" s="319" t="s">
        <v>656</v>
      </c>
      <c r="H204" s="320">
        <v>1</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212</v>
      </c>
      <c r="AT204" s="259" t="s">
        <v>534</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1233</v>
      </c>
    </row>
    <row r="205" s="2" customFormat="1" ht="21.75" customHeight="1">
      <c r="A205" s="40"/>
      <c r="B205" s="41"/>
      <c r="C205" s="316" t="s">
        <v>679</v>
      </c>
      <c r="D205" s="316" t="s">
        <v>534</v>
      </c>
      <c r="E205" s="317" t="s">
        <v>5032</v>
      </c>
      <c r="F205" s="318" t="s">
        <v>5033</v>
      </c>
      <c r="G205" s="319" t="s">
        <v>656</v>
      </c>
      <c r="H205" s="320">
        <v>4</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212</v>
      </c>
      <c r="AT205" s="259" t="s">
        <v>534</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162</v>
      </c>
      <c r="BM205" s="259" t="s">
        <v>1241</v>
      </c>
    </row>
    <row r="206" s="2" customFormat="1" ht="21.75" customHeight="1">
      <c r="A206" s="40"/>
      <c r="B206" s="41"/>
      <c r="C206" s="316" t="s">
        <v>926</v>
      </c>
      <c r="D206" s="316" t="s">
        <v>534</v>
      </c>
      <c r="E206" s="317" t="s">
        <v>5034</v>
      </c>
      <c r="F206" s="318" t="s">
        <v>5035</v>
      </c>
      <c r="G206" s="319" t="s">
        <v>656</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212</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1261</v>
      </c>
    </row>
    <row r="207" s="2" customFormat="1" ht="16.5" customHeight="1">
      <c r="A207" s="40"/>
      <c r="B207" s="41"/>
      <c r="C207" s="247" t="s">
        <v>682</v>
      </c>
      <c r="D207" s="247" t="s">
        <v>400</v>
      </c>
      <c r="E207" s="248" t="s">
        <v>5036</v>
      </c>
      <c r="F207" s="249" t="s">
        <v>5037</v>
      </c>
      <c r="G207" s="250" t="s">
        <v>656</v>
      </c>
      <c r="H207" s="251">
        <v>2</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162</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162</v>
      </c>
      <c r="BM207" s="259" t="s">
        <v>1280</v>
      </c>
    </row>
    <row r="208" s="2" customFormat="1" ht="16.5" customHeight="1">
      <c r="A208" s="40"/>
      <c r="B208" s="41"/>
      <c r="C208" s="247" t="s">
        <v>987</v>
      </c>
      <c r="D208" s="247" t="s">
        <v>400</v>
      </c>
      <c r="E208" s="248" t="s">
        <v>5038</v>
      </c>
      <c r="F208" s="249" t="s">
        <v>5039</v>
      </c>
      <c r="G208" s="250" t="s">
        <v>656</v>
      </c>
      <c r="H208" s="251">
        <v>2</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162</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1296</v>
      </c>
    </row>
    <row r="209" s="2" customFormat="1" ht="16.5" customHeight="1">
      <c r="A209" s="40"/>
      <c r="B209" s="41"/>
      <c r="C209" s="247" t="s">
        <v>995</v>
      </c>
      <c r="D209" s="247" t="s">
        <v>400</v>
      </c>
      <c r="E209" s="248" t="s">
        <v>5040</v>
      </c>
      <c r="F209" s="249" t="s">
        <v>5041</v>
      </c>
      <c r="G209" s="250" t="s">
        <v>656</v>
      </c>
      <c r="H209" s="251">
        <v>2</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162</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162</v>
      </c>
      <c r="BM209" s="259" t="s">
        <v>1311</v>
      </c>
    </row>
    <row r="210" s="2" customFormat="1" ht="16.5" customHeight="1">
      <c r="A210" s="40"/>
      <c r="B210" s="41"/>
      <c r="C210" s="247" t="s">
        <v>1021</v>
      </c>
      <c r="D210" s="247" t="s">
        <v>400</v>
      </c>
      <c r="E210" s="248" t="s">
        <v>5042</v>
      </c>
      <c r="F210" s="249" t="s">
        <v>5043</v>
      </c>
      <c r="G210" s="250" t="s">
        <v>656</v>
      </c>
      <c r="H210" s="251">
        <v>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162</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162</v>
      </c>
      <c r="BM210" s="259" t="s">
        <v>1024</v>
      </c>
    </row>
    <row r="211" s="2" customFormat="1" ht="16.5" customHeight="1">
      <c r="A211" s="40"/>
      <c r="B211" s="41"/>
      <c r="C211" s="247" t="s">
        <v>1026</v>
      </c>
      <c r="D211" s="247" t="s">
        <v>400</v>
      </c>
      <c r="E211" s="248" t="s">
        <v>5044</v>
      </c>
      <c r="F211" s="249" t="s">
        <v>5045</v>
      </c>
      <c r="G211" s="250" t="s">
        <v>656</v>
      </c>
      <c r="H211" s="251">
        <v>2</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162</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162</v>
      </c>
      <c r="BM211" s="259" t="s">
        <v>1326</v>
      </c>
    </row>
    <row r="212" s="2" customFormat="1" ht="16.5" customHeight="1">
      <c r="A212" s="40"/>
      <c r="B212" s="41"/>
      <c r="C212" s="247" t="s">
        <v>1033</v>
      </c>
      <c r="D212" s="247" t="s">
        <v>400</v>
      </c>
      <c r="E212" s="248" t="s">
        <v>5046</v>
      </c>
      <c r="F212" s="249" t="s">
        <v>5047</v>
      </c>
      <c r="G212" s="250" t="s">
        <v>3621</v>
      </c>
      <c r="H212" s="251">
        <v>50</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162</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162</v>
      </c>
      <c r="BM212" s="259" t="s">
        <v>1036</v>
      </c>
    </row>
    <row r="213" s="2" customFormat="1" ht="33" customHeight="1">
      <c r="A213" s="40"/>
      <c r="B213" s="41"/>
      <c r="C213" s="247" t="s">
        <v>1042</v>
      </c>
      <c r="D213" s="247" t="s">
        <v>400</v>
      </c>
      <c r="E213" s="248" t="s">
        <v>5048</v>
      </c>
      <c r="F213" s="249" t="s">
        <v>5049</v>
      </c>
      <c r="G213" s="250" t="s">
        <v>1431</v>
      </c>
      <c r="H213" s="329"/>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162</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162</v>
      </c>
      <c r="BM213" s="259" t="s">
        <v>1345</v>
      </c>
    </row>
    <row r="214" s="12" customFormat="1" ht="22.8" customHeight="1">
      <c r="A214" s="12"/>
      <c r="B214" s="231"/>
      <c r="C214" s="232"/>
      <c r="D214" s="233" t="s">
        <v>82</v>
      </c>
      <c r="E214" s="245" t="s">
        <v>3874</v>
      </c>
      <c r="F214" s="245" t="s">
        <v>3952</v>
      </c>
      <c r="G214" s="232"/>
      <c r="H214" s="232"/>
      <c r="I214" s="235"/>
      <c r="J214" s="246">
        <f>BK214</f>
        <v>0</v>
      </c>
      <c r="K214" s="232"/>
      <c r="L214" s="237"/>
      <c r="M214" s="238"/>
      <c r="N214" s="239"/>
      <c r="O214" s="239"/>
      <c r="P214" s="240">
        <f>SUM(P215:P226)</f>
        <v>0</v>
      </c>
      <c r="Q214" s="239"/>
      <c r="R214" s="240">
        <f>SUM(R215:R226)</f>
        <v>0</v>
      </c>
      <c r="S214" s="239"/>
      <c r="T214" s="241">
        <f>SUM(T215:T226)</f>
        <v>0</v>
      </c>
      <c r="U214" s="12"/>
      <c r="V214" s="12"/>
      <c r="W214" s="12"/>
      <c r="X214" s="12"/>
      <c r="Y214" s="12"/>
      <c r="Z214" s="12"/>
      <c r="AA214" s="12"/>
      <c r="AB214" s="12"/>
      <c r="AC214" s="12"/>
      <c r="AD214" s="12"/>
      <c r="AE214" s="12"/>
      <c r="AR214" s="242" t="s">
        <v>93</v>
      </c>
      <c r="AT214" s="243" t="s">
        <v>82</v>
      </c>
      <c r="AU214" s="243" t="s">
        <v>91</v>
      </c>
      <c r="AY214" s="242" t="s">
        <v>397</v>
      </c>
      <c r="BK214" s="244">
        <f>SUM(BK215:BK226)</f>
        <v>0</v>
      </c>
    </row>
    <row r="215" s="2" customFormat="1" ht="21.75" customHeight="1">
      <c r="A215" s="40"/>
      <c r="B215" s="41"/>
      <c r="C215" s="247" t="s">
        <v>1048</v>
      </c>
      <c r="D215" s="247" t="s">
        <v>400</v>
      </c>
      <c r="E215" s="248" t="s">
        <v>5050</v>
      </c>
      <c r="F215" s="249" t="s">
        <v>5051</v>
      </c>
      <c r="G215" s="250" t="s">
        <v>546</v>
      </c>
      <c r="H215" s="251">
        <v>2</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162</v>
      </c>
      <c r="AT215" s="259" t="s">
        <v>400</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162</v>
      </c>
      <c r="BM215" s="259" t="s">
        <v>1051</v>
      </c>
    </row>
    <row r="216" s="2" customFormat="1" ht="21.75" customHeight="1">
      <c r="A216" s="40"/>
      <c r="B216" s="41"/>
      <c r="C216" s="247" t="s">
        <v>1057</v>
      </c>
      <c r="D216" s="247" t="s">
        <v>400</v>
      </c>
      <c r="E216" s="248" t="s">
        <v>5052</v>
      </c>
      <c r="F216" s="249" t="s">
        <v>5053</v>
      </c>
      <c r="G216" s="250" t="s">
        <v>546</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162</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162</v>
      </c>
      <c r="BM216" s="259" t="s">
        <v>1060</v>
      </c>
    </row>
    <row r="217" s="2" customFormat="1" ht="21.75" customHeight="1">
      <c r="A217" s="40"/>
      <c r="B217" s="41"/>
      <c r="C217" s="247" t="s">
        <v>1061</v>
      </c>
      <c r="D217" s="247" t="s">
        <v>400</v>
      </c>
      <c r="E217" s="248" t="s">
        <v>5054</v>
      </c>
      <c r="F217" s="249" t="s">
        <v>5055</v>
      </c>
      <c r="G217" s="250" t="s">
        <v>546</v>
      </c>
      <c r="H217" s="251">
        <v>2</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162</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162</v>
      </c>
      <c r="BM217" s="259" t="s">
        <v>1064</v>
      </c>
    </row>
    <row r="218" s="2" customFormat="1" ht="33" customHeight="1">
      <c r="A218" s="40"/>
      <c r="B218" s="41"/>
      <c r="C218" s="247" t="s">
        <v>1066</v>
      </c>
      <c r="D218" s="247" t="s">
        <v>400</v>
      </c>
      <c r="E218" s="248" t="s">
        <v>5056</v>
      </c>
      <c r="F218" s="249" t="s">
        <v>5057</v>
      </c>
      <c r="G218" s="250" t="s">
        <v>461</v>
      </c>
      <c r="H218" s="251">
        <v>70</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162</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162</v>
      </c>
      <c r="BM218" s="259" t="s">
        <v>1069</v>
      </c>
    </row>
    <row r="219" s="2" customFormat="1" ht="33" customHeight="1">
      <c r="A219" s="40"/>
      <c r="B219" s="41"/>
      <c r="C219" s="247" t="s">
        <v>1070</v>
      </c>
      <c r="D219" s="247" t="s">
        <v>400</v>
      </c>
      <c r="E219" s="248" t="s">
        <v>5058</v>
      </c>
      <c r="F219" s="249" t="s">
        <v>5059</v>
      </c>
      <c r="G219" s="250" t="s">
        <v>461</v>
      </c>
      <c r="H219" s="251">
        <v>43</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162</v>
      </c>
      <c r="AT219" s="259" t="s">
        <v>400</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162</v>
      </c>
      <c r="BM219" s="259" t="s">
        <v>1073</v>
      </c>
    </row>
    <row r="220" s="2" customFormat="1" ht="33" customHeight="1">
      <c r="A220" s="40"/>
      <c r="B220" s="41"/>
      <c r="C220" s="247" t="s">
        <v>1078</v>
      </c>
      <c r="D220" s="247" t="s">
        <v>400</v>
      </c>
      <c r="E220" s="248" t="s">
        <v>5060</v>
      </c>
      <c r="F220" s="249" t="s">
        <v>5061</v>
      </c>
      <c r="G220" s="250" t="s">
        <v>461</v>
      </c>
      <c r="H220" s="251">
        <v>2.5</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162</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162</v>
      </c>
      <c r="BM220" s="259" t="s">
        <v>1081</v>
      </c>
    </row>
    <row r="221" s="2" customFormat="1" ht="33" customHeight="1">
      <c r="A221" s="40"/>
      <c r="B221" s="41"/>
      <c r="C221" s="247" t="s">
        <v>1084</v>
      </c>
      <c r="D221" s="247" t="s">
        <v>400</v>
      </c>
      <c r="E221" s="248" t="s">
        <v>5062</v>
      </c>
      <c r="F221" s="249" t="s">
        <v>5063</v>
      </c>
      <c r="G221" s="250" t="s">
        <v>461</v>
      </c>
      <c r="H221" s="251">
        <v>70</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162</v>
      </c>
      <c r="AT221" s="259" t="s">
        <v>400</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162</v>
      </c>
      <c r="BM221" s="259" t="s">
        <v>1087</v>
      </c>
    </row>
    <row r="222" s="2" customFormat="1" ht="33" customHeight="1">
      <c r="A222" s="40"/>
      <c r="B222" s="41"/>
      <c r="C222" s="247" t="s">
        <v>1088</v>
      </c>
      <c r="D222" s="247" t="s">
        <v>400</v>
      </c>
      <c r="E222" s="248" t="s">
        <v>5064</v>
      </c>
      <c r="F222" s="249" t="s">
        <v>5065</v>
      </c>
      <c r="G222" s="250" t="s">
        <v>461</v>
      </c>
      <c r="H222" s="251">
        <v>43</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162</v>
      </c>
      <c r="AT222" s="259" t="s">
        <v>400</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162</v>
      </c>
      <c r="BM222" s="259" t="s">
        <v>1091</v>
      </c>
    </row>
    <row r="223" s="2" customFormat="1" ht="33" customHeight="1">
      <c r="A223" s="40"/>
      <c r="B223" s="41"/>
      <c r="C223" s="247" t="s">
        <v>1092</v>
      </c>
      <c r="D223" s="247" t="s">
        <v>400</v>
      </c>
      <c r="E223" s="248" t="s">
        <v>5066</v>
      </c>
      <c r="F223" s="249" t="s">
        <v>5067</v>
      </c>
      <c r="G223" s="250" t="s">
        <v>461</v>
      </c>
      <c r="H223" s="251">
        <v>2.5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162</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162</v>
      </c>
      <c r="BM223" s="259" t="s">
        <v>1095</v>
      </c>
    </row>
    <row r="224" s="2" customFormat="1" ht="21.75" customHeight="1">
      <c r="A224" s="40"/>
      <c r="B224" s="41"/>
      <c r="C224" s="247" t="s">
        <v>1096</v>
      </c>
      <c r="D224" s="247" t="s">
        <v>400</v>
      </c>
      <c r="E224" s="248" t="s">
        <v>790</v>
      </c>
      <c r="F224" s="249" t="s">
        <v>5068</v>
      </c>
      <c r="G224" s="250" t="s">
        <v>461</v>
      </c>
      <c r="H224" s="251">
        <v>70</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162</v>
      </c>
      <c r="AT224" s="259" t="s">
        <v>400</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162</v>
      </c>
      <c r="BM224" s="259" t="s">
        <v>1099</v>
      </c>
    </row>
    <row r="225" s="2" customFormat="1" ht="33" customHeight="1">
      <c r="A225" s="40"/>
      <c r="B225" s="41"/>
      <c r="C225" s="247" t="s">
        <v>1100</v>
      </c>
      <c r="D225" s="247" t="s">
        <v>400</v>
      </c>
      <c r="E225" s="248" t="s">
        <v>5069</v>
      </c>
      <c r="F225" s="249" t="s">
        <v>5070</v>
      </c>
      <c r="G225" s="250" t="s">
        <v>461</v>
      </c>
      <c r="H225" s="251">
        <v>43</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162</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162</v>
      </c>
      <c r="BM225" s="259" t="s">
        <v>1103</v>
      </c>
    </row>
    <row r="226" s="2" customFormat="1" ht="33" customHeight="1">
      <c r="A226" s="40"/>
      <c r="B226" s="41"/>
      <c r="C226" s="247" t="s">
        <v>1105</v>
      </c>
      <c r="D226" s="247" t="s">
        <v>400</v>
      </c>
      <c r="E226" s="248" t="s">
        <v>5071</v>
      </c>
      <c r="F226" s="249" t="s">
        <v>5072</v>
      </c>
      <c r="G226" s="250" t="s">
        <v>461</v>
      </c>
      <c r="H226" s="251">
        <v>2.5</v>
      </c>
      <c r="I226" s="252"/>
      <c r="J226" s="253">
        <f>ROUND(I226*H226,2)</f>
        <v>0</v>
      </c>
      <c r="K226" s="254"/>
      <c r="L226" s="46"/>
      <c r="M226" s="302" t="s">
        <v>1</v>
      </c>
      <c r="N226" s="303" t="s">
        <v>48</v>
      </c>
      <c r="O226" s="267"/>
      <c r="P226" s="304">
        <f>O226*H226</f>
        <v>0</v>
      </c>
      <c r="Q226" s="304">
        <v>0</v>
      </c>
      <c r="R226" s="304">
        <f>Q226*H226</f>
        <v>0</v>
      </c>
      <c r="S226" s="304">
        <v>0</v>
      </c>
      <c r="T226" s="305">
        <f>S226*H226</f>
        <v>0</v>
      </c>
      <c r="U226" s="40"/>
      <c r="V226" s="40"/>
      <c r="W226" s="40"/>
      <c r="X226" s="40"/>
      <c r="Y226" s="40"/>
      <c r="Z226" s="40"/>
      <c r="AA226" s="40"/>
      <c r="AB226" s="40"/>
      <c r="AC226" s="40"/>
      <c r="AD226" s="40"/>
      <c r="AE226" s="40"/>
      <c r="AR226" s="259" t="s">
        <v>162</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162</v>
      </c>
      <c r="BM226" s="259" t="s">
        <v>1108</v>
      </c>
    </row>
    <row r="227" s="2" customFormat="1" ht="6.96" customHeight="1">
      <c r="A227" s="40"/>
      <c r="B227" s="68"/>
      <c r="C227" s="69"/>
      <c r="D227" s="69"/>
      <c r="E227" s="69"/>
      <c r="F227" s="69"/>
      <c r="G227" s="69"/>
      <c r="H227" s="69"/>
      <c r="I227" s="195"/>
      <c r="J227" s="69"/>
      <c r="K227" s="69"/>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ll1OYb7NE0FYhV40Xt7ch/PMu9G46LvqZ6GVmF0z7UXtC/ARNAXAmpSfuhox/62M3z9z15uV87oZvFqfoLQoCw==" hashValue="pVr60hQaNYQSQwKnQR/7+47SLO5r6CMyk/taRHYiJDLjAo0YXuflZPKHPS7tbjCyHZ/kbUYXrkA3lsrEKA8Orw==" algorithmName="SHA-512" password="CC35"/>
  <autoFilter ref="C126:K22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5073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ROUND(J146,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ROUND((SUM(BE146:BE378)),  2)</f>
        <v>0</v>
      </c>
      <c r="G37" s="40"/>
      <c r="H37" s="40"/>
      <c r="I37" s="174">
        <v>0.20999999999999999</v>
      </c>
      <c r="J37" s="173">
        <f>ROUND(((SUM(BE146:BE378))*I37),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ROUND((SUM(BF146:BF378)),  2)</f>
        <v>0</v>
      </c>
      <c r="G38" s="40"/>
      <c r="H38" s="40"/>
      <c r="I38" s="174">
        <v>0.14999999999999999</v>
      </c>
      <c r="J38" s="173">
        <f>ROUND(((SUM(BF146:BF378))*I38),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ROUND((SUM(BG146:BG378)),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ROUND((SUM(BH146:BH378)),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ROUND((SUM(BI146:BI378)),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1.06 - Ústřední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J146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5074</v>
      </c>
      <c r="E101" s="208"/>
      <c r="F101" s="208"/>
      <c r="G101" s="208"/>
      <c r="H101" s="208"/>
      <c r="I101" s="209"/>
      <c r="J101" s="210">
        <f>J147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5075</v>
      </c>
      <c r="E102" s="208"/>
      <c r="F102" s="208"/>
      <c r="G102" s="208"/>
      <c r="H102" s="208"/>
      <c r="I102" s="209"/>
      <c r="J102" s="210">
        <f>J168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5076</v>
      </c>
      <c r="E103" s="208"/>
      <c r="F103" s="208"/>
      <c r="G103" s="208"/>
      <c r="H103" s="208"/>
      <c r="I103" s="209"/>
      <c r="J103" s="210">
        <f>J176</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5077</v>
      </c>
      <c r="E104" s="208"/>
      <c r="F104" s="208"/>
      <c r="G104" s="208"/>
      <c r="H104" s="208"/>
      <c r="I104" s="209"/>
      <c r="J104" s="210">
        <f>J184</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5078</v>
      </c>
      <c r="E105" s="208"/>
      <c r="F105" s="208"/>
      <c r="G105" s="208"/>
      <c r="H105" s="208"/>
      <c r="I105" s="209"/>
      <c r="J105" s="210">
        <f>J193</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5079</v>
      </c>
      <c r="E106" s="208"/>
      <c r="F106" s="208"/>
      <c r="G106" s="208"/>
      <c r="H106" s="208"/>
      <c r="I106" s="209"/>
      <c r="J106" s="210">
        <f>J202</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5080</v>
      </c>
      <c r="E107" s="208"/>
      <c r="F107" s="208"/>
      <c r="G107" s="208"/>
      <c r="H107" s="208"/>
      <c r="I107" s="209"/>
      <c r="J107" s="210">
        <f>J211</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5081</v>
      </c>
      <c r="E108" s="208"/>
      <c r="F108" s="208"/>
      <c r="G108" s="208"/>
      <c r="H108" s="208"/>
      <c r="I108" s="209"/>
      <c r="J108" s="210">
        <f>J220</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5082</v>
      </c>
      <c r="E109" s="208"/>
      <c r="F109" s="208"/>
      <c r="G109" s="208"/>
      <c r="H109" s="208"/>
      <c r="I109" s="209"/>
      <c r="J109" s="210">
        <f>J229</f>
        <v>0</v>
      </c>
      <c r="K109" s="206"/>
      <c r="L109" s="211"/>
      <c r="S109" s="9"/>
      <c r="T109" s="9"/>
      <c r="U109" s="9"/>
      <c r="V109" s="9"/>
      <c r="W109" s="9"/>
      <c r="X109" s="9"/>
      <c r="Y109" s="9"/>
      <c r="Z109" s="9"/>
      <c r="AA109" s="9"/>
      <c r="AB109" s="9"/>
      <c r="AC109" s="9"/>
      <c r="AD109" s="9"/>
      <c r="AE109" s="9"/>
    </row>
    <row r="110" s="9" customFormat="1" ht="24.96" customHeight="1">
      <c r="A110" s="9"/>
      <c r="B110" s="205"/>
      <c r="C110" s="206"/>
      <c r="D110" s="207" t="s">
        <v>5083</v>
      </c>
      <c r="E110" s="208"/>
      <c r="F110" s="208"/>
      <c r="G110" s="208"/>
      <c r="H110" s="208"/>
      <c r="I110" s="209"/>
      <c r="J110" s="210">
        <f>J238</f>
        <v>0</v>
      </c>
      <c r="K110" s="206"/>
      <c r="L110" s="211"/>
      <c r="S110" s="9"/>
      <c r="T110" s="9"/>
      <c r="U110" s="9"/>
      <c r="V110" s="9"/>
      <c r="W110" s="9"/>
      <c r="X110" s="9"/>
      <c r="Y110" s="9"/>
      <c r="Z110" s="9"/>
      <c r="AA110" s="9"/>
      <c r="AB110" s="9"/>
      <c r="AC110" s="9"/>
      <c r="AD110" s="9"/>
      <c r="AE110" s="9"/>
    </row>
    <row r="111" s="9" customFormat="1" ht="24.96" customHeight="1">
      <c r="A111" s="9"/>
      <c r="B111" s="205"/>
      <c r="C111" s="206"/>
      <c r="D111" s="207" t="s">
        <v>5084</v>
      </c>
      <c r="E111" s="208"/>
      <c r="F111" s="208"/>
      <c r="G111" s="208"/>
      <c r="H111" s="208"/>
      <c r="I111" s="209"/>
      <c r="J111" s="210">
        <f>J247</f>
        <v>0</v>
      </c>
      <c r="K111" s="206"/>
      <c r="L111" s="211"/>
      <c r="S111" s="9"/>
      <c r="T111" s="9"/>
      <c r="U111" s="9"/>
      <c r="V111" s="9"/>
      <c r="W111" s="9"/>
      <c r="X111" s="9"/>
      <c r="Y111" s="9"/>
      <c r="Z111" s="9"/>
      <c r="AA111" s="9"/>
      <c r="AB111" s="9"/>
      <c r="AC111" s="9"/>
      <c r="AD111" s="9"/>
      <c r="AE111" s="9"/>
    </row>
    <row r="112" s="9" customFormat="1" ht="24.96" customHeight="1">
      <c r="A112" s="9"/>
      <c r="B112" s="205"/>
      <c r="C112" s="206"/>
      <c r="D112" s="207" t="s">
        <v>5085</v>
      </c>
      <c r="E112" s="208"/>
      <c r="F112" s="208"/>
      <c r="G112" s="208"/>
      <c r="H112" s="208"/>
      <c r="I112" s="209"/>
      <c r="J112" s="210">
        <f>J249</f>
        <v>0</v>
      </c>
      <c r="K112" s="206"/>
      <c r="L112" s="211"/>
      <c r="S112" s="9"/>
      <c r="T112" s="9"/>
      <c r="U112" s="9"/>
      <c r="V112" s="9"/>
      <c r="W112" s="9"/>
      <c r="X112" s="9"/>
      <c r="Y112" s="9"/>
      <c r="Z112" s="9"/>
      <c r="AA112" s="9"/>
      <c r="AB112" s="9"/>
      <c r="AC112" s="9"/>
      <c r="AD112" s="9"/>
      <c r="AE112" s="9"/>
    </row>
    <row r="113" s="9" customFormat="1" ht="24.96" customHeight="1">
      <c r="A113" s="9"/>
      <c r="B113" s="205"/>
      <c r="C113" s="206"/>
      <c r="D113" s="207" t="s">
        <v>5086</v>
      </c>
      <c r="E113" s="208"/>
      <c r="F113" s="208"/>
      <c r="G113" s="208"/>
      <c r="H113" s="208"/>
      <c r="I113" s="209"/>
      <c r="J113" s="210">
        <f>J253</f>
        <v>0</v>
      </c>
      <c r="K113" s="206"/>
      <c r="L113" s="211"/>
      <c r="S113" s="9"/>
      <c r="T113" s="9"/>
      <c r="U113" s="9"/>
      <c r="V113" s="9"/>
      <c r="W113" s="9"/>
      <c r="X113" s="9"/>
      <c r="Y113" s="9"/>
      <c r="Z113" s="9"/>
      <c r="AA113" s="9"/>
      <c r="AB113" s="9"/>
      <c r="AC113" s="9"/>
      <c r="AD113" s="9"/>
      <c r="AE113" s="9"/>
    </row>
    <row r="114" s="9" customFormat="1" ht="24.96" customHeight="1">
      <c r="A114" s="9"/>
      <c r="B114" s="205"/>
      <c r="C114" s="206"/>
      <c r="D114" s="207" t="s">
        <v>5087</v>
      </c>
      <c r="E114" s="208"/>
      <c r="F114" s="208"/>
      <c r="G114" s="208"/>
      <c r="H114" s="208"/>
      <c r="I114" s="209"/>
      <c r="J114" s="210">
        <f>J260</f>
        <v>0</v>
      </c>
      <c r="K114" s="206"/>
      <c r="L114" s="211"/>
      <c r="S114" s="9"/>
      <c r="T114" s="9"/>
      <c r="U114" s="9"/>
      <c r="V114" s="9"/>
      <c r="W114" s="9"/>
      <c r="X114" s="9"/>
      <c r="Y114" s="9"/>
      <c r="Z114" s="9"/>
      <c r="AA114" s="9"/>
      <c r="AB114" s="9"/>
      <c r="AC114" s="9"/>
      <c r="AD114" s="9"/>
      <c r="AE114" s="9"/>
    </row>
    <row r="115" s="9" customFormat="1" ht="24.96" customHeight="1">
      <c r="A115" s="9"/>
      <c r="B115" s="205"/>
      <c r="C115" s="206"/>
      <c r="D115" s="207" t="s">
        <v>5088</v>
      </c>
      <c r="E115" s="208"/>
      <c r="F115" s="208"/>
      <c r="G115" s="208"/>
      <c r="H115" s="208"/>
      <c r="I115" s="209"/>
      <c r="J115" s="210">
        <f>J277</f>
        <v>0</v>
      </c>
      <c r="K115" s="206"/>
      <c r="L115" s="211"/>
      <c r="S115" s="9"/>
      <c r="T115" s="9"/>
      <c r="U115" s="9"/>
      <c r="V115" s="9"/>
      <c r="W115" s="9"/>
      <c r="X115" s="9"/>
      <c r="Y115" s="9"/>
      <c r="Z115" s="9"/>
      <c r="AA115" s="9"/>
      <c r="AB115" s="9"/>
      <c r="AC115" s="9"/>
      <c r="AD115" s="9"/>
      <c r="AE115" s="9"/>
    </row>
    <row r="116" s="9" customFormat="1" ht="24.96" customHeight="1">
      <c r="A116" s="9"/>
      <c r="B116" s="205"/>
      <c r="C116" s="206"/>
      <c r="D116" s="207" t="s">
        <v>5089</v>
      </c>
      <c r="E116" s="208"/>
      <c r="F116" s="208"/>
      <c r="G116" s="208"/>
      <c r="H116" s="208"/>
      <c r="I116" s="209"/>
      <c r="J116" s="210">
        <f>J294</f>
        <v>0</v>
      </c>
      <c r="K116" s="206"/>
      <c r="L116" s="211"/>
      <c r="S116" s="9"/>
      <c r="T116" s="9"/>
      <c r="U116" s="9"/>
      <c r="V116" s="9"/>
      <c r="W116" s="9"/>
      <c r="X116" s="9"/>
      <c r="Y116" s="9"/>
      <c r="Z116" s="9"/>
      <c r="AA116" s="9"/>
      <c r="AB116" s="9"/>
      <c r="AC116" s="9"/>
      <c r="AD116" s="9"/>
      <c r="AE116" s="9"/>
    </row>
    <row r="117" s="9" customFormat="1" ht="24.96" customHeight="1">
      <c r="A117" s="9"/>
      <c r="B117" s="205"/>
      <c r="C117" s="206"/>
      <c r="D117" s="207" t="s">
        <v>5090</v>
      </c>
      <c r="E117" s="208"/>
      <c r="F117" s="208"/>
      <c r="G117" s="208"/>
      <c r="H117" s="208"/>
      <c r="I117" s="209"/>
      <c r="J117" s="210">
        <f>J323</f>
        <v>0</v>
      </c>
      <c r="K117" s="206"/>
      <c r="L117" s="211"/>
      <c r="S117" s="9"/>
      <c r="T117" s="9"/>
      <c r="U117" s="9"/>
      <c r="V117" s="9"/>
      <c r="W117" s="9"/>
      <c r="X117" s="9"/>
      <c r="Y117" s="9"/>
      <c r="Z117" s="9"/>
      <c r="AA117" s="9"/>
      <c r="AB117" s="9"/>
      <c r="AC117" s="9"/>
      <c r="AD117" s="9"/>
      <c r="AE117" s="9"/>
    </row>
    <row r="118" s="9" customFormat="1" ht="24.96" customHeight="1">
      <c r="A118" s="9"/>
      <c r="B118" s="205"/>
      <c r="C118" s="206"/>
      <c r="D118" s="207" t="s">
        <v>5091</v>
      </c>
      <c r="E118" s="208"/>
      <c r="F118" s="208"/>
      <c r="G118" s="208"/>
      <c r="H118" s="208"/>
      <c r="I118" s="209"/>
      <c r="J118" s="210">
        <f>J337</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5092</v>
      </c>
      <c r="E119" s="208"/>
      <c r="F119" s="208"/>
      <c r="G119" s="208"/>
      <c r="H119" s="208"/>
      <c r="I119" s="209"/>
      <c r="J119" s="210">
        <f>J350</f>
        <v>0</v>
      </c>
      <c r="K119" s="206"/>
      <c r="L119" s="211"/>
      <c r="S119" s="9"/>
      <c r="T119" s="9"/>
      <c r="U119" s="9"/>
      <c r="V119" s="9"/>
      <c r="W119" s="9"/>
      <c r="X119" s="9"/>
      <c r="Y119" s="9"/>
      <c r="Z119" s="9"/>
      <c r="AA119" s="9"/>
      <c r="AB119" s="9"/>
      <c r="AC119" s="9"/>
      <c r="AD119" s="9"/>
      <c r="AE119" s="9"/>
    </row>
    <row r="120" s="9" customFormat="1" ht="24.96" customHeight="1">
      <c r="A120" s="9"/>
      <c r="B120" s="205"/>
      <c r="C120" s="206"/>
      <c r="D120" s="207" t="s">
        <v>5093</v>
      </c>
      <c r="E120" s="208"/>
      <c r="F120" s="208"/>
      <c r="G120" s="208"/>
      <c r="H120" s="208"/>
      <c r="I120" s="209"/>
      <c r="J120" s="210">
        <f>J352</f>
        <v>0</v>
      </c>
      <c r="K120" s="206"/>
      <c r="L120" s="211"/>
      <c r="S120" s="9"/>
      <c r="T120" s="9"/>
      <c r="U120" s="9"/>
      <c r="V120" s="9"/>
      <c r="W120" s="9"/>
      <c r="X120" s="9"/>
      <c r="Y120" s="9"/>
      <c r="Z120" s="9"/>
      <c r="AA120" s="9"/>
      <c r="AB120" s="9"/>
      <c r="AC120" s="9"/>
      <c r="AD120" s="9"/>
      <c r="AE120" s="9"/>
    </row>
    <row r="121" s="9" customFormat="1" ht="24.96" customHeight="1">
      <c r="A121" s="9"/>
      <c r="B121" s="205"/>
      <c r="C121" s="206"/>
      <c r="D121" s="207" t="s">
        <v>580</v>
      </c>
      <c r="E121" s="208"/>
      <c r="F121" s="208"/>
      <c r="G121" s="208"/>
      <c r="H121" s="208"/>
      <c r="I121" s="209"/>
      <c r="J121" s="210">
        <f>J361</f>
        <v>0</v>
      </c>
      <c r="K121" s="206"/>
      <c r="L121" s="211"/>
      <c r="S121" s="9"/>
      <c r="T121" s="9"/>
      <c r="U121" s="9"/>
      <c r="V121" s="9"/>
      <c r="W121" s="9"/>
      <c r="X121" s="9"/>
      <c r="Y121" s="9"/>
      <c r="Z121" s="9"/>
      <c r="AA121" s="9"/>
      <c r="AB121" s="9"/>
      <c r="AC121" s="9"/>
      <c r="AD121" s="9"/>
      <c r="AE121" s="9"/>
    </row>
    <row r="122" s="10" customFormat="1" ht="19.92" customHeight="1">
      <c r="A122" s="10"/>
      <c r="B122" s="212"/>
      <c r="C122" s="135"/>
      <c r="D122" s="213" t="s">
        <v>5094</v>
      </c>
      <c r="E122" s="214"/>
      <c r="F122" s="214"/>
      <c r="G122" s="214"/>
      <c r="H122" s="214"/>
      <c r="I122" s="215"/>
      <c r="J122" s="216">
        <f>J362</f>
        <v>0</v>
      </c>
      <c r="K122" s="135"/>
      <c r="L122" s="217"/>
      <c r="S122" s="10"/>
      <c r="T122" s="10"/>
      <c r="U122" s="10"/>
      <c r="V122" s="10"/>
      <c r="W122" s="10"/>
      <c r="X122" s="10"/>
      <c r="Y122" s="10"/>
      <c r="Z122" s="10"/>
      <c r="AA122" s="10"/>
      <c r="AB122" s="10"/>
      <c r="AC122" s="10"/>
      <c r="AD122" s="10"/>
      <c r="AE122" s="10"/>
    </row>
    <row r="123" s="2" customFormat="1" ht="21.84"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68"/>
      <c r="C124" s="69"/>
      <c r="D124" s="69"/>
      <c r="E124" s="69"/>
      <c r="F124" s="69"/>
      <c r="G124" s="69"/>
      <c r="H124" s="69"/>
      <c r="I124" s="195"/>
      <c r="J124" s="69"/>
      <c r="K124" s="69"/>
      <c r="L124" s="65"/>
      <c r="S124" s="40"/>
      <c r="T124" s="40"/>
      <c r="U124" s="40"/>
      <c r="V124" s="40"/>
      <c r="W124" s="40"/>
      <c r="X124" s="40"/>
      <c r="Y124" s="40"/>
      <c r="Z124" s="40"/>
      <c r="AA124" s="40"/>
      <c r="AB124" s="40"/>
      <c r="AC124" s="40"/>
      <c r="AD124" s="40"/>
      <c r="AE124" s="40"/>
    </row>
    <row r="128" s="2" customFormat="1" ht="6.96" customHeight="1">
      <c r="A128" s="40"/>
      <c r="B128" s="70"/>
      <c r="C128" s="71"/>
      <c r="D128" s="71"/>
      <c r="E128" s="71"/>
      <c r="F128" s="71"/>
      <c r="G128" s="71"/>
      <c r="H128" s="71"/>
      <c r="I128" s="198"/>
      <c r="J128" s="71"/>
      <c r="K128" s="71"/>
      <c r="L128" s="65"/>
      <c r="S128" s="40"/>
      <c r="T128" s="40"/>
      <c r="U128" s="40"/>
      <c r="V128" s="40"/>
      <c r="W128" s="40"/>
      <c r="X128" s="40"/>
      <c r="Y128" s="40"/>
      <c r="Z128" s="40"/>
      <c r="AA128" s="40"/>
      <c r="AB128" s="40"/>
      <c r="AC128" s="40"/>
      <c r="AD128" s="40"/>
      <c r="AE128" s="40"/>
    </row>
    <row r="129" s="2" customFormat="1" ht="24.96" customHeight="1">
      <c r="A129" s="40"/>
      <c r="B129" s="41"/>
      <c r="C129" s="24" t="s">
        <v>383</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6.96"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2" customFormat="1" ht="12" customHeight="1">
      <c r="A131" s="40"/>
      <c r="B131" s="41"/>
      <c r="C131" s="33" t="s">
        <v>16</v>
      </c>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23.25" customHeight="1">
      <c r="A132" s="40"/>
      <c r="B132" s="41"/>
      <c r="C132" s="42"/>
      <c r="D132" s="42"/>
      <c r="E132" s="199" t="str">
        <f>E7</f>
        <v>NNP Moravská Třebová, výstavba nového objektu nemocnice a výjezdové základny ZZS PAK</v>
      </c>
      <c r="F132" s="33"/>
      <c r="G132" s="33"/>
      <c r="H132" s="33"/>
      <c r="I132" s="157"/>
      <c r="J132" s="42"/>
      <c r="K132" s="42"/>
      <c r="L132" s="65"/>
      <c r="S132" s="40"/>
      <c r="T132" s="40"/>
      <c r="U132" s="40"/>
      <c r="V132" s="40"/>
      <c r="W132" s="40"/>
      <c r="X132" s="40"/>
      <c r="Y132" s="40"/>
      <c r="Z132" s="40"/>
      <c r="AA132" s="40"/>
      <c r="AB132" s="40"/>
      <c r="AC132" s="40"/>
      <c r="AD132" s="40"/>
      <c r="AE132" s="40"/>
    </row>
    <row r="133" s="1" customFormat="1" ht="12" customHeight="1">
      <c r="B133" s="22"/>
      <c r="C133" s="33" t="s">
        <v>368</v>
      </c>
      <c r="D133" s="23"/>
      <c r="E133" s="23"/>
      <c r="F133" s="23"/>
      <c r="G133" s="23"/>
      <c r="H133" s="23"/>
      <c r="I133" s="149"/>
      <c r="J133" s="23"/>
      <c r="K133" s="23"/>
      <c r="L133" s="21"/>
    </row>
    <row r="134" s="1" customFormat="1" ht="16.5" customHeight="1">
      <c r="B134" s="22"/>
      <c r="C134" s="23"/>
      <c r="D134" s="23"/>
      <c r="E134" s="199" t="s">
        <v>555</v>
      </c>
      <c r="F134" s="23"/>
      <c r="G134" s="23"/>
      <c r="H134" s="23"/>
      <c r="I134" s="149"/>
      <c r="J134" s="23"/>
      <c r="K134" s="23"/>
      <c r="L134" s="21"/>
    </row>
    <row r="135" s="1" customFormat="1" ht="12" customHeight="1">
      <c r="B135" s="22"/>
      <c r="C135" s="33" t="s">
        <v>556</v>
      </c>
      <c r="D135" s="23"/>
      <c r="E135" s="23"/>
      <c r="F135" s="23"/>
      <c r="G135" s="23"/>
      <c r="H135" s="23"/>
      <c r="I135" s="149"/>
      <c r="J135" s="23"/>
      <c r="K135" s="23"/>
      <c r="L135" s="21"/>
    </row>
    <row r="136" s="2" customFormat="1" ht="16.5" customHeight="1">
      <c r="A136" s="40"/>
      <c r="B136" s="41"/>
      <c r="C136" s="42"/>
      <c r="D136" s="42"/>
      <c r="E136" s="333" t="s">
        <v>4347</v>
      </c>
      <c r="F136" s="42"/>
      <c r="G136" s="42"/>
      <c r="H136" s="42"/>
      <c r="I136" s="157"/>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3" t="s">
        <v>4348</v>
      </c>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6.5" customHeight="1">
      <c r="A138" s="40"/>
      <c r="B138" s="41"/>
      <c r="C138" s="42"/>
      <c r="D138" s="42"/>
      <c r="E138" s="78" t="str">
        <f>E13</f>
        <v>1.06 - Ústřední vytápění</v>
      </c>
      <c r="F138" s="42"/>
      <c r="G138" s="42"/>
      <c r="H138" s="42"/>
      <c r="I138" s="157"/>
      <c r="J138" s="42"/>
      <c r="K138" s="42"/>
      <c r="L138" s="65"/>
      <c r="S138" s="40"/>
      <c r="T138" s="40"/>
      <c r="U138" s="40"/>
      <c r="V138" s="40"/>
      <c r="W138" s="40"/>
      <c r="X138" s="40"/>
      <c r="Y138" s="40"/>
      <c r="Z138" s="40"/>
      <c r="AA138" s="40"/>
      <c r="AB138" s="40"/>
      <c r="AC138" s="40"/>
      <c r="AD138" s="40"/>
      <c r="AE138" s="40"/>
    </row>
    <row r="139" s="2" customFormat="1" ht="6.96"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2" customFormat="1" ht="12" customHeight="1">
      <c r="A140" s="40"/>
      <c r="B140" s="41"/>
      <c r="C140" s="33" t="s">
        <v>22</v>
      </c>
      <c r="D140" s="42"/>
      <c r="E140" s="42"/>
      <c r="F140" s="28" t="str">
        <f>F16</f>
        <v>Moravská Třebová</v>
      </c>
      <c r="G140" s="42"/>
      <c r="H140" s="42"/>
      <c r="I140" s="159" t="s">
        <v>24</v>
      </c>
      <c r="J140" s="81" t="str">
        <f>IF(J16="","",J16)</f>
        <v>1. 6. 2020</v>
      </c>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2" customFormat="1" ht="25.65" customHeight="1">
      <c r="A142" s="40"/>
      <c r="B142" s="41"/>
      <c r="C142" s="33" t="s">
        <v>30</v>
      </c>
      <c r="D142" s="42"/>
      <c r="E142" s="42"/>
      <c r="F142" s="28" t="str">
        <f>E19</f>
        <v>Pardubický kraj</v>
      </c>
      <c r="G142" s="42"/>
      <c r="H142" s="42"/>
      <c r="I142" s="159" t="s">
        <v>36</v>
      </c>
      <c r="J142" s="38" t="str">
        <f>E25</f>
        <v>SIEBERT + TALAŠ, spol. s r.o.</v>
      </c>
      <c r="K142" s="42"/>
      <c r="L142" s="65"/>
      <c r="S142" s="40"/>
      <c r="T142" s="40"/>
      <c r="U142" s="40"/>
      <c r="V142" s="40"/>
      <c r="W142" s="40"/>
      <c r="X142" s="40"/>
      <c r="Y142" s="40"/>
      <c r="Z142" s="40"/>
      <c r="AA142" s="40"/>
      <c r="AB142" s="40"/>
      <c r="AC142" s="40"/>
      <c r="AD142" s="40"/>
      <c r="AE142" s="40"/>
    </row>
    <row r="143" s="2" customFormat="1" ht="15.15" customHeight="1">
      <c r="A143" s="40"/>
      <c r="B143" s="41"/>
      <c r="C143" s="33" t="s">
        <v>34</v>
      </c>
      <c r="D143" s="42"/>
      <c r="E143" s="42"/>
      <c r="F143" s="28" t="str">
        <f>IF(E22="","",E22)</f>
        <v>Vyplň údaj</v>
      </c>
      <c r="G143" s="42"/>
      <c r="H143" s="42"/>
      <c r="I143" s="159" t="s">
        <v>39</v>
      </c>
      <c r="J143" s="38" t="str">
        <f>E28</f>
        <v xml:space="preserve"> </v>
      </c>
      <c r="K143" s="42"/>
      <c r="L143" s="65"/>
      <c r="S143" s="40"/>
      <c r="T143" s="40"/>
      <c r="U143" s="40"/>
      <c r="V143" s="40"/>
      <c r="W143" s="40"/>
      <c r="X143" s="40"/>
      <c r="Y143" s="40"/>
      <c r="Z143" s="40"/>
      <c r="AA143" s="40"/>
      <c r="AB143" s="40"/>
      <c r="AC143" s="40"/>
      <c r="AD143" s="40"/>
      <c r="AE143" s="40"/>
    </row>
    <row r="144" s="2" customFormat="1" ht="10.32" customHeight="1">
      <c r="A144" s="40"/>
      <c r="B144" s="41"/>
      <c r="C144" s="42"/>
      <c r="D144" s="42"/>
      <c r="E144" s="42"/>
      <c r="F144" s="42"/>
      <c r="G144" s="42"/>
      <c r="H144" s="42"/>
      <c r="I144" s="157"/>
      <c r="J144" s="42"/>
      <c r="K144" s="42"/>
      <c r="L144" s="65"/>
      <c r="S144" s="40"/>
      <c r="T144" s="40"/>
      <c r="U144" s="40"/>
      <c r="V144" s="40"/>
      <c r="W144" s="40"/>
      <c r="X144" s="40"/>
      <c r="Y144" s="40"/>
      <c r="Z144" s="40"/>
      <c r="AA144" s="40"/>
      <c r="AB144" s="40"/>
      <c r="AC144" s="40"/>
      <c r="AD144" s="40"/>
      <c r="AE144" s="40"/>
    </row>
    <row r="145" s="11" customFormat="1" ht="29.28" customHeight="1">
      <c r="A145" s="218"/>
      <c r="B145" s="219"/>
      <c r="C145" s="220" t="s">
        <v>384</v>
      </c>
      <c r="D145" s="221" t="s">
        <v>68</v>
      </c>
      <c r="E145" s="221" t="s">
        <v>64</v>
      </c>
      <c r="F145" s="221" t="s">
        <v>65</v>
      </c>
      <c r="G145" s="221" t="s">
        <v>385</v>
      </c>
      <c r="H145" s="221" t="s">
        <v>386</v>
      </c>
      <c r="I145" s="222" t="s">
        <v>387</v>
      </c>
      <c r="J145" s="223" t="s">
        <v>372</v>
      </c>
      <c r="K145" s="224" t="s">
        <v>388</v>
      </c>
      <c r="L145" s="225"/>
      <c r="M145" s="102" t="s">
        <v>1</v>
      </c>
      <c r="N145" s="103" t="s">
        <v>47</v>
      </c>
      <c r="O145" s="103" t="s">
        <v>389</v>
      </c>
      <c r="P145" s="103" t="s">
        <v>390</v>
      </c>
      <c r="Q145" s="103" t="s">
        <v>391</v>
      </c>
      <c r="R145" s="103" t="s">
        <v>392</v>
      </c>
      <c r="S145" s="103" t="s">
        <v>393</v>
      </c>
      <c r="T145" s="104" t="s">
        <v>394</v>
      </c>
      <c r="U145" s="218"/>
      <c r="V145" s="218"/>
      <c r="W145" s="218"/>
      <c r="X145" s="218"/>
      <c r="Y145" s="218"/>
      <c r="Z145" s="218"/>
      <c r="AA145" s="218"/>
      <c r="AB145" s="218"/>
      <c r="AC145" s="218"/>
      <c r="AD145" s="218"/>
      <c r="AE145" s="218"/>
    </row>
    <row r="146" s="2" customFormat="1" ht="22.8" customHeight="1">
      <c r="A146" s="40"/>
      <c r="B146" s="41"/>
      <c r="C146" s="109" t="s">
        <v>395</v>
      </c>
      <c r="D146" s="42"/>
      <c r="E146" s="42"/>
      <c r="F146" s="42"/>
      <c r="G146" s="42"/>
      <c r="H146" s="42"/>
      <c r="I146" s="157"/>
      <c r="J146" s="226">
        <f>BK146</f>
        <v>0</v>
      </c>
      <c r="K146" s="42"/>
      <c r="L146" s="46"/>
      <c r="M146" s="105"/>
      <c r="N146" s="227"/>
      <c r="O146" s="106"/>
      <c r="P146" s="228">
        <f>P147+P168+P176+P184+P193+P202+P211+P220+P229+P238+P247+P249+P253+P260+P277+P294+P323+P337+P350+P352+P361</f>
        <v>0</v>
      </c>
      <c r="Q146" s="106"/>
      <c r="R146" s="228">
        <f>R147+R168+R176+R184+R193+R202+R211+R220+R229+R238+R247+R249+R253+R260+R277+R294+R323+R337+R350+R352+R361</f>
        <v>0</v>
      </c>
      <c r="S146" s="106"/>
      <c r="T146" s="229">
        <f>T147+T168+T176+T184+T193+T202+T211+T220+T229+T238+T247+T249+T253+T260+T277+T294+T323+T337+T350+T352+T361</f>
        <v>0</v>
      </c>
      <c r="U146" s="40"/>
      <c r="V146" s="40"/>
      <c r="W146" s="40"/>
      <c r="X146" s="40"/>
      <c r="Y146" s="40"/>
      <c r="Z146" s="40"/>
      <c r="AA146" s="40"/>
      <c r="AB146" s="40"/>
      <c r="AC146" s="40"/>
      <c r="AD146" s="40"/>
      <c r="AE146" s="40"/>
      <c r="AT146" s="18" t="s">
        <v>82</v>
      </c>
      <c r="AU146" s="18" t="s">
        <v>374</v>
      </c>
      <c r="BK146" s="230">
        <f>BK147+BK168+BK176+BK184+BK193+BK202+BK211+BK220+BK229+BK238+BK247+BK249+BK253+BK260+BK277+BK294+BK323+BK337+BK350+BK352+BK361</f>
        <v>0</v>
      </c>
    </row>
    <row r="147" s="12" customFormat="1" ht="25.92" customHeight="1">
      <c r="A147" s="12"/>
      <c r="B147" s="231"/>
      <c r="C147" s="232"/>
      <c r="D147" s="233" t="s">
        <v>82</v>
      </c>
      <c r="E147" s="234" t="s">
        <v>5095</v>
      </c>
      <c r="F147" s="234" t="s">
        <v>5096</v>
      </c>
      <c r="G147" s="232"/>
      <c r="H147" s="232"/>
      <c r="I147" s="235"/>
      <c r="J147" s="236">
        <f>BK147</f>
        <v>0</v>
      </c>
      <c r="K147" s="232"/>
      <c r="L147" s="237"/>
      <c r="M147" s="238"/>
      <c r="N147" s="239"/>
      <c r="O147" s="239"/>
      <c r="P147" s="240">
        <f>SUM(P148:P167)</f>
        <v>0</v>
      </c>
      <c r="Q147" s="239"/>
      <c r="R147" s="240">
        <f>SUM(R148:R167)</f>
        <v>0</v>
      </c>
      <c r="S147" s="239"/>
      <c r="T147" s="241">
        <f>SUM(T148:T167)</f>
        <v>0</v>
      </c>
      <c r="U147" s="12"/>
      <c r="V147" s="12"/>
      <c r="W147" s="12"/>
      <c r="X147" s="12"/>
      <c r="Y147" s="12"/>
      <c r="Z147" s="12"/>
      <c r="AA147" s="12"/>
      <c r="AB147" s="12"/>
      <c r="AC147" s="12"/>
      <c r="AD147" s="12"/>
      <c r="AE147" s="12"/>
      <c r="AR147" s="242" t="s">
        <v>91</v>
      </c>
      <c r="AT147" s="243" t="s">
        <v>82</v>
      </c>
      <c r="AU147" s="243" t="s">
        <v>83</v>
      </c>
      <c r="AY147" s="242" t="s">
        <v>397</v>
      </c>
      <c r="BK147" s="244">
        <f>SUM(BK148:BK167)</f>
        <v>0</v>
      </c>
    </row>
    <row r="148" s="2" customFormat="1" ht="44.25" customHeight="1">
      <c r="A148" s="40"/>
      <c r="B148" s="41"/>
      <c r="C148" s="247" t="s">
        <v>91</v>
      </c>
      <c r="D148" s="247" t="s">
        <v>400</v>
      </c>
      <c r="E148" s="248" t="s">
        <v>5097</v>
      </c>
      <c r="F148" s="249" t="s">
        <v>5098</v>
      </c>
      <c r="G148" s="250" t="s">
        <v>1828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93</v>
      </c>
    </row>
    <row r="149" s="2" customFormat="1">
      <c r="A149" s="40"/>
      <c r="B149" s="41"/>
      <c r="C149" s="42"/>
      <c r="D149" s="261" t="s">
        <v>404</v>
      </c>
      <c r="E149" s="42"/>
      <c r="F149" s="262" t="s">
        <v>5099</v>
      </c>
      <c r="G149" s="42"/>
      <c r="H149" s="42"/>
      <c r="I149" s="157"/>
      <c r="J149" s="42"/>
      <c r="K149" s="42"/>
      <c r="L149" s="46"/>
      <c r="M149" s="263"/>
      <c r="N149" s="264"/>
      <c r="O149" s="93"/>
      <c r="P149" s="93"/>
      <c r="Q149" s="93"/>
      <c r="R149" s="93"/>
      <c r="S149" s="93"/>
      <c r="T149" s="94"/>
      <c r="U149" s="40"/>
      <c r="V149" s="40"/>
      <c r="W149" s="40"/>
      <c r="X149" s="40"/>
      <c r="Y149" s="40"/>
      <c r="Z149" s="40"/>
      <c r="AA149" s="40"/>
      <c r="AB149" s="40"/>
      <c r="AC149" s="40"/>
      <c r="AD149" s="40"/>
      <c r="AE149" s="40"/>
      <c r="AT149" s="18" t="s">
        <v>404</v>
      </c>
      <c r="AU149" s="18" t="s">
        <v>91</v>
      </c>
    </row>
    <row r="150" s="2" customFormat="1" ht="44.25" customHeight="1">
      <c r="A150" s="40"/>
      <c r="B150" s="41"/>
      <c r="C150" s="247" t="s">
        <v>93</v>
      </c>
      <c r="D150" s="247" t="s">
        <v>400</v>
      </c>
      <c r="E150" s="248" t="s">
        <v>5100</v>
      </c>
      <c r="F150" s="249" t="s">
        <v>5101</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124</v>
      </c>
    </row>
    <row r="151" s="2" customFormat="1" ht="21.75" customHeight="1">
      <c r="A151" s="40"/>
      <c r="B151" s="41"/>
      <c r="C151" s="247" t="s">
        <v>112</v>
      </c>
      <c r="D151" s="247" t="s">
        <v>400</v>
      </c>
      <c r="E151" s="248" t="s">
        <v>5102</v>
      </c>
      <c r="F151" s="249" t="s">
        <v>5103</v>
      </c>
      <c r="G151" s="250" t="s">
        <v>1828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133</v>
      </c>
    </row>
    <row r="152" s="2" customFormat="1" ht="21.75" customHeight="1">
      <c r="A152" s="40"/>
      <c r="B152" s="41"/>
      <c r="C152" s="247" t="s">
        <v>124</v>
      </c>
      <c r="D152" s="247" t="s">
        <v>400</v>
      </c>
      <c r="E152" s="248" t="s">
        <v>5104</v>
      </c>
      <c r="F152" s="249" t="s">
        <v>5105</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136</v>
      </c>
    </row>
    <row r="153" s="2" customFormat="1" ht="44.25" customHeight="1">
      <c r="A153" s="40"/>
      <c r="B153" s="41"/>
      <c r="C153" s="247" t="s">
        <v>130</v>
      </c>
      <c r="D153" s="247" t="s">
        <v>400</v>
      </c>
      <c r="E153" s="248" t="s">
        <v>5106</v>
      </c>
      <c r="F153" s="249" t="s">
        <v>5107</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145</v>
      </c>
    </row>
    <row r="154" s="2" customFormat="1" ht="55.5" customHeight="1">
      <c r="A154" s="40"/>
      <c r="B154" s="41"/>
      <c r="C154" s="247" t="s">
        <v>133</v>
      </c>
      <c r="D154" s="247" t="s">
        <v>400</v>
      </c>
      <c r="E154" s="248" t="s">
        <v>5108</v>
      </c>
      <c r="F154" s="249" t="s">
        <v>5109</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151</v>
      </c>
    </row>
    <row r="155" s="2" customFormat="1" ht="44.25" customHeight="1">
      <c r="A155" s="40"/>
      <c r="B155" s="41"/>
      <c r="C155" s="247" t="s">
        <v>139</v>
      </c>
      <c r="D155" s="247" t="s">
        <v>400</v>
      </c>
      <c r="E155" s="248" t="s">
        <v>5110</v>
      </c>
      <c r="F155" s="249" t="s">
        <v>5111</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2" customFormat="1" ht="16.5" customHeight="1">
      <c r="A156" s="40"/>
      <c r="B156" s="41"/>
      <c r="C156" s="247" t="s">
        <v>136</v>
      </c>
      <c r="D156" s="247" t="s">
        <v>400</v>
      </c>
      <c r="E156" s="248" t="s">
        <v>5112</v>
      </c>
      <c r="F156" s="249" t="s">
        <v>5113</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162</v>
      </c>
    </row>
    <row r="157" s="2" customFormat="1" ht="16.5" customHeight="1">
      <c r="A157" s="40"/>
      <c r="B157" s="41"/>
      <c r="C157" s="247" t="s">
        <v>142</v>
      </c>
      <c r="D157" s="247" t="s">
        <v>400</v>
      </c>
      <c r="E157" s="248" t="s">
        <v>5114</v>
      </c>
      <c r="F157" s="249" t="s">
        <v>5115</v>
      </c>
      <c r="G157" s="250" t="s">
        <v>1828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2" customFormat="1" ht="44.25" customHeight="1">
      <c r="A158" s="40"/>
      <c r="B158" s="41"/>
      <c r="C158" s="247" t="s">
        <v>145</v>
      </c>
      <c r="D158" s="247" t="s">
        <v>400</v>
      </c>
      <c r="E158" s="248" t="s">
        <v>5116</v>
      </c>
      <c r="F158" s="249" t="s">
        <v>5117</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2" customFormat="1" ht="16.5" customHeight="1">
      <c r="A159" s="40"/>
      <c r="B159" s="41"/>
      <c r="C159" s="247" t="s">
        <v>148</v>
      </c>
      <c r="D159" s="247" t="s">
        <v>400</v>
      </c>
      <c r="E159" s="248" t="s">
        <v>5118</v>
      </c>
      <c r="F159" s="249" t="s">
        <v>5119</v>
      </c>
      <c r="G159" s="250" t="s">
        <v>1828</v>
      </c>
      <c r="H159" s="251">
        <v>2</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179</v>
      </c>
    </row>
    <row r="160" s="2" customFormat="1" ht="16.5" customHeight="1">
      <c r="A160" s="40"/>
      <c r="B160" s="41"/>
      <c r="C160" s="247" t="s">
        <v>151</v>
      </c>
      <c r="D160" s="247" t="s">
        <v>400</v>
      </c>
      <c r="E160" s="248" t="s">
        <v>5120</v>
      </c>
      <c r="F160" s="249" t="s">
        <v>5121</v>
      </c>
      <c r="G160" s="250" t="s">
        <v>1828</v>
      </c>
      <c r="H160" s="251">
        <v>6</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188</v>
      </c>
    </row>
    <row r="161" s="2" customFormat="1" ht="16.5" customHeight="1">
      <c r="A161" s="40"/>
      <c r="B161" s="41"/>
      <c r="C161" s="247" t="s">
        <v>154</v>
      </c>
      <c r="D161" s="247" t="s">
        <v>400</v>
      </c>
      <c r="E161" s="248" t="s">
        <v>5122</v>
      </c>
      <c r="F161" s="249" t="s">
        <v>5123</v>
      </c>
      <c r="G161" s="250" t="s">
        <v>1828</v>
      </c>
      <c r="H161" s="251">
        <v>8</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194</v>
      </c>
    </row>
    <row r="162" s="2" customFormat="1" ht="21.75" customHeight="1">
      <c r="A162" s="40"/>
      <c r="B162" s="41"/>
      <c r="C162" s="247" t="s">
        <v>157</v>
      </c>
      <c r="D162" s="247" t="s">
        <v>400</v>
      </c>
      <c r="E162" s="248" t="s">
        <v>5124</v>
      </c>
      <c r="F162" s="249" t="s">
        <v>5125</v>
      </c>
      <c r="G162" s="250" t="s">
        <v>1828</v>
      </c>
      <c r="H162" s="251">
        <v>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200</v>
      </c>
    </row>
    <row r="163" s="2" customFormat="1" ht="16.5" customHeight="1">
      <c r="A163" s="40"/>
      <c r="B163" s="41"/>
      <c r="C163" s="247" t="s">
        <v>8</v>
      </c>
      <c r="D163" s="247" t="s">
        <v>400</v>
      </c>
      <c r="E163" s="248" t="s">
        <v>5126</v>
      </c>
      <c r="F163" s="249" t="s">
        <v>5127</v>
      </c>
      <c r="G163" s="250" t="s">
        <v>1828</v>
      </c>
      <c r="H163" s="251">
        <v>4</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206</v>
      </c>
    </row>
    <row r="164" s="2" customFormat="1" ht="16.5" customHeight="1">
      <c r="A164" s="40"/>
      <c r="B164" s="41"/>
      <c r="C164" s="247" t="s">
        <v>162</v>
      </c>
      <c r="D164" s="247" t="s">
        <v>400</v>
      </c>
      <c r="E164" s="248" t="s">
        <v>5128</v>
      </c>
      <c r="F164" s="249" t="s">
        <v>5129</v>
      </c>
      <c r="G164" s="250" t="s">
        <v>1828</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212</v>
      </c>
    </row>
    <row r="165" s="2" customFormat="1" ht="16.5" customHeight="1">
      <c r="A165" s="40"/>
      <c r="B165" s="41"/>
      <c r="C165" s="247" t="s">
        <v>165</v>
      </c>
      <c r="D165" s="247" t="s">
        <v>400</v>
      </c>
      <c r="E165" s="248" t="s">
        <v>5130</v>
      </c>
      <c r="F165" s="249" t="s">
        <v>5131</v>
      </c>
      <c r="G165" s="250" t="s">
        <v>1828</v>
      </c>
      <c r="H165" s="251">
        <v>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215</v>
      </c>
    </row>
    <row r="166" s="2" customFormat="1" ht="16.5" customHeight="1">
      <c r="A166" s="40"/>
      <c r="B166" s="41"/>
      <c r="C166" s="247" t="s">
        <v>168</v>
      </c>
      <c r="D166" s="247" t="s">
        <v>400</v>
      </c>
      <c r="E166" s="248" t="s">
        <v>534</v>
      </c>
      <c r="F166" s="249" t="s">
        <v>5132</v>
      </c>
      <c r="G166" s="250" t="s">
        <v>1828</v>
      </c>
      <c r="H166" s="251">
        <v>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661</v>
      </c>
    </row>
    <row r="167" s="2" customFormat="1" ht="16.5" customHeight="1">
      <c r="A167" s="40"/>
      <c r="B167" s="41"/>
      <c r="C167" s="247" t="s">
        <v>171</v>
      </c>
      <c r="D167" s="247" t="s">
        <v>400</v>
      </c>
      <c r="E167" s="248" t="s">
        <v>5133</v>
      </c>
      <c r="F167" s="249" t="s">
        <v>5134</v>
      </c>
      <c r="G167" s="250" t="s">
        <v>1828</v>
      </c>
      <c r="H167" s="251">
        <v>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664</v>
      </c>
    </row>
    <row r="168" s="12" customFormat="1" ht="25.92" customHeight="1">
      <c r="A168" s="12"/>
      <c r="B168" s="231"/>
      <c r="C168" s="232"/>
      <c r="D168" s="233" t="s">
        <v>82</v>
      </c>
      <c r="E168" s="234" t="s">
        <v>5135</v>
      </c>
      <c r="F168" s="234" t="s">
        <v>5136</v>
      </c>
      <c r="G168" s="232"/>
      <c r="H168" s="232"/>
      <c r="I168" s="235"/>
      <c r="J168" s="236">
        <f>BK168</f>
        <v>0</v>
      </c>
      <c r="K168" s="232"/>
      <c r="L168" s="237"/>
      <c r="M168" s="238"/>
      <c r="N168" s="239"/>
      <c r="O168" s="239"/>
      <c r="P168" s="240">
        <f>SUM(P169:P175)</f>
        <v>0</v>
      </c>
      <c r="Q168" s="239"/>
      <c r="R168" s="240">
        <f>SUM(R169:R175)</f>
        <v>0</v>
      </c>
      <c r="S168" s="239"/>
      <c r="T168" s="241">
        <f>SUM(T169:T175)</f>
        <v>0</v>
      </c>
      <c r="U168" s="12"/>
      <c r="V168" s="12"/>
      <c r="W168" s="12"/>
      <c r="X168" s="12"/>
      <c r="Y168" s="12"/>
      <c r="Z168" s="12"/>
      <c r="AA168" s="12"/>
      <c r="AB168" s="12"/>
      <c r="AC168" s="12"/>
      <c r="AD168" s="12"/>
      <c r="AE168" s="12"/>
      <c r="AR168" s="242" t="s">
        <v>91</v>
      </c>
      <c r="AT168" s="243" t="s">
        <v>82</v>
      </c>
      <c r="AU168" s="243" t="s">
        <v>83</v>
      </c>
      <c r="AY168" s="242" t="s">
        <v>397</v>
      </c>
      <c r="BK168" s="244">
        <f>SUM(BK169:BK175)</f>
        <v>0</v>
      </c>
    </row>
    <row r="169" s="2" customFormat="1" ht="33" customHeight="1">
      <c r="A169" s="40"/>
      <c r="B169" s="41"/>
      <c r="C169" s="247" t="s">
        <v>174</v>
      </c>
      <c r="D169" s="247" t="s">
        <v>400</v>
      </c>
      <c r="E169" s="248" t="s">
        <v>5137</v>
      </c>
      <c r="F169" s="249" t="s">
        <v>5138</v>
      </c>
      <c r="G169" s="250" t="s">
        <v>1828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667</v>
      </c>
    </row>
    <row r="170" s="2" customFormat="1" ht="16.5" customHeight="1">
      <c r="A170" s="40"/>
      <c r="B170" s="41"/>
      <c r="C170" s="247" t="s">
        <v>7</v>
      </c>
      <c r="D170" s="247" t="s">
        <v>400</v>
      </c>
      <c r="E170" s="248" t="s">
        <v>5139</v>
      </c>
      <c r="F170" s="249" t="s">
        <v>5140</v>
      </c>
      <c r="G170" s="250" t="s">
        <v>1828</v>
      </c>
      <c r="H170" s="251">
        <v>4</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670</v>
      </c>
    </row>
    <row r="171" s="2" customFormat="1" ht="16.5" customHeight="1">
      <c r="A171" s="40"/>
      <c r="B171" s="41"/>
      <c r="C171" s="247" t="s">
        <v>179</v>
      </c>
      <c r="D171" s="247" t="s">
        <v>400</v>
      </c>
      <c r="E171" s="248" t="s">
        <v>5141</v>
      </c>
      <c r="F171" s="249" t="s">
        <v>5142</v>
      </c>
      <c r="G171" s="250" t="s">
        <v>1828</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673</v>
      </c>
    </row>
    <row r="172" s="2" customFormat="1" ht="16.5" customHeight="1">
      <c r="A172" s="40"/>
      <c r="B172" s="41"/>
      <c r="C172" s="247" t="s">
        <v>185</v>
      </c>
      <c r="D172" s="247" t="s">
        <v>400</v>
      </c>
      <c r="E172" s="248" t="s">
        <v>5143</v>
      </c>
      <c r="F172" s="249" t="s">
        <v>5144</v>
      </c>
      <c r="G172" s="250" t="s">
        <v>1828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676</v>
      </c>
    </row>
    <row r="173" s="2" customFormat="1" ht="16.5" customHeight="1">
      <c r="A173" s="40"/>
      <c r="B173" s="41"/>
      <c r="C173" s="247" t="s">
        <v>188</v>
      </c>
      <c r="D173" s="247" t="s">
        <v>400</v>
      </c>
      <c r="E173" s="248" t="s">
        <v>5145</v>
      </c>
      <c r="F173" s="249" t="s">
        <v>5146</v>
      </c>
      <c r="G173" s="250" t="s">
        <v>1828</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679</v>
      </c>
    </row>
    <row r="174" s="2" customFormat="1" ht="16.5" customHeight="1">
      <c r="A174" s="40"/>
      <c r="B174" s="41"/>
      <c r="C174" s="247" t="s">
        <v>191</v>
      </c>
      <c r="D174" s="247" t="s">
        <v>400</v>
      </c>
      <c r="E174" s="248" t="s">
        <v>5130</v>
      </c>
      <c r="F174" s="249" t="s">
        <v>5131</v>
      </c>
      <c r="G174" s="250" t="s">
        <v>1828</v>
      </c>
      <c r="H174" s="251">
        <v>3</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682</v>
      </c>
    </row>
    <row r="175" s="2" customFormat="1" ht="16.5" customHeight="1">
      <c r="A175" s="40"/>
      <c r="B175" s="41"/>
      <c r="C175" s="247" t="s">
        <v>194</v>
      </c>
      <c r="D175" s="247" t="s">
        <v>400</v>
      </c>
      <c r="E175" s="248" t="s">
        <v>5133</v>
      </c>
      <c r="F175" s="249" t="s">
        <v>5134</v>
      </c>
      <c r="G175" s="250" t="s">
        <v>1828</v>
      </c>
      <c r="H175" s="251">
        <v>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995</v>
      </c>
    </row>
    <row r="176" s="12" customFormat="1" ht="25.92" customHeight="1">
      <c r="A176" s="12"/>
      <c r="B176" s="231"/>
      <c r="C176" s="232"/>
      <c r="D176" s="233" t="s">
        <v>82</v>
      </c>
      <c r="E176" s="234" t="s">
        <v>5147</v>
      </c>
      <c r="F176" s="234" t="s">
        <v>5148</v>
      </c>
      <c r="G176" s="232"/>
      <c r="H176" s="232"/>
      <c r="I176" s="235"/>
      <c r="J176" s="236">
        <f>BK176</f>
        <v>0</v>
      </c>
      <c r="K176" s="232"/>
      <c r="L176" s="237"/>
      <c r="M176" s="238"/>
      <c r="N176" s="239"/>
      <c r="O176" s="239"/>
      <c r="P176" s="240">
        <f>SUM(P177:P183)</f>
        <v>0</v>
      </c>
      <c r="Q176" s="239"/>
      <c r="R176" s="240">
        <f>SUM(R177:R183)</f>
        <v>0</v>
      </c>
      <c r="S176" s="239"/>
      <c r="T176" s="241">
        <f>SUM(T177:T183)</f>
        <v>0</v>
      </c>
      <c r="U176" s="12"/>
      <c r="V176" s="12"/>
      <c r="W176" s="12"/>
      <c r="X176" s="12"/>
      <c r="Y176" s="12"/>
      <c r="Z176" s="12"/>
      <c r="AA176" s="12"/>
      <c r="AB176" s="12"/>
      <c r="AC176" s="12"/>
      <c r="AD176" s="12"/>
      <c r="AE176" s="12"/>
      <c r="AR176" s="242" t="s">
        <v>91</v>
      </c>
      <c r="AT176" s="243" t="s">
        <v>82</v>
      </c>
      <c r="AU176" s="243" t="s">
        <v>83</v>
      </c>
      <c r="AY176" s="242" t="s">
        <v>397</v>
      </c>
      <c r="BK176" s="244">
        <f>SUM(BK177:BK183)</f>
        <v>0</v>
      </c>
    </row>
    <row r="177" s="2" customFormat="1" ht="33" customHeight="1">
      <c r="A177" s="40"/>
      <c r="B177" s="41"/>
      <c r="C177" s="247" t="s">
        <v>197</v>
      </c>
      <c r="D177" s="247" t="s">
        <v>400</v>
      </c>
      <c r="E177" s="248" t="s">
        <v>5149</v>
      </c>
      <c r="F177" s="249" t="s">
        <v>5150</v>
      </c>
      <c r="G177" s="250" t="s">
        <v>1828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1026</v>
      </c>
    </row>
    <row r="178" s="2" customFormat="1" ht="16.5" customHeight="1">
      <c r="A178" s="40"/>
      <c r="B178" s="41"/>
      <c r="C178" s="247" t="s">
        <v>200</v>
      </c>
      <c r="D178" s="247" t="s">
        <v>400</v>
      </c>
      <c r="E178" s="248" t="s">
        <v>5139</v>
      </c>
      <c r="F178" s="249" t="s">
        <v>5140</v>
      </c>
      <c r="G178" s="250" t="s">
        <v>1828</v>
      </c>
      <c r="H178" s="251">
        <v>4</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1042</v>
      </c>
    </row>
    <row r="179" s="2" customFormat="1" ht="16.5" customHeight="1">
      <c r="A179" s="40"/>
      <c r="B179" s="41"/>
      <c r="C179" s="247" t="s">
        <v>203</v>
      </c>
      <c r="D179" s="247" t="s">
        <v>400</v>
      </c>
      <c r="E179" s="248" t="s">
        <v>5141</v>
      </c>
      <c r="F179" s="249" t="s">
        <v>5142</v>
      </c>
      <c r="G179" s="250" t="s">
        <v>1828</v>
      </c>
      <c r="H179" s="251">
        <v>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1057</v>
      </c>
    </row>
    <row r="180" s="2" customFormat="1" ht="16.5" customHeight="1">
      <c r="A180" s="40"/>
      <c r="B180" s="41"/>
      <c r="C180" s="247" t="s">
        <v>206</v>
      </c>
      <c r="D180" s="247" t="s">
        <v>400</v>
      </c>
      <c r="E180" s="248" t="s">
        <v>5143</v>
      </c>
      <c r="F180" s="249" t="s">
        <v>5144</v>
      </c>
      <c r="G180" s="250" t="s">
        <v>1828</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1066</v>
      </c>
    </row>
    <row r="181" s="2" customFormat="1" ht="16.5" customHeight="1">
      <c r="A181" s="40"/>
      <c r="B181" s="41"/>
      <c r="C181" s="247" t="s">
        <v>209</v>
      </c>
      <c r="D181" s="247" t="s">
        <v>400</v>
      </c>
      <c r="E181" s="248" t="s">
        <v>5145</v>
      </c>
      <c r="F181" s="249" t="s">
        <v>5146</v>
      </c>
      <c r="G181" s="250" t="s">
        <v>1828</v>
      </c>
      <c r="H181" s="251">
        <v>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1078</v>
      </c>
    </row>
    <row r="182" s="2" customFormat="1" ht="16.5" customHeight="1">
      <c r="A182" s="40"/>
      <c r="B182" s="41"/>
      <c r="C182" s="247" t="s">
        <v>212</v>
      </c>
      <c r="D182" s="247" t="s">
        <v>400</v>
      </c>
      <c r="E182" s="248" t="s">
        <v>5130</v>
      </c>
      <c r="F182" s="249" t="s">
        <v>5131</v>
      </c>
      <c r="G182" s="250" t="s">
        <v>1828</v>
      </c>
      <c r="H182" s="251">
        <v>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1088</v>
      </c>
    </row>
    <row r="183" s="2" customFormat="1" ht="16.5" customHeight="1">
      <c r="A183" s="40"/>
      <c r="B183" s="41"/>
      <c r="C183" s="247" t="s">
        <v>182</v>
      </c>
      <c r="D183" s="247" t="s">
        <v>400</v>
      </c>
      <c r="E183" s="248" t="s">
        <v>5133</v>
      </c>
      <c r="F183" s="249" t="s">
        <v>5134</v>
      </c>
      <c r="G183" s="250" t="s">
        <v>1828</v>
      </c>
      <c r="H183" s="251">
        <v>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1096</v>
      </c>
    </row>
    <row r="184" s="12" customFormat="1" ht="25.92" customHeight="1">
      <c r="A184" s="12"/>
      <c r="B184" s="231"/>
      <c r="C184" s="232"/>
      <c r="D184" s="233" t="s">
        <v>82</v>
      </c>
      <c r="E184" s="234" t="s">
        <v>5151</v>
      </c>
      <c r="F184" s="234" t="s">
        <v>5152</v>
      </c>
      <c r="G184" s="232"/>
      <c r="H184" s="232"/>
      <c r="I184" s="235"/>
      <c r="J184" s="236">
        <f>BK184</f>
        <v>0</v>
      </c>
      <c r="K184" s="232"/>
      <c r="L184" s="237"/>
      <c r="M184" s="238"/>
      <c r="N184" s="239"/>
      <c r="O184" s="239"/>
      <c r="P184" s="240">
        <f>SUM(P185:P192)</f>
        <v>0</v>
      </c>
      <c r="Q184" s="239"/>
      <c r="R184" s="240">
        <f>SUM(R185:R192)</f>
        <v>0</v>
      </c>
      <c r="S184" s="239"/>
      <c r="T184" s="241">
        <f>SUM(T185:T192)</f>
        <v>0</v>
      </c>
      <c r="U184" s="12"/>
      <c r="V184" s="12"/>
      <c r="W184" s="12"/>
      <c r="X184" s="12"/>
      <c r="Y184" s="12"/>
      <c r="Z184" s="12"/>
      <c r="AA184" s="12"/>
      <c r="AB184" s="12"/>
      <c r="AC184" s="12"/>
      <c r="AD184" s="12"/>
      <c r="AE184" s="12"/>
      <c r="AR184" s="242" t="s">
        <v>91</v>
      </c>
      <c r="AT184" s="243" t="s">
        <v>82</v>
      </c>
      <c r="AU184" s="243" t="s">
        <v>83</v>
      </c>
      <c r="AY184" s="242" t="s">
        <v>397</v>
      </c>
      <c r="BK184" s="244">
        <f>SUM(BK185:BK192)</f>
        <v>0</v>
      </c>
    </row>
    <row r="185" s="2" customFormat="1" ht="33" customHeight="1">
      <c r="A185" s="40"/>
      <c r="B185" s="41"/>
      <c r="C185" s="247" t="s">
        <v>215</v>
      </c>
      <c r="D185" s="247" t="s">
        <v>400</v>
      </c>
      <c r="E185" s="248" t="s">
        <v>5153</v>
      </c>
      <c r="F185" s="249" t="s">
        <v>5154</v>
      </c>
      <c r="G185" s="250" t="s">
        <v>1828</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1105</v>
      </c>
    </row>
    <row r="186" s="2" customFormat="1" ht="33" customHeight="1">
      <c r="A186" s="40"/>
      <c r="B186" s="41"/>
      <c r="C186" s="247" t="s">
        <v>218</v>
      </c>
      <c r="D186" s="247" t="s">
        <v>400</v>
      </c>
      <c r="E186" s="248" t="s">
        <v>5155</v>
      </c>
      <c r="F186" s="249" t="s">
        <v>5156</v>
      </c>
      <c r="G186" s="250" t="s">
        <v>1828</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16.5" customHeight="1">
      <c r="A187" s="40"/>
      <c r="B187" s="41"/>
      <c r="C187" s="247" t="s">
        <v>661</v>
      </c>
      <c r="D187" s="247" t="s">
        <v>400</v>
      </c>
      <c r="E187" s="248" t="s">
        <v>5157</v>
      </c>
      <c r="F187" s="249" t="s">
        <v>5158</v>
      </c>
      <c r="G187" s="250" t="s">
        <v>1828</v>
      </c>
      <c r="H187" s="251">
        <v>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793</v>
      </c>
    </row>
    <row r="188" s="2" customFormat="1" ht="16.5" customHeight="1">
      <c r="A188" s="40"/>
      <c r="B188" s="41"/>
      <c r="C188" s="247" t="s">
        <v>795</v>
      </c>
      <c r="D188" s="247" t="s">
        <v>400</v>
      </c>
      <c r="E188" s="248" t="s">
        <v>5159</v>
      </c>
      <c r="F188" s="249" t="s">
        <v>5160</v>
      </c>
      <c r="G188" s="250" t="s">
        <v>1828</v>
      </c>
      <c r="H188" s="251">
        <v>2</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798</v>
      </c>
    </row>
    <row r="189" s="2" customFormat="1" ht="16.5" customHeight="1">
      <c r="A189" s="40"/>
      <c r="B189" s="41"/>
      <c r="C189" s="247" t="s">
        <v>664</v>
      </c>
      <c r="D189" s="247" t="s">
        <v>400</v>
      </c>
      <c r="E189" s="248" t="s">
        <v>5161</v>
      </c>
      <c r="F189" s="249" t="s">
        <v>5162</v>
      </c>
      <c r="G189" s="250" t="s">
        <v>1828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807</v>
      </c>
    </row>
    <row r="190" s="2" customFormat="1" ht="16.5" customHeight="1">
      <c r="A190" s="40"/>
      <c r="B190" s="41"/>
      <c r="C190" s="247" t="s">
        <v>809</v>
      </c>
      <c r="D190" s="247" t="s">
        <v>400</v>
      </c>
      <c r="E190" s="248" t="s">
        <v>5163</v>
      </c>
      <c r="F190" s="249" t="s">
        <v>5164</v>
      </c>
      <c r="G190" s="250" t="s">
        <v>1828</v>
      </c>
      <c r="H190" s="251">
        <v>2</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812</v>
      </c>
    </row>
    <row r="191" s="2" customFormat="1" ht="16.5" customHeight="1">
      <c r="A191" s="40"/>
      <c r="B191" s="41"/>
      <c r="C191" s="247" t="s">
        <v>667</v>
      </c>
      <c r="D191" s="247" t="s">
        <v>400</v>
      </c>
      <c r="E191" s="248" t="s">
        <v>5130</v>
      </c>
      <c r="F191" s="249" t="s">
        <v>5131</v>
      </c>
      <c r="G191" s="250" t="s">
        <v>1828</v>
      </c>
      <c r="H191" s="251">
        <v>3</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815</v>
      </c>
    </row>
    <row r="192" s="2" customFormat="1" ht="16.5" customHeight="1">
      <c r="A192" s="40"/>
      <c r="B192" s="41"/>
      <c r="C192" s="247" t="s">
        <v>818</v>
      </c>
      <c r="D192" s="247" t="s">
        <v>400</v>
      </c>
      <c r="E192" s="248" t="s">
        <v>5133</v>
      </c>
      <c r="F192" s="249" t="s">
        <v>5134</v>
      </c>
      <c r="G192" s="250" t="s">
        <v>1828</v>
      </c>
      <c r="H192" s="251">
        <v>2</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821</v>
      </c>
    </row>
    <row r="193" s="12" customFormat="1" ht="25.92" customHeight="1">
      <c r="A193" s="12"/>
      <c r="B193" s="231"/>
      <c r="C193" s="232"/>
      <c r="D193" s="233" t="s">
        <v>82</v>
      </c>
      <c r="E193" s="234" t="s">
        <v>5165</v>
      </c>
      <c r="F193" s="234" t="s">
        <v>5166</v>
      </c>
      <c r="G193" s="232"/>
      <c r="H193" s="232"/>
      <c r="I193" s="235"/>
      <c r="J193" s="236">
        <f>BK193</f>
        <v>0</v>
      </c>
      <c r="K193" s="232"/>
      <c r="L193" s="237"/>
      <c r="M193" s="238"/>
      <c r="N193" s="239"/>
      <c r="O193" s="239"/>
      <c r="P193" s="240">
        <f>SUM(P194:P201)</f>
        <v>0</v>
      </c>
      <c r="Q193" s="239"/>
      <c r="R193" s="240">
        <f>SUM(R194:R201)</f>
        <v>0</v>
      </c>
      <c r="S193" s="239"/>
      <c r="T193" s="241">
        <f>SUM(T194:T201)</f>
        <v>0</v>
      </c>
      <c r="U193" s="12"/>
      <c r="V193" s="12"/>
      <c r="W193" s="12"/>
      <c r="X193" s="12"/>
      <c r="Y193" s="12"/>
      <c r="Z193" s="12"/>
      <c r="AA193" s="12"/>
      <c r="AB193" s="12"/>
      <c r="AC193" s="12"/>
      <c r="AD193" s="12"/>
      <c r="AE193" s="12"/>
      <c r="AR193" s="242" t="s">
        <v>91</v>
      </c>
      <c r="AT193" s="243" t="s">
        <v>82</v>
      </c>
      <c r="AU193" s="243" t="s">
        <v>83</v>
      </c>
      <c r="AY193" s="242" t="s">
        <v>397</v>
      </c>
      <c r="BK193" s="244">
        <f>SUM(BK194:BK201)</f>
        <v>0</v>
      </c>
    </row>
    <row r="194" s="2" customFormat="1" ht="33" customHeight="1">
      <c r="A194" s="40"/>
      <c r="B194" s="41"/>
      <c r="C194" s="247" t="s">
        <v>670</v>
      </c>
      <c r="D194" s="247" t="s">
        <v>400</v>
      </c>
      <c r="E194" s="248" t="s">
        <v>5167</v>
      </c>
      <c r="F194" s="249" t="s">
        <v>5168</v>
      </c>
      <c r="G194" s="250" t="s">
        <v>1828</v>
      </c>
      <c r="H194" s="251">
        <v>1</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1173</v>
      </c>
    </row>
    <row r="195" s="2" customFormat="1" ht="33" customHeight="1">
      <c r="A195" s="40"/>
      <c r="B195" s="41"/>
      <c r="C195" s="247" t="s">
        <v>836</v>
      </c>
      <c r="D195" s="247" t="s">
        <v>400</v>
      </c>
      <c r="E195" s="248" t="s">
        <v>5169</v>
      </c>
      <c r="F195" s="249" t="s">
        <v>5170</v>
      </c>
      <c r="G195" s="250" t="s">
        <v>1828</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1187</v>
      </c>
    </row>
    <row r="196" s="2" customFormat="1" ht="16.5" customHeight="1">
      <c r="A196" s="40"/>
      <c r="B196" s="41"/>
      <c r="C196" s="247" t="s">
        <v>673</v>
      </c>
      <c r="D196" s="247" t="s">
        <v>400</v>
      </c>
      <c r="E196" s="248" t="s">
        <v>5171</v>
      </c>
      <c r="F196" s="249" t="s">
        <v>5172</v>
      </c>
      <c r="G196" s="250" t="s">
        <v>1828</v>
      </c>
      <c r="H196" s="251">
        <v>4</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1197</v>
      </c>
    </row>
    <row r="197" s="2" customFormat="1" ht="16.5" customHeight="1">
      <c r="A197" s="40"/>
      <c r="B197" s="41"/>
      <c r="C197" s="247" t="s">
        <v>849</v>
      </c>
      <c r="D197" s="247" t="s">
        <v>400</v>
      </c>
      <c r="E197" s="248" t="s">
        <v>5173</v>
      </c>
      <c r="F197" s="249" t="s">
        <v>5174</v>
      </c>
      <c r="G197" s="250" t="s">
        <v>1828</v>
      </c>
      <c r="H197" s="251">
        <v>2</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1205</v>
      </c>
    </row>
    <row r="198" s="2" customFormat="1" ht="16.5" customHeight="1">
      <c r="A198" s="40"/>
      <c r="B198" s="41"/>
      <c r="C198" s="247" t="s">
        <v>676</v>
      </c>
      <c r="D198" s="247" t="s">
        <v>400</v>
      </c>
      <c r="E198" s="248" t="s">
        <v>5175</v>
      </c>
      <c r="F198" s="249" t="s">
        <v>5176</v>
      </c>
      <c r="G198" s="250" t="s">
        <v>1828</v>
      </c>
      <c r="H198" s="251">
        <v>1</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1216</v>
      </c>
    </row>
    <row r="199" s="2" customFormat="1" ht="16.5" customHeight="1">
      <c r="A199" s="40"/>
      <c r="B199" s="41"/>
      <c r="C199" s="247" t="s">
        <v>859</v>
      </c>
      <c r="D199" s="247" t="s">
        <v>400</v>
      </c>
      <c r="E199" s="248" t="s">
        <v>5177</v>
      </c>
      <c r="F199" s="249" t="s">
        <v>5178</v>
      </c>
      <c r="G199" s="250" t="s">
        <v>1828</v>
      </c>
      <c r="H199" s="251">
        <v>2</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91</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1233</v>
      </c>
    </row>
    <row r="200" s="2" customFormat="1" ht="16.5" customHeight="1">
      <c r="A200" s="40"/>
      <c r="B200" s="41"/>
      <c r="C200" s="247" t="s">
        <v>679</v>
      </c>
      <c r="D200" s="247" t="s">
        <v>400</v>
      </c>
      <c r="E200" s="248" t="s">
        <v>5130</v>
      </c>
      <c r="F200" s="249" t="s">
        <v>5131</v>
      </c>
      <c r="G200" s="250" t="s">
        <v>1828</v>
      </c>
      <c r="H200" s="251">
        <v>3</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91</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1241</v>
      </c>
    </row>
    <row r="201" s="2" customFormat="1" ht="16.5" customHeight="1">
      <c r="A201" s="40"/>
      <c r="B201" s="41"/>
      <c r="C201" s="247" t="s">
        <v>926</v>
      </c>
      <c r="D201" s="247" t="s">
        <v>400</v>
      </c>
      <c r="E201" s="248" t="s">
        <v>5133</v>
      </c>
      <c r="F201" s="249" t="s">
        <v>5134</v>
      </c>
      <c r="G201" s="250" t="s">
        <v>1828</v>
      </c>
      <c r="H201" s="251">
        <v>2</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1261</v>
      </c>
    </row>
    <row r="202" s="12" customFormat="1" ht="25.92" customHeight="1">
      <c r="A202" s="12"/>
      <c r="B202" s="231"/>
      <c r="C202" s="232"/>
      <c r="D202" s="233" t="s">
        <v>82</v>
      </c>
      <c r="E202" s="234" t="s">
        <v>5179</v>
      </c>
      <c r="F202" s="234" t="s">
        <v>5180</v>
      </c>
      <c r="G202" s="232"/>
      <c r="H202" s="232"/>
      <c r="I202" s="235"/>
      <c r="J202" s="236">
        <f>BK202</f>
        <v>0</v>
      </c>
      <c r="K202" s="232"/>
      <c r="L202" s="237"/>
      <c r="M202" s="238"/>
      <c r="N202" s="239"/>
      <c r="O202" s="239"/>
      <c r="P202" s="240">
        <f>SUM(P203:P210)</f>
        <v>0</v>
      </c>
      <c r="Q202" s="239"/>
      <c r="R202" s="240">
        <f>SUM(R203:R210)</f>
        <v>0</v>
      </c>
      <c r="S202" s="239"/>
      <c r="T202" s="241">
        <f>SUM(T203:T210)</f>
        <v>0</v>
      </c>
      <c r="U202" s="12"/>
      <c r="V202" s="12"/>
      <c r="W202" s="12"/>
      <c r="X202" s="12"/>
      <c r="Y202" s="12"/>
      <c r="Z202" s="12"/>
      <c r="AA202" s="12"/>
      <c r="AB202" s="12"/>
      <c r="AC202" s="12"/>
      <c r="AD202" s="12"/>
      <c r="AE202" s="12"/>
      <c r="AR202" s="242" t="s">
        <v>91</v>
      </c>
      <c r="AT202" s="243" t="s">
        <v>82</v>
      </c>
      <c r="AU202" s="243" t="s">
        <v>83</v>
      </c>
      <c r="AY202" s="242" t="s">
        <v>397</v>
      </c>
      <c r="BK202" s="244">
        <f>SUM(BK203:BK210)</f>
        <v>0</v>
      </c>
    </row>
    <row r="203" s="2" customFormat="1" ht="33" customHeight="1">
      <c r="A203" s="40"/>
      <c r="B203" s="41"/>
      <c r="C203" s="247" t="s">
        <v>682</v>
      </c>
      <c r="D203" s="247" t="s">
        <v>400</v>
      </c>
      <c r="E203" s="248" t="s">
        <v>5181</v>
      </c>
      <c r="F203" s="249" t="s">
        <v>5168</v>
      </c>
      <c r="G203" s="250" t="s">
        <v>1828</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91</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1280</v>
      </c>
    </row>
    <row r="204" s="2" customFormat="1" ht="33" customHeight="1">
      <c r="A204" s="40"/>
      <c r="B204" s="41"/>
      <c r="C204" s="247" t="s">
        <v>987</v>
      </c>
      <c r="D204" s="247" t="s">
        <v>400</v>
      </c>
      <c r="E204" s="248" t="s">
        <v>5182</v>
      </c>
      <c r="F204" s="249" t="s">
        <v>5170</v>
      </c>
      <c r="G204" s="250" t="s">
        <v>1828</v>
      </c>
      <c r="H204" s="251">
        <v>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1296</v>
      </c>
    </row>
    <row r="205" s="2" customFormat="1" ht="16.5" customHeight="1">
      <c r="A205" s="40"/>
      <c r="B205" s="41"/>
      <c r="C205" s="247" t="s">
        <v>995</v>
      </c>
      <c r="D205" s="247" t="s">
        <v>400</v>
      </c>
      <c r="E205" s="248" t="s">
        <v>5171</v>
      </c>
      <c r="F205" s="249" t="s">
        <v>5172</v>
      </c>
      <c r="G205" s="250" t="s">
        <v>1828</v>
      </c>
      <c r="H205" s="251">
        <v>4</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91</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1311</v>
      </c>
    </row>
    <row r="206" s="2" customFormat="1" ht="16.5" customHeight="1">
      <c r="A206" s="40"/>
      <c r="B206" s="41"/>
      <c r="C206" s="247" t="s">
        <v>1021</v>
      </c>
      <c r="D206" s="247" t="s">
        <v>400</v>
      </c>
      <c r="E206" s="248" t="s">
        <v>5173</v>
      </c>
      <c r="F206" s="249" t="s">
        <v>5174</v>
      </c>
      <c r="G206" s="250" t="s">
        <v>1828</v>
      </c>
      <c r="H206" s="251">
        <v>2</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91</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1024</v>
      </c>
    </row>
    <row r="207" s="2" customFormat="1" ht="16.5" customHeight="1">
      <c r="A207" s="40"/>
      <c r="B207" s="41"/>
      <c r="C207" s="247" t="s">
        <v>1026</v>
      </c>
      <c r="D207" s="247" t="s">
        <v>400</v>
      </c>
      <c r="E207" s="248" t="s">
        <v>5175</v>
      </c>
      <c r="F207" s="249" t="s">
        <v>5176</v>
      </c>
      <c r="G207" s="250" t="s">
        <v>1828</v>
      </c>
      <c r="H207" s="251">
        <v>1</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1326</v>
      </c>
    </row>
    <row r="208" s="2" customFormat="1" ht="16.5" customHeight="1">
      <c r="A208" s="40"/>
      <c r="B208" s="41"/>
      <c r="C208" s="247" t="s">
        <v>1033</v>
      </c>
      <c r="D208" s="247" t="s">
        <v>400</v>
      </c>
      <c r="E208" s="248" t="s">
        <v>5177</v>
      </c>
      <c r="F208" s="249" t="s">
        <v>5178</v>
      </c>
      <c r="G208" s="250" t="s">
        <v>1828</v>
      </c>
      <c r="H208" s="251">
        <v>2</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91</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1036</v>
      </c>
    </row>
    <row r="209" s="2" customFormat="1" ht="16.5" customHeight="1">
      <c r="A209" s="40"/>
      <c r="B209" s="41"/>
      <c r="C209" s="247" t="s">
        <v>1042</v>
      </c>
      <c r="D209" s="247" t="s">
        <v>400</v>
      </c>
      <c r="E209" s="248" t="s">
        <v>5130</v>
      </c>
      <c r="F209" s="249" t="s">
        <v>5131</v>
      </c>
      <c r="G209" s="250" t="s">
        <v>1828</v>
      </c>
      <c r="H209" s="251">
        <v>3</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1345</v>
      </c>
    </row>
    <row r="210" s="2" customFormat="1" ht="16.5" customHeight="1">
      <c r="A210" s="40"/>
      <c r="B210" s="41"/>
      <c r="C210" s="247" t="s">
        <v>1048</v>
      </c>
      <c r="D210" s="247" t="s">
        <v>400</v>
      </c>
      <c r="E210" s="248" t="s">
        <v>5133</v>
      </c>
      <c r="F210" s="249" t="s">
        <v>5134</v>
      </c>
      <c r="G210" s="250" t="s">
        <v>1828</v>
      </c>
      <c r="H210" s="251">
        <v>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91</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1051</v>
      </c>
    </row>
    <row r="211" s="12" customFormat="1" ht="25.92" customHeight="1">
      <c r="A211" s="12"/>
      <c r="B211" s="231"/>
      <c r="C211" s="232"/>
      <c r="D211" s="233" t="s">
        <v>82</v>
      </c>
      <c r="E211" s="234" t="s">
        <v>5183</v>
      </c>
      <c r="F211" s="234" t="s">
        <v>5184</v>
      </c>
      <c r="G211" s="232"/>
      <c r="H211" s="232"/>
      <c r="I211" s="235"/>
      <c r="J211" s="236">
        <f>BK211</f>
        <v>0</v>
      </c>
      <c r="K211" s="232"/>
      <c r="L211" s="237"/>
      <c r="M211" s="238"/>
      <c r="N211" s="239"/>
      <c r="O211" s="239"/>
      <c r="P211" s="240">
        <f>SUM(P212:P219)</f>
        <v>0</v>
      </c>
      <c r="Q211" s="239"/>
      <c r="R211" s="240">
        <f>SUM(R212:R219)</f>
        <v>0</v>
      </c>
      <c r="S211" s="239"/>
      <c r="T211" s="241">
        <f>SUM(T212:T219)</f>
        <v>0</v>
      </c>
      <c r="U211" s="12"/>
      <c r="V211" s="12"/>
      <c r="W211" s="12"/>
      <c r="X211" s="12"/>
      <c r="Y211" s="12"/>
      <c r="Z211" s="12"/>
      <c r="AA211" s="12"/>
      <c r="AB211" s="12"/>
      <c r="AC211" s="12"/>
      <c r="AD211" s="12"/>
      <c r="AE211" s="12"/>
      <c r="AR211" s="242" t="s">
        <v>91</v>
      </c>
      <c r="AT211" s="243" t="s">
        <v>82</v>
      </c>
      <c r="AU211" s="243" t="s">
        <v>83</v>
      </c>
      <c r="AY211" s="242" t="s">
        <v>397</v>
      </c>
      <c r="BK211" s="244">
        <f>SUM(BK212:BK219)</f>
        <v>0</v>
      </c>
    </row>
    <row r="212" s="2" customFormat="1" ht="33" customHeight="1">
      <c r="A212" s="40"/>
      <c r="B212" s="41"/>
      <c r="C212" s="247" t="s">
        <v>1057</v>
      </c>
      <c r="D212" s="247" t="s">
        <v>400</v>
      </c>
      <c r="E212" s="248" t="s">
        <v>5185</v>
      </c>
      <c r="F212" s="249" t="s">
        <v>5154</v>
      </c>
      <c r="G212" s="250" t="s">
        <v>1828</v>
      </c>
      <c r="H212" s="251">
        <v>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91</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1060</v>
      </c>
    </row>
    <row r="213" s="2" customFormat="1" ht="33" customHeight="1">
      <c r="A213" s="40"/>
      <c r="B213" s="41"/>
      <c r="C213" s="247" t="s">
        <v>1061</v>
      </c>
      <c r="D213" s="247" t="s">
        <v>400</v>
      </c>
      <c r="E213" s="248" t="s">
        <v>5186</v>
      </c>
      <c r="F213" s="249" t="s">
        <v>5187</v>
      </c>
      <c r="G213" s="250" t="s">
        <v>1828</v>
      </c>
      <c r="H213" s="251">
        <v>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1064</v>
      </c>
    </row>
    <row r="214" s="2" customFormat="1" ht="16.5" customHeight="1">
      <c r="A214" s="40"/>
      <c r="B214" s="41"/>
      <c r="C214" s="247" t="s">
        <v>1066</v>
      </c>
      <c r="D214" s="247" t="s">
        <v>400</v>
      </c>
      <c r="E214" s="248" t="s">
        <v>5157</v>
      </c>
      <c r="F214" s="249" t="s">
        <v>5158</v>
      </c>
      <c r="G214" s="250" t="s">
        <v>1828</v>
      </c>
      <c r="H214" s="251">
        <v>4</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1069</v>
      </c>
    </row>
    <row r="215" s="2" customFormat="1" ht="16.5" customHeight="1">
      <c r="A215" s="40"/>
      <c r="B215" s="41"/>
      <c r="C215" s="247" t="s">
        <v>1070</v>
      </c>
      <c r="D215" s="247" t="s">
        <v>400</v>
      </c>
      <c r="E215" s="248" t="s">
        <v>5159</v>
      </c>
      <c r="F215" s="249" t="s">
        <v>5160</v>
      </c>
      <c r="G215" s="250" t="s">
        <v>1828</v>
      </c>
      <c r="H215" s="251">
        <v>2</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91</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1073</v>
      </c>
    </row>
    <row r="216" s="2" customFormat="1" ht="16.5" customHeight="1">
      <c r="A216" s="40"/>
      <c r="B216" s="41"/>
      <c r="C216" s="247" t="s">
        <v>1078</v>
      </c>
      <c r="D216" s="247" t="s">
        <v>400</v>
      </c>
      <c r="E216" s="248" t="s">
        <v>5161</v>
      </c>
      <c r="F216" s="249" t="s">
        <v>5162</v>
      </c>
      <c r="G216" s="250" t="s">
        <v>1828</v>
      </c>
      <c r="H216" s="251">
        <v>1</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1081</v>
      </c>
    </row>
    <row r="217" s="2" customFormat="1" ht="16.5" customHeight="1">
      <c r="A217" s="40"/>
      <c r="B217" s="41"/>
      <c r="C217" s="247" t="s">
        <v>1084</v>
      </c>
      <c r="D217" s="247" t="s">
        <v>400</v>
      </c>
      <c r="E217" s="248" t="s">
        <v>5163</v>
      </c>
      <c r="F217" s="249" t="s">
        <v>5164</v>
      </c>
      <c r="G217" s="250" t="s">
        <v>1828</v>
      </c>
      <c r="H217" s="251">
        <v>2</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1087</v>
      </c>
    </row>
    <row r="218" s="2" customFormat="1" ht="16.5" customHeight="1">
      <c r="A218" s="40"/>
      <c r="B218" s="41"/>
      <c r="C218" s="247" t="s">
        <v>1088</v>
      </c>
      <c r="D218" s="247" t="s">
        <v>400</v>
      </c>
      <c r="E218" s="248" t="s">
        <v>5130</v>
      </c>
      <c r="F218" s="249" t="s">
        <v>5131</v>
      </c>
      <c r="G218" s="250" t="s">
        <v>1828</v>
      </c>
      <c r="H218" s="251">
        <v>3</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91</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1091</v>
      </c>
    </row>
    <row r="219" s="2" customFormat="1" ht="16.5" customHeight="1">
      <c r="A219" s="40"/>
      <c r="B219" s="41"/>
      <c r="C219" s="247" t="s">
        <v>1092</v>
      </c>
      <c r="D219" s="247" t="s">
        <v>400</v>
      </c>
      <c r="E219" s="248" t="s">
        <v>5133</v>
      </c>
      <c r="F219" s="249" t="s">
        <v>5134</v>
      </c>
      <c r="G219" s="250" t="s">
        <v>1828</v>
      </c>
      <c r="H219" s="251">
        <v>2</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1095</v>
      </c>
    </row>
    <row r="220" s="12" customFormat="1" ht="25.92" customHeight="1">
      <c r="A220" s="12"/>
      <c r="B220" s="231"/>
      <c r="C220" s="232"/>
      <c r="D220" s="233" t="s">
        <v>82</v>
      </c>
      <c r="E220" s="234" t="s">
        <v>5188</v>
      </c>
      <c r="F220" s="234" t="s">
        <v>5189</v>
      </c>
      <c r="G220" s="232"/>
      <c r="H220" s="232"/>
      <c r="I220" s="235"/>
      <c r="J220" s="236">
        <f>BK220</f>
        <v>0</v>
      </c>
      <c r="K220" s="232"/>
      <c r="L220" s="237"/>
      <c r="M220" s="238"/>
      <c r="N220" s="239"/>
      <c r="O220" s="239"/>
      <c r="P220" s="240">
        <f>SUM(P221:P228)</f>
        <v>0</v>
      </c>
      <c r="Q220" s="239"/>
      <c r="R220" s="240">
        <f>SUM(R221:R228)</f>
        <v>0</v>
      </c>
      <c r="S220" s="239"/>
      <c r="T220" s="241">
        <f>SUM(T221:T228)</f>
        <v>0</v>
      </c>
      <c r="U220" s="12"/>
      <c r="V220" s="12"/>
      <c r="W220" s="12"/>
      <c r="X220" s="12"/>
      <c r="Y220" s="12"/>
      <c r="Z220" s="12"/>
      <c r="AA220" s="12"/>
      <c r="AB220" s="12"/>
      <c r="AC220" s="12"/>
      <c r="AD220" s="12"/>
      <c r="AE220" s="12"/>
      <c r="AR220" s="242" t="s">
        <v>91</v>
      </c>
      <c r="AT220" s="243" t="s">
        <v>82</v>
      </c>
      <c r="AU220" s="243" t="s">
        <v>83</v>
      </c>
      <c r="AY220" s="242" t="s">
        <v>397</v>
      </c>
      <c r="BK220" s="244">
        <f>SUM(BK221:BK228)</f>
        <v>0</v>
      </c>
    </row>
    <row r="221" s="2" customFormat="1" ht="33" customHeight="1">
      <c r="A221" s="40"/>
      <c r="B221" s="41"/>
      <c r="C221" s="247" t="s">
        <v>1096</v>
      </c>
      <c r="D221" s="247" t="s">
        <v>400</v>
      </c>
      <c r="E221" s="248" t="s">
        <v>5190</v>
      </c>
      <c r="F221" s="249" t="s">
        <v>5168</v>
      </c>
      <c r="G221" s="250" t="s">
        <v>1828</v>
      </c>
      <c r="H221" s="251">
        <v>1</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91</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1099</v>
      </c>
    </row>
    <row r="222" s="2" customFormat="1" ht="33" customHeight="1">
      <c r="A222" s="40"/>
      <c r="B222" s="41"/>
      <c r="C222" s="247" t="s">
        <v>1100</v>
      </c>
      <c r="D222" s="247" t="s">
        <v>400</v>
      </c>
      <c r="E222" s="248" t="s">
        <v>5191</v>
      </c>
      <c r="F222" s="249" t="s">
        <v>5192</v>
      </c>
      <c r="G222" s="250" t="s">
        <v>1828</v>
      </c>
      <c r="H222" s="251">
        <v>1</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1103</v>
      </c>
    </row>
    <row r="223" s="2" customFormat="1" ht="16.5" customHeight="1">
      <c r="A223" s="40"/>
      <c r="B223" s="41"/>
      <c r="C223" s="247" t="s">
        <v>1105</v>
      </c>
      <c r="D223" s="247" t="s">
        <v>400</v>
      </c>
      <c r="E223" s="248" t="s">
        <v>5171</v>
      </c>
      <c r="F223" s="249" t="s">
        <v>5172</v>
      </c>
      <c r="G223" s="250" t="s">
        <v>1828</v>
      </c>
      <c r="H223" s="251">
        <v>4</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1108</v>
      </c>
    </row>
    <row r="224" s="2" customFormat="1" ht="16.5" customHeight="1">
      <c r="A224" s="40"/>
      <c r="B224" s="41"/>
      <c r="C224" s="247" t="s">
        <v>1109</v>
      </c>
      <c r="D224" s="247" t="s">
        <v>400</v>
      </c>
      <c r="E224" s="248" t="s">
        <v>5173</v>
      </c>
      <c r="F224" s="249" t="s">
        <v>5174</v>
      </c>
      <c r="G224" s="250" t="s">
        <v>1828</v>
      </c>
      <c r="H224" s="251">
        <v>2</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91</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1112</v>
      </c>
    </row>
    <row r="225" s="2" customFormat="1" ht="16.5" customHeight="1">
      <c r="A225" s="40"/>
      <c r="B225" s="41"/>
      <c r="C225" s="247" t="s">
        <v>790</v>
      </c>
      <c r="D225" s="247" t="s">
        <v>400</v>
      </c>
      <c r="E225" s="248" t="s">
        <v>5175</v>
      </c>
      <c r="F225" s="249" t="s">
        <v>5176</v>
      </c>
      <c r="G225" s="250" t="s">
        <v>1828</v>
      </c>
      <c r="H225" s="251">
        <v>1</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1115</v>
      </c>
    </row>
    <row r="226" s="2" customFormat="1" ht="16.5" customHeight="1">
      <c r="A226" s="40"/>
      <c r="B226" s="41"/>
      <c r="C226" s="247" t="s">
        <v>1116</v>
      </c>
      <c r="D226" s="247" t="s">
        <v>400</v>
      </c>
      <c r="E226" s="248" t="s">
        <v>5177</v>
      </c>
      <c r="F226" s="249" t="s">
        <v>5178</v>
      </c>
      <c r="G226" s="250" t="s">
        <v>1828</v>
      </c>
      <c r="H226" s="251">
        <v>2</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1479</v>
      </c>
    </row>
    <row r="227" s="2" customFormat="1" ht="16.5" customHeight="1">
      <c r="A227" s="40"/>
      <c r="B227" s="41"/>
      <c r="C227" s="247" t="s">
        <v>793</v>
      </c>
      <c r="D227" s="247" t="s">
        <v>400</v>
      </c>
      <c r="E227" s="248" t="s">
        <v>5130</v>
      </c>
      <c r="F227" s="249" t="s">
        <v>5131</v>
      </c>
      <c r="G227" s="250" t="s">
        <v>1828</v>
      </c>
      <c r="H227" s="251">
        <v>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91</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1496</v>
      </c>
    </row>
    <row r="228" s="2" customFormat="1" ht="16.5" customHeight="1">
      <c r="A228" s="40"/>
      <c r="B228" s="41"/>
      <c r="C228" s="247" t="s">
        <v>1125</v>
      </c>
      <c r="D228" s="247" t="s">
        <v>400</v>
      </c>
      <c r="E228" s="248" t="s">
        <v>5133</v>
      </c>
      <c r="F228" s="249" t="s">
        <v>5134</v>
      </c>
      <c r="G228" s="250" t="s">
        <v>1828</v>
      </c>
      <c r="H228" s="251">
        <v>2</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1128</v>
      </c>
    </row>
    <row r="229" s="12" customFormat="1" ht="25.92" customHeight="1">
      <c r="A229" s="12"/>
      <c r="B229" s="231"/>
      <c r="C229" s="232"/>
      <c r="D229" s="233" t="s">
        <v>82</v>
      </c>
      <c r="E229" s="234" t="s">
        <v>5193</v>
      </c>
      <c r="F229" s="234" t="s">
        <v>5194</v>
      </c>
      <c r="G229" s="232"/>
      <c r="H229" s="232"/>
      <c r="I229" s="235"/>
      <c r="J229" s="236">
        <f>BK229</f>
        <v>0</v>
      </c>
      <c r="K229" s="232"/>
      <c r="L229" s="237"/>
      <c r="M229" s="238"/>
      <c r="N229" s="239"/>
      <c r="O229" s="239"/>
      <c r="P229" s="240">
        <f>SUM(P230:P237)</f>
        <v>0</v>
      </c>
      <c r="Q229" s="239"/>
      <c r="R229" s="240">
        <f>SUM(R230:R237)</f>
        <v>0</v>
      </c>
      <c r="S229" s="239"/>
      <c r="T229" s="241">
        <f>SUM(T230:T237)</f>
        <v>0</v>
      </c>
      <c r="U229" s="12"/>
      <c r="V229" s="12"/>
      <c r="W229" s="12"/>
      <c r="X229" s="12"/>
      <c r="Y229" s="12"/>
      <c r="Z229" s="12"/>
      <c r="AA229" s="12"/>
      <c r="AB229" s="12"/>
      <c r="AC229" s="12"/>
      <c r="AD229" s="12"/>
      <c r="AE229" s="12"/>
      <c r="AR229" s="242" t="s">
        <v>91</v>
      </c>
      <c r="AT229" s="243" t="s">
        <v>82</v>
      </c>
      <c r="AU229" s="243" t="s">
        <v>83</v>
      </c>
      <c r="AY229" s="242" t="s">
        <v>397</v>
      </c>
      <c r="BK229" s="244">
        <f>SUM(BK230:BK237)</f>
        <v>0</v>
      </c>
    </row>
    <row r="230" s="2" customFormat="1" ht="33" customHeight="1">
      <c r="A230" s="40"/>
      <c r="B230" s="41"/>
      <c r="C230" s="247" t="s">
        <v>798</v>
      </c>
      <c r="D230" s="247" t="s">
        <v>400</v>
      </c>
      <c r="E230" s="248" t="s">
        <v>5195</v>
      </c>
      <c r="F230" s="249" t="s">
        <v>5154</v>
      </c>
      <c r="G230" s="250" t="s">
        <v>1828</v>
      </c>
      <c r="H230" s="251">
        <v>1</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91</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1133</v>
      </c>
    </row>
    <row r="231" s="2" customFormat="1" ht="33" customHeight="1">
      <c r="A231" s="40"/>
      <c r="B231" s="41"/>
      <c r="C231" s="247" t="s">
        <v>1135</v>
      </c>
      <c r="D231" s="247" t="s">
        <v>400</v>
      </c>
      <c r="E231" s="248" t="s">
        <v>5196</v>
      </c>
      <c r="F231" s="249" t="s">
        <v>5197</v>
      </c>
      <c r="G231" s="250" t="s">
        <v>1828</v>
      </c>
      <c r="H231" s="251">
        <v>1</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1138</v>
      </c>
    </row>
    <row r="232" s="2" customFormat="1" ht="16.5" customHeight="1">
      <c r="A232" s="40"/>
      <c r="B232" s="41"/>
      <c r="C232" s="247" t="s">
        <v>807</v>
      </c>
      <c r="D232" s="247" t="s">
        <v>400</v>
      </c>
      <c r="E232" s="248" t="s">
        <v>5157</v>
      </c>
      <c r="F232" s="249" t="s">
        <v>5158</v>
      </c>
      <c r="G232" s="250" t="s">
        <v>1828</v>
      </c>
      <c r="H232" s="251">
        <v>4</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1142</v>
      </c>
    </row>
    <row r="233" s="2" customFormat="1" ht="16.5" customHeight="1">
      <c r="A233" s="40"/>
      <c r="B233" s="41"/>
      <c r="C233" s="247" t="s">
        <v>1143</v>
      </c>
      <c r="D233" s="247" t="s">
        <v>400</v>
      </c>
      <c r="E233" s="248" t="s">
        <v>5159</v>
      </c>
      <c r="F233" s="249" t="s">
        <v>5160</v>
      </c>
      <c r="G233" s="250" t="s">
        <v>1828</v>
      </c>
      <c r="H233" s="251">
        <v>2</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91</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1146</v>
      </c>
    </row>
    <row r="234" s="2" customFormat="1" ht="16.5" customHeight="1">
      <c r="A234" s="40"/>
      <c r="B234" s="41"/>
      <c r="C234" s="247" t="s">
        <v>812</v>
      </c>
      <c r="D234" s="247" t="s">
        <v>400</v>
      </c>
      <c r="E234" s="248" t="s">
        <v>5161</v>
      </c>
      <c r="F234" s="249" t="s">
        <v>5162</v>
      </c>
      <c r="G234" s="250" t="s">
        <v>1828</v>
      </c>
      <c r="H234" s="251">
        <v>1</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1150</v>
      </c>
    </row>
    <row r="235" s="2" customFormat="1" ht="16.5" customHeight="1">
      <c r="A235" s="40"/>
      <c r="B235" s="41"/>
      <c r="C235" s="247" t="s">
        <v>1152</v>
      </c>
      <c r="D235" s="247" t="s">
        <v>400</v>
      </c>
      <c r="E235" s="248" t="s">
        <v>5163</v>
      </c>
      <c r="F235" s="249" t="s">
        <v>5164</v>
      </c>
      <c r="G235" s="250" t="s">
        <v>1828</v>
      </c>
      <c r="H235" s="251">
        <v>2</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1155</v>
      </c>
    </row>
    <row r="236" s="2" customFormat="1" ht="16.5" customHeight="1">
      <c r="A236" s="40"/>
      <c r="B236" s="41"/>
      <c r="C236" s="247" t="s">
        <v>815</v>
      </c>
      <c r="D236" s="247" t="s">
        <v>400</v>
      </c>
      <c r="E236" s="248" t="s">
        <v>5130</v>
      </c>
      <c r="F236" s="249" t="s">
        <v>5131</v>
      </c>
      <c r="G236" s="250" t="s">
        <v>1828</v>
      </c>
      <c r="H236" s="251">
        <v>2</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91</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1159</v>
      </c>
    </row>
    <row r="237" s="2" customFormat="1" ht="16.5" customHeight="1">
      <c r="A237" s="40"/>
      <c r="B237" s="41"/>
      <c r="C237" s="247" t="s">
        <v>1161</v>
      </c>
      <c r="D237" s="247" t="s">
        <v>400</v>
      </c>
      <c r="E237" s="248" t="s">
        <v>5133</v>
      </c>
      <c r="F237" s="249" t="s">
        <v>5134</v>
      </c>
      <c r="G237" s="250" t="s">
        <v>1828</v>
      </c>
      <c r="H237" s="251">
        <v>2</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1162</v>
      </c>
    </row>
    <row r="238" s="12" customFormat="1" ht="25.92" customHeight="1">
      <c r="A238" s="12"/>
      <c r="B238" s="231"/>
      <c r="C238" s="232"/>
      <c r="D238" s="233" t="s">
        <v>82</v>
      </c>
      <c r="E238" s="234" t="s">
        <v>5198</v>
      </c>
      <c r="F238" s="234" t="s">
        <v>5199</v>
      </c>
      <c r="G238" s="232"/>
      <c r="H238" s="232"/>
      <c r="I238" s="235"/>
      <c r="J238" s="236">
        <f>BK238</f>
        <v>0</v>
      </c>
      <c r="K238" s="232"/>
      <c r="L238" s="237"/>
      <c r="M238" s="238"/>
      <c r="N238" s="239"/>
      <c r="O238" s="239"/>
      <c r="P238" s="240">
        <f>SUM(P239:P246)</f>
        <v>0</v>
      </c>
      <c r="Q238" s="239"/>
      <c r="R238" s="240">
        <f>SUM(R239:R246)</f>
        <v>0</v>
      </c>
      <c r="S238" s="239"/>
      <c r="T238" s="241">
        <f>SUM(T239:T246)</f>
        <v>0</v>
      </c>
      <c r="U238" s="12"/>
      <c r="V238" s="12"/>
      <c r="W238" s="12"/>
      <c r="X238" s="12"/>
      <c r="Y238" s="12"/>
      <c r="Z238" s="12"/>
      <c r="AA238" s="12"/>
      <c r="AB238" s="12"/>
      <c r="AC238" s="12"/>
      <c r="AD238" s="12"/>
      <c r="AE238" s="12"/>
      <c r="AR238" s="242" t="s">
        <v>91</v>
      </c>
      <c r="AT238" s="243" t="s">
        <v>82</v>
      </c>
      <c r="AU238" s="243" t="s">
        <v>83</v>
      </c>
      <c r="AY238" s="242" t="s">
        <v>397</v>
      </c>
      <c r="BK238" s="244">
        <f>SUM(BK239:BK246)</f>
        <v>0</v>
      </c>
    </row>
    <row r="239" s="2" customFormat="1" ht="33" customHeight="1">
      <c r="A239" s="40"/>
      <c r="B239" s="41"/>
      <c r="C239" s="247" t="s">
        <v>821</v>
      </c>
      <c r="D239" s="247" t="s">
        <v>400</v>
      </c>
      <c r="E239" s="248" t="s">
        <v>5200</v>
      </c>
      <c r="F239" s="249" t="s">
        <v>5168</v>
      </c>
      <c r="G239" s="250" t="s">
        <v>1828</v>
      </c>
      <c r="H239" s="251">
        <v>1</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1166</v>
      </c>
    </row>
    <row r="240" s="2" customFormat="1" ht="33" customHeight="1">
      <c r="A240" s="40"/>
      <c r="B240" s="41"/>
      <c r="C240" s="247" t="s">
        <v>1168</v>
      </c>
      <c r="D240" s="247" t="s">
        <v>400</v>
      </c>
      <c r="E240" s="248" t="s">
        <v>5201</v>
      </c>
      <c r="F240" s="249" t="s">
        <v>5202</v>
      </c>
      <c r="G240" s="250" t="s">
        <v>1828</v>
      </c>
      <c r="H240" s="251">
        <v>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91</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1171</v>
      </c>
    </row>
    <row r="241" s="2" customFormat="1" ht="16.5" customHeight="1">
      <c r="A241" s="40"/>
      <c r="B241" s="41"/>
      <c r="C241" s="247" t="s">
        <v>1173</v>
      </c>
      <c r="D241" s="247" t="s">
        <v>400</v>
      </c>
      <c r="E241" s="248" t="s">
        <v>5171</v>
      </c>
      <c r="F241" s="249" t="s">
        <v>5172</v>
      </c>
      <c r="G241" s="250" t="s">
        <v>1828</v>
      </c>
      <c r="H241" s="251">
        <v>4</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1176</v>
      </c>
    </row>
    <row r="242" s="2" customFormat="1" ht="16.5" customHeight="1">
      <c r="A242" s="40"/>
      <c r="B242" s="41"/>
      <c r="C242" s="247" t="s">
        <v>1178</v>
      </c>
      <c r="D242" s="247" t="s">
        <v>400</v>
      </c>
      <c r="E242" s="248" t="s">
        <v>5173</v>
      </c>
      <c r="F242" s="249" t="s">
        <v>5174</v>
      </c>
      <c r="G242" s="250" t="s">
        <v>1828</v>
      </c>
      <c r="H242" s="251">
        <v>2</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91</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1181</v>
      </c>
    </row>
    <row r="243" s="2" customFormat="1" ht="16.5" customHeight="1">
      <c r="A243" s="40"/>
      <c r="B243" s="41"/>
      <c r="C243" s="247" t="s">
        <v>1187</v>
      </c>
      <c r="D243" s="247" t="s">
        <v>400</v>
      </c>
      <c r="E243" s="248" t="s">
        <v>5175</v>
      </c>
      <c r="F243" s="249" t="s">
        <v>5176</v>
      </c>
      <c r="G243" s="250" t="s">
        <v>1828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400</v>
      </c>
      <c r="AU243" s="259" t="s">
        <v>91</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1190</v>
      </c>
    </row>
    <row r="244" s="2" customFormat="1" ht="16.5" customHeight="1">
      <c r="A244" s="40"/>
      <c r="B244" s="41"/>
      <c r="C244" s="247" t="s">
        <v>1192</v>
      </c>
      <c r="D244" s="247" t="s">
        <v>400</v>
      </c>
      <c r="E244" s="248" t="s">
        <v>5177</v>
      </c>
      <c r="F244" s="249" t="s">
        <v>5178</v>
      </c>
      <c r="G244" s="250" t="s">
        <v>1828</v>
      </c>
      <c r="H244" s="251">
        <v>2</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1195</v>
      </c>
    </row>
    <row r="245" s="2" customFormat="1" ht="16.5" customHeight="1">
      <c r="A245" s="40"/>
      <c r="B245" s="41"/>
      <c r="C245" s="247" t="s">
        <v>1197</v>
      </c>
      <c r="D245" s="247" t="s">
        <v>400</v>
      </c>
      <c r="E245" s="248" t="s">
        <v>5130</v>
      </c>
      <c r="F245" s="249" t="s">
        <v>5131</v>
      </c>
      <c r="G245" s="250" t="s">
        <v>1828</v>
      </c>
      <c r="H245" s="251">
        <v>3</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91</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1200</v>
      </c>
    </row>
    <row r="246" s="2" customFormat="1" ht="16.5" customHeight="1">
      <c r="A246" s="40"/>
      <c r="B246" s="41"/>
      <c r="C246" s="247" t="s">
        <v>1201</v>
      </c>
      <c r="D246" s="247" t="s">
        <v>400</v>
      </c>
      <c r="E246" s="248" t="s">
        <v>5133</v>
      </c>
      <c r="F246" s="249" t="s">
        <v>5134</v>
      </c>
      <c r="G246" s="250" t="s">
        <v>1828</v>
      </c>
      <c r="H246" s="251">
        <v>2</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400</v>
      </c>
      <c r="AU246" s="259" t="s">
        <v>91</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1204</v>
      </c>
    </row>
    <row r="247" s="12" customFormat="1" ht="25.92" customHeight="1">
      <c r="A247" s="12"/>
      <c r="B247" s="231"/>
      <c r="C247" s="232"/>
      <c r="D247" s="233" t="s">
        <v>82</v>
      </c>
      <c r="E247" s="234" t="s">
        <v>5203</v>
      </c>
      <c r="F247" s="234" t="s">
        <v>5204</v>
      </c>
      <c r="G247" s="232"/>
      <c r="H247" s="232"/>
      <c r="I247" s="235"/>
      <c r="J247" s="236">
        <f>BK247</f>
        <v>0</v>
      </c>
      <c r="K247" s="232"/>
      <c r="L247" s="237"/>
      <c r="M247" s="238"/>
      <c r="N247" s="239"/>
      <c r="O247" s="239"/>
      <c r="P247" s="240">
        <f>P248</f>
        <v>0</v>
      </c>
      <c r="Q247" s="239"/>
      <c r="R247" s="240">
        <f>R248</f>
        <v>0</v>
      </c>
      <c r="S247" s="239"/>
      <c r="T247" s="241">
        <f>T248</f>
        <v>0</v>
      </c>
      <c r="U247" s="12"/>
      <c r="V247" s="12"/>
      <c r="W247" s="12"/>
      <c r="X247" s="12"/>
      <c r="Y247" s="12"/>
      <c r="Z247" s="12"/>
      <c r="AA247" s="12"/>
      <c r="AB247" s="12"/>
      <c r="AC247" s="12"/>
      <c r="AD247" s="12"/>
      <c r="AE247" s="12"/>
      <c r="AR247" s="242" t="s">
        <v>91</v>
      </c>
      <c r="AT247" s="243" t="s">
        <v>82</v>
      </c>
      <c r="AU247" s="243" t="s">
        <v>83</v>
      </c>
      <c r="AY247" s="242" t="s">
        <v>397</v>
      </c>
      <c r="BK247" s="244">
        <f>BK248</f>
        <v>0</v>
      </c>
    </row>
    <row r="248" s="2" customFormat="1" ht="16.5" customHeight="1">
      <c r="A248" s="40"/>
      <c r="B248" s="41"/>
      <c r="C248" s="247" t="s">
        <v>1205</v>
      </c>
      <c r="D248" s="247" t="s">
        <v>400</v>
      </c>
      <c r="E248" s="248" t="s">
        <v>5171</v>
      </c>
      <c r="F248" s="249" t="s">
        <v>5172</v>
      </c>
      <c r="G248" s="250" t="s">
        <v>1828</v>
      </c>
      <c r="H248" s="251">
        <v>2</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91</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1208</v>
      </c>
    </row>
    <row r="249" s="12" customFormat="1" ht="25.92" customHeight="1">
      <c r="A249" s="12"/>
      <c r="B249" s="231"/>
      <c r="C249" s="232"/>
      <c r="D249" s="233" t="s">
        <v>82</v>
      </c>
      <c r="E249" s="234" t="s">
        <v>5205</v>
      </c>
      <c r="F249" s="234" t="s">
        <v>5206</v>
      </c>
      <c r="G249" s="232"/>
      <c r="H249" s="232"/>
      <c r="I249" s="235"/>
      <c r="J249" s="236">
        <f>BK249</f>
        <v>0</v>
      </c>
      <c r="K249" s="232"/>
      <c r="L249" s="237"/>
      <c r="M249" s="238"/>
      <c r="N249" s="239"/>
      <c r="O249" s="239"/>
      <c r="P249" s="240">
        <f>SUM(P250:P252)</f>
        <v>0</v>
      </c>
      <c r="Q249" s="239"/>
      <c r="R249" s="240">
        <f>SUM(R250:R252)</f>
        <v>0</v>
      </c>
      <c r="S249" s="239"/>
      <c r="T249" s="241">
        <f>SUM(T250:T252)</f>
        <v>0</v>
      </c>
      <c r="U249" s="12"/>
      <c r="V249" s="12"/>
      <c r="W249" s="12"/>
      <c r="X249" s="12"/>
      <c r="Y249" s="12"/>
      <c r="Z249" s="12"/>
      <c r="AA249" s="12"/>
      <c r="AB249" s="12"/>
      <c r="AC249" s="12"/>
      <c r="AD249" s="12"/>
      <c r="AE249" s="12"/>
      <c r="AR249" s="242" t="s">
        <v>91</v>
      </c>
      <c r="AT249" s="243" t="s">
        <v>82</v>
      </c>
      <c r="AU249" s="243" t="s">
        <v>83</v>
      </c>
      <c r="AY249" s="242" t="s">
        <v>397</v>
      </c>
      <c r="BK249" s="244">
        <f>SUM(BK250:BK252)</f>
        <v>0</v>
      </c>
    </row>
    <row r="250" s="2" customFormat="1" ht="33" customHeight="1">
      <c r="A250" s="40"/>
      <c r="B250" s="41"/>
      <c r="C250" s="247" t="s">
        <v>1209</v>
      </c>
      <c r="D250" s="247" t="s">
        <v>400</v>
      </c>
      <c r="E250" s="248" t="s">
        <v>5207</v>
      </c>
      <c r="F250" s="249" t="s">
        <v>5208</v>
      </c>
      <c r="G250" s="250" t="s">
        <v>1828</v>
      </c>
      <c r="H250" s="251">
        <v>2</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91</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1212</v>
      </c>
    </row>
    <row r="251" s="2" customFormat="1" ht="16.5" customHeight="1">
      <c r="A251" s="40"/>
      <c r="B251" s="41"/>
      <c r="C251" s="247" t="s">
        <v>1216</v>
      </c>
      <c r="D251" s="247" t="s">
        <v>400</v>
      </c>
      <c r="E251" s="248" t="s">
        <v>5157</v>
      </c>
      <c r="F251" s="249" t="s">
        <v>5158</v>
      </c>
      <c r="G251" s="250" t="s">
        <v>1828</v>
      </c>
      <c r="H251" s="251">
        <v>4</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91</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1219</v>
      </c>
    </row>
    <row r="252" s="2" customFormat="1" ht="16.5" customHeight="1">
      <c r="A252" s="40"/>
      <c r="B252" s="41"/>
      <c r="C252" s="247" t="s">
        <v>1228</v>
      </c>
      <c r="D252" s="247" t="s">
        <v>400</v>
      </c>
      <c r="E252" s="248" t="s">
        <v>5209</v>
      </c>
      <c r="F252" s="249" t="s">
        <v>5210</v>
      </c>
      <c r="G252" s="250" t="s">
        <v>1828</v>
      </c>
      <c r="H252" s="251">
        <v>2</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400</v>
      </c>
      <c r="AU252" s="259" t="s">
        <v>91</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1231</v>
      </c>
    </row>
    <row r="253" s="12" customFormat="1" ht="25.92" customHeight="1">
      <c r="A253" s="12"/>
      <c r="B253" s="231"/>
      <c r="C253" s="232"/>
      <c r="D253" s="233" t="s">
        <v>82</v>
      </c>
      <c r="E253" s="234" t="s">
        <v>5211</v>
      </c>
      <c r="F253" s="234" t="s">
        <v>5212</v>
      </c>
      <c r="G253" s="232"/>
      <c r="H253" s="232"/>
      <c r="I253" s="235"/>
      <c r="J253" s="236">
        <f>BK253</f>
        <v>0</v>
      </c>
      <c r="K253" s="232"/>
      <c r="L253" s="237"/>
      <c r="M253" s="238"/>
      <c r="N253" s="239"/>
      <c r="O253" s="239"/>
      <c r="P253" s="240">
        <f>SUM(P254:P259)</f>
        <v>0</v>
      </c>
      <c r="Q253" s="239"/>
      <c r="R253" s="240">
        <f>SUM(R254:R259)</f>
        <v>0</v>
      </c>
      <c r="S253" s="239"/>
      <c r="T253" s="241">
        <f>SUM(T254:T259)</f>
        <v>0</v>
      </c>
      <c r="U253" s="12"/>
      <c r="V253" s="12"/>
      <c r="W253" s="12"/>
      <c r="X253" s="12"/>
      <c r="Y253" s="12"/>
      <c r="Z253" s="12"/>
      <c r="AA253" s="12"/>
      <c r="AB253" s="12"/>
      <c r="AC253" s="12"/>
      <c r="AD253" s="12"/>
      <c r="AE253" s="12"/>
      <c r="AR253" s="242" t="s">
        <v>91</v>
      </c>
      <c r="AT253" s="243" t="s">
        <v>82</v>
      </c>
      <c r="AU253" s="243" t="s">
        <v>83</v>
      </c>
      <c r="AY253" s="242" t="s">
        <v>397</v>
      </c>
      <c r="BK253" s="244">
        <f>SUM(BK254:BK259)</f>
        <v>0</v>
      </c>
    </row>
    <row r="254" s="2" customFormat="1" ht="16.5" customHeight="1">
      <c r="A254" s="40"/>
      <c r="B254" s="41"/>
      <c r="C254" s="247" t="s">
        <v>1233</v>
      </c>
      <c r="D254" s="247" t="s">
        <v>400</v>
      </c>
      <c r="E254" s="248" t="s">
        <v>5213</v>
      </c>
      <c r="F254" s="249" t="s">
        <v>5214</v>
      </c>
      <c r="G254" s="250" t="s">
        <v>1</v>
      </c>
      <c r="H254" s="251">
        <v>0</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91</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1236</v>
      </c>
    </row>
    <row r="255" s="2" customFormat="1" ht="16.5" customHeight="1">
      <c r="A255" s="40"/>
      <c r="B255" s="41"/>
      <c r="C255" s="247" t="s">
        <v>1237</v>
      </c>
      <c r="D255" s="247" t="s">
        <v>400</v>
      </c>
      <c r="E255" s="248" t="s">
        <v>5215</v>
      </c>
      <c r="F255" s="249" t="s">
        <v>5214</v>
      </c>
      <c r="G255" s="250" t="s">
        <v>1</v>
      </c>
      <c r="H255" s="251">
        <v>0</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91</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1240</v>
      </c>
    </row>
    <row r="256" s="2" customFormat="1" ht="16.5" customHeight="1">
      <c r="A256" s="40"/>
      <c r="B256" s="41"/>
      <c r="C256" s="247" t="s">
        <v>1241</v>
      </c>
      <c r="D256" s="247" t="s">
        <v>400</v>
      </c>
      <c r="E256" s="248" t="s">
        <v>5216</v>
      </c>
      <c r="F256" s="249" t="s">
        <v>5214</v>
      </c>
      <c r="G256" s="250" t="s">
        <v>1</v>
      </c>
      <c r="H256" s="251">
        <v>0</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91</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1245</v>
      </c>
    </row>
    <row r="257" s="2" customFormat="1" ht="16.5" customHeight="1">
      <c r="A257" s="40"/>
      <c r="B257" s="41"/>
      <c r="C257" s="247" t="s">
        <v>1257</v>
      </c>
      <c r="D257" s="247" t="s">
        <v>400</v>
      </c>
      <c r="E257" s="248" t="s">
        <v>5217</v>
      </c>
      <c r="F257" s="249" t="s">
        <v>5214</v>
      </c>
      <c r="G257" s="250" t="s">
        <v>1</v>
      </c>
      <c r="H257" s="251">
        <v>0</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91</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1260</v>
      </c>
    </row>
    <row r="258" s="2" customFormat="1" ht="16.5" customHeight="1">
      <c r="A258" s="40"/>
      <c r="B258" s="41"/>
      <c r="C258" s="247" t="s">
        <v>1261</v>
      </c>
      <c r="D258" s="247" t="s">
        <v>400</v>
      </c>
      <c r="E258" s="248" t="s">
        <v>5218</v>
      </c>
      <c r="F258" s="249" t="s">
        <v>5214</v>
      </c>
      <c r="G258" s="250" t="s">
        <v>1</v>
      </c>
      <c r="H258" s="251">
        <v>0</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400</v>
      </c>
      <c r="AU258" s="259" t="s">
        <v>91</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1264</v>
      </c>
    </row>
    <row r="259" s="2" customFormat="1" ht="21.75" customHeight="1">
      <c r="A259" s="40"/>
      <c r="B259" s="41"/>
      <c r="C259" s="247" t="s">
        <v>1266</v>
      </c>
      <c r="D259" s="247" t="s">
        <v>400</v>
      </c>
      <c r="E259" s="248" t="s">
        <v>5219</v>
      </c>
      <c r="F259" s="249" t="s">
        <v>5220</v>
      </c>
      <c r="G259" s="250" t="s">
        <v>1</v>
      </c>
      <c r="H259" s="251">
        <v>0</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400</v>
      </c>
      <c r="AU259" s="259" t="s">
        <v>91</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1269</v>
      </c>
    </row>
    <row r="260" s="12" customFormat="1" ht="25.92" customHeight="1">
      <c r="A260" s="12"/>
      <c r="B260" s="231"/>
      <c r="C260" s="232"/>
      <c r="D260" s="233" t="s">
        <v>82</v>
      </c>
      <c r="E260" s="234" t="s">
        <v>5221</v>
      </c>
      <c r="F260" s="234" t="s">
        <v>5222</v>
      </c>
      <c r="G260" s="232"/>
      <c r="H260" s="232"/>
      <c r="I260" s="235"/>
      <c r="J260" s="236">
        <f>BK260</f>
        <v>0</v>
      </c>
      <c r="K260" s="232"/>
      <c r="L260" s="237"/>
      <c r="M260" s="238"/>
      <c r="N260" s="239"/>
      <c r="O260" s="239"/>
      <c r="P260" s="240">
        <f>SUM(P261:P276)</f>
        <v>0</v>
      </c>
      <c r="Q260" s="239"/>
      <c r="R260" s="240">
        <f>SUM(R261:R276)</f>
        <v>0</v>
      </c>
      <c r="S260" s="239"/>
      <c r="T260" s="241">
        <f>SUM(T261:T276)</f>
        <v>0</v>
      </c>
      <c r="U260" s="12"/>
      <c r="V260" s="12"/>
      <c r="W260" s="12"/>
      <c r="X260" s="12"/>
      <c r="Y260" s="12"/>
      <c r="Z260" s="12"/>
      <c r="AA260" s="12"/>
      <c r="AB260" s="12"/>
      <c r="AC260" s="12"/>
      <c r="AD260" s="12"/>
      <c r="AE260" s="12"/>
      <c r="AR260" s="242" t="s">
        <v>91</v>
      </c>
      <c r="AT260" s="243" t="s">
        <v>82</v>
      </c>
      <c r="AU260" s="243" t="s">
        <v>83</v>
      </c>
      <c r="AY260" s="242" t="s">
        <v>397</v>
      </c>
      <c r="BK260" s="244">
        <f>SUM(BK261:BK276)</f>
        <v>0</v>
      </c>
    </row>
    <row r="261" s="2" customFormat="1" ht="16.5" customHeight="1">
      <c r="A261" s="40"/>
      <c r="B261" s="41"/>
      <c r="C261" s="247" t="s">
        <v>1280</v>
      </c>
      <c r="D261" s="247" t="s">
        <v>400</v>
      </c>
      <c r="E261" s="248" t="s">
        <v>5223</v>
      </c>
      <c r="F261" s="249" t="s">
        <v>5224</v>
      </c>
      <c r="G261" s="250" t="s">
        <v>461</v>
      </c>
      <c r="H261" s="251">
        <v>10</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91</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1283</v>
      </c>
    </row>
    <row r="262" s="2" customFormat="1" ht="16.5" customHeight="1">
      <c r="A262" s="40"/>
      <c r="B262" s="41"/>
      <c r="C262" s="247" t="s">
        <v>1290</v>
      </c>
      <c r="D262" s="247" t="s">
        <v>400</v>
      </c>
      <c r="E262" s="248" t="s">
        <v>5225</v>
      </c>
      <c r="F262" s="249" t="s">
        <v>5226</v>
      </c>
      <c r="G262" s="250" t="s">
        <v>461</v>
      </c>
      <c r="H262" s="251">
        <v>20</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91</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1293</v>
      </c>
    </row>
    <row r="263" s="2" customFormat="1" ht="21.75" customHeight="1">
      <c r="A263" s="40"/>
      <c r="B263" s="41"/>
      <c r="C263" s="247" t="s">
        <v>1296</v>
      </c>
      <c r="D263" s="247" t="s">
        <v>400</v>
      </c>
      <c r="E263" s="248" t="s">
        <v>5227</v>
      </c>
      <c r="F263" s="249" t="s">
        <v>5228</v>
      </c>
      <c r="G263" s="250" t="s">
        <v>461</v>
      </c>
      <c r="H263" s="251">
        <v>1880</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400</v>
      </c>
      <c r="AU263" s="259" t="s">
        <v>91</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1299</v>
      </c>
    </row>
    <row r="264" s="2" customFormat="1" ht="21.75" customHeight="1">
      <c r="A264" s="40"/>
      <c r="B264" s="41"/>
      <c r="C264" s="247" t="s">
        <v>1306</v>
      </c>
      <c r="D264" s="247" t="s">
        <v>400</v>
      </c>
      <c r="E264" s="248" t="s">
        <v>5229</v>
      </c>
      <c r="F264" s="249" t="s">
        <v>5230</v>
      </c>
      <c r="G264" s="250" t="s">
        <v>461</v>
      </c>
      <c r="H264" s="251">
        <v>542</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400</v>
      </c>
      <c r="AU264" s="259" t="s">
        <v>91</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1309</v>
      </c>
    </row>
    <row r="265" s="2" customFormat="1" ht="21.75" customHeight="1">
      <c r="A265" s="40"/>
      <c r="B265" s="41"/>
      <c r="C265" s="247" t="s">
        <v>1311</v>
      </c>
      <c r="D265" s="247" t="s">
        <v>400</v>
      </c>
      <c r="E265" s="248" t="s">
        <v>5231</v>
      </c>
      <c r="F265" s="249" t="s">
        <v>5232</v>
      </c>
      <c r="G265" s="250" t="s">
        <v>461</v>
      </c>
      <c r="H265" s="251">
        <v>555</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91</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1314</v>
      </c>
    </row>
    <row r="266" s="2" customFormat="1" ht="21.75" customHeight="1">
      <c r="A266" s="40"/>
      <c r="B266" s="41"/>
      <c r="C266" s="247" t="s">
        <v>1315</v>
      </c>
      <c r="D266" s="247" t="s">
        <v>400</v>
      </c>
      <c r="E266" s="248" t="s">
        <v>5233</v>
      </c>
      <c r="F266" s="249" t="s">
        <v>5234</v>
      </c>
      <c r="G266" s="250" t="s">
        <v>461</v>
      </c>
      <c r="H266" s="251">
        <v>382</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400</v>
      </c>
      <c r="AU266" s="259" t="s">
        <v>91</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1318</v>
      </c>
    </row>
    <row r="267" s="2" customFormat="1" ht="21.75" customHeight="1">
      <c r="A267" s="40"/>
      <c r="B267" s="41"/>
      <c r="C267" s="247" t="s">
        <v>1024</v>
      </c>
      <c r="D267" s="247" t="s">
        <v>400</v>
      </c>
      <c r="E267" s="248" t="s">
        <v>5235</v>
      </c>
      <c r="F267" s="249" t="s">
        <v>5236</v>
      </c>
      <c r="G267" s="250" t="s">
        <v>461</v>
      </c>
      <c r="H267" s="251">
        <v>405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91</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1321</v>
      </c>
    </row>
    <row r="268" s="2" customFormat="1" ht="21.75" customHeight="1">
      <c r="A268" s="40"/>
      <c r="B268" s="41"/>
      <c r="C268" s="247" t="s">
        <v>1322</v>
      </c>
      <c r="D268" s="247" t="s">
        <v>400</v>
      </c>
      <c r="E268" s="248" t="s">
        <v>5237</v>
      </c>
      <c r="F268" s="249" t="s">
        <v>5238</v>
      </c>
      <c r="G268" s="250" t="s">
        <v>461</v>
      </c>
      <c r="H268" s="251">
        <v>435</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91</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1325</v>
      </c>
    </row>
    <row r="269" s="2" customFormat="1" ht="21.75" customHeight="1">
      <c r="A269" s="40"/>
      <c r="B269" s="41"/>
      <c r="C269" s="247" t="s">
        <v>1326</v>
      </c>
      <c r="D269" s="247" t="s">
        <v>400</v>
      </c>
      <c r="E269" s="248" t="s">
        <v>5239</v>
      </c>
      <c r="F269" s="249" t="s">
        <v>5240</v>
      </c>
      <c r="G269" s="250" t="s">
        <v>461</v>
      </c>
      <c r="H269" s="251">
        <v>150</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91</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1329</v>
      </c>
    </row>
    <row r="270" s="2" customFormat="1" ht="21.75" customHeight="1">
      <c r="A270" s="40"/>
      <c r="B270" s="41"/>
      <c r="C270" s="247" t="s">
        <v>1331</v>
      </c>
      <c r="D270" s="247" t="s">
        <v>400</v>
      </c>
      <c r="E270" s="248" t="s">
        <v>5241</v>
      </c>
      <c r="F270" s="249" t="s">
        <v>5242</v>
      </c>
      <c r="G270" s="250" t="s">
        <v>461</v>
      </c>
      <c r="H270" s="251">
        <v>1880</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400</v>
      </c>
      <c r="AU270" s="259" t="s">
        <v>91</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1334</v>
      </c>
    </row>
    <row r="271" s="2" customFormat="1" ht="21.75" customHeight="1">
      <c r="A271" s="40"/>
      <c r="B271" s="41"/>
      <c r="C271" s="247" t="s">
        <v>1036</v>
      </c>
      <c r="D271" s="247" t="s">
        <v>400</v>
      </c>
      <c r="E271" s="248" t="s">
        <v>5243</v>
      </c>
      <c r="F271" s="249" t="s">
        <v>5244</v>
      </c>
      <c r="G271" s="250" t="s">
        <v>461</v>
      </c>
      <c r="H271" s="251">
        <v>542</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91</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1815</v>
      </c>
    </row>
    <row r="272" s="2" customFormat="1" ht="21.75" customHeight="1">
      <c r="A272" s="40"/>
      <c r="B272" s="41"/>
      <c r="C272" s="247" t="s">
        <v>1340</v>
      </c>
      <c r="D272" s="247" t="s">
        <v>400</v>
      </c>
      <c r="E272" s="248" t="s">
        <v>5245</v>
      </c>
      <c r="F272" s="249" t="s">
        <v>5246</v>
      </c>
      <c r="G272" s="250" t="s">
        <v>461</v>
      </c>
      <c r="H272" s="251">
        <v>555</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91</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1825</v>
      </c>
    </row>
    <row r="273" s="2" customFormat="1" ht="21.75" customHeight="1">
      <c r="A273" s="40"/>
      <c r="B273" s="41"/>
      <c r="C273" s="247" t="s">
        <v>1345</v>
      </c>
      <c r="D273" s="247" t="s">
        <v>400</v>
      </c>
      <c r="E273" s="248" t="s">
        <v>5247</v>
      </c>
      <c r="F273" s="249" t="s">
        <v>5248</v>
      </c>
      <c r="G273" s="250" t="s">
        <v>461</v>
      </c>
      <c r="H273" s="251">
        <v>382</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91</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1835</v>
      </c>
    </row>
    <row r="274" s="2" customFormat="1" ht="16.5" customHeight="1">
      <c r="A274" s="40"/>
      <c r="B274" s="41"/>
      <c r="C274" s="247" t="s">
        <v>1349</v>
      </c>
      <c r="D274" s="247" t="s">
        <v>400</v>
      </c>
      <c r="E274" s="248" t="s">
        <v>5249</v>
      </c>
      <c r="F274" s="249" t="s">
        <v>5250</v>
      </c>
      <c r="G274" s="250" t="s">
        <v>461</v>
      </c>
      <c r="H274" s="251">
        <v>405</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91</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1352</v>
      </c>
    </row>
    <row r="275" s="2" customFormat="1" ht="16.5" customHeight="1">
      <c r="A275" s="40"/>
      <c r="B275" s="41"/>
      <c r="C275" s="247" t="s">
        <v>1051</v>
      </c>
      <c r="D275" s="247" t="s">
        <v>400</v>
      </c>
      <c r="E275" s="248" t="s">
        <v>5251</v>
      </c>
      <c r="F275" s="249" t="s">
        <v>5252</v>
      </c>
      <c r="G275" s="250" t="s">
        <v>461</v>
      </c>
      <c r="H275" s="251">
        <v>435</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91</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1357</v>
      </c>
    </row>
    <row r="276" s="2" customFormat="1" ht="16.5" customHeight="1">
      <c r="A276" s="40"/>
      <c r="B276" s="41"/>
      <c r="C276" s="247" t="s">
        <v>1363</v>
      </c>
      <c r="D276" s="247" t="s">
        <v>400</v>
      </c>
      <c r="E276" s="248" t="s">
        <v>5253</v>
      </c>
      <c r="F276" s="249" t="s">
        <v>5254</v>
      </c>
      <c r="G276" s="250" t="s">
        <v>461</v>
      </c>
      <c r="H276" s="251">
        <v>150</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91</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1857</v>
      </c>
    </row>
    <row r="277" s="12" customFormat="1" ht="25.92" customHeight="1">
      <c r="A277" s="12"/>
      <c r="B277" s="231"/>
      <c r="C277" s="232"/>
      <c r="D277" s="233" t="s">
        <v>82</v>
      </c>
      <c r="E277" s="234" t="s">
        <v>5255</v>
      </c>
      <c r="F277" s="234" t="s">
        <v>5256</v>
      </c>
      <c r="G277" s="232"/>
      <c r="H277" s="232"/>
      <c r="I277" s="235"/>
      <c r="J277" s="236">
        <f>BK277</f>
        <v>0</v>
      </c>
      <c r="K277" s="232"/>
      <c r="L277" s="237"/>
      <c r="M277" s="238"/>
      <c r="N277" s="239"/>
      <c r="O277" s="239"/>
      <c r="P277" s="240">
        <f>SUM(P278:P293)</f>
        <v>0</v>
      </c>
      <c r="Q277" s="239"/>
      <c r="R277" s="240">
        <f>SUM(R278:R293)</f>
        <v>0</v>
      </c>
      <c r="S277" s="239"/>
      <c r="T277" s="241">
        <f>SUM(T278:T293)</f>
        <v>0</v>
      </c>
      <c r="U277" s="12"/>
      <c r="V277" s="12"/>
      <c r="W277" s="12"/>
      <c r="X277" s="12"/>
      <c r="Y277" s="12"/>
      <c r="Z277" s="12"/>
      <c r="AA277" s="12"/>
      <c r="AB277" s="12"/>
      <c r="AC277" s="12"/>
      <c r="AD277" s="12"/>
      <c r="AE277" s="12"/>
      <c r="AR277" s="242" t="s">
        <v>91</v>
      </c>
      <c r="AT277" s="243" t="s">
        <v>82</v>
      </c>
      <c r="AU277" s="243" t="s">
        <v>83</v>
      </c>
      <c r="AY277" s="242" t="s">
        <v>397</v>
      </c>
      <c r="BK277" s="244">
        <f>SUM(BK278:BK293)</f>
        <v>0</v>
      </c>
    </row>
    <row r="278" s="2" customFormat="1" ht="21.75" customHeight="1">
      <c r="A278" s="40"/>
      <c r="B278" s="41"/>
      <c r="C278" s="247" t="s">
        <v>1060</v>
      </c>
      <c r="D278" s="247" t="s">
        <v>400</v>
      </c>
      <c r="E278" s="248" t="s">
        <v>5257</v>
      </c>
      <c r="F278" s="249" t="s">
        <v>5258</v>
      </c>
      <c r="G278" s="250" t="s">
        <v>1828</v>
      </c>
      <c r="H278" s="251">
        <v>41</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91</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1865</v>
      </c>
    </row>
    <row r="279" s="2" customFormat="1" ht="21.75" customHeight="1">
      <c r="A279" s="40"/>
      <c r="B279" s="41"/>
      <c r="C279" s="247" t="s">
        <v>1372</v>
      </c>
      <c r="D279" s="247" t="s">
        <v>400</v>
      </c>
      <c r="E279" s="248" t="s">
        <v>5259</v>
      </c>
      <c r="F279" s="249" t="s">
        <v>5260</v>
      </c>
      <c r="G279" s="250" t="s">
        <v>1828</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91</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5261</v>
      </c>
    </row>
    <row r="280" s="2" customFormat="1" ht="33" customHeight="1">
      <c r="A280" s="40"/>
      <c r="B280" s="41"/>
      <c r="C280" s="247" t="s">
        <v>1064</v>
      </c>
      <c r="D280" s="247" t="s">
        <v>400</v>
      </c>
      <c r="E280" s="248" t="s">
        <v>5262</v>
      </c>
      <c r="F280" s="249" t="s">
        <v>5263</v>
      </c>
      <c r="G280" s="250" t="s">
        <v>1828</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400</v>
      </c>
      <c r="AU280" s="259" t="s">
        <v>91</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1873</v>
      </c>
    </row>
    <row r="281" s="2" customFormat="1" ht="33" customHeight="1">
      <c r="A281" s="40"/>
      <c r="B281" s="41"/>
      <c r="C281" s="247" t="s">
        <v>1384</v>
      </c>
      <c r="D281" s="247" t="s">
        <v>400</v>
      </c>
      <c r="E281" s="248" t="s">
        <v>5264</v>
      </c>
      <c r="F281" s="249" t="s">
        <v>5265</v>
      </c>
      <c r="G281" s="250" t="s">
        <v>1828</v>
      </c>
      <c r="H281" s="251">
        <v>45</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91</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1881</v>
      </c>
    </row>
    <row r="282" s="2" customFormat="1" ht="33" customHeight="1">
      <c r="A282" s="40"/>
      <c r="B282" s="41"/>
      <c r="C282" s="247" t="s">
        <v>1069</v>
      </c>
      <c r="D282" s="247" t="s">
        <v>400</v>
      </c>
      <c r="E282" s="248" t="s">
        <v>5266</v>
      </c>
      <c r="F282" s="249" t="s">
        <v>5267</v>
      </c>
      <c r="G282" s="250" t="s">
        <v>1828</v>
      </c>
      <c r="H282" s="251">
        <v>1</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91</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1889</v>
      </c>
    </row>
    <row r="283" s="2" customFormat="1" ht="33" customHeight="1">
      <c r="A283" s="40"/>
      <c r="B283" s="41"/>
      <c r="C283" s="247" t="s">
        <v>1393</v>
      </c>
      <c r="D283" s="247" t="s">
        <v>400</v>
      </c>
      <c r="E283" s="248" t="s">
        <v>5268</v>
      </c>
      <c r="F283" s="249" t="s">
        <v>5269</v>
      </c>
      <c r="G283" s="250" t="s">
        <v>1828</v>
      </c>
      <c r="H283" s="251">
        <v>117</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400</v>
      </c>
      <c r="AU283" s="259" t="s">
        <v>91</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1897</v>
      </c>
    </row>
    <row r="284" s="2" customFormat="1" ht="33" customHeight="1">
      <c r="A284" s="40"/>
      <c r="B284" s="41"/>
      <c r="C284" s="247" t="s">
        <v>1073</v>
      </c>
      <c r="D284" s="247" t="s">
        <v>400</v>
      </c>
      <c r="E284" s="248" t="s">
        <v>5270</v>
      </c>
      <c r="F284" s="249" t="s">
        <v>5271</v>
      </c>
      <c r="G284" s="250" t="s">
        <v>1828</v>
      </c>
      <c r="H284" s="251">
        <v>8</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91</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1905</v>
      </c>
    </row>
    <row r="285" s="2" customFormat="1" ht="33" customHeight="1">
      <c r="A285" s="40"/>
      <c r="B285" s="41"/>
      <c r="C285" s="247" t="s">
        <v>1406</v>
      </c>
      <c r="D285" s="247" t="s">
        <v>400</v>
      </c>
      <c r="E285" s="248" t="s">
        <v>5272</v>
      </c>
      <c r="F285" s="249" t="s">
        <v>5273</v>
      </c>
      <c r="G285" s="250" t="s">
        <v>1828</v>
      </c>
      <c r="H285" s="251">
        <v>16</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400</v>
      </c>
      <c r="AU285" s="259" t="s">
        <v>91</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1913</v>
      </c>
    </row>
    <row r="286" s="2" customFormat="1" ht="33" customHeight="1">
      <c r="A286" s="40"/>
      <c r="B286" s="41"/>
      <c r="C286" s="247" t="s">
        <v>1081</v>
      </c>
      <c r="D286" s="247" t="s">
        <v>400</v>
      </c>
      <c r="E286" s="248" t="s">
        <v>5274</v>
      </c>
      <c r="F286" s="249" t="s">
        <v>5275</v>
      </c>
      <c r="G286" s="250" t="s">
        <v>1828</v>
      </c>
      <c r="H286" s="251">
        <v>2</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91</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1921</v>
      </c>
    </row>
    <row r="287" s="2" customFormat="1" ht="33" customHeight="1">
      <c r="A287" s="40"/>
      <c r="B287" s="41"/>
      <c r="C287" s="247" t="s">
        <v>1410</v>
      </c>
      <c r="D287" s="247" t="s">
        <v>400</v>
      </c>
      <c r="E287" s="248" t="s">
        <v>5276</v>
      </c>
      <c r="F287" s="249" t="s">
        <v>5277</v>
      </c>
      <c r="G287" s="250" t="s">
        <v>1828</v>
      </c>
      <c r="H287" s="251">
        <v>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91</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1929</v>
      </c>
    </row>
    <row r="288" s="2" customFormat="1" ht="16.5" customHeight="1">
      <c r="A288" s="40"/>
      <c r="B288" s="41"/>
      <c r="C288" s="247" t="s">
        <v>1087</v>
      </c>
      <c r="D288" s="247" t="s">
        <v>400</v>
      </c>
      <c r="E288" s="248" t="s">
        <v>5278</v>
      </c>
      <c r="F288" s="249" t="s">
        <v>5279</v>
      </c>
      <c r="G288" s="250" t="s">
        <v>1828</v>
      </c>
      <c r="H288" s="251">
        <v>42</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91</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1937</v>
      </c>
    </row>
    <row r="289" s="2" customFormat="1" ht="16.5" customHeight="1">
      <c r="A289" s="40"/>
      <c r="B289" s="41"/>
      <c r="C289" s="247" t="s">
        <v>1418</v>
      </c>
      <c r="D289" s="247" t="s">
        <v>400</v>
      </c>
      <c r="E289" s="248" t="s">
        <v>5280</v>
      </c>
      <c r="F289" s="249" t="s">
        <v>5281</v>
      </c>
      <c r="G289" s="250" t="s">
        <v>1828</v>
      </c>
      <c r="H289" s="251">
        <v>42</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400</v>
      </c>
      <c r="AU289" s="259" t="s">
        <v>91</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1945</v>
      </c>
    </row>
    <row r="290" s="2" customFormat="1" ht="16.5" customHeight="1">
      <c r="A290" s="40"/>
      <c r="B290" s="41"/>
      <c r="C290" s="247" t="s">
        <v>1091</v>
      </c>
      <c r="D290" s="247" t="s">
        <v>400</v>
      </c>
      <c r="E290" s="248" t="s">
        <v>5282</v>
      </c>
      <c r="F290" s="249" t="s">
        <v>5283</v>
      </c>
      <c r="G290" s="250" t="s">
        <v>1828</v>
      </c>
      <c r="H290" s="251">
        <v>192</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91</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1421</v>
      </c>
    </row>
    <row r="291" s="2" customFormat="1" ht="16.5" customHeight="1">
      <c r="A291" s="40"/>
      <c r="B291" s="41"/>
      <c r="C291" s="247" t="s">
        <v>1428</v>
      </c>
      <c r="D291" s="247" t="s">
        <v>400</v>
      </c>
      <c r="E291" s="248" t="s">
        <v>5284</v>
      </c>
      <c r="F291" s="249" t="s">
        <v>5285</v>
      </c>
      <c r="G291" s="250" t="s">
        <v>1828</v>
      </c>
      <c r="H291" s="251">
        <v>234</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91</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1426</v>
      </c>
    </row>
    <row r="292" s="2" customFormat="1" ht="16.5" customHeight="1">
      <c r="A292" s="40"/>
      <c r="B292" s="41"/>
      <c r="C292" s="247" t="s">
        <v>1095</v>
      </c>
      <c r="D292" s="247" t="s">
        <v>400</v>
      </c>
      <c r="E292" s="248" t="s">
        <v>5286</v>
      </c>
      <c r="F292" s="249" t="s">
        <v>5287</v>
      </c>
      <c r="G292" s="250" t="s">
        <v>1828</v>
      </c>
      <c r="H292" s="251">
        <v>84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91</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1432</v>
      </c>
    </row>
    <row r="293" s="2" customFormat="1" ht="16.5" customHeight="1">
      <c r="A293" s="40"/>
      <c r="B293" s="41"/>
      <c r="C293" s="247" t="s">
        <v>1439</v>
      </c>
      <c r="D293" s="247" t="s">
        <v>400</v>
      </c>
      <c r="E293" s="248" t="s">
        <v>5288</v>
      </c>
      <c r="F293" s="249" t="s">
        <v>5289</v>
      </c>
      <c r="G293" s="250" t="s">
        <v>1828</v>
      </c>
      <c r="H293" s="251">
        <v>384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91</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1437</v>
      </c>
    </row>
    <row r="294" s="12" customFormat="1" ht="25.92" customHeight="1">
      <c r="A294" s="12"/>
      <c r="B294" s="231"/>
      <c r="C294" s="232"/>
      <c r="D294" s="233" t="s">
        <v>82</v>
      </c>
      <c r="E294" s="234" t="s">
        <v>5290</v>
      </c>
      <c r="F294" s="234" t="s">
        <v>5291</v>
      </c>
      <c r="G294" s="232"/>
      <c r="H294" s="232"/>
      <c r="I294" s="235"/>
      <c r="J294" s="236">
        <f>BK294</f>
        <v>0</v>
      </c>
      <c r="K294" s="232"/>
      <c r="L294" s="237"/>
      <c r="M294" s="238"/>
      <c r="N294" s="239"/>
      <c r="O294" s="239"/>
      <c r="P294" s="240">
        <f>SUM(P295:P322)</f>
        <v>0</v>
      </c>
      <c r="Q294" s="239"/>
      <c r="R294" s="240">
        <f>SUM(R295:R322)</f>
        <v>0</v>
      </c>
      <c r="S294" s="239"/>
      <c r="T294" s="241">
        <f>SUM(T295:T322)</f>
        <v>0</v>
      </c>
      <c r="U294" s="12"/>
      <c r="V294" s="12"/>
      <c r="W294" s="12"/>
      <c r="X294" s="12"/>
      <c r="Y294" s="12"/>
      <c r="Z294" s="12"/>
      <c r="AA294" s="12"/>
      <c r="AB294" s="12"/>
      <c r="AC294" s="12"/>
      <c r="AD294" s="12"/>
      <c r="AE294" s="12"/>
      <c r="AR294" s="242" t="s">
        <v>91</v>
      </c>
      <c r="AT294" s="243" t="s">
        <v>82</v>
      </c>
      <c r="AU294" s="243" t="s">
        <v>83</v>
      </c>
      <c r="AY294" s="242" t="s">
        <v>397</v>
      </c>
      <c r="BK294" s="244">
        <f>SUM(BK295:BK322)</f>
        <v>0</v>
      </c>
    </row>
    <row r="295" s="2" customFormat="1" ht="16.5" customHeight="1">
      <c r="A295" s="40"/>
      <c r="B295" s="41"/>
      <c r="C295" s="247" t="s">
        <v>1099</v>
      </c>
      <c r="D295" s="247" t="s">
        <v>400</v>
      </c>
      <c r="E295" s="248" t="s">
        <v>5292</v>
      </c>
      <c r="F295" s="249" t="s">
        <v>5293</v>
      </c>
      <c r="G295" s="250" t="s">
        <v>1828</v>
      </c>
      <c r="H295" s="251">
        <v>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91</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1440</v>
      </c>
    </row>
    <row r="296" s="2" customFormat="1" ht="16.5" customHeight="1">
      <c r="A296" s="40"/>
      <c r="B296" s="41"/>
      <c r="C296" s="247" t="s">
        <v>1446</v>
      </c>
      <c r="D296" s="247" t="s">
        <v>400</v>
      </c>
      <c r="E296" s="248" t="s">
        <v>5294</v>
      </c>
      <c r="F296" s="249" t="s">
        <v>5295</v>
      </c>
      <c r="G296" s="250" t="s">
        <v>1828</v>
      </c>
      <c r="H296" s="251">
        <v>2</v>
      </c>
      <c r="I296" s="252"/>
      <c r="J296" s="253">
        <f>ROUND(I296*H296,2)</f>
        <v>0</v>
      </c>
      <c r="K296" s="254"/>
      <c r="L296" s="46"/>
      <c r="M296" s="255" t="s">
        <v>1</v>
      </c>
      <c r="N296" s="25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124</v>
      </c>
      <c r="AT296" s="259" t="s">
        <v>400</v>
      </c>
      <c r="AU296" s="259" t="s">
        <v>91</v>
      </c>
      <c r="AY296" s="18" t="s">
        <v>397</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124</v>
      </c>
      <c r="BM296" s="259" t="s">
        <v>1444</v>
      </c>
    </row>
    <row r="297" s="2" customFormat="1" ht="16.5" customHeight="1">
      <c r="A297" s="40"/>
      <c r="B297" s="41"/>
      <c r="C297" s="247" t="s">
        <v>1103</v>
      </c>
      <c r="D297" s="247" t="s">
        <v>400</v>
      </c>
      <c r="E297" s="248" t="s">
        <v>5296</v>
      </c>
      <c r="F297" s="249" t="s">
        <v>5297</v>
      </c>
      <c r="G297" s="250" t="s">
        <v>1828</v>
      </c>
      <c r="H297" s="251">
        <v>2</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91</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1449</v>
      </c>
    </row>
    <row r="298" s="2" customFormat="1" ht="16.5" customHeight="1">
      <c r="A298" s="40"/>
      <c r="B298" s="41"/>
      <c r="C298" s="247" t="s">
        <v>1454</v>
      </c>
      <c r="D298" s="247" t="s">
        <v>400</v>
      </c>
      <c r="E298" s="248" t="s">
        <v>5298</v>
      </c>
      <c r="F298" s="249" t="s">
        <v>5299</v>
      </c>
      <c r="G298" s="250" t="s">
        <v>1828</v>
      </c>
      <c r="H298" s="251">
        <v>2</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91</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1453</v>
      </c>
    </row>
    <row r="299" s="2" customFormat="1" ht="16.5" customHeight="1">
      <c r="A299" s="40"/>
      <c r="B299" s="41"/>
      <c r="C299" s="247" t="s">
        <v>1108</v>
      </c>
      <c r="D299" s="247" t="s">
        <v>400</v>
      </c>
      <c r="E299" s="248" t="s">
        <v>5300</v>
      </c>
      <c r="F299" s="249" t="s">
        <v>5301</v>
      </c>
      <c r="G299" s="250" t="s">
        <v>1828</v>
      </c>
      <c r="H299" s="251">
        <v>2</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400</v>
      </c>
      <c r="AU299" s="259" t="s">
        <v>91</v>
      </c>
      <c r="AY299" s="18" t="s">
        <v>397</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1457</v>
      </c>
    </row>
    <row r="300" s="2" customFormat="1" ht="16.5" customHeight="1">
      <c r="A300" s="40"/>
      <c r="B300" s="41"/>
      <c r="C300" s="247" t="s">
        <v>1460</v>
      </c>
      <c r="D300" s="247" t="s">
        <v>400</v>
      </c>
      <c r="E300" s="248" t="s">
        <v>5302</v>
      </c>
      <c r="F300" s="249" t="s">
        <v>5303</v>
      </c>
      <c r="G300" s="250" t="s">
        <v>1828</v>
      </c>
      <c r="H300" s="251">
        <v>2</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91</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1459</v>
      </c>
    </row>
    <row r="301" s="2" customFormat="1" ht="16.5" customHeight="1">
      <c r="A301" s="40"/>
      <c r="B301" s="41"/>
      <c r="C301" s="247" t="s">
        <v>1112</v>
      </c>
      <c r="D301" s="247" t="s">
        <v>400</v>
      </c>
      <c r="E301" s="248" t="s">
        <v>5304</v>
      </c>
      <c r="F301" s="249" t="s">
        <v>5305</v>
      </c>
      <c r="G301" s="250" t="s">
        <v>1828</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91</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1463</v>
      </c>
    </row>
    <row r="302" s="2" customFormat="1" ht="16.5" customHeight="1">
      <c r="A302" s="40"/>
      <c r="B302" s="41"/>
      <c r="C302" s="247" t="s">
        <v>1467</v>
      </c>
      <c r="D302" s="247" t="s">
        <v>400</v>
      </c>
      <c r="E302" s="248" t="s">
        <v>5306</v>
      </c>
      <c r="F302" s="249" t="s">
        <v>5307</v>
      </c>
      <c r="G302" s="250" t="s">
        <v>1828</v>
      </c>
      <c r="H302" s="251">
        <v>2</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400</v>
      </c>
      <c r="AU302" s="259" t="s">
        <v>91</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1466</v>
      </c>
    </row>
    <row r="303" s="2" customFormat="1" ht="16.5" customHeight="1">
      <c r="A303" s="40"/>
      <c r="B303" s="41"/>
      <c r="C303" s="247" t="s">
        <v>1115</v>
      </c>
      <c r="D303" s="247" t="s">
        <v>400</v>
      </c>
      <c r="E303" s="248" t="s">
        <v>5308</v>
      </c>
      <c r="F303" s="249" t="s">
        <v>5309</v>
      </c>
      <c r="G303" s="250" t="s">
        <v>1828</v>
      </c>
      <c r="H303" s="251">
        <v>2</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91</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1470</v>
      </c>
    </row>
    <row r="304" s="2" customFormat="1" ht="16.5" customHeight="1">
      <c r="A304" s="40"/>
      <c r="B304" s="41"/>
      <c r="C304" s="247" t="s">
        <v>1474</v>
      </c>
      <c r="D304" s="247" t="s">
        <v>400</v>
      </c>
      <c r="E304" s="248" t="s">
        <v>5310</v>
      </c>
      <c r="F304" s="249" t="s">
        <v>5311</v>
      </c>
      <c r="G304" s="250" t="s">
        <v>1828</v>
      </c>
      <c r="H304" s="251">
        <v>4</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91</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1473</v>
      </c>
    </row>
    <row r="305" s="2" customFormat="1">
      <c r="A305" s="40"/>
      <c r="B305" s="41"/>
      <c r="C305" s="42"/>
      <c r="D305" s="261" t="s">
        <v>404</v>
      </c>
      <c r="E305" s="42"/>
      <c r="F305" s="262" t="s">
        <v>5312</v>
      </c>
      <c r="G305" s="42"/>
      <c r="H305" s="42"/>
      <c r="I305" s="157"/>
      <c r="J305" s="42"/>
      <c r="K305" s="42"/>
      <c r="L305" s="46"/>
      <c r="M305" s="263"/>
      <c r="N305" s="264"/>
      <c r="O305" s="93"/>
      <c r="P305" s="93"/>
      <c r="Q305" s="93"/>
      <c r="R305" s="93"/>
      <c r="S305" s="93"/>
      <c r="T305" s="94"/>
      <c r="U305" s="40"/>
      <c r="V305" s="40"/>
      <c r="W305" s="40"/>
      <c r="X305" s="40"/>
      <c r="Y305" s="40"/>
      <c r="Z305" s="40"/>
      <c r="AA305" s="40"/>
      <c r="AB305" s="40"/>
      <c r="AC305" s="40"/>
      <c r="AD305" s="40"/>
      <c r="AE305" s="40"/>
      <c r="AT305" s="18" t="s">
        <v>404</v>
      </c>
      <c r="AU305" s="18" t="s">
        <v>91</v>
      </c>
    </row>
    <row r="306" s="2" customFormat="1" ht="16.5" customHeight="1">
      <c r="A306" s="40"/>
      <c r="B306" s="41"/>
      <c r="C306" s="247" t="s">
        <v>1479</v>
      </c>
      <c r="D306" s="247" t="s">
        <v>400</v>
      </c>
      <c r="E306" s="248" t="s">
        <v>5313</v>
      </c>
      <c r="F306" s="249" t="s">
        <v>5314</v>
      </c>
      <c r="G306" s="250" t="s">
        <v>1828</v>
      </c>
      <c r="H306" s="251">
        <v>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91</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1477</v>
      </c>
    </row>
    <row r="307" s="2" customFormat="1" ht="16.5" customHeight="1">
      <c r="A307" s="40"/>
      <c r="B307" s="41"/>
      <c r="C307" s="247" t="s">
        <v>1491</v>
      </c>
      <c r="D307" s="247" t="s">
        <v>400</v>
      </c>
      <c r="E307" s="248" t="s">
        <v>5315</v>
      </c>
      <c r="F307" s="249" t="s">
        <v>5316</v>
      </c>
      <c r="G307" s="250" t="s">
        <v>1828</v>
      </c>
      <c r="H307" s="251">
        <v>2</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400</v>
      </c>
      <c r="AU307" s="259" t="s">
        <v>91</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1482</v>
      </c>
    </row>
    <row r="308" s="2" customFormat="1" ht="16.5" customHeight="1">
      <c r="A308" s="40"/>
      <c r="B308" s="41"/>
      <c r="C308" s="247" t="s">
        <v>1496</v>
      </c>
      <c r="D308" s="247" t="s">
        <v>400</v>
      </c>
      <c r="E308" s="248" t="s">
        <v>5317</v>
      </c>
      <c r="F308" s="249" t="s">
        <v>5318</v>
      </c>
      <c r="G308" s="250" t="s">
        <v>1828</v>
      </c>
      <c r="H308" s="251">
        <v>2</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124</v>
      </c>
      <c r="AT308" s="259" t="s">
        <v>400</v>
      </c>
      <c r="AU308" s="259" t="s">
        <v>91</v>
      </c>
      <c r="AY308" s="18" t="s">
        <v>397</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124</v>
      </c>
      <c r="BM308" s="259" t="s">
        <v>1494</v>
      </c>
    </row>
    <row r="309" s="2" customFormat="1" ht="16.5" customHeight="1">
      <c r="A309" s="40"/>
      <c r="B309" s="41"/>
      <c r="C309" s="247" t="s">
        <v>1499</v>
      </c>
      <c r="D309" s="247" t="s">
        <v>400</v>
      </c>
      <c r="E309" s="248" t="s">
        <v>5319</v>
      </c>
      <c r="F309" s="249" t="s">
        <v>5320</v>
      </c>
      <c r="G309" s="250" t="s">
        <v>1828</v>
      </c>
      <c r="H309" s="251">
        <v>2</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91</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1497</v>
      </c>
    </row>
    <row r="310" s="2" customFormat="1" ht="16.5" customHeight="1">
      <c r="A310" s="40"/>
      <c r="B310" s="41"/>
      <c r="C310" s="247" t="s">
        <v>1128</v>
      </c>
      <c r="D310" s="247" t="s">
        <v>400</v>
      </c>
      <c r="E310" s="248" t="s">
        <v>5321</v>
      </c>
      <c r="F310" s="249" t="s">
        <v>5322</v>
      </c>
      <c r="G310" s="250" t="s">
        <v>1828</v>
      </c>
      <c r="H310" s="251">
        <v>2</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91</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1502</v>
      </c>
    </row>
    <row r="311" s="2" customFormat="1" ht="16.5" customHeight="1">
      <c r="A311" s="40"/>
      <c r="B311" s="41"/>
      <c r="C311" s="247" t="s">
        <v>1505</v>
      </c>
      <c r="D311" s="247" t="s">
        <v>400</v>
      </c>
      <c r="E311" s="248" t="s">
        <v>5323</v>
      </c>
      <c r="F311" s="249" t="s">
        <v>5324</v>
      </c>
      <c r="G311" s="250" t="s">
        <v>1828</v>
      </c>
      <c r="H311" s="251">
        <v>8</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400</v>
      </c>
      <c r="AU311" s="259" t="s">
        <v>91</v>
      </c>
      <c r="AY311" s="18" t="s">
        <v>397</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1503</v>
      </c>
    </row>
    <row r="312" s="2" customFormat="1" ht="16.5" customHeight="1">
      <c r="A312" s="40"/>
      <c r="B312" s="41"/>
      <c r="C312" s="247" t="s">
        <v>1133</v>
      </c>
      <c r="D312" s="247" t="s">
        <v>400</v>
      </c>
      <c r="E312" s="248" t="s">
        <v>5325</v>
      </c>
      <c r="F312" s="249" t="s">
        <v>5326</v>
      </c>
      <c r="G312" s="250" t="s">
        <v>1828</v>
      </c>
      <c r="H312" s="251">
        <v>2</v>
      </c>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124</v>
      </c>
      <c r="AT312" s="259" t="s">
        <v>400</v>
      </c>
      <c r="AU312" s="259" t="s">
        <v>91</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1506</v>
      </c>
    </row>
    <row r="313" s="2" customFormat="1" ht="16.5" customHeight="1">
      <c r="A313" s="40"/>
      <c r="B313" s="41"/>
      <c r="C313" s="247" t="s">
        <v>1509</v>
      </c>
      <c r="D313" s="247" t="s">
        <v>400</v>
      </c>
      <c r="E313" s="248" t="s">
        <v>5327</v>
      </c>
      <c r="F313" s="249" t="s">
        <v>5328</v>
      </c>
      <c r="G313" s="250" t="s">
        <v>1828</v>
      </c>
      <c r="H313" s="251">
        <v>2</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91</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1507</v>
      </c>
    </row>
    <row r="314" s="2" customFormat="1" ht="16.5" customHeight="1">
      <c r="A314" s="40"/>
      <c r="B314" s="41"/>
      <c r="C314" s="247" t="s">
        <v>1138</v>
      </c>
      <c r="D314" s="247" t="s">
        <v>400</v>
      </c>
      <c r="E314" s="248" t="s">
        <v>5329</v>
      </c>
      <c r="F314" s="249" t="s">
        <v>5330</v>
      </c>
      <c r="G314" s="250" t="s">
        <v>1828</v>
      </c>
      <c r="H314" s="251">
        <v>2</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400</v>
      </c>
      <c r="AU314" s="259" t="s">
        <v>91</v>
      </c>
      <c r="AY314" s="18" t="s">
        <v>397</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1512</v>
      </c>
    </row>
    <row r="315" s="2" customFormat="1">
      <c r="A315" s="40"/>
      <c r="B315" s="41"/>
      <c r="C315" s="42"/>
      <c r="D315" s="261" t="s">
        <v>404</v>
      </c>
      <c r="E315" s="42"/>
      <c r="F315" s="262" t="s">
        <v>5331</v>
      </c>
      <c r="G315" s="42"/>
      <c r="H315" s="42"/>
      <c r="I315" s="157"/>
      <c r="J315" s="42"/>
      <c r="K315" s="42"/>
      <c r="L315" s="46"/>
      <c r="M315" s="263"/>
      <c r="N315" s="264"/>
      <c r="O315" s="93"/>
      <c r="P315" s="93"/>
      <c r="Q315" s="93"/>
      <c r="R315" s="93"/>
      <c r="S315" s="93"/>
      <c r="T315" s="94"/>
      <c r="U315" s="40"/>
      <c r="V315" s="40"/>
      <c r="W315" s="40"/>
      <c r="X315" s="40"/>
      <c r="Y315" s="40"/>
      <c r="Z315" s="40"/>
      <c r="AA315" s="40"/>
      <c r="AB315" s="40"/>
      <c r="AC315" s="40"/>
      <c r="AD315" s="40"/>
      <c r="AE315" s="40"/>
      <c r="AT315" s="18" t="s">
        <v>404</v>
      </c>
      <c r="AU315" s="18" t="s">
        <v>91</v>
      </c>
    </row>
    <row r="316" s="2" customFormat="1" ht="16.5" customHeight="1">
      <c r="A316" s="40"/>
      <c r="B316" s="41"/>
      <c r="C316" s="247" t="s">
        <v>1519</v>
      </c>
      <c r="D316" s="247" t="s">
        <v>400</v>
      </c>
      <c r="E316" s="248" t="s">
        <v>5332</v>
      </c>
      <c r="F316" s="249" t="s">
        <v>5333</v>
      </c>
      <c r="G316" s="250" t="s">
        <v>1828</v>
      </c>
      <c r="H316" s="251">
        <v>2</v>
      </c>
      <c r="I316" s="252"/>
      <c r="J316" s="253">
        <f>ROUND(I316*H316,2)</f>
        <v>0</v>
      </c>
      <c r="K316" s="254"/>
      <c r="L316" s="46"/>
      <c r="M316" s="255" t="s">
        <v>1</v>
      </c>
      <c r="N316" s="25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124</v>
      </c>
      <c r="AT316" s="259" t="s">
        <v>400</v>
      </c>
      <c r="AU316" s="259" t="s">
        <v>91</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1517</v>
      </c>
    </row>
    <row r="317" s="2" customFormat="1" ht="16.5" customHeight="1">
      <c r="A317" s="40"/>
      <c r="B317" s="41"/>
      <c r="C317" s="247" t="s">
        <v>1142</v>
      </c>
      <c r="D317" s="247" t="s">
        <v>400</v>
      </c>
      <c r="E317" s="248" t="s">
        <v>5334</v>
      </c>
      <c r="F317" s="249" t="s">
        <v>5335</v>
      </c>
      <c r="G317" s="250" t="s">
        <v>1828</v>
      </c>
      <c r="H317" s="251">
        <v>2</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124</v>
      </c>
      <c r="AT317" s="259" t="s">
        <v>400</v>
      </c>
      <c r="AU317" s="259" t="s">
        <v>91</v>
      </c>
      <c r="AY317" s="18" t="s">
        <v>397</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124</v>
      </c>
      <c r="BM317" s="259" t="s">
        <v>1522</v>
      </c>
    </row>
    <row r="318" s="2" customFormat="1" ht="16.5" customHeight="1">
      <c r="A318" s="40"/>
      <c r="B318" s="41"/>
      <c r="C318" s="247" t="s">
        <v>1525</v>
      </c>
      <c r="D318" s="247" t="s">
        <v>400</v>
      </c>
      <c r="E318" s="248" t="s">
        <v>5336</v>
      </c>
      <c r="F318" s="249" t="s">
        <v>5337</v>
      </c>
      <c r="G318" s="250" t="s">
        <v>1828</v>
      </c>
      <c r="H318" s="251">
        <v>2</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400</v>
      </c>
      <c r="AU318" s="259" t="s">
        <v>91</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1524</v>
      </c>
    </row>
    <row r="319" s="2" customFormat="1" ht="16.5" customHeight="1">
      <c r="A319" s="40"/>
      <c r="B319" s="41"/>
      <c r="C319" s="247" t="s">
        <v>1146</v>
      </c>
      <c r="D319" s="247" t="s">
        <v>400</v>
      </c>
      <c r="E319" s="248" t="s">
        <v>5334</v>
      </c>
      <c r="F319" s="249" t="s">
        <v>5335</v>
      </c>
      <c r="G319" s="250" t="s">
        <v>1828</v>
      </c>
      <c r="H319" s="251">
        <v>8</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91</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1528</v>
      </c>
    </row>
    <row r="320" s="2" customFormat="1" ht="16.5" customHeight="1">
      <c r="A320" s="40"/>
      <c r="B320" s="41"/>
      <c r="C320" s="247" t="s">
        <v>1531</v>
      </c>
      <c r="D320" s="247" t="s">
        <v>400</v>
      </c>
      <c r="E320" s="248" t="s">
        <v>5338</v>
      </c>
      <c r="F320" s="249" t="s">
        <v>5339</v>
      </c>
      <c r="G320" s="250" t="s">
        <v>1828</v>
      </c>
      <c r="H320" s="251">
        <v>2</v>
      </c>
      <c r="I320" s="252"/>
      <c r="J320" s="253">
        <f>ROUND(I320*H320,2)</f>
        <v>0</v>
      </c>
      <c r="K320" s="254"/>
      <c r="L320" s="46"/>
      <c r="M320" s="255" t="s">
        <v>1</v>
      </c>
      <c r="N320" s="256" t="s">
        <v>48</v>
      </c>
      <c r="O320" s="93"/>
      <c r="P320" s="257">
        <f>O320*H320</f>
        <v>0</v>
      </c>
      <c r="Q320" s="257">
        <v>0</v>
      </c>
      <c r="R320" s="257">
        <f>Q320*H320</f>
        <v>0</v>
      </c>
      <c r="S320" s="257">
        <v>0</v>
      </c>
      <c r="T320" s="258">
        <f>S320*H320</f>
        <v>0</v>
      </c>
      <c r="U320" s="40"/>
      <c r="V320" s="40"/>
      <c r="W320" s="40"/>
      <c r="X320" s="40"/>
      <c r="Y320" s="40"/>
      <c r="Z320" s="40"/>
      <c r="AA320" s="40"/>
      <c r="AB320" s="40"/>
      <c r="AC320" s="40"/>
      <c r="AD320" s="40"/>
      <c r="AE320" s="40"/>
      <c r="AR320" s="259" t="s">
        <v>124</v>
      </c>
      <c r="AT320" s="259" t="s">
        <v>400</v>
      </c>
      <c r="AU320" s="259" t="s">
        <v>91</v>
      </c>
      <c r="AY320" s="18" t="s">
        <v>397</v>
      </c>
      <c r="BE320" s="260">
        <f>IF(N320="základní",J320,0)</f>
        <v>0</v>
      </c>
      <c r="BF320" s="260">
        <f>IF(N320="snížená",J320,0)</f>
        <v>0</v>
      </c>
      <c r="BG320" s="260">
        <f>IF(N320="zákl. přenesená",J320,0)</f>
        <v>0</v>
      </c>
      <c r="BH320" s="260">
        <f>IF(N320="sníž. přenesená",J320,0)</f>
        <v>0</v>
      </c>
      <c r="BI320" s="260">
        <f>IF(N320="nulová",J320,0)</f>
        <v>0</v>
      </c>
      <c r="BJ320" s="18" t="s">
        <v>91</v>
      </c>
      <c r="BK320" s="260">
        <f>ROUND(I320*H320,2)</f>
        <v>0</v>
      </c>
      <c r="BL320" s="18" t="s">
        <v>124</v>
      </c>
      <c r="BM320" s="259" t="s">
        <v>1530</v>
      </c>
    </row>
    <row r="321" s="2" customFormat="1" ht="16.5" customHeight="1">
      <c r="A321" s="40"/>
      <c r="B321" s="41"/>
      <c r="C321" s="247" t="s">
        <v>1150</v>
      </c>
      <c r="D321" s="247" t="s">
        <v>400</v>
      </c>
      <c r="E321" s="248" t="s">
        <v>5336</v>
      </c>
      <c r="F321" s="249" t="s">
        <v>5337</v>
      </c>
      <c r="G321" s="250" t="s">
        <v>1828</v>
      </c>
      <c r="H321" s="251">
        <v>10</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400</v>
      </c>
      <c r="AU321" s="259" t="s">
        <v>91</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1534</v>
      </c>
    </row>
    <row r="322" s="2" customFormat="1" ht="16.5" customHeight="1">
      <c r="A322" s="40"/>
      <c r="B322" s="41"/>
      <c r="C322" s="247" t="s">
        <v>1539</v>
      </c>
      <c r="D322" s="247" t="s">
        <v>400</v>
      </c>
      <c r="E322" s="248" t="s">
        <v>5340</v>
      </c>
      <c r="F322" s="249" t="s">
        <v>5341</v>
      </c>
      <c r="G322" s="250" t="s">
        <v>1828</v>
      </c>
      <c r="H322" s="251">
        <v>2</v>
      </c>
      <c r="I322" s="252"/>
      <c r="J322" s="253">
        <f>ROUND(I322*H322,2)</f>
        <v>0</v>
      </c>
      <c r="K322" s="254"/>
      <c r="L322" s="46"/>
      <c r="M322" s="255" t="s">
        <v>1</v>
      </c>
      <c r="N322" s="25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124</v>
      </c>
      <c r="AT322" s="259" t="s">
        <v>400</v>
      </c>
      <c r="AU322" s="259" t="s">
        <v>91</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1537</v>
      </c>
    </row>
    <row r="323" s="12" customFormat="1" ht="25.92" customHeight="1">
      <c r="A323" s="12"/>
      <c r="B323" s="231"/>
      <c r="C323" s="232"/>
      <c r="D323" s="233" t="s">
        <v>82</v>
      </c>
      <c r="E323" s="234" t="s">
        <v>5342</v>
      </c>
      <c r="F323" s="234" t="s">
        <v>5343</v>
      </c>
      <c r="G323" s="232"/>
      <c r="H323" s="232"/>
      <c r="I323" s="235"/>
      <c r="J323" s="236">
        <f>BK323</f>
        <v>0</v>
      </c>
      <c r="K323" s="232"/>
      <c r="L323" s="237"/>
      <c r="M323" s="238"/>
      <c r="N323" s="239"/>
      <c r="O323" s="239"/>
      <c r="P323" s="240">
        <f>SUM(P324:P336)</f>
        <v>0</v>
      </c>
      <c r="Q323" s="239"/>
      <c r="R323" s="240">
        <f>SUM(R324:R336)</f>
        <v>0</v>
      </c>
      <c r="S323" s="239"/>
      <c r="T323" s="241">
        <f>SUM(T324:T336)</f>
        <v>0</v>
      </c>
      <c r="U323" s="12"/>
      <c r="V323" s="12"/>
      <c r="W323" s="12"/>
      <c r="X323" s="12"/>
      <c r="Y323" s="12"/>
      <c r="Z323" s="12"/>
      <c r="AA323" s="12"/>
      <c r="AB323" s="12"/>
      <c r="AC323" s="12"/>
      <c r="AD323" s="12"/>
      <c r="AE323" s="12"/>
      <c r="AR323" s="242" t="s">
        <v>91</v>
      </c>
      <c r="AT323" s="243" t="s">
        <v>82</v>
      </c>
      <c r="AU323" s="243" t="s">
        <v>83</v>
      </c>
      <c r="AY323" s="242" t="s">
        <v>397</v>
      </c>
      <c r="BK323" s="244">
        <f>SUM(BK324:BK336)</f>
        <v>0</v>
      </c>
    </row>
    <row r="324" s="2" customFormat="1" ht="16.5" customHeight="1">
      <c r="A324" s="40"/>
      <c r="B324" s="41"/>
      <c r="C324" s="247" t="s">
        <v>1155</v>
      </c>
      <c r="D324" s="247" t="s">
        <v>400</v>
      </c>
      <c r="E324" s="248" t="s">
        <v>5344</v>
      </c>
      <c r="F324" s="249" t="s">
        <v>5345</v>
      </c>
      <c r="G324" s="250" t="s">
        <v>1828</v>
      </c>
      <c r="H324" s="251">
        <v>1</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400</v>
      </c>
      <c r="AU324" s="259" t="s">
        <v>91</v>
      </c>
      <c r="AY324" s="18" t="s">
        <v>397</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1542</v>
      </c>
    </row>
    <row r="325" s="2" customFormat="1" ht="16.5" customHeight="1">
      <c r="A325" s="40"/>
      <c r="B325" s="41"/>
      <c r="C325" s="247" t="s">
        <v>1548</v>
      </c>
      <c r="D325" s="247" t="s">
        <v>400</v>
      </c>
      <c r="E325" s="248" t="s">
        <v>5346</v>
      </c>
      <c r="F325" s="249" t="s">
        <v>5347</v>
      </c>
      <c r="G325" s="250" t="s">
        <v>1828</v>
      </c>
      <c r="H325" s="251">
        <v>7</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91</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1546</v>
      </c>
    </row>
    <row r="326" s="2" customFormat="1" ht="16.5" customHeight="1">
      <c r="A326" s="40"/>
      <c r="B326" s="41"/>
      <c r="C326" s="247" t="s">
        <v>1159</v>
      </c>
      <c r="D326" s="247" t="s">
        <v>400</v>
      </c>
      <c r="E326" s="248" t="s">
        <v>5348</v>
      </c>
      <c r="F326" s="249" t="s">
        <v>5349</v>
      </c>
      <c r="G326" s="250" t="s">
        <v>1828</v>
      </c>
      <c r="H326" s="251">
        <v>1</v>
      </c>
      <c r="I326" s="252"/>
      <c r="J326" s="253">
        <f>ROUND(I326*H326,2)</f>
        <v>0</v>
      </c>
      <c r="K326" s="254"/>
      <c r="L326" s="46"/>
      <c r="M326" s="255" t="s">
        <v>1</v>
      </c>
      <c r="N326" s="256" t="s">
        <v>48</v>
      </c>
      <c r="O326" s="93"/>
      <c r="P326" s="257">
        <f>O326*H326</f>
        <v>0</v>
      </c>
      <c r="Q326" s="257">
        <v>0</v>
      </c>
      <c r="R326" s="257">
        <f>Q326*H326</f>
        <v>0</v>
      </c>
      <c r="S326" s="257">
        <v>0</v>
      </c>
      <c r="T326" s="258">
        <f>S326*H326</f>
        <v>0</v>
      </c>
      <c r="U326" s="40"/>
      <c r="V326" s="40"/>
      <c r="W326" s="40"/>
      <c r="X326" s="40"/>
      <c r="Y326" s="40"/>
      <c r="Z326" s="40"/>
      <c r="AA326" s="40"/>
      <c r="AB326" s="40"/>
      <c r="AC326" s="40"/>
      <c r="AD326" s="40"/>
      <c r="AE326" s="40"/>
      <c r="AR326" s="259" t="s">
        <v>124</v>
      </c>
      <c r="AT326" s="259" t="s">
        <v>400</v>
      </c>
      <c r="AU326" s="259" t="s">
        <v>91</v>
      </c>
      <c r="AY326" s="18" t="s">
        <v>397</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124</v>
      </c>
      <c r="BM326" s="259" t="s">
        <v>1551</v>
      </c>
    </row>
    <row r="327" s="2" customFormat="1" ht="16.5" customHeight="1">
      <c r="A327" s="40"/>
      <c r="B327" s="41"/>
      <c r="C327" s="247" t="s">
        <v>1556</v>
      </c>
      <c r="D327" s="247" t="s">
        <v>400</v>
      </c>
      <c r="E327" s="248" t="s">
        <v>5350</v>
      </c>
      <c r="F327" s="249" t="s">
        <v>5351</v>
      </c>
      <c r="G327" s="250" t="s">
        <v>1828</v>
      </c>
      <c r="H327" s="251">
        <v>1</v>
      </c>
      <c r="I327" s="252"/>
      <c r="J327" s="253">
        <f>ROUND(I327*H327,2)</f>
        <v>0</v>
      </c>
      <c r="K327" s="254"/>
      <c r="L327" s="46"/>
      <c r="M327" s="255" t="s">
        <v>1</v>
      </c>
      <c r="N327" s="25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124</v>
      </c>
      <c r="AT327" s="259" t="s">
        <v>400</v>
      </c>
      <c r="AU327" s="259" t="s">
        <v>91</v>
      </c>
      <c r="AY327" s="18" t="s">
        <v>397</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1555</v>
      </c>
    </row>
    <row r="328" s="2" customFormat="1" ht="16.5" customHeight="1">
      <c r="A328" s="40"/>
      <c r="B328" s="41"/>
      <c r="C328" s="247" t="s">
        <v>1162</v>
      </c>
      <c r="D328" s="247" t="s">
        <v>400</v>
      </c>
      <c r="E328" s="248" t="s">
        <v>5352</v>
      </c>
      <c r="F328" s="249" t="s">
        <v>5353</v>
      </c>
      <c r="G328" s="250" t="s">
        <v>1828</v>
      </c>
      <c r="H328" s="251">
        <v>1</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91</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1559</v>
      </c>
    </row>
    <row r="329" s="2" customFormat="1" ht="16.5" customHeight="1">
      <c r="A329" s="40"/>
      <c r="B329" s="41"/>
      <c r="C329" s="247" t="s">
        <v>1565</v>
      </c>
      <c r="D329" s="247" t="s">
        <v>400</v>
      </c>
      <c r="E329" s="248" t="s">
        <v>5354</v>
      </c>
      <c r="F329" s="249" t="s">
        <v>5355</v>
      </c>
      <c r="G329" s="250" t="s">
        <v>1828</v>
      </c>
      <c r="H329" s="251">
        <v>1</v>
      </c>
      <c r="I329" s="252"/>
      <c r="J329" s="253">
        <f>ROUND(I329*H329,2)</f>
        <v>0</v>
      </c>
      <c r="K329" s="254"/>
      <c r="L329" s="46"/>
      <c r="M329" s="255" t="s">
        <v>1</v>
      </c>
      <c r="N329" s="256" t="s">
        <v>48</v>
      </c>
      <c r="O329" s="93"/>
      <c r="P329" s="257">
        <f>O329*H329</f>
        <v>0</v>
      </c>
      <c r="Q329" s="257">
        <v>0</v>
      </c>
      <c r="R329" s="257">
        <f>Q329*H329</f>
        <v>0</v>
      </c>
      <c r="S329" s="257">
        <v>0</v>
      </c>
      <c r="T329" s="258">
        <f>S329*H329</f>
        <v>0</v>
      </c>
      <c r="U329" s="40"/>
      <c r="V329" s="40"/>
      <c r="W329" s="40"/>
      <c r="X329" s="40"/>
      <c r="Y329" s="40"/>
      <c r="Z329" s="40"/>
      <c r="AA329" s="40"/>
      <c r="AB329" s="40"/>
      <c r="AC329" s="40"/>
      <c r="AD329" s="40"/>
      <c r="AE329" s="40"/>
      <c r="AR329" s="259" t="s">
        <v>124</v>
      </c>
      <c r="AT329" s="259" t="s">
        <v>400</v>
      </c>
      <c r="AU329" s="259" t="s">
        <v>91</v>
      </c>
      <c r="AY329" s="18" t="s">
        <v>397</v>
      </c>
      <c r="BE329" s="260">
        <f>IF(N329="základní",J329,0)</f>
        <v>0</v>
      </c>
      <c r="BF329" s="260">
        <f>IF(N329="snížená",J329,0)</f>
        <v>0</v>
      </c>
      <c r="BG329" s="260">
        <f>IF(N329="zákl. přenesená",J329,0)</f>
        <v>0</v>
      </c>
      <c r="BH329" s="260">
        <f>IF(N329="sníž. přenesená",J329,0)</f>
        <v>0</v>
      </c>
      <c r="BI329" s="260">
        <f>IF(N329="nulová",J329,0)</f>
        <v>0</v>
      </c>
      <c r="BJ329" s="18" t="s">
        <v>91</v>
      </c>
      <c r="BK329" s="260">
        <f>ROUND(I329*H329,2)</f>
        <v>0</v>
      </c>
      <c r="BL329" s="18" t="s">
        <v>124</v>
      </c>
      <c r="BM329" s="259" t="s">
        <v>1563</v>
      </c>
    </row>
    <row r="330" s="2" customFormat="1" ht="16.5" customHeight="1">
      <c r="A330" s="40"/>
      <c r="B330" s="41"/>
      <c r="C330" s="247" t="s">
        <v>1166</v>
      </c>
      <c r="D330" s="247" t="s">
        <v>400</v>
      </c>
      <c r="E330" s="248" t="s">
        <v>5356</v>
      </c>
      <c r="F330" s="249" t="s">
        <v>5357</v>
      </c>
      <c r="G330" s="250" t="s">
        <v>1828</v>
      </c>
      <c r="H330" s="251">
        <v>1</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400</v>
      </c>
      <c r="AU330" s="259" t="s">
        <v>91</v>
      </c>
      <c r="AY330" s="18" t="s">
        <v>397</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1567</v>
      </c>
    </row>
    <row r="331" s="2" customFormat="1" ht="16.5" customHeight="1">
      <c r="A331" s="40"/>
      <c r="B331" s="41"/>
      <c r="C331" s="247" t="s">
        <v>1571</v>
      </c>
      <c r="D331" s="247" t="s">
        <v>400</v>
      </c>
      <c r="E331" s="248" t="s">
        <v>5358</v>
      </c>
      <c r="F331" s="249" t="s">
        <v>5359</v>
      </c>
      <c r="G331" s="250" t="s">
        <v>1828</v>
      </c>
      <c r="H331" s="251">
        <v>1</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400</v>
      </c>
      <c r="AU331" s="259" t="s">
        <v>91</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1569</v>
      </c>
    </row>
    <row r="332" s="2" customFormat="1" ht="44.25" customHeight="1">
      <c r="A332" s="40"/>
      <c r="B332" s="41"/>
      <c r="C332" s="247" t="s">
        <v>1171</v>
      </c>
      <c r="D332" s="247" t="s">
        <v>400</v>
      </c>
      <c r="E332" s="248" t="s">
        <v>5360</v>
      </c>
      <c r="F332" s="249" t="s">
        <v>5361</v>
      </c>
      <c r="G332" s="250" t="s">
        <v>1828</v>
      </c>
      <c r="H332" s="251">
        <v>1</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400</v>
      </c>
      <c r="AU332" s="259" t="s">
        <v>91</v>
      </c>
      <c r="AY332" s="18" t="s">
        <v>397</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1574</v>
      </c>
    </row>
    <row r="333" s="2" customFormat="1" ht="33" customHeight="1">
      <c r="A333" s="40"/>
      <c r="B333" s="41"/>
      <c r="C333" s="247" t="s">
        <v>1580</v>
      </c>
      <c r="D333" s="247" t="s">
        <v>400</v>
      </c>
      <c r="E333" s="248" t="s">
        <v>5362</v>
      </c>
      <c r="F333" s="249" t="s">
        <v>5363</v>
      </c>
      <c r="G333" s="250" t="s">
        <v>1828</v>
      </c>
      <c r="H333" s="251">
        <v>1</v>
      </c>
      <c r="I333" s="252"/>
      <c r="J333" s="253">
        <f>ROUND(I333*H333,2)</f>
        <v>0</v>
      </c>
      <c r="K333" s="254"/>
      <c r="L333" s="46"/>
      <c r="M333" s="255" t="s">
        <v>1</v>
      </c>
      <c r="N333" s="25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124</v>
      </c>
      <c r="AT333" s="259" t="s">
        <v>400</v>
      </c>
      <c r="AU333" s="259" t="s">
        <v>91</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1578</v>
      </c>
    </row>
    <row r="334" s="2" customFormat="1" ht="16.5" customHeight="1">
      <c r="A334" s="40"/>
      <c r="B334" s="41"/>
      <c r="C334" s="247" t="s">
        <v>1176</v>
      </c>
      <c r="D334" s="247" t="s">
        <v>400</v>
      </c>
      <c r="E334" s="248" t="s">
        <v>5364</v>
      </c>
      <c r="F334" s="249" t="s">
        <v>5365</v>
      </c>
      <c r="G334" s="250" t="s">
        <v>1828</v>
      </c>
      <c r="H334" s="251">
        <v>1</v>
      </c>
      <c r="I334" s="252"/>
      <c r="J334" s="253">
        <f>ROUND(I334*H334,2)</f>
        <v>0</v>
      </c>
      <c r="K334" s="254"/>
      <c r="L334" s="46"/>
      <c r="M334" s="255" t="s">
        <v>1</v>
      </c>
      <c r="N334" s="25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124</v>
      </c>
      <c r="AT334" s="259" t="s">
        <v>400</v>
      </c>
      <c r="AU334" s="259" t="s">
        <v>91</v>
      </c>
      <c r="AY334" s="18" t="s">
        <v>397</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1583</v>
      </c>
    </row>
    <row r="335" s="2" customFormat="1" ht="16.5" customHeight="1">
      <c r="A335" s="40"/>
      <c r="B335" s="41"/>
      <c r="C335" s="247" t="s">
        <v>1588</v>
      </c>
      <c r="D335" s="247" t="s">
        <v>400</v>
      </c>
      <c r="E335" s="248" t="s">
        <v>5366</v>
      </c>
      <c r="F335" s="249" t="s">
        <v>5367</v>
      </c>
      <c r="G335" s="250" t="s">
        <v>1828</v>
      </c>
      <c r="H335" s="251">
        <v>1</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400</v>
      </c>
      <c r="AU335" s="259" t="s">
        <v>91</v>
      </c>
      <c r="AY335" s="18" t="s">
        <v>397</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1587</v>
      </c>
    </row>
    <row r="336" s="2" customFormat="1" ht="16.5" customHeight="1">
      <c r="A336" s="40"/>
      <c r="B336" s="41"/>
      <c r="C336" s="247" t="s">
        <v>1181</v>
      </c>
      <c r="D336" s="247" t="s">
        <v>400</v>
      </c>
      <c r="E336" s="248" t="s">
        <v>5368</v>
      </c>
      <c r="F336" s="249" t="s">
        <v>5369</v>
      </c>
      <c r="G336" s="250" t="s">
        <v>1828</v>
      </c>
      <c r="H336" s="251">
        <v>1</v>
      </c>
      <c r="I336" s="252"/>
      <c r="J336" s="253">
        <f>ROUND(I336*H336,2)</f>
        <v>0</v>
      </c>
      <c r="K336" s="254"/>
      <c r="L336" s="46"/>
      <c r="M336" s="255" t="s">
        <v>1</v>
      </c>
      <c r="N336" s="25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124</v>
      </c>
      <c r="AT336" s="259" t="s">
        <v>400</v>
      </c>
      <c r="AU336" s="259" t="s">
        <v>91</v>
      </c>
      <c r="AY336" s="18" t="s">
        <v>397</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1591</v>
      </c>
    </row>
    <row r="337" s="12" customFormat="1" ht="25.92" customHeight="1">
      <c r="A337" s="12"/>
      <c r="B337" s="231"/>
      <c r="C337" s="232"/>
      <c r="D337" s="233" t="s">
        <v>82</v>
      </c>
      <c r="E337" s="234" t="s">
        <v>5370</v>
      </c>
      <c r="F337" s="234" t="s">
        <v>4008</v>
      </c>
      <c r="G337" s="232"/>
      <c r="H337" s="232"/>
      <c r="I337" s="235"/>
      <c r="J337" s="236">
        <f>BK337</f>
        <v>0</v>
      </c>
      <c r="K337" s="232"/>
      <c r="L337" s="237"/>
      <c r="M337" s="238"/>
      <c r="N337" s="239"/>
      <c r="O337" s="239"/>
      <c r="P337" s="240">
        <f>SUM(P338:P349)</f>
        <v>0</v>
      </c>
      <c r="Q337" s="239"/>
      <c r="R337" s="240">
        <f>SUM(R338:R349)</f>
        <v>0</v>
      </c>
      <c r="S337" s="239"/>
      <c r="T337" s="241">
        <f>SUM(T338:T349)</f>
        <v>0</v>
      </c>
      <c r="U337" s="12"/>
      <c r="V337" s="12"/>
      <c r="W337" s="12"/>
      <c r="X337" s="12"/>
      <c r="Y337" s="12"/>
      <c r="Z337" s="12"/>
      <c r="AA337" s="12"/>
      <c r="AB337" s="12"/>
      <c r="AC337" s="12"/>
      <c r="AD337" s="12"/>
      <c r="AE337" s="12"/>
      <c r="AR337" s="242" t="s">
        <v>91</v>
      </c>
      <c r="AT337" s="243" t="s">
        <v>82</v>
      </c>
      <c r="AU337" s="243" t="s">
        <v>83</v>
      </c>
      <c r="AY337" s="242" t="s">
        <v>397</v>
      </c>
      <c r="BK337" s="244">
        <f>SUM(BK338:BK349)</f>
        <v>0</v>
      </c>
    </row>
    <row r="338" s="2" customFormat="1" ht="21.75" customHeight="1">
      <c r="A338" s="40"/>
      <c r="B338" s="41"/>
      <c r="C338" s="247" t="s">
        <v>1608</v>
      </c>
      <c r="D338" s="247" t="s">
        <v>400</v>
      </c>
      <c r="E338" s="248" t="s">
        <v>5371</v>
      </c>
      <c r="F338" s="249" t="s">
        <v>5372</v>
      </c>
      <c r="G338" s="250" t="s">
        <v>5373</v>
      </c>
      <c r="H338" s="251">
        <v>1</v>
      </c>
      <c r="I338" s="252"/>
      <c r="J338" s="253">
        <f>ROUND(I338*H338,2)</f>
        <v>0</v>
      </c>
      <c r="K338" s="254"/>
      <c r="L338" s="46"/>
      <c r="M338" s="255" t="s">
        <v>1</v>
      </c>
      <c r="N338" s="256" t="s">
        <v>48</v>
      </c>
      <c r="O338" s="93"/>
      <c r="P338" s="257">
        <f>O338*H338</f>
        <v>0</v>
      </c>
      <c r="Q338" s="257">
        <v>0</v>
      </c>
      <c r="R338" s="257">
        <f>Q338*H338</f>
        <v>0</v>
      </c>
      <c r="S338" s="257">
        <v>0</v>
      </c>
      <c r="T338" s="258">
        <f>S338*H338</f>
        <v>0</v>
      </c>
      <c r="U338" s="40"/>
      <c r="V338" s="40"/>
      <c r="W338" s="40"/>
      <c r="X338" s="40"/>
      <c r="Y338" s="40"/>
      <c r="Z338" s="40"/>
      <c r="AA338" s="40"/>
      <c r="AB338" s="40"/>
      <c r="AC338" s="40"/>
      <c r="AD338" s="40"/>
      <c r="AE338" s="40"/>
      <c r="AR338" s="259" t="s">
        <v>124</v>
      </c>
      <c r="AT338" s="259" t="s">
        <v>400</v>
      </c>
      <c r="AU338" s="259" t="s">
        <v>91</v>
      </c>
      <c r="AY338" s="18" t="s">
        <v>397</v>
      </c>
      <c r="BE338" s="260">
        <f>IF(N338="základní",J338,0)</f>
        <v>0</v>
      </c>
      <c r="BF338" s="260">
        <f>IF(N338="snížená",J338,0)</f>
        <v>0</v>
      </c>
      <c r="BG338" s="260">
        <f>IF(N338="zákl. přenesená",J338,0)</f>
        <v>0</v>
      </c>
      <c r="BH338" s="260">
        <f>IF(N338="sníž. přenesená",J338,0)</f>
        <v>0</v>
      </c>
      <c r="BI338" s="260">
        <f>IF(N338="nulová",J338,0)</f>
        <v>0</v>
      </c>
      <c r="BJ338" s="18" t="s">
        <v>91</v>
      </c>
      <c r="BK338" s="260">
        <f>ROUND(I338*H338,2)</f>
        <v>0</v>
      </c>
      <c r="BL338" s="18" t="s">
        <v>124</v>
      </c>
      <c r="BM338" s="259" t="s">
        <v>1595</v>
      </c>
    </row>
    <row r="339" s="2" customFormat="1" ht="21.75" customHeight="1">
      <c r="A339" s="40"/>
      <c r="B339" s="41"/>
      <c r="C339" s="247" t="s">
        <v>1190</v>
      </c>
      <c r="D339" s="247" t="s">
        <v>400</v>
      </c>
      <c r="E339" s="248" t="s">
        <v>5374</v>
      </c>
      <c r="F339" s="249" t="s">
        <v>5375</v>
      </c>
      <c r="G339" s="250" t="s">
        <v>5373</v>
      </c>
      <c r="H339" s="251">
        <v>1</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400</v>
      </c>
      <c r="AU339" s="259" t="s">
        <v>91</v>
      </c>
      <c r="AY339" s="18" t="s">
        <v>397</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1611</v>
      </c>
    </row>
    <row r="340" s="2" customFormat="1" ht="21.75" customHeight="1">
      <c r="A340" s="40"/>
      <c r="B340" s="41"/>
      <c r="C340" s="247" t="s">
        <v>1618</v>
      </c>
      <c r="D340" s="247" t="s">
        <v>400</v>
      </c>
      <c r="E340" s="248" t="s">
        <v>5376</v>
      </c>
      <c r="F340" s="249" t="s">
        <v>5377</v>
      </c>
      <c r="G340" s="250" t="s">
        <v>5373</v>
      </c>
      <c r="H340" s="251">
        <v>1</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400</v>
      </c>
      <c r="AU340" s="259" t="s">
        <v>91</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1616</v>
      </c>
    </row>
    <row r="341" s="2" customFormat="1" ht="16.5" customHeight="1">
      <c r="A341" s="40"/>
      <c r="B341" s="41"/>
      <c r="C341" s="247" t="s">
        <v>1195</v>
      </c>
      <c r="D341" s="247" t="s">
        <v>400</v>
      </c>
      <c r="E341" s="248" t="s">
        <v>5378</v>
      </c>
      <c r="F341" s="249" t="s">
        <v>5379</v>
      </c>
      <c r="G341" s="250" t="s">
        <v>5373</v>
      </c>
      <c r="H341" s="251">
        <v>1</v>
      </c>
      <c r="I341" s="252"/>
      <c r="J341" s="253">
        <f>ROUND(I341*H341,2)</f>
        <v>0</v>
      </c>
      <c r="K341" s="254"/>
      <c r="L341" s="46"/>
      <c r="M341" s="255" t="s">
        <v>1</v>
      </c>
      <c r="N341" s="256" t="s">
        <v>48</v>
      </c>
      <c r="O341" s="93"/>
      <c r="P341" s="257">
        <f>O341*H341</f>
        <v>0</v>
      </c>
      <c r="Q341" s="257">
        <v>0</v>
      </c>
      <c r="R341" s="257">
        <f>Q341*H341</f>
        <v>0</v>
      </c>
      <c r="S341" s="257">
        <v>0</v>
      </c>
      <c r="T341" s="258">
        <f>S341*H341</f>
        <v>0</v>
      </c>
      <c r="U341" s="40"/>
      <c r="V341" s="40"/>
      <c r="W341" s="40"/>
      <c r="X341" s="40"/>
      <c r="Y341" s="40"/>
      <c r="Z341" s="40"/>
      <c r="AA341" s="40"/>
      <c r="AB341" s="40"/>
      <c r="AC341" s="40"/>
      <c r="AD341" s="40"/>
      <c r="AE341" s="40"/>
      <c r="AR341" s="259" t="s">
        <v>124</v>
      </c>
      <c r="AT341" s="259" t="s">
        <v>400</v>
      </c>
      <c r="AU341" s="259" t="s">
        <v>91</v>
      </c>
      <c r="AY341" s="18" t="s">
        <v>397</v>
      </c>
      <c r="BE341" s="260">
        <f>IF(N341="základní",J341,0)</f>
        <v>0</v>
      </c>
      <c r="BF341" s="260">
        <f>IF(N341="snížená",J341,0)</f>
        <v>0</v>
      </c>
      <c r="BG341" s="260">
        <f>IF(N341="zákl. přenesená",J341,0)</f>
        <v>0</v>
      </c>
      <c r="BH341" s="260">
        <f>IF(N341="sníž. přenesená",J341,0)</f>
        <v>0</v>
      </c>
      <c r="BI341" s="260">
        <f>IF(N341="nulová",J341,0)</f>
        <v>0</v>
      </c>
      <c r="BJ341" s="18" t="s">
        <v>91</v>
      </c>
      <c r="BK341" s="260">
        <f>ROUND(I341*H341,2)</f>
        <v>0</v>
      </c>
      <c r="BL341" s="18" t="s">
        <v>124</v>
      </c>
      <c r="BM341" s="259" t="s">
        <v>1621</v>
      </c>
    </row>
    <row r="342" s="2" customFormat="1" ht="16.5" customHeight="1">
      <c r="A342" s="40"/>
      <c r="B342" s="41"/>
      <c r="C342" s="247" t="s">
        <v>1625</v>
      </c>
      <c r="D342" s="247" t="s">
        <v>400</v>
      </c>
      <c r="E342" s="248" t="s">
        <v>5380</v>
      </c>
      <c r="F342" s="249" t="s">
        <v>5381</v>
      </c>
      <c r="G342" s="250" t="s">
        <v>5373</v>
      </c>
      <c r="H342" s="251">
        <v>1</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124</v>
      </c>
      <c r="AT342" s="259" t="s">
        <v>400</v>
      </c>
      <c r="AU342" s="259" t="s">
        <v>91</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1624</v>
      </c>
    </row>
    <row r="343" s="2" customFormat="1" ht="16.5" customHeight="1">
      <c r="A343" s="40"/>
      <c r="B343" s="41"/>
      <c r="C343" s="247" t="s">
        <v>1200</v>
      </c>
      <c r="D343" s="247" t="s">
        <v>400</v>
      </c>
      <c r="E343" s="248" t="s">
        <v>5382</v>
      </c>
      <c r="F343" s="249" t="s">
        <v>5383</v>
      </c>
      <c r="G343" s="250" t="s">
        <v>5373</v>
      </c>
      <c r="H343" s="251">
        <v>1</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400</v>
      </c>
      <c r="AU343" s="259" t="s">
        <v>91</v>
      </c>
      <c r="AY343" s="18" t="s">
        <v>397</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1628</v>
      </c>
    </row>
    <row r="344" s="2" customFormat="1" ht="16.5" customHeight="1">
      <c r="A344" s="40"/>
      <c r="B344" s="41"/>
      <c r="C344" s="247" t="s">
        <v>1635</v>
      </c>
      <c r="D344" s="247" t="s">
        <v>400</v>
      </c>
      <c r="E344" s="248" t="s">
        <v>5384</v>
      </c>
      <c r="F344" s="249" t="s">
        <v>5385</v>
      </c>
      <c r="G344" s="250" t="s">
        <v>5373</v>
      </c>
      <c r="H344" s="251">
        <v>2</v>
      </c>
      <c r="I344" s="252"/>
      <c r="J344" s="253">
        <f>ROUND(I344*H344,2)</f>
        <v>0</v>
      </c>
      <c r="K344" s="254"/>
      <c r="L344" s="46"/>
      <c r="M344" s="255" t="s">
        <v>1</v>
      </c>
      <c r="N344" s="256" t="s">
        <v>48</v>
      </c>
      <c r="O344" s="93"/>
      <c r="P344" s="257">
        <f>O344*H344</f>
        <v>0</v>
      </c>
      <c r="Q344" s="257">
        <v>0</v>
      </c>
      <c r="R344" s="257">
        <f>Q344*H344</f>
        <v>0</v>
      </c>
      <c r="S344" s="257">
        <v>0</v>
      </c>
      <c r="T344" s="258">
        <f>S344*H344</f>
        <v>0</v>
      </c>
      <c r="U344" s="40"/>
      <c r="V344" s="40"/>
      <c r="W344" s="40"/>
      <c r="X344" s="40"/>
      <c r="Y344" s="40"/>
      <c r="Z344" s="40"/>
      <c r="AA344" s="40"/>
      <c r="AB344" s="40"/>
      <c r="AC344" s="40"/>
      <c r="AD344" s="40"/>
      <c r="AE344" s="40"/>
      <c r="AR344" s="259" t="s">
        <v>124</v>
      </c>
      <c r="AT344" s="259" t="s">
        <v>400</v>
      </c>
      <c r="AU344" s="259" t="s">
        <v>91</v>
      </c>
      <c r="AY344" s="18" t="s">
        <v>397</v>
      </c>
      <c r="BE344" s="260">
        <f>IF(N344="základní",J344,0)</f>
        <v>0</v>
      </c>
      <c r="BF344" s="260">
        <f>IF(N344="snížená",J344,0)</f>
        <v>0</v>
      </c>
      <c r="BG344" s="260">
        <f>IF(N344="zákl. přenesená",J344,0)</f>
        <v>0</v>
      </c>
      <c r="BH344" s="260">
        <f>IF(N344="sníž. přenesená",J344,0)</f>
        <v>0</v>
      </c>
      <c r="BI344" s="260">
        <f>IF(N344="nulová",J344,0)</f>
        <v>0</v>
      </c>
      <c r="BJ344" s="18" t="s">
        <v>91</v>
      </c>
      <c r="BK344" s="260">
        <f>ROUND(I344*H344,2)</f>
        <v>0</v>
      </c>
      <c r="BL344" s="18" t="s">
        <v>124</v>
      </c>
      <c r="BM344" s="259" t="s">
        <v>1633</v>
      </c>
    </row>
    <row r="345" s="2" customFormat="1" ht="16.5" customHeight="1">
      <c r="A345" s="40"/>
      <c r="B345" s="41"/>
      <c r="C345" s="247" t="s">
        <v>1204</v>
      </c>
      <c r="D345" s="247" t="s">
        <v>400</v>
      </c>
      <c r="E345" s="248" t="s">
        <v>5386</v>
      </c>
      <c r="F345" s="249" t="s">
        <v>5387</v>
      </c>
      <c r="G345" s="250" t="s">
        <v>5373</v>
      </c>
      <c r="H345" s="251">
        <v>1</v>
      </c>
      <c r="I345" s="252"/>
      <c r="J345" s="253">
        <f>ROUND(I345*H345,2)</f>
        <v>0</v>
      </c>
      <c r="K345" s="254"/>
      <c r="L345" s="46"/>
      <c r="M345" s="255" t="s">
        <v>1</v>
      </c>
      <c r="N345" s="25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124</v>
      </c>
      <c r="AT345" s="259" t="s">
        <v>400</v>
      </c>
      <c r="AU345" s="259" t="s">
        <v>91</v>
      </c>
      <c r="AY345" s="18" t="s">
        <v>397</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1638</v>
      </c>
    </row>
    <row r="346" s="2" customFormat="1" ht="16.5" customHeight="1">
      <c r="A346" s="40"/>
      <c r="B346" s="41"/>
      <c r="C346" s="247" t="s">
        <v>1644</v>
      </c>
      <c r="D346" s="247" t="s">
        <v>400</v>
      </c>
      <c r="E346" s="248" t="s">
        <v>5388</v>
      </c>
      <c r="F346" s="249" t="s">
        <v>5389</v>
      </c>
      <c r="G346" s="250" t="s">
        <v>3621</v>
      </c>
      <c r="H346" s="251">
        <v>300</v>
      </c>
      <c r="I346" s="252"/>
      <c r="J346" s="253">
        <f>ROUND(I346*H346,2)</f>
        <v>0</v>
      </c>
      <c r="K346" s="254"/>
      <c r="L346" s="46"/>
      <c r="M346" s="255" t="s">
        <v>1</v>
      </c>
      <c r="N346" s="256" t="s">
        <v>48</v>
      </c>
      <c r="O346" s="93"/>
      <c r="P346" s="257">
        <f>O346*H346</f>
        <v>0</v>
      </c>
      <c r="Q346" s="257">
        <v>0</v>
      </c>
      <c r="R346" s="257">
        <f>Q346*H346</f>
        <v>0</v>
      </c>
      <c r="S346" s="257">
        <v>0</v>
      </c>
      <c r="T346" s="258">
        <f>S346*H346</f>
        <v>0</v>
      </c>
      <c r="U346" s="40"/>
      <c r="V346" s="40"/>
      <c r="W346" s="40"/>
      <c r="X346" s="40"/>
      <c r="Y346" s="40"/>
      <c r="Z346" s="40"/>
      <c r="AA346" s="40"/>
      <c r="AB346" s="40"/>
      <c r="AC346" s="40"/>
      <c r="AD346" s="40"/>
      <c r="AE346" s="40"/>
      <c r="AR346" s="259" t="s">
        <v>124</v>
      </c>
      <c r="AT346" s="259" t="s">
        <v>400</v>
      </c>
      <c r="AU346" s="259" t="s">
        <v>91</v>
      </c>
      <c r="AY346" s="18" t="s">
        <v>397</v>
      </c>
      <c r="BE346" s="260">
        <f>IF(N346="základní",J346,0)</f>
        <v>0</v>
      </c>
      <c r="BF346" s="260">
        <f>IF(N346="snížená",J346,0)</f>
        <v>0</v>
      </c>
      <c r="BG346" s="260">
        <f>IF(N346="zákl. přenesená",J346,0)</f>
        <v>0</v>
      </c>
      <c r="BH346" s="260">
        <f>IF(N346="sníž. přenesená",J346,0)</f>
        <v>0</v>
      </c>
      <c r="BI346" s="260">
        <f>IF(N346="nulová",J346,0)</f>
        <v>0</v>
      </c>
      <c r="BJ346" s="18" t="s">
        <v>91</v>
      </c>
      <c r="BK346" s="260">
        <f>ROUND(I346*H346,2)</f>
        <v>0</v>
      </c>
      <c r="BL346" s="18" t="s">
        <v>124</v>
      </c>
      <c r="BM346" s="259" t="s">
        <v>1642</v>
      </c>
    </row>
    <row r="347" s="2" customFormat="1" ht="16.5" customHeight="1">
      <c r="A347" s="40"/>
      <c r="B347" s="41"/>
      <c r="C347" s="247" t="s">
        <v>1208</v>
      </c>
      <c r="D347" s="247" t="s">
        <v>400</v>
      </c>
      <c r="E347" s="248" t="s">
        <v>5390</v>
      </c>
      <c r="F347" s="249" t="s">
        <v>5391</v>
      </c>
      <c r="G347" s="250" t="s">
        <v>5392</v>
      </c>
      <c r="H347" s="251">
        <v>72</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400</v>
      </c>
      <c r="AU347" s="259" t="s">
        <v>91</v>
      </c>
      <c r="AY347" s="18" t="s">
        <v>397</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1647</v>
      </c>
    </row>
    <row r="348" s="2" customFormat="1" ht="16.5" customHeight="1">
      <c r="A348" s="40"/>
      <c r="B348" s="41"/>
      <c r="C348" s="247" t="s">
        <v>1653</v>
      </c>
      <c r="D348" s="247" t="s">
        <v>400</v>
      </c>
      <c r="E348" s="248" t="s">
        <v>5393</v>
      </c>
      <c r="F348" s="249" t="s">
        <v>5394</v>
      </c>
      <c r="G348" s="250" t="s">
        <v>5392</v>
      </c>
      <c r="H348" s="251">
        <v>48</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400</v>
      </c>
      <c r="AU348" s="259" t="s">
        <v>91</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1651</v>
      </c>
    </row>
    <row r="349" s="2" customFormat="1" ht="16.5" customHeight="1">
      <c r="A349" s="40"/>
      <c r="B349" s="41"/>
      <c r="C349" s="247" t="s">
        <v>1212</v>
      </c>
      <c r="D349" s="247" t="s">
        <v>400</v>
      </c>
      <c r="E349" s="248" t="s">
        <v>5395</v>
      </c>
      <c r="F349" s="249" t="s">
        <v>5396</v>
      </c>
      <c r="G349" s="250" t="s">
        <v>5373</v>
      </c>
      <c r="H349" s="251">
        <v>1</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400</v>
      </c>
      <c r="AU349" s="259" t="s">
        <v>91</v>
      </c>
      <c r="AY349" s="18" t="s">
        <v>397</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1655</v>
      </c>
    </row>
    <row r="350" s="12" customFormat="1" ht="25.92" customHeight="1">
      <c r="A350" s="12"/>
      <c r="B350" s="231"/>
      <c r="C350" s="232"/>
      <c r="D350" s="233" t="s">
        <v>82</v>
      </c>
      <c r="E350" s="234" t="s">
        <v>5397</v>
      </c>
      <c r="F350" s="234" t="s">
        <v>5398</v>
      </c>
      <c r="G350" s="232"/>
      <c r="H350" s="232"/>
      <c r="I350" s="235"/>
      <c r="J350" s="236">
        <f>BK350</f>
        <v>0</v>
      </c>
      <c r="K350" s="232"/>
      <c r="L350" s="237"/>
      <c r="M350" s="238"/>
      <c r="N350" s="239"/>
      <c r="O350" s="239"/>
      <c r="P350" s="240">
        <f>P351</f>
        <v>0</v>
      </c>
      <c r="Q350" s="239"/>
      <c r="R350" s="240">
        <f>R351</f>
        <v>0</v>
      </c>
      <c r="S350" s="239"/>
      <c r="T350" s="241">
        <f>T351</f>
        <v>0</v>
      </c>
      <c r="U350" s="12"/>
      <c r="V350" s="12"/>
      <c r="W350" s="12"/>
      <c r="X350" s="12"/>
      <c r="Y350" s="12"/>
      <c r="Z350" s="12"/>
      <c r="AA350" s="12"/>
      <c r="AB350" s="12"/>
      <c r="AC350" s="12"/>
      <c r="AD350" s="12"/>
      <c r="AE350" s="12"/>
      <c r="AR350" s="242" t="s">
        <v>91</v>
      </c>
      <c r="AT350" s="243" t="s">
        <v>82</v>
      </c>
      <c r="AU350" s="243" t="s">
        <v>83</v>
      </c>
      <c r="AY350" s="242" t="s">
        <v>397</v>
      </c>
      <c r="BK350" s="244">
        <f>BK351</f>
        <v>0</v>
      </c>
    </row>
    <row r="351" s="2" customFormat="1" ht="16.5" customHeight="1">
      <c r="A351" s="40"/>
      <c r="B351" s="41"/>
      <c r="C351" s="247" t="s">
        <v>1660</v>
      </c>
      <c r="D351" s="247" t="s">
        <v>400</v>
      </c>
      <c r="E351" s="248" t="s">
        <v>5399</v>
      </c>
      <c r="F351" s="249" t="s">
        <v>5400</v>
      </c>
      <c r="G351" s="250" t="s">
        <v>403</v>
      </c>
      <c r="H351" s="251">
        <v>1</v>
      </c>
      <c r="I351" s="252"/>
      <c r="J351" s="253">
        <f>ROUND(I351*H351,2)</f>
        <v>0</v>
      </c>
      <c r="K351" s="254"/>
      <c r="L351" s="46"/>
      <c r="M351" s="255" t="s">
        <v>1</v>
      </c>
      <c r="N351" s="256" t="s">
        <v>48</v>
      </c>
      <c r="O351" s="93"/>
      <c r="P351" s="257">
        <f>O351*H351</f>
        <v>0</v>
      </c>
      <c r="Q351" s="257">
        <v>0</v>
      </c>
      <c r="R351" s="257">
        <f>Q351*H351</f>
        <v>0</v>
      </c>
      <c r="S351" s="257">
        <v>0</v>
      </c>
      <c r="T351" s="258">
        <f>S351*H351</f>
        <v>0</v>
      </c>
      <c r="U351" s="40"/>
      <c r="V351" s="40"/>
      <c r="W351" s="40"/>
      <c r="X351" s="40"/>
      <c r="Y351" s="40"/>
      <c r="Z351" s="40"/>
      <c r="AA351" s="40"/>
      <c r="AB351" s="40"/>
      <c r="AC351" s="40"/>
      <c r="AD351" s="40"/>
      <c r="AE351" s="40"/>
      <c r="AR351" s="259" t="s">
        <v>124</v>
      </c>
      <c r="AT351" s="259" t="s">
        <v>400</v>
      </c>
      <c r="AU351" s="259" t="s">
        <v>91</v>
      </c>
      <c r="AY351" s="18" t="s">
        <v>397</v>
      </c>
      <c r="BE351" s="260">
        <f>IF(N351="základní",J351,0)</f>
        <v>0</v>
      </c>
      <c r="BF351" s="260">
        <f>IF(N351="snížená",J351,0)</f>
        <v>0</v>
      </c>
      <c r="BG351" s="260">
        <f>IF(N351="zákl. přenesená",J351,0)</f>
        <v>0</v>
      </c>
      <c r="BH351" s="260">
        <f>IF(N351="sníž. přenesená",J351,0)</f>
        <v>0</v>
      </c>
      <c r="BI351" s="260">
        <f>IF(N351="nulová",J351,0)</f>
        <v>0</v>
      </c>
      <c r="BJ351" s="18" t="s">
        <v>91</v>
      </c>
      <c r="BK351" s="260">
        <f>ROUND(I351*H351,2)</f>
        <v>0</v>
      </c>
      <c r="BL351" s="18" t="s">
        <v>124</v>
      </c>
      <c r="BM351" s="259" t="s">
        <v>1658</v>
      </c>
    </row>
    <row r="352" s="12" customFormat="1" ht="25.92" customHeight="1">
      <c r="A352" s="12"/>
      <c r="B352" s="231"/>
      <c r="C352" s="232"/>
      <c r="D352" s="233" t="s">
        <v>82</v>
      </c>
      <c r="E352" s="234" t="s">
        <v>4157</v>
      </c>
      <c r="F352" s="234" t="s">
        <v>4158</v>
      </c>
      <c r="G352" s="232"/>
      <c r="H352" s="232"/>
      <c r="I352" s="235"/>
      <c r="J352" s="236">
        <f>BK352</f>
        <v>0</v>
      </c>
      <c r="K352" s="232"/>
      <c r="L352" s="237"/>
      <c r="M352" s="238"/>
      <c r="N352" s="239"/>
      <c r="O352" s="239"/>
      <c r="P352" s="240">
        <f>SUM(P353:P360)</f>
        <v>0</v>
      </c>
      <c r="Q352" s="239"/>
      <c r="R352" s="240">
        <f>SUM(R353:R360)</f>
        <v>0</v>
      </c>
      <c r="S352" s="239"/>
      <c r="T352" s="241">
        <f>SUM(T353:T360)</f>
        <v>0</v>
      </c>
      <c r="U352" s="12"/>
      <c r="V352" s="12"/>
      <c r="W352" s="12"/>
      <c r="X352" s="12"/>
      <c r="Y352" s="12"/>
      <c r="Z352" s="12"/>
      <c r="AA352" s="12"/>
      <c r="AB352" s="12"/>
      <c r="AC352" s="12"/>
      <c r="AD352" s="12"/>
      <c r="AE352" s="12"/>
      <c r="AR352" s="242" t="s">
        <v>124</v>
      </c>
      <c r="AT352" s="243" t="s">
        <v>82</v>
      </c>
      <c r="AU352" s="243" t="s">
        <v>83</v>
      </c>
      <c r="AY352" s="242" t="s">
        <v>397</v>
      </c>
      <c r="BK352" s="244">
        <f>SUM(BK353:BK360)</f>
        <v>0</v>
      </c>
    </row>
    <row r="353" s="2" customFormat="1" ht="21.75" customHeight="1">
      <c r="A353" s="40"/>
      <c r="B353" s="41"/>
      <c r="C353" s="247" t="s">
        <v>1219</v>
      </c>
      <c r="D353" s="247" t="s">
        <v>400</v>
      </c>
      <c r="E353" s="248" t="s">
        <v>5401</v>
      </c>
      <c r="F353" s="249" t="s">
        <v>5402</v>
      </c>
      <c r="G353" s="250" t="s">
        <v>461</v>
      </c>
      <c r="H353" s="251">
        <v>10</v>
      </c>
      <c r="I353" s="252"/>
      <c r="J353" s="253">
        <f>ROUND(I353*H353,2)</f>
        <v>0</v>
      </c>
      <c r="K353" s="254"/>
      <c r="L353" s="46"/>
      <c r="M353" s="255" t="s">
        <v>1</v>
      </c>
      <c r="N353" s="256" t="s">
        <v>48</v>
      </c>
      <c r="O353" s="93"/>
      <c r="P353" s="257">
        <f>O353*H353</f>
        <v>0</v>
      </c>
      <c r="Q353" s="257">
        <v>0</v>
      </c>
      <c r="R353" s="257">
        <f>Q353*H353</f>
        <v>0</v>
      </c>
      <c r="S353" s="257">
        <v>0</v>
      </c>
      <c r="T353" s="258">
        <f>S353*H353</f>
        <v>0</v>
      </c>
      <c r="U353" s="40"/>
      <c r="V353" s="40"/>
      <c r="W353" s="40"/>
      <c r="X353" s="40"/>
      <c r="Y353" s="40"/>
      <c r="Z353" s="40"/>
      <c r="AA353" s="40"/>
      <c r="AB353" s="40"/>
      <c r="AC353" s="40"/>
      <c r="AD353" s="40"/>
      <c r="AE353" s="40"/>
      <c r="AR353" s="259" t="s">
        <v>1962</v>
      </c>
      <c r="AT353" s="259" t="s">
        <v>400</v>
      </c>
      <c r="AU353" s="259" t="s">
        <v>91</v>
      </c>
      <c r="AY353" s="18" t="s">
        <v>397</v>
      </c>
      <c r="BE353" s="260">
        <f>IF(N353="základní",J353,0)</f>
        <v>0</v>
      </c>
      <c r="BF353" s="260">
        <f>IF(N353="snížená",J353,0)</f>
        <v>0</v>
      </c>
      <c r="BG353" s="260">
        <f>IF(N353="zákl. přenesená",J353,0)</f>
        <v>0</v>
      </c>
      <c r="BH353" s="260">
        <f>IF(N353="sníž. přenesená",J353,0)</f>
        <v>0</v>
      </c>
      <c r="BI353" s="260">
        <f>IF(N353="nulová",J353,0)</f>
        <v>0</v>
      </c>
      <c r="BJ353" s="18" t="s">
        <v>91</v>
      </c>
      <c r="BK353" s="260">
        <f>ROUND(I353*H353,2)</f>
        <v>0</v>
      </c>
      <c r="BL353" s="18" t="s">
        <v>1962</v>
      </c>
      <c r="BM353" s="259" t="s">
        <v>5403</v>
      </c>
    </row>
    <row r="354" s="2" customFormat="1" ht="21.75" customHeight="1">
      <c r="A354" s="40"/>
      <c r="B354" s="41"/>
      <c r="C354" s="247" t="s">
        <v>1669</v>
      </c>
      <c r="D354" s="247" t="s">
        <v>400</v>
      </c>
      <c r="E354" s="248" t="s">
        <v>5404</v>
      </c>
      <c r="F354" s="249" t="s">
        <v>5405</v>
      </c>
      <c r="G354" s="250" t="s">
        <v>461</v>
      </c>
      <c r="H354" s="251">
        <v>20</v>
      </c>
      <c r="I354" s="252"/>
      <c r="J354" s="253">
        <f>ROUND(I354*H354,2)</f>
        <v>0</v>
      </c>
      <c r="K354" s="254"/>
      <c r="L354" s="46"/>
      <c r="M354" s="255" t="s">
        <v>1</v>
      </c>
      <c r="N354" s="256" t="s">
        <v>48</v>
      </c>
      <c r="O354" s="93"/>
      <c r="P354" s="257">
        <f>O354*H354</f>
        <v>0</v>
      </c>
      <c r="Q354" s="257">
        <v>0</v>
      </c>
      <c r="R354" s="257">
        <f>Q354*H354</f>
        <v>0</v>
      </c>
      <c r="S354" s="257">
        <v>0</v>
      </c>
      <c r="T354" s="258">
        <f>S354*H354</f>
        <v>0</v>
      </c>
      <c r="U354" s="40"/>
      <c r="V354" s="40"/>
      <c r="W354" s="40"/>
      <c r="X354" s="40"/>
      <c r="Y354" s="40"/>
      <c r="Z354" s="40"/>
      <c r="AA354" s="40"/>
      <c r="AB354" s="40"/>
      <c r="AC354" s="40"/>
      <c r="AD354" s="40"/>
      <c r="AE354" s="40"/>
      <c r="AR354" s="259" t="s">
        <v>1962</v>
      </c>
      <c r="AT354" s="259" t="s">
        <v>400</v>
      </c>
      <c r="AU354" s="259" t="s">
        <v>91</v>
      </c>
      <c r="AY354" s="18" t="s">
        <v>397</v>
      </c>
      <c r="BE354" s="260">
        <f>IF(N354="základní",J354,0)</f>
        <v>0</v>
      </c>
      <c r="BF354" s="260">
        <f>IF(N354="snížená",J354,0)</f>
        <v>0</v>
      </c>
      <c r="BG354" s="260">
        <f>IF(N354="zákl. přenesená",J354,0)</f>
        <v>0</v>
      </c>
      <c r="BH354" s="260">
        <f>IF(N354="sníž. přenesená",J354,0)</f>
        <v>0</v>
      </c>
      <c r="BI354" s="260">
        <f>IF(N354="nulová",J354,0)</f>
        <v>0</v>
      </c>
      <c r="BJ354" s="18" t="s">
        <v>91</v>
      </c>
      <c r="BK354" s="260">
        <f>ROUND(I354*H354,2)</f>
        <v>0</v>
      </c>
      <c r="BL354" s="18" t="s">
        <v>1962</v>
      </c>
      <c r="BM354" s="259" t="s">
        <v>5406</v>
      </c>
    </row>
    <row r="355" s="2" customFormat="1" ht="21.75" customHeight="1">
      <c r="A355" s="40"/>
      <c r="B355" s="41"/>
      <c r="C355" s="247" t="s">
        <v>1231</v>
      </c>
      <c r="D355" s="247" t="s">
        <v>400</v>
      </c>
      <c r="E355" s="248" t="s">
        <v>5407</v>
      </c>
      <c r="F355" s="249" t="s">
        <v>5408</v>
      </c>
      <c r="G355" s="250" t="s">
        <v>1828</v>
      </c>
      <c r="H355" s="251">
        <v>24</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1962</v>
      </c>
      <c r="AT355" s="259" t="s">
        <v>400</v>
      </c>
      <c r="AU355" s="259" t="s">
        <v>91</v>
      </c>
      <c r="AY355" s="18" t="s">
        <v>397</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1962</v>
      </c>
      <c r="BM355" s="259" t="s">
        <v>5409</v>
      </c>
    </row>
    <row r="356" s="2" customFormat="1" ht="21.75" customHeight="1">
      <c r="A356" s="40"/>
      <c r="B356" s="41"/>
      <c r="C356" s="247" t="s">
        <v>1678</v>
      </c>
      <c r="D356" s="247" t="s">
        <v>400</v>
      </c>
      <c r="E356" s="248" t="s">
        <v>5410</v>
      </c>
      <c r="F356" s="249" t="s">
        <v>5411</v>
      </c>
      <c r="G356" s="250" t="s">
        <v>1828</v>
      </c>
      <c r="H356" s="251">
        <v>20</v>
      </c>
      <c r="I356" s="252"/>
      <c r="J356" s="253">
        <f>ROUND(I356*H356,2)</f>
        <v>0</v>
      </c>
      <c r="K356" s="254"/>
      <c r="L356" s="46"/>
      <c r="M356" s="255" t="s">
        <v>1</v>
      </c>
      <c r="N356" s="256" t="s">
        <v>48</v>
      </c>
      <c r="O356" s="93"/>
      <c r="P356" s="257">
        <f>O356*H356</f>
        <v>0</v>
      </c>
      <c r="Q356" s="257">
        <v>0</v>
      </c>
      <c r="R356" s="257">
        <f>Q356*H356</f>
        <v>0</v>
      </c>
      <c r="S356" s="257">
        <v>0</v>
      </c>
      <c r="T356" s="258">
        <f>S356*H356</f>
        <v>0</v>
      </c>
      <c r="U356" s="40"/>
      <c r="V356" s="40"/>
      <c r="W356" s="40"/>
      <c r="X356" s="40"/>
      <c r="Y356" s="40"/>
      <c r="Z356" s="40"/>
      <c r="AA356" s="40"/>
      <c r="AB356" s="40"/>
      <c r="AC356" s="40"/>
      <c r="AD356" s="40"/>
      <c r="AE356" s="40"/>
      <c r="AR356" s="259" t="s">
        <v>1962</v>
      </c>
      <c r="AT356" s="259" t="s">
        <v>400</v>
      </c>
      <c r="AU356" s="259" t="s">
        <v>91</v>
      </c>
      <c r="AY356" s="18" t="s">
        <v>397</v>
      </c>
      <c r="BE356" s="260">
        <f>IF(N356="základní",J356,0)</f>
        <v>0</v>
      </c>
      <c r="BF356" s="260">
        <f>IF(N356="snížená",J356,0)</f>
        <v>0</v>
      </c>
      <c r="BG356" s="260">
        <f>IF(N356="zákl. přenesená",J356,0)</f>
        <v>0</v>
      </c>
      <c r="BH356" s="260">
        <f>IF(N356="sníž. přenesená",J356,0)</f>
        <v>0</v>
      </c>
      <c r="BI356" s="260">
        <f>IF(N356="nulová",J356,0)</f>
        <v>0</v>
      </c>
      <c r="BJ356" s="18" t="s">
        <v>91</v>
      </c>
      <c r="BK356" s="260">
        <f>ROUND(I356*H356,2)</f>
        <v>0</v>
      </c>
      <c r="BL356" s="18" t="s">
        <v>1962</v>
      </c>
      <c r="BM356" s="259" t="s">
        <v>5412</v>
      </c>
    </row>
    <row r="357" s="2" customFormat="1" ht="21.75" customHeight="1">
      <c r="A357" s="40"/>
      <c r="B357" s="41"/>
      <c r="C357" s="247" t="s">
        <v>1236</v>
      </c>
      <c r="D357" s="247" t="s">
        <v>400</v>
      </c>
      <c r="E357" s="248" t="s">
        <v>5413</v>
      </c>
      <c r="F357" s="249" t="s">
        <v>5414</v>
      </c>
      <c r="G357" s="250" t="s">
        <v>1828</v>
      </c>
      <c r="H357" s="251">
        <v>8</v>
      </c>
      <c r="I357" s="252"/>
      <c r="J357" s="253">
        <f>ROUND(I357*H357,2)</f>
        <v>0</v>
      </c>
      <c r="K357" s="254"/>
      <c r="L357" s="46"/>
      <c r="M357" s="255" t="s">
        <v>1</v>
      </c>
      <c r="N357" s="256" t="s">
        <v>48</v>
      </c>
      <c r="O357" s="93"/>
      <c r="P357" s="257">
        <f>O357*H357</f>
        <v>0</v>
      </c>
      <c r="Q357" s="257">
        <v>0</v>
      </c>
      <c r="R357" s="257">
        <f>Q357*H357</f>
        <v>0</v>
      </c>
      <c r="S357" s="257">
        <v>0</v>
      </c>
      <c r="T357" s="258">
        <f>S357*H357</f>
        <v>0</v>
      </c>
      <c r="U357" s="40"/>
      <c r="V357" s="40"/>
      <c r="W357" s="40"/>
      <c r="X357" s="40"/>
      <c r="Y357" s="40"/>
      <c r="Z357" s="40"/>
      <c r="AA357" s="40"/>
      <c r="AB357" s="40"/>
      <c r="AC357" s="40"/>
      <c r="AD357" s="40"/>
      <c r="AE357" s="40"/>
      <c r="AR357" s="259" t="s">
        <v>1962</v>
      </c>
      <c r="AT357" s="259" t="s">
        <v>400</v>
      </c>
      <c r="AU357" s="259" t="s">
        <v>91</v>
      </c>
      <c r="AY357" s="18" t="s">
        <v>397</v>
      </c>
      <c r="BE357" s="260">
        <f>IF(N357="základní",J357,0)</f>
        <v>0</v>
      </c>
      <c r="BF357" s="260">
        <f>IF(N357="snížená",J357,0)</f>
        <v>0</v>
      </c>
      <c r="BG357" s="260">
        <f>IF(N357="zákl. přenesená",J357,0)</f>
        <v>0</v>
      </c>
      <c r="BH357" s="260">
        <f>IF(N357="sníž. přenesená",J357,0)</f>
        <v>0</v>
      </c>
      <c r="BI357" s="260">
        <f>IF(N357="nulová",J357,0)</f>
        <v>0</v>
      </c>
      <c r="BJ357" s="18" t="s">
        <v>91</v>
      </c>
      <c r="BK357" s="260">
        <f>ROUND(I357*H357,2)</f>
        <v>0</v>
      </c>
      <c r="BL357" s="18" t="s">
        <v>1962</v>
      </c>
      <c r="BM357" s="259" t="s">
        <v>5415</v>
      </c>
    </row>
    <row r="358" s="2" customFormat="1" ht="21.75" customHeight="1">
      <c r="A358" s="40"/>
      <c r="B358" s="41"/>
      <c r="C358" s="247" t="s">
        <v>1687</v>
      </c>
      <c r="D358" s="247" t="s">
        <v>400</v>
      </c>
      <c r="E358" s="248" t="s">
        <v>5416</v>
      </c>
      <c r="F358" s="249" t="s">
        <v>5417</v>
      </c>
      <c r="G358" s="250" t="s">
        <v>1828</v>
      </c>
      <c r="H358" s="251">
        <v>34</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1962</v>
      </c>
      <c r="AT358" s="259" t="s">
        <v>400</v>
      </c>
      <c r="AU358" s="259" t="s">
        <v>91</v>
      </c>
      <c r="AY358" s="18" t="s">
        <v>397</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1962</v>
      </c>
      <c r="BM358" s="259" t="s">
        <v>5418</v>
      </c>
    </row>
    <row r="359" s="2" customFormat="1" ht="21.75" customHeight="1">
      <c r="A359" s="40"/>
      <c r="B359" s="41"/>
      <c r="C359" s="247" t="s">
        <v>1240</v>
      </c>
      <c r="D359" s="247" t="s">
        <v>400</v>
      </c>
      <c r="E359" s="248" t="s">
        <v>5419</v>
      </c>
      <c r="F359" s="249" t="s">
        <v>5420</v>
      </c>
      <c r="G359" s="250" t="s">
        <v>1828</v>
      </c>
      <c r="H359" s="251">
        <v>6</v>
      </c>
      <c r="I359" s="252"/>
      <c r="J359" s="253">
        <f>ROUND(I359*H359,2)</f>
        <v>0</v>
      </c>
      <c r="K359" s="254"/>
      <c r="L359" s="46"/>
      <c r="M359" s="255" t="s">
        <v>1</v>
      </c>
      <c r="N359" s="256" t="s">
        <v>48</v>
      </c>
      <c r="O359" s="93"/>
      <c r="P359" s="257">
        <f>O359*H359</f>
        <v>0</v>
      </c>
      <c r="Q359" s="257">
        <v>0</v>
      </c>
      <c r="R359" s="257">
        <f>Q359*H359</f>
        <v>0</v>
      </c>
      <c r="S359" s="257">
        <v>0</v>
      </c>
      <c r="T359" s="258">
        <f>S359*H359</f>
        <v>0</v>
      </c>
      <c r="U359" s="40"/>
      <c r="V359" s="40"/>
      <c r="W359" s="40"/>
      <c r="X359" s="40"/>
      <c r="Y359" s="40"/>
      <c r="Z359" s="40"/>
      <c r="AA359" s="40"/>
      <c r="AB359" s="40"/>
      <c r="AC359" s="40"/>
      <c r="AD359" s="40"/>
      <c r="AE359" s="40"/>
      <c r="AR359" s="259" t="s">
        <v>1962</v>
      </c>
      <c r="AT359" s="259" t="s">
        <v>400</v>
      </c>
      <c r="AU359" s="259" t="s">
        <v>91</v>
      </c>
      <c r="AY359" s="18" t="s">
        <v>397</v>
      </c>
      <c r="BE359" s="260">
        <f>IF(N359="základní",J359,0)</f>
        <v>0</v>
      </c>
      <c r="BF359" s="260">
        <f>IF(N359="snížená",J359,0)</f>
        <v>0</v>
      </c>
      <c r="BG359" s="260">
        <f>IF(N359="zákl. přenesená",J359,0)</f>
        <v>0</v>
      </c>
      <c r="BH359" s="260">
        <f>IF(N359="sníž. přenesená",J359,0)</f>
        <v>0</v>
      </c>
      <c r="BI359" s="260">
        <f>IF(N359="nulová",J359,0)</f>
        <v>0</v>
      </c>
      <c r="BJ359" s="18" t="s">
        <v>91</v>
      </c>
      <c r="BK359" s="260">
        <f>ROUND(I359*H359,2)</f>
        <v>0</v>
      </c>
      <c r="BL359" s="18" t="s">
        <v>1962</v>
      </c>
      <c r="BM359" s="259" t="s">
        <v>5421</v>
      </c>
    </row>
    <row r="360" s="2" customFormat="1" ht="21.75" customHeight="1">
      <c r="A360" s="40"/>
      <c r="B360" s="41"/>
      <c r="C360" s="247" t="s">
        <v>1696</v>
      </c>
      <c r="D360" s="247" t="s">
        <v>400</v>
      </c>
      <c r="E360" s="248" t="s">
        <v>5422</v>
      </c>
      <c r="F360" s="249" t="s">
        <v>5423</v>
      </c>
      <c r="G360" s="250" t="s">
        <v>1828</v>
      </c>
      <c r="H360" s="251">
        <v>144</v>
      </c>
      <c r="I360" s="252"/>
      <c r="J360" s="253">
        <f>ROUND(I360*H360,2)</f>
        <v>0</v>
      </c>
      <c r="K360" s="254"/>
      <c r="L360" s="46"/>
      <c r="M360" s="255" t="s">
        <v>1</v>
      </c>
      <c r="N360" s="256" t="s">
        <v>48</v>
      </c>
      <c r="O360" s="93"/>
      <c r="P360" s="257">
        <f>O360*H360</f>
        <v>0</v>
      </c>
      <c r="Q360" s="257">
        <v>0</v>
      </c>
      <c r="R360" s="257">
        <f>Q360*H360</f>
        <v>0</v>
      </c>
      <c r="S360" s="257">
        <v>0</v>
      </c>
      <c r="T360" s="258">
        <f>S360*H360</f>
        <v>0</v>
      </c>
      <c r="U360" s="40"/>
      <c r="V360" s="40"/>
      <c r="W360" s="40"/>
      <c r="X360" s="40"/>
      <c r="Y360" s="40"/>
      <c r="Z360" s="40"/>
      <c r="AA360" s="40"/>
      <c r="AB360" s="40"/>
      <c r="AC360" s="40"/>
      <c r="AD360" s="40"/>
      <c r="AE360" s="40"/>
      <c r="AR360" s="259" t="s">
        <v>1962</v>
      </c>
      <c r="AT360" s="259" t="s">
        <v>400</v>
      </c>
      <c r="AU360" s="259" t="s">
        <v>91</v>
      </c>
      <c r="AY360" s="18" t="s">
        <v>397</v>
      </c>
      <c r="BE360" s="260">
        <f>IF(N360="základní",J360,0)</f>
        <v>0</v>
      </c>
      <c r="BF360" s="260">
        <f>IF(N360="snížená",J360,0)</f>
        <v>0</v>
      </c>
      <c r="BG360" s="260">
        <f>IF(N360="zákl. přenesená",J360,0)</f>
        <v>0</v>
      </c>
      <c r="BH360" s="260">
        <f>IF(N360="sníž. přenesená",J360,0)</f>
        <v>0</v>
      </c>
      <c r="BI360" s="260">
        <f>IF(N360="nulová",J360,0)</f>
        <v>0</v>
      </c>
      <c r="BJ360" s="18" t="s">
        <v>91</v>
      </c>
      <c r="BK360" s="260">
        <f>ROUND(I360*H360,2)</f>
        <v>0</v>
      </c>
      <c r="BL360" s="18" t="s">
        <v>1962</v>
      </c>
      <c r="BM360" s="259" t="s">
        <v>5424</v>
      </c>
    </row>
    <row r="361" s="12" customFormat="1" ht="25.92" customHeight="1">
      <c r="A361" s="12"/>
      <c r="B361" s="231"/>
      <c r="C361" s="232"/>
      <c r="D361" s="233" t="s">
        <v>82</v>
      </c>
      <c r="E361" s="234" t="s">
        <v>4008</v>
      </c>
      <c r="F361" s="234" t="s">
        <v>4008</v>
      </c>
      <c r="G361" s="232"/>
      <c r="H361" s="232"/>
      <c r="I361" s="235"/>
      <c r="J361" s="236">
        <f>BK361</f>
        <v>0</v>
      </c>
      <c r="K361" s="232"/>
      <c r="L361" s="237"/>
      <c r="M361" s="238"/>
      <c r="N361" s="239"/>
      <c r="O361" s="239"/>
      <c r="P361" s="240">
        <f>P362</f>
        <v>0</v>
      </c>
      <c r="Q361" s="239"/>
      <c r="R361" s="240">
        <f>R362</f>
        <v>0</v>
      </c>
      <c r="S361" s="239"/>
      <c r="T361" s="241">
        <f>T362</f>
        <v>0</v>
      </c>
      <c r="U361" s="12"/>
      <c r="V361" s="12"/>
      <c r="W361" s="12"/>
      <c r="X361" s="12"/>
      <c r="Y361" s="12"/>
      <c r="Z361" s="12"/>
      <c r="AA361" s="12"/>
      <c r="AB361" s="12"/>
      <c r="AC361" s="12"/>
      <c r="AD361" s="12"/>
      <c r="AE361" s="12"/>
      <c r="AR361" s="242" t="s">
        <v>124</v>
      </c>
      <c r="AT361" s="243" t="s">
        <v>82</v>
      </c>
      <c r="AU361" s="243" t="s">
        <v>83</v>
      </c>
      <c r="AY361" s="242" t="s">
        <v>397</v>
      </c>
      <c r="BK361" s="244">
        <f>BK362</f>
        <v>0</v>
      </c>
    </row>
    <row r="362" s="12" customFormat="1" ht="22.8" customHeight="1">
      <c r="A362" s="12"/>
      <c r="B362" s="231"/>
      <c r="C362" s="232"/>
      <c r="D362" s="233" t="s">
        <v>82</v>
      </c>
      <c r="E362" s="245" t="s">
        <v>4183</v>
      </c>
      <c r="F362" s="245" t="s">
        <v>5425</v>
      </c>
      <c r="G362" s="232"/>
      <c r="H362" s="232"/>
      <c r="I362" s="235"/>
      <c r="J362" s="246">
        <f>BK362</f>
        <v>0</v>
      </c>
      <c r="K362" s="232"/>
      <c r="L362" s="237"/>
      <c r="M362" s="238"/>
      <c r="N362" s="239"/>
      <c r="O362" s="239"/>
      <c r="P362" s="240">
        <f>SUM(P363:P378)</f>
        <v>0</v>
      </c>
      <c r="Q362" s="239"/>
      <c r="R362" s="240">
        <f>SUM(R363:R378)</f>
        <v>0</v>
      </c>
      <c r="S362" s="239"/>
      <c r="T362" s="241">
        <f>SUM(T363:T378)</f>
        <v>0</v>
      </c>
      <c r="U362" s="12"/>
      <c r="V362" s="12"/>
      <c r="W362" s="12"/>
      <c r="X362" s="12"/>
      <c r="Y362" s="12"/>
      <c r="Z362" s="12"/>
      <c r="AA362" s="12"/>
      <c r="AB362" s="12"/>
      <c r="AC362" s="12"/>
      <c r="AD362" s="12"/>
      <c r="AE362" s="12"/>
      <c r="AR362" s="242" t="s">
        <v>124</v>
      </c>
      <c r="AT362" s="243" t="s">
        <v>82</v>
      </c>
      <c r="AU362" s="243" t="s">
        <v>91</v>
      </c>
      <c r="AY362" s="242" t="s">
        <v>397</v>
      </c>
      <c r="BK362" s="244">
        <f>SUM(BK363:BK378)</f>
        <v>0</v>
      </c>
    </row>
    <row r="363" s="2" customFormat="1" ht="21.75" customHeight="1">
      <c r="A363" s="40"/>
      <c r="B363" s="41"/>
      <c r="C363" s="247" t="s">
        <v>1245</v>
      </c>
      <c r="D363" s="247" t="s">
        <v>400</v>
      </c>
      <c r="E363" s="248" t="s">
        <v>5426</v>
      </c>
      <c r="F363" s="249" t="s">
        <v>5427</v>
      </c>
      <c r="G363" s="250" t="s">
        <v>1828</v>
      </c>
      <c r="H363" s="251">
        <v>8</v>
      </c>
      <c r="I363" s="252"/>
      <c r="J363" s="253">
        <f>ROUND(I363*H363,2)</f>
        <v>0</v>
      </c>
      <c r="K363" s="254"/>
      <c r="L363" s="46"/>
      <c r="M363" s="255" t="s">
        <v>1</v>
      </c>
      <c r="N363" s="25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124</v>
      </c>
      <c r="AT363" s="259" t="s">
        <v>400</v>
      </c>
      <c r="AU363" s="259" t="s">
        <v>93</v>
      </c>
      <c r="AY363" s="18" t="s">
        <v>397</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5428</v>
      </c>
    </row>
    <row r="364" s="2" customFormat="1" ht="21.75" customHeight="1">
      <c r="A364" s="40"/>
      <c r="B364" s="41"/>
      <c r="C364" s="247" t="s">
        <v>1704</v>
      </c>
      <c r="D364" s="247" t="s">
        <v>400</v>
      </c>
      <c r="E364" s="248" t="s">
        <v>5429</v>
      </c>
      <c r="F364" s="249" t="s">
        <v>5430</v>
      </c>
      <c r="G364" s="250" t="s">
        <v>1828</v>
      </c>
      <c r="H364" s="251">
        <v>14</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124</v>
      </c>
      <c r="AT364" s="259" t="s">
        <v>400</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5431</v>
      </c>
    </row>
    <row r="365" s="2" customFormat="1" ht="21.75" customHeight="1">
      <c r="A365" s="40"/>
      <c r="B365" s="41"/>
      <c r="C365" s="247" t="s">
        <v>1260</v>
      </c>
      <c r="D365" s="247" t="s">
        <v>400</v>
      </c>
      <c r="E365" s="248" t="s">
        <v>5432</v>
      </c>
      <c r="F365" s="249" t="s">
        <v>5433</v>
      </c>
      <c r="G365" s="250" t="s">
        <v>1828</v>
      </c>
      <c r="H365" s="251">
        <v>2</v>
      </c>
      <c r="I365" s="252"/>
      <c r="J365" s="253">
        <f>ROUND(I365*H365,2)</f>
        <v>0</v>
      </c>
      <c r="K365" s="254"/>
      <c r="L365" s="46"/>
      <c r="M365" s="255" t="s">
        <v>1</v>
      </c>
      <c r="N365" s="256" t="s">
        <v>48</v>
      </c>
      <c r="O365" s="93"/>
      <c r="P365" s="257">
        <f>O365*H365</f>
        <v>0</v>
      </c>
      <c r="Q365" s="257">
        <v>0</v>
      </c>
      <c r="R365" s="257">
        <f>Q365*H365</f>
        <v>0</v>
      </c>
      <c r="S365" s="257">
        <v>0</v>
      </c>
      <c r="T365" s="258">
        <f>S365*H365</f>
        <v>0</v>
      </c>
      <c r="U365" s="40"/>
      <c r="V365" s="40"/>
      <c r="W365" s="40"/>
      <c r="X365" s="40"/>
      <c r="Y365" s="40"/>
      <c r="Z365" s="40"/>
      <c r="AA365" s="40"/>
      <c r="AB365" s="40"/>
      <c r="AC365" s="40"/>
      <c r="AD365" s="40"/>
      <c r="AE365" s="40"/>
      <c r="AR365" s="259" t="s">
        <v>124</v>
      </c>
      <c r="AT365" s="259" t="s">
        <v>400</v>
      </c>
      <c r="AU365" s="259" t="s">
        <v>93</v>
      </c>
      <c r="AY365" s="18" t="s">
        <v>397</v>
      </c>
      <c r="BE365" s="260">
        <f>IF(N365="základní",J365,0)</f>
        <v>0</v>
      </c>
      <c r="BF365" s="260">
        <f>IF(N365="snížená",J365,0)</f>
        <v>0</v>
      </c>
      <c r="BG365" s="260">
        <f>IF(N365="zákl. přenesená",J365,0)</f>
        <v>0</v>
      </c>
      <c r="BH365" s="260">
        <f>IF(N365="sníž. přenesená",J365,0)</f>
        <v>0</v>
      </c>
      <c r="BI365" s="260">
        <f>IF(N365="nulová",J365,0)</f>
        <v>0</v>
      </c>
      <c r="BJ365" s="18" t="s">
        <v>91</v>
      </c>
      <c r="BK365" s="260">
        <f>ROUND(I365*H365,2)</f>
        <v>0</v>
      </c>
      <c r="BL365" s="18" t="s">
        <v>124</v>
      </c>
      <c r="BM365" s="259" t="s">
        <v>5434</v>
      </c>
    </row>
    <row r="366" s="2" customFormat="1" ht="33" customHeight="1">
      <c r="A366" s="40"/>
      <c r="B366" s="41"/>
      <c r="C366" s="247" t="s">
        <v>1710</v>
      </c>
      <c r="D366" s="247" t="s">
        <v>400</v>
      </c>
      <c r="E366" s="248" t="s">
        <v>5435</v>
      </c>
      <c r="F366" s="249" t="s">
        <v>5436</v>
      </c>
      <c r="G366" s="250" t="s">
        <v>1828</v>
      </c>
      <c r="H366" s="251">
        <v>1</v>
      </c>
      <c r="I366" s="252"/>
      <c r="J366" s="253">
        <f>ROUND(I366*H366,2)</f>
        <v>0</v>
      </c>
      <c r="K366" s="254"/>
      <c r="L366" s="46"/>
      <c r="M366" s="255" t="s">
        <v>1</v>
      </c>
      <c r="N366" s="256" t="s">
        <v>48</v>
      </c>
      <c r="O366" s="93"/>
      <c r="P366" s="257">
        <f>O366*H366</f>
        <v>0</v>
      </c>
      <c r="Q366" s="257">
        <v>0</v>
      </c>
      <c r="R366" s="257">
        <f>Q366*H366</f>
        <v>0</v>
      </c>
      <c r="S366" s="257">
        <v>0</v>
      </c>
      <c r="T366" s="258">
        <f>S366*H366</f>
        <v>0</v>
      </c>
      <c r="U366" s="40"/>
      <c r="V366" s="40"/>
      <c r="W366" s="40"/>
      <c r="X366" s="40"/>
      <c r="Y366" s="40"/>
      <c r="Z366" s="40"/>
      <c r="AA366" s="40"/>
      <c r="AB366" s="40"/>
      <c r="AC366" s="40"/>
      <c r="AD366" s="40"/>
      <c r="AE366" s="40"/>
      <c r="AR366" s="259" t="s">
        <v>124</v>
      </c>
      <c r="AT366" s="259" t="s">
        <v>400</v>
      </c>
      <c r="AU366" s="259" t="s">
        <v>93</v>
      </c>
      <c r="AY366" s="18" t="s">
        <v>397</v>
      </c>
      <c r="BE366" s="260">
        <f>IF(N366="základní",J366,0)</f>
        <v>0</v>
      </c>
      <c r="BF366" s="260">
        <f>IF(N366="snížená",J366,0)</f>
        <v>0</v>
      </c>
      <c r="BG366" s="260">
        <f>IF(N366="zákl. přenesená",J366,0)</f>
        <v>0</v>
      </c>
      <c r="BH366" s="260">
        <f>IF(N366="sníž. přenesená",J366,0)</f>
        <v>0</v>
      </c>
      <c r="BI366" s="260">
        <f>IF(N366="nulová",J366,0)</f>
        <v>0</v>
      </c>
      <c r="BJ366" s="18" t="s">
        <v>91</v>
      </c>
      <c r="BK366" s="260">
        <f>ROUND(I366*H366,2)</f>
        <v>0</v>
      </c>
      <c r="BL366" s="18" t="s">
        <v>124</v>
      </c>
      <c r="BM366" s="259" t="s">
        <v>5437</v>
      </c>
    </row>
    <row r="367" s="2" customFormat="1" ht="33" customHeight="1">
      <c r="A367" s="40"/>
      <c r="B367" s="41"/>
      <c r="C367" s="247" t="s">
        <v>1264</v>
      </c>
      <c r="D367" s="247" t="s">
        <v>400</v>
      </c>
      <c r="E367" s="248" t="s">
        <v>5438</v>
      </c>
      <c r="F367" s="249" t="s">
        <v>5436</v>
      </c>
      <c r="G367" s="250" t="s">
        <v>1828</v>
      </c>
      <c r="H367" s="251">
        <v>1</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124</v>
      </c>
      <c r="AT367" s="259" t="s">
        <v>400</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5439</v>
      </c>
    </row>
    <row r="368" s="2" customFormat="1" ht="33" customHeight="1">
      <c r="A368" s="40"/>
      <c r="B368" s="41"/>
      <c r="C368" s="247" t="s">
        <v>1719</v>
      </c>
      <c r="D368" s="247" t="s">
        <v>400</v>
      </c>
      <c r="E368" s="248" t="s">
        <v>5440</v>
      </c>
      <c r="F368" s="249" t="s">
        <v>5436</v>
      </c>
      <c r="G368" s="250" t="s">
        <v>1828</v>
      </c>
      <c r="H368" s="251">
        <v>1</v>
      </c>
      <c r="I368" s="252"/>
      <c r="J368" s="253">
        <f>ROUND(I368*H368,2)</f>
        <v>0</v>
      </c>
      <c r="K368" s="254"/>
      <c r="L368" s="46"/>
      <c r="M368" s="255" t="s">
        <v>1</v>
      </c>
      <c r="N368" s="256" t="s">
        <v>48</v>
      </c>
      <c r="O368" s="93"/>
      <c r="P368" s="257">
        <f>O368*H368</f>
        <v>0</v>
      </c>
      <c r="Q368" s="257">
        <v>0</v>
      </c>
      <c r="R368" s="257">
        <f>Q368*H368</f>
        <v>0</v>
      </c>
      <c r="S368" s="257">
        <v>0</v>
      </c>
      <c r="T368" s="258">
        <f>S368*H368</f>
        <v>0</v>
      </c>
      <c r="U368" s="40"/>
      <c r="V368" s="40"/>
      <c r="W368" s="40"/>
      <c r="X368" s="40"/>
      <c r="Y368" s="40"/>
      <c r="Z368" s="40"/>
      <c r="AA368" s="40"/>
      <c r="AB368" s="40"/>
      <c r="AC368" s="40"/>
      <c r="AD368" s="40"/>
      <c r="AE368" s="40"/>
      <c r="AR368" s="259" t="s">
        <v>124</v>
      </c>
      <c r="AT368" s="259" t="s">
        <v>400</v>
      </c>
      <c r="AU368" s="259" t="s">
        <v>93</v>
      </c>
      <c r="AY368" s="18" t="s">
        <v>397</v>
      </c>
      <c r="BE368" s="260">
        <f>IF(N368="základní",J368,0)</f>
        <v>0</v>
      </c>
      <c r="BF368" s="260">
        <f>IF(N368="snížená",J368,0)</f>
        <v>0</v>
      </c>
      <c r="BG368" s="260">
        <f>IF(N368="zákl. přenesená",J368,0)</f>
        <v>0</v>
      </c>
      <c r="BH368" s="260">
        <f>IF(N368="sníž. přenesená",J368,0)</f>
        <v>0</v>
      </c>
      <c r="BI368" s="260">
        <f>IF(N368="nulová",J368,0)</f>
        <v>0</v>
      </c>
      <c r="BJ368" s="18" t="s">
        <v>91</v>
      </c>
      <c r="BK368" s="260">
        <f>ROUND(I368*H368,2)</f>
        <v>0</v>
      </c>
      <c r="BL368" s="18" t="s">
        <v>124</v>
      </c>
      <c r="BM368" s="259" t="s">
        <v>5441</v>
      </c>
    </row>
    <row r="369" s="2" customFormat="1" ht="33" customHeight="1">
      <c r="A369" s="40"/>
      <c r="B369" s="41"/>
      <c r="C369" s="247" t="s">
        <v>1269</v>
      </c>
      <c r="D369" s="247" t="s">
        <v>400</v>
      </c>
      <c r="E369" s="248" t="s">
        <v>5442</v>
      </c>
      <c r="F369" s="249" t="s">
        <v>5443</v>
      </c>
      <c r="G369" s="250" t="s">
        <v>1828</v>
      </c>
      <c r="H369" s="251">
        <v>1</v>
      </c>
      <c r="I369" s="252"/>
      <c r="J369" s="253">
        <f>ROUND(I369*H369,2)</f>
        <v>0</v>
      </c>
      <c r="K369" s="254"/>
      <c r="L369" s="46"/>
      <c r="M369" s="255" t="s">
        <v>1</v>
      </c>
      <c r="N369" s="25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124</v>
      </c>
      <c r="AT369" s="259" t="s">
        <v>400</v>
      </c>
      <c r="AU369" s="259" t="s">
        <v>93</v>
      </c>
      <c r="AY369" s="18" t="s">
        <v>397</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5444</v>
      </c>
    </row>
    <row r="370" s="2" customFormat="1" ht="33" customHeight="1">
      <c r="A370" s="40"/>
      <c r="B370" s="41"/>
      <c r="C370" s="247" t="s">
        <v>1727</v>
      </c>
      <c r="D370" s="247" t="s">
        <v>400</v>
      </c>
      <c r="E370" s="248" t="s">
        <v>5445</v>
      </c>
      <c r="F370" s="249" t="s">
        <v>5436</v>
      </c>
      <c r="G370" s="250" t="s">
        <v>1828</v>
      </c>
      <c r="H370" s="251">
        <v>1</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5446</v>
      </c>
    </row>
    <row r="371" s="2" customFormat="1" ht="33" customHeight="1">
      <c r="A371" s="40"/>
      <c r="B371" s="41"/>
      <c r="C371" s="247" t="s">
        <v>1283</v>
      </c>
      <c r="D371" s="247" t="s">
        <v>400</v>
      </c>
      <c r="E371" s="248" t="s">
        <v>5447</v>
      </c>
      <c r="F371" s="249" t="s">
        <v>5448</v>
      </c>
      <c r="G371" s="250" t="s">
        <v>1828</v>
      </c>
      <c r="H371" s="251">
        <v>1</v>
      </c>
      <c r="I371" s="252"/>
      <c r="J371" s="253">
        <f>ROUND(I371*H371,2)</f>
        <v>0</v>
      </c>
      <c r="K371" s="254"/>
      <c r="L371" s="46"/>
      <c r="M371" s="255" t="s">
        <v>1</v>
      </c>
      <c r="N371" s="256" t="s">
        <v>48</v>
      </c>
      <c r="O371" s="93"/>
      <c r="P371" s="257">
        <f>O371*H371</f>
        <v>0</v>
      </c>
      <c r="Q371" s="257">
        <v>0</v>
      </c>
      <c r="R371" s="257">
        <f>Q371*H371</f>
        <v>0</v>
      </c>
      <c r="S371" s="257">
        <v>0</v>
      </c>
      <c r="T371" s="258">
        <f>S371*H371</f>
        <v>0</v>
      </c>
      <c r="U371" s="40"/>
      <c r="V371" s="40"/>
      <c r="W371" s="40"/>
      <c r="X371" s="40"/>
      <c r="Y371" s="40"/>
      <c r="Z371" s="40"/>
      <c r="AA371" s="40"/>
      <c r="AB371" s="40"/>
      <c r="AC371" s="40"/>
      <c r="AD371" s="40"/>
      <c r="AE371" s="40"/>
      <c r="AR371" s="259" t="s">
        <v>124</v>
      </c>
      <c r="AT371" s="259" t="s">
        <v>400</v>
      </c>
      <c r="AU371" s="259" t="s">
        <v>93</v>
      </c>
      <c r="AY371" s="18" t="s">
        <v>397</v>
      </c>
      <c r="BE371" s="260">
        <f>IF(N371="základní",J371,0)</f>
        <v>0</v>
      </c>
      <c r="BF371" s="260">
        <f>IF(N371="snížená",J371,0)</f>
        <v>0</v>
      </c>
      <c r="BG371" s="260">
        <f>IF(N371="zákl. přenesená",J371,0)</f>
        <v>0</v>
      </c>
      <c r="BH371" s="260">
        <f>IF(N371="sníž. přenesená",J371,0)</f>
        <v>0</v>
      </c>
      <c r="BI371" s="260">
        <f>IF(N371="nulová",J371,0)</f>
        <v>0</v>
      </c>
      <c r="BJ371" s="18" t="s">
        <v>91</v>
      </c>
      <c r="BK371" s="260">
        <f>ROUND(I371*H371,2)</f>
        <v>0</v>
      </c>
      <c r="BL371" s="18" t="s">
        <v>124</v>
      </c>
      <c r="BM371" s="259" t="s">
        <v>5449</v>
      </c>
    </row>
    <row r="372" s="2" customFormat="1" ht="33" customHeight="1">
      <c r="A372" s="40"/>
      <c r="B372" s="41"/>
      <c r="C372" s="247" t="s">
        <v>1735</v>
      </c>
      <c r="D372" s="247" t="s">
        <v>400</v>
      </c>
      <c r="E372" s="248" t="s">
        <v>5450</v>
      </c>
      <c r="F372" s="249" t="s">
        <v>5436</v>
      </c>
      <c r="G372" s="250" t="s">
        <v>1828</v>
      </c>
      <c r="H372" s="251">
        <v>1</v>
      </c>
      <c r="I372" s="252"/>
      <c r="J372" s="253">
        <f>ROUND(I372*H372,2)</f>
        <v>0</v>
      </c>
      <c r="K372" s="254"/>
      <c r="L372" s="46"/>
      <c r="M372" s="255" t="s">
        <v>1</v>
      </c>
      <c r="N372" s="256" t="s">
        <v>48</v>
      </c>
      <c r="O372" s="93"/>
      <c r="P372" s="257">
        <f>O372*H372</f>
        <v>0</v>
      </c>
      <c r="Q372" s="257">
        <v>0</v>
      </c>
      <c r="R372" s="257">
        <f>Q372*H372</f>
        <v>0</v>
      </c>
      <c r="S372" s="257">
        <v>0</v>
      </c>
      <c r="T372" s="258">
        <f>S372*H372</f>
        <v>0</v>
      </c>
      <c r="U372" s="40"/>
      <c r="V372" s="40"/>
      <c r="W372" s="40"/>
      <c r="X372" s="40"/>
      <c r="Y372" s="40"/>
      <c r="Z372" s="40"/>
      <c r="AA372" s="40"/>
      <c r="AB372" s="40"/>
      <c r="AC372" s="40"/>
      <c r="AD372" s="40"/>
      <c r="AE372" s="40"/>
      <c r="AR372" s="259" t="s">
        <v>124</v>
      </c>
      <c r="AT372" s="259" t="s">
        <v>400</v>
      </c>
      <c r="AU372" s="259" t="s">
        <v>93</v>
      </c>
      <c r="AY372" s="18" t="s">
        <v>397</v>
      </c>
      <c r="BE372" s="260">
        <f>IF(N372="základní",J372,0)</f>
        <v>0</v>
      </c>
      <c r="BF372" s="260">
        <f>IF(N372="snížená",J372,0)</f>
        <v>0</v>
      </c>
      <c r="BG372" s="260">
        <f>IF(N372="zákl. přenesená",J372,0)</f>
        <v>0</v>
      </c>
      <c r="BH372" s="260">
        <f>IF(N372="sníž. přenesená",J372,0)</f>
        <v>0</v>
      </c>
      <c r="BI372" s="260">
        <f>IF(N372="nulová",J372,0)</f>
        <v>0</v>
      </c>
      <c r="BJ372" s="18" t="s">
        <v>91</v>
      </c>
      <c r="BK372" s="260">
        <f>ROUND(I372*H372,2)</f>
        <v>0</v>
      </c>
      <c r="BL372" s="18" t="s">
        <v>124</v>
      </c>
      <c r="BM372" s="259" t="s">
        <v>5451</v>
      </c>
    </row>
    <row r="373" s="2" customFormat="1" ht="33" customHeight="1">
      <c r="A373" s="40"/>
      <c r="B373" s="41"/>
      <c r="C373" s="247" t="s">
        <v>1293</v>
      </c>
      <c r="D373" s="247" t="s">
        <v>400</v>
      </c>
      <c r="E373" s="248" t="s">
        <v>5452</v>
      </c>
      <c r="F373" s="249" t="s">
        <v>5453</v>
      </c>
      <c r="G373" s="250" t="s">
        <v>1828</v>
      </c>
      <c r="H373" s="251">
        <v>1</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5454</v>
      </c>
    </row>
    <row r="374" s="2" customFormat="1" ht="16.5" customHeight="1">
      <c r="A374" s="40"/>
      <c r="B374" s="41"/>
      <c r="C374" s="247" t="s">
        <v>1746</v>
      </c>
      <c r="D374" s="247" t="s">
        <v>400</v>
      </c>
      <c r="E374" s="248" t="s">
        <v>5133</v>
      </c>
      <c r="F374" s="249" t="s">
        <v>5134</v>
      </c>
      <c r="G374" s="250" t="s">
        <v>1828</v>
      </c>
      <c r="H374" s="251">
        <v>16</v>
      </c>
      <c r="I374" s="252"/>
      <c r="J374" s="253">
        <f>ROUND(I374*H374,2)</f>
        <v>0</v>
      </c>
      <c r="K374" s="254"/>
      <c r="L374" s="46"/>
      <c r="M374" s="255" t="s">
        <v>1</v>
      </c>
      <c r="N374" s="256" t="s">
        <v>48</v>
      </c>
      <c r="O374" s="93"/>
      <c r="P374" s="257">
        <f>O374*H374</f>
        <v>0</v>
      </c>
      <c r="Q374" s="257">
        <v>0</v>
      </c>
      <c r="R374" s="257">
        <f>Q374*H374</f>
        <v>0</v>
      </c>
      <c r="S374" s="257">
        <v>0</v>
      </c>
      <c r="T374" s="258">
        <f>S374*H374</f>
        <v>0</v>
      </c>
      <c r="U374" s="40"/>
      <c r="V374" s="40"/>
      <c r="W374" s="40"/>
      <c r="X374" s="40"/>
      <c r="Y374" s="40"/>
      <c r="Z374" s="40"/>
      <c r="AA374" s="40"/>
      <c r="AB374" s="40"/>
      <c r="AC374" s="40"/>
      <c r="AD374" s="40"/>
      <c r="AE374" s="40"/>
      <c r="AR374" s="259" t="s">
        <v>124</v>
      </c>
      <c r="AT374" s="259" t="s">
        <v>400</v>
      </c>
      <c r="AU374" s="259" t="s">
        <v>93</v>
      </c>
      <c r="AY374" s="18" t="s">
        <v>397</v>
      </c>
      <c r="BE374" s="260">
        <f>IF(N374="základní",J374,0)</f>
        <v>0</v>
      </c>
      <c r="BF374" s="260">
        <f>IF(N374="snížená",J374,0)</f>
        <v>0</v>
      </c>
      <c r="BG374" s="260">
        <f>IF(N374="zákl. přenesená",J374,0)</f>
        <v>0</v>
      </c>
      <c r="BH374" s="260">
        <f>IF(N374="sníž. přenesená",J374,0)</f>
        <v>0</v>
      </c>
      <c r="BI374" s="260">
        <f>IF(N374="nulová",J374,0)</f>
        <v>0</v>
      </c>
      <c r="BJ374" s="18" t="s">
        <v>91</v>
      </c>
      <c r="BK374" s="260">
        <f>ROUND(I374*H374,2)</f>
        <v>0</v>
      </c>
      <c r="BL374" s="18" t="s">
        <v>124</v>
      </c>
      <c r="BM374" s="259" t="s">
        <v>5455</v>
      </c>
    </row>
    <row r="375" s="2" customFormat="1" ht="16.5" customHeight="1">
      <c r="A375" s="40"/>
      <c r="B375" s="41"/>
      <c r="C375" s="247" t="s">
        <v>1299</v>
      </c>
      <c r="D375" s="247" t="s">
        <v>400</v>
      </c>
      <c r="E375" s="248" t="s">
        <v>5456</v>
      </c>
      <c r="F375" s="249" t="s">
        <v>5457</v>
      </c>
      <c r="G375" s="250" t="s">
        <v>1828</v>
      </c>
      <c r="H375" s="251">
        <v>8</v>
      </c>
      <c r="I375" s="252"/>
      <c r="J375" s="253">
        <f>ROUND(I375*H375,2)</f>
        <v>0</v>
      </c>
      <c r="K375" s="254"/>
      <c r="L375" s="46"/>
      <c r="M375" s="255" t="s">
        <v>1</v>
      </c>
      <c r="N375" s="256" t="s">
        <v>48</v>
      </c>
      <c r="O375" s="93"/>
      <c r="P375" s="257">
        <f>O375*H375</f>
        <v>0</v>
      </c>
      <c r="Q375" s="257">
        <v>0</v>
      </c>
      <c r="R375" s="257">
        <f>Q375*H375</f>
        <v>0</v>
      </c>
      <c r="S375" s="257">
        <v>0</v>
      </c>
      <c r="T375" s="258">
        <f>S375*H375</f>
        <v>0</v>
      </c>
      <c r="U375" s="40"/>
      <c r="V375" s="40"/>
      <c r="W375" s="40"/>
      <c r="X375" s="40"/>
      <c r="Y375" s="40"/>
      <c r="Z375" s="40"/>
      <c r="AA375" s="40"/>
      <c r="AB375" s="40"/>
      <c r="AC375" s="40"/>
      <c r="AD375" s="40"/>
      <c r="AE375" s="40"/>
      <c r="AR375" s="259" t="s">
        <v>124</v>
      </c>
      <c r="AT375" s="259" t="s">
        <v>400</v>
      </c>
      <c r="AU375" s="259" t="s">
        <v>93</v>
      </c>
      <c r="AY375" s="18" t="s">
        <v>397</v>
      </c>
      <c r="BE375" s="260">
        <f>IF(N375="základní",J375,0)</f>
        <v>0</v>
      </c>
      <c r="BF375" s="260">
        <f>IF(N375="snížená",J375,0)</f>
        <v>0</v>
      </c>
      <c r="BG375" s="260">
        <f>IF(N375="zákl. přenesená",J375,0)</f>
        <v>0</v>
      </c>
      <c r="BH375" s="260">
        <f>IF(N375="sníž. přenesená",J375,0)</f>
        <v>0</v>
      </c>
      <c r="BI375" s="260">
        <f>IF(N375="nulová",J375,0)</f>
        <v>0</v>
      </c>
      <c r="BJ375" s="18" t="s">
        <v>91</v>
      </c>
      <c r="BK375" s="260">
        <f>ROUND(I375*H375,2)</f>
        <v>0</v>
      </c>
      <c r="BL375" s="18" t="s">
        <v>124</v>
      </c>
      <c r="BM375" s="259" t="s">
        <v>5458</v>
      </c>
    </row>
    <row r="376" s="2" customFormat="1" ht="16.5" customHeight="1">
      <c r="A376" s="40"/>
      <c r="B376" s="41"/>
      <c r="C376" s="247" t="s">
        <v>1757</v>
      </c>
      <c r="D376" s="247" t="s">
        <v>400</v>
      </c>
      <c r="E376" s="248" t="s">
        <v>5459</v>
      </c>
      <c r="F376" s="249" t="s">
        <v>5460</v>
      </c>
      <c r="G376" s="250" t="s">
        <v>1828</v>
      </c>
      <c r="H376" s="251">
        <v>8</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124</v>
      </c>
      <c r="AT376" s="259" t="s">
        <v>400</v>
      </c>
      <c r="AU376" s="259" t="s">
        <v>93</v>
      </c>
      <c r="AY376" s="18" t="s">
        <v>397</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124</v>
      </c>
      <c r="BM376" s="259" t="s">
        <v>5461</v>
      </c>
    </row>
    <row r="377" s="2" customFormat="1" ht="16.5" customHeight="1">
      <c r="A377" s="40"/>
      <c r="B377" s="41"/>
      <c r="C377" s="247" t="s">
        <v>1309</v>
      </c>
      <c r="D377" s="247" t="s">
        <v>400</v>
      </c>
      <c r="E377" s="248" t="s">
        <v>5462</v>
      </c>
      <c r="F377" s="249" t="s">
        <v>5463</v>
      </c>
      <c r="G377" s="250" t="s">
        <v>1828</v>
      </c>
      <c r="H377" s="251">
        <v>16</v>
      </c>
      <c r="I377" s="252"/>
      <c r="J377" s="253">
        <f>ROUND(I377*H377,2)</f>
        <v>0</v>
      </c>
      <c r="K377" s="254"/>
      <c r="L377" s="46"/>
      <c r="M377" s="255" t="s">
        <v>1</v>
      </c>
      <c r="N377" s="256" t="s">
        <v>48</v>
      </c>
      <c r="O377" s="93"/>
      <c r="P377" s="257">
        <f>O377*H377</f>
        <v>0</v>
      </c>
      <c r="Q377" s="257">
        <v>0</v>
      </c>
      <c r="R377" s="257">
        <f>Q377*H377</f>
        <v>0</v>
      </c>
      <c r="S377" s="257">
        <v>0</v>
      </c>
      <c r="T377" s="258">
        <f>S377*H377</f>
        <v>0</v>
      </c>
      <c r="U377" s="40"/>
      <c r="V377" s="40"/>
      <c r="W377" s="40"/>
      <c r="X377" s="40"/>
      <c r="Y377" s="40"/>
      <c r="Z377" s="40"/>
      <c r="AA377" s="40"/>
      <c r="AB377" s="40"/>
      <c r="AC377" s="40"/>
      <c r="AD377" s="40"/>
      <c r="AE377" s="40"/>
      <c r="AR377" s="259" t="s">
        <v>124</v>
      </c>
      <c r="AT377" s="259" t="s">
        <v>400</v>
      </c>
      <c r="AU377" s="259" t="s">
        <v>93</v>
      </c>
      <c r="AY377" s="18" t="s">
        <v>397</v>
      </c>
      <c r="BE377" s="260">
        <f>IF(N377="základní",J377,0)</f>
        <v>0</v>
      </c>
      <c r="BF377" s="260">
        <f>IF(N377="snížená",J377,0)</f>
        <v>0</v>
      </c>
      <c r="BG377" s="260">
        <f>IF(N377="zákl. přenesená",J377,0)</f>
        <v>0</v>
      </c>
      <c r="BH377" s="260">
        <f>IF(N377="sníž. přenesená",J377,0)</f>
        <v>0</v>
      </c>
      <c r="BI377" s="260">
        <f>IF(N377="nulová",J377,0)</f>
        <v>0</v>
      </c>
      <c r="BJ377" s="18" t="s">
        <v>91</v>
      </c>
      <c r="BK377" s="260">
        <f>ROUND(I377*H377,2)</f>
        <v>0</v>
      </c>
      <c r="BL377" s="18" t="s">
        <v>124</v>
      </c>
      <c r="BM377" s="259" t="s">
        <v>5464</v>
      </c>
    </row>
    <row r="378" s="2" customFormat="1" ht="16.5" customHeight="1">
      <c r="A378" s="40"/>
      <c r="B378" s="41"/>
      <c r="C378" s="247" t="s">
        <v>1767</v>
      </c>
      <c r="D378" s="247" t="s">
        <v>400</v>
      </c>
      <c r="E378" s="248" t="s">
        <v>5130</v>
      </c>
      <c r="F378" s="249" t="s">
        <v>5131</v>
      </c>
      <c r="G378" s="250" t="s">
        <v>1828</v>
      </c>
      <c r="H378" s="251">
        <v>16</v>
      </c>
      <c r="I378" s="252"/>
      <c r="J378" s="253">
        <f>ROUND(I378*H378,2)</f>
        <v>0</v>
      </c>
      <c r="K378" s="254"/>
      <c r="L378" s="46"/>
      <c r="M378" s="302" t="s">
        <v>1</v>
      </c>
      <c r="N378" s="303" t="s">
        <v>48</v>
      </c>
      <c r="O378" s="267"/>
      <c r="P378" s="304">
        <f>O378*H378</f>
        <v>0</v>
      </c>
      <c r="Q378" s="304">
        <v>0</v>
      </c>
      <c r="R378" s="304">
        <f>Q378*H378</f>
        <v>0</v>
      </c>
      <c r="S378" s="304">
        <v>0</v>
      </c>
      <c r="T378" s="305">
        <f>S378*H378</f>
        <v>0</v>
      </c>
      <c r="U378" s="40"/>
      <c r="V378" s="40"/>
      <c r="W378" s="40"/>
      <c r="X378" s="40"/>
      <c r="Y378" s="40"/>
      <c r="Z378" s="40"/>
      <c r="AA378" s="40"/>
      <c r="AB378" s="40"/>
      <c r="AC378" s="40"/>
      <c r="AD378" s="40"/>
      <c r="AE378" s="40"/>
      <c r="AR378" s="259" t="s">
        <v>124</v>
      </c>
      <c r="AT378" s="259" t="s">
        <v>400</v>
      </c>
      <c r="AU378" s="259" t="s">
        <v>93</v>
      </c>
      <c r="AY378" s="18" t="s">
        <v>397</v>
      </c>
      <c r="BE378" s="260">
        <f>IF(N378="základní",J378,0)</f>
        <v>0</v>
      </c>
      <c r="BF378" s="260">
        <f>IF(N378="snížená",J378,0)</f>
        <v>0</v>
      </c>
      <c r="BG378" s="260">
        <f>IF(N378="zákl. přenesená",J378,0)</f>
        <v>0</v>
      </c>
      <c r="BH378" s="260">
        <f>IF(N378="sníž. přenesená",J378,0)</f>
        <v>0</v>
      </c>
      <c r="BI378" s="260">
        <f>IF(N378="nulová",J378,0)</f>
        <v>0</v>
      </c>
      <c r="BJ378" s="18" t="s">
        <v>91</v>
      </c>
      <c r="BK378" s="260">
        <f>ROUND(I378*H378,2)</f>
        <v>0</v>
      </c>
      <c r="BL378" s="18" t="s">
        <v>124</v>
      </c>
      <c r="BM378" s="259" t="s">
        <v>5465</v>
      </c>
    </row>
    <row r="379" s="2" customFormat="1" ht="6.96" customHeight="1">
      <c r="A379" s="40"/>
      <c r="B379" s="68"/>
      <c r="C379" s="69"/>
      <c r="D379" s="69"/>
      <c r="E379" s="69"/>
      <c r="F379" s="69"/>
      <c r="G379" s="69"/>
      <c r="H379" s="69"/>
      <c r="I379" s="195"/>
      <c r="J379" s="69"/>
      <c r="K379" s="69"/>
      <c r="L379" s="46"/>
      <c r="M379" s="40"/>
      <c r="O379" s="40"/>
      <c r="P379" s="40"/>
      <c r="Q379" s="40"/>
      <c r="R379" s="40"/>
      <c r="S379" s="40"/>
      <c r="T379" s="40"/>
      <c r="U379" s="40"/>
      <c r="V379" s="40"/>
      <c r="W379" s="40"/>
      <c r="X379" s="40"/>
      <c r="Y379" s="40"/>
      <c r="Z379" s="40"/>
      <c r="AA379" s="40"/>
      <c r="AB379" s="40"/>
      <c r="AC379" s="40"/>
      <c r="AD379" s="40"/>
      <c r="AE379" s="40"/>
    </row>
  </sheetData>
  <sheetProtection sheet="1" autoFilter="0" formatColumns="0" formatRows="0" objects="1" scenarios="1" spinCount="100000" saltValue="w2Xw/mwgpHs3YaL+l8nid+3Pt52xioo0nf5whhV81kqJj1DKaUUQc17kmFeXWf/heTsLmTXoG0hdZZmAj1TI9Q==" hashValue="VRhZRV3GcfFXb2aCcd5OAVlce/A/KcINz8k9MDjvl/yxQg70PJEv/cJ6d7oJKD7SnqSCOx24ZCiL3mXZmN2EZw==" algorithmName="SHA-512" password="CC35"/>
  <autoFilter ref="C145:K378"/>
  <mergeCells count="15">
    <mergeCell ref="E7:H7"/>
    <mergeCell ref="E11:H11"/>
    <mergeCell ref="E9:H9"/>
    <mergeCell ref="E13:H13"/>
    <mergeCell ref="E22:H22"/>
    <mergeCell ref="E31:H31"/>
    <mergeCell ref="E85:H85"/>
    <mergeCell ref="E89:H89"/>
    <mergeCell ref="E87:H87"/>
    <mergeCell ref="E91:H91"/>
    <mergeCell ref="E132:H132"/>
    <mergeCell ref="E136:H136"/>
    <mergeCell ref="E134:H134"/>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0 - Ostatní náklady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5468</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0 - Ostatní náklady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5469</v>
      </c>
      <c r="F126" s="234" t="s">
        <v>4008</v>
      </c>
      <c r="G126" s="232"/>
      <c r="H126" s="232"/>
      <c r="I126" s="235"/>
      <c r="J126" s="236">
        <f>BK126</f>
        <v>0</v>
      </c>
      <c r="K126" s="232"/>
      <c r="L126" s="237"/>
      <c r="M126" s="238"/>
      <c r="N126" s="239"/>
      <c r="O126" s="239"/>
      <c r="P126" s="240">
        <f>P127</f>
        <v>0</v>
      </c>
      <c r="Q126" s="239"/>
      <c r="R126" s="240">
        <f>R127</f>
        <v>0</v>
      </c>
      <c r="S126" s="239"/>
      <c r="T126" s="241">
        <f>T127</f>
        <v>0</v>
      </c>
      <c r="U126" s="12"/>
      <c r="V126" s="12"/>
      <c r="W126" s="12"/>
      <c r="X126" s="12"/>
      <c r="Y126" s="12"/>
      <c r="Z126" s="12"/>
      <c r="AA126" s="12"/>
      <c r="AB126" s="12"/>
      <c r="AC126" s="12"/>
      <c r="AD126" s="12"/>
      <c r="AE126" s="12"/>
      <c r="AR126" s="242" t="s">
        <v>124</v>
      </c>
      <c r="AT126" s="243" t="s">
        <v>82</v>
      </c>
      <c r="AU126" s="243" t="s">
        <v>83</v>
      </c>
      <c r="AY126" s="242" t="s">
        <v>397</v>
      </c>
      <c r="BK126" s="244">
        <f>BK127</f>
        <v>0</v>
      </c>
    </row>
    <row r="127" s="2" customFormat="1" ht="33" customHeight="1">
      <c r="A127" s="40"/>
      <c r="B127" s="41"/>
      <c r="C127" s="247" t="s">
        <v>91</v>
      </c>
      <c r="D127" s="247" t="s">
        <v>400</v>
      </c>
      <c r="E127" s="248" t="s">
        <v>5470</v>
      </c>
      <c r="F127" s="249" t="s">
        <v>5471</v>
      </c>
      <c r="G127" s="250" t="s">
        <v>403</v>
      </c>
      <c r="H127" s="251">
        <v>1</v>
      </c>
      <c r="I127" s="252"/>
      <c r="J127" s="253">
        <f>ROUND(I127*H127,2)</f>
        <v>0</v>
      </c>
      <c r="K127" s="254"/>
      <c r="L127" s="46"/>
      <c r="M127" s="302" t="s">
        <v>1</v>
      </c>
      <c r="N127" s="303" t="s">
        <v>48</v>
      </c>
      <c r="O127" s="267"/>
      <c r="P127" s="304">
        <f>O127*H127</f>
        <v>0</v>
      </c>
      <c r="Q127" s="304">
        <v>0</v>
      </c>
      <c r="R127" s="304">
        <f>Q127*H127</f>
        <v>0</v>
      </c>
      <c r="S127" s="304">
        <v>0</v>
      </c>
      <c r="T127" s="305">
        <f>S127*H127</f>
        <v>0</v>
      </c>
      <c r="U127" s="40"/>
      <c r="V127" s="40"/>
      <c r="W127" s="40"/>
      <c r="X127" s="40"/>
      <c r="Y127" s="40"/>
      <c r="Z127" s="40"/>
      <c r="AA127" s="40"/>
      <c r="AB127" s="40"/>
      <c r="AC127" s="40"/>
      <c r="AD127" s="40"/>
      <c r="AE127" s="40"/>
      <c r="AR127" s="259" t="s">
        <v>4000</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4000</v>
      </c>
      <c r="BM127" s="259" t="s">
        <v>93</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GuT5noYmq9bQaDb1Gbkx6RcV+bp8O4Irppd2ZGWlmci3z01/C9NFuNaS0Q3LZCSiM9HHi+LsrzI0MuJxw3gKWQ==" hashValue="nfgzfXH3W5NExlFuFSNO6BPack+cQO8JNa5UxVZnYSfEc+hhm5a2o810Mr+ILSpkzVv6ylS93b5FrHKhEry37w==" algorithmName="SHA-512" password="CC3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5472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ROUND((SUM(BE125:BE187)),  2)</f>
        <v>0</v>
      </c>
      <c r="G37" s="40"/>
      <c r="H37" s="40"/>
      <c r="I37" s="174">
        <v>0.20999999999999999</v>
      </c>
      <c r="J37" s="173">
        <f>ROUND(((SUM(BE125:BE187))*I37),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ROUND((SUM(BF125:BF187)),  2)</f>
        <v>0</v>
      </c>
      <c r="G38" s="40"/>
      <c r="H38" s="40"/>
      <c r="I38" s="174">
        <v>0.14999999999999999</v>
      </c>
      <c r="J38" s="173">
        <f>ROUND(((SUM(BF125:BF187))*I38),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Zařízení č.1.2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Zařízení č.1.2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SUM(P127:P187)</f>
        <v>0</v>
      </c>
      <c r="Q126" s="239"/>
      <c r="R126" s="240">
        <f>SUM(R127:R187)</f>
        <v>0</v>
      </c>
      <c r="S126" s="239"/>
      <c r="T126" s="241">
        <f>SUM(T127:T187)</f>
        <v>0</v>
      </c>
      <c r="U126" s="12"/>
      <c r="V126" s="12"/>
      <c r="W126" s="12"/>
      <c r="X126" s="12"/>
      <c r="Y126" s="12"/>
      <c r="Z126" s="12"/>
      <c r="AA126" s="12"/>
      <c r="AB126" s="12"/>
      <c r="AC126" s="12"/>
      <c r="AD126" s="12"/>
      <c r="AE126" s="12"/>
      <c r="AR126" s="242" t="s">
        <v>91</v>
      </c>
      <c r="AT126" s="243" t="s">
        <v>82</v>
      </c>
      <c r="AU126" s="243" t="s">
        <v>83</v>
      </c>
      <c r="AY126" s="242" t="s">
        <v>397</v>
      </c>
      <c r="BK126" s="244">
        <f>SUM(BK127:BK187)</f>
        <v>0</v>
      </c>
    </row>
    <row r="127" s="2" customFormat="1" ht="21.75" customHeight="1">
      <c r="A127" s="40"/>
      <c r="B127" s="41"/>
      <c r="C127" s="247" t="s">
        <v>91</v>
      </c>
      <c r="D127" s="247" t="s">
        <v>400</v>
      </c>
      <c r="E127" s="248" t="s">
        <v>5476</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5479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5482</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5484</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5486</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5488</v>
      </c>
      <c r="F133" s="249" t="s">
        <v>5489</v>
      </c>
      <c r="G133" s="250" t="s">
        <v>5478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5490</v>
      </c>
      <c r="F134" s="249" t="s">
        <v>5491</v>
      </c>
      <c r="G134" s="250" t="s">
        <v>5478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5492</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5494</v>
      </c>
      <c r="F136" s="249" t="s">
        <v>5495</v>
      </c>
      <c r="G136" s="250" t="s">
        <v>5478</v>
      </c>
      <c r="H136" s="251">
        <v>18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5496</v>
      </c>
      <c r="F137" s="249" t="s">
        <v>5497</v>
      </c>
      <c r="G137" s="250" t="s">
        <v>5478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5498</v>
      </c>
      <c r="F138" s="249" t="s">
        <v>5499</v>
      </c>
      <c r="G138" s="250" t="s">
        <v>5478</v>
      </c>
      <c r="H138" s="251">
        <v>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5500</v>
      </c>
      <c r="F139" s="249" t="s">
        <v>5501</v>
      </c>
      <c r="G139" s="250" t="s">
        <v>5478</v>
      </c>
      <c r="H139" s="251">
        <v>13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400</v>
      </c>
      <c r="E140" s="248" t="s">
        <v>5502</v>
      </c>
      <c r="F140" s="249" t="s">
        <v>5503</v>
      </c>
      <c r="G140" s="250" t="s">
        <v>5478</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400</v>
      </c>
      <c r="E141" s="248" t="s">
        <v>5504</v>
      </c>
      <c r="F141" s="249" t="s">
        <v>5505</v>
      </c>
      <c r="G141" s="250" t="s">
        <v>5478</v>
      </c>
      <c r="H141" s="251">
        <v>7</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5506</v>
      </c>
      <c r="F142" s="249" t="s">
        <v>5507</v>
      </c>
      <c r="G142" s="250" t="s">
        <v>1828</v>
      </c>
      <c r="H142" s="251">
        <v>48</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5508</v>
      </c>
      <c r="F143" s="249" t="s">
        <v>5509</v>
      </c>
      <c r="G143" s="250" t="s">
        <v>1828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5510</v>
      </c>
      <c r="F144" s="249" t="s">
        <v>5511</v>
      </c>
      <c r="G144" s="250" t="s">
        <v>1828</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5512</v>
      </c>
      <c r="F145" s="249" t="s">
        <v>5513</v>
      </c>
      <c r="G145" s="250" t="s">
        <v>1828</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5514</v>
      </c>
      <c r="F146" s="249" t="s">
        <v>5515</v>
      </c>
      <c r="G146" s="250" t="s">
        <v>1828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5516</v>
      </c>
      <c r="F147" s="249" t="s">
        <v>5517</v>
      </c>
      <c r="G147" s="250" t="s">
        <v>1828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5518</v>
      </c>
      <c r="F148" s="249" t="s">
        <v>5519</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5520</v>
      </c>
      <c r="F149" s="249" t="s">
        <v>5521</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5522</v>
      </c>
      <c r="F150" s="249" t="s">
        <v>5523</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5524</v>
      </c>
      <c r="F151" s="249" t="s">
        <v>5525</v>
      </c>
      <c r="G151" s="250" t="s">
        <v>1828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5526</v>
      </c>
      <c r="F152" s="249" t="s">
        <v>5527</v>
      </c>
      <c r="G152" s="250" t="s">
        <v>1828</v>
      </c>
      <c r="H152" s="251">
        <v>4</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5528</v>
      </c>
      <c r="F153" s="249" t="s">
        <v>5529</v>
      </c>
      <c r="G153" s="250" t="s">
        <v>1828</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5530</v>
      </c>
      <c r="F154" s="249" t="s">
        <v>5531</v>
      </c>
      <c r="G154" s="250" t="s">
        <v>1828</v>
      </c>
      <c r="H154" s="251">
        <v>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5532</v>
      </c>
      <c r="F155" s="249" t="s">
        <v>5533</v>
      </c>
      <c r="G155" s="250" t="s">
        <v>1828</v>
      </c>
      <c r="H155" s="251">
        <v>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5534</v>
      </c>
      <c r="F156" s="249" t="s">
        <v>5535</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5536</v>
      </c>
      <c r="F157" s="249" t="s">
        <v>5537</v>
      </c>
      <c r="G157" s="250" t="s">
        <v>1828</v>
      </c>
      <c r="H157" s="251">
        <v>3</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5538</v>
      </c>
      <c r="F158" s="249" t="s">
        <v>5539</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5540</v>
      </c>
      <c r="F159" s="249" t="s">
        <v>5541</v>
      </c>
      <c r="G159" s="250" t="s">
        <v>1828</v>
      </c>
      <c r="H159" s="251">
        <v>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5542</v>
      </c>
      <c r="F160" s="249" t="s">
        <v>5543</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5544</v>
      </c>
      <c r="F161" s="249" t="s">
        <v>5545</v>
      </c>
      <c r="G161" s="250" t="s">
        <v>1828</v>
      </c>
      <c r="H161" s="251">
        <v>6</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5546</v>
      </c>
      <c r="F162" s="249" t="s">
        <v>5547</v>
      </c>
      <c r="G162" s="250" t="s">
        <v>1828</v>
      </c>
      <c r="H162" s="251">
        <v>2</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5548</v>
      </c>
      <c r="F163" s="249" t="s">
        <v>5549</v>
      </c>
      <c r="G163" s="250" t="s">
        <v>4037</v>
      </c>
      <c r="H163" s="251">
        <v>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5550</v>
      </c>
      <c r="F164" s="249" t="s">
        <v>5551</v>
      </c>
      <c r="G164" s="250" t="s">
        <v>4037</v>
      </c>
      <c r="H164" s="251">
        <v>5</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5552</v>
      </c>
      <c r="F165" s="249" t="s">
        <v>5553</v>
      </c>
      <c r="G165" s="250" t="s">
        <v>4037</v>
      </c>
      <c r="H165" s="251">
        <v>142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5554</v>
      </c>
      <c r="F166" s="249" t="s">
        <v>5555</v>
      </c>
      <c r="G166" s="250" t="s">
        <v>5478</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5556</v>
      </c>
      <c r="F167" s="249" t="s">
        <v>5557</v>
      </c>
      <c r="G167" s="250" t="s">
        <v>5478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5558</v>
      </c>
      <c r="F168" s="249" t="s">
        <v>5559</v>
      </c>
      <c r="G168" s="250" t="s">
        <v>4037</v>
      </c>
      <c r="H168" s="251">
        <v>36</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5560</v>
      </c>
      <c r="F169" s="249" t="s">
        <v>5561</v>
      </c>
      <c r="G169" s="250" t="s">
        <v>4037</v>
      </c>
      <c r="H169" s="251">
        <v>28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5562</v>
      </c>
      <c r="F170" s="249" t="s">
        <v>5563</v>
      </c>
      <c r="G170" s="250" t="s">
        <v>4037</v>
      </c>
      <c r="H170" s="251">
        <v>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5564</v>
      </c>
      <c r="F171" s="249" t="s">
        <v>5565</v>
      </c>
      <c r="G171" s="250" t="s">
        <v>4037</v>
      </c>
      <c r="H171" s="251">
        <v>36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5566</v>
      </c>
      <c r="F172" s="249" t="s">
        <v>5567</v>
      </c>
      <c r="G172" s="250" t="s">
        <v>4037</v>
      </c>
      <c r="H172" s="251">
        <v>62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5568</v>
      </c>
      <c r="F173" s="249" t="s">
        <v>5569</v>
      </c>
      <c r="G173" s="250" t="s">
        <v>1828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5570</v>
      </c>
      <c r="F174" s="249" t="s">
        <v>5571</v>
      </c>
      <c r="G174" s="250" t="s">
        <v>5478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5572</v>
      </c>
      <c r="F175" s="249" t="s">
        <v>5573</v>
      </c>
      <c r="G175" s="250" t="s">
        <v>3621</v>
      </c>
      <c r="H175" s="251">
        <v>435.60000000000002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5574</v>
      </c>
      <c r="F176" s="249" t="s">
        <v>5575</v>
      </c>
      <c r="G176" s="250" t="s">
        <v>3621</v>
      </c>
      <c r="H176" s="251">
        <v>43.560000000000002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33" customHeight="1">
      <c r="A177" s="40"/>
      <c r="B177" s="41"/>
      <c r="C177" s="247" t="s">
        <v>682</v>
      </c>
      <c r="D177" s="247" t="s">
        <v>400</v>
      </c>
      <c r="E177" s="248" t="s">
        <v>5576</v>
      </c>
      <c r="F177" s="249" t="s">
        <v>5577</v>
      </c>
      <c r="G177" s="250" t="s">
        <v>461</v>
      </c>
      <c r="H177" s="251">
        <v>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16.5" customHeight="1">
      <c r="A178" s="40"/>
      <c r="B178" s="41"/>
      <c r="C178" s="247" t="s">
        <v>987</v>
      </c>
      <c r="D178" s="247" t="s">
        <v>400</v>
      </c>
      <c r="E178" s="248" t="s">
        <v>5578</v>
      </c>
      <c r="F178" s="249" t="s">
        <v>5579</v>
      </c>
      <c r="G178" s="250" t="s">
        <v>5392</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21.75" customHeight="1">
      <c r="A179" s="40"/>
      <c r="B179" s="41"/>
      <c r="C179" s="247" t="s">
        <v>995</v>
      </c>
      <c r="D179" s="247" t="s">
        <v>400</v>
      </c>
      <c r="E179" s="248" t="s">
        <v>5580</v>
      </c>
      <c r="F179" s="249" t="s">
        <v>5581</v>
      </c>
      <c r="G179" s="250" t="s">
        <v>5392</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16.5" customHeight="1">
      <c r="A180" s="40"/>
      <c r="B180" s="41"/>
      <c r="C180" s="247" t="s">
        <v>1021</v>
      </c>
      <c r="D180" s="247" t="s">
        <v>400</v>
      </c>
      <c r="E180" s="248" t="s">
        <v>5582</v>
      </c>
      <c r="F180" s="249" t="s">
        <v>5583</v>
      </c>
      <c r="G180" s="250" t="s">
        <v>5392</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66.75" customHeight="1">
      <c r="A181" s="40"/>
      <c r="B181" s="41"/>
      <c r="C181" s="247" t="s">
        <v>1026</v>
      </c>
      <c r="D181" s="247" t="s">
        <v>400</v>
      </c>
      <c r="E181" s="248" t="s">
        <v>3874</v>
      </c>
      <c r="F181" s="249" t="s">
        <v>5584</v>
      </c>
      <c r="G181" s="250" t="s">
        <v>546</v>
      </c>
      <c r="H181" s="251">
        <v>70.849999999999994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21.75" customHeight="1">
      <c r="A182" s="40"/>
      <c r="B182" s="41"/>
      <c r="C182" s="247" t="s">
        <v>1033</v>
      </c>
      <c r="D182" s="247" t="s">
        <v>400</v>
      </c>
      <c r="E182" s="248" t="s">
        <v>1513</v>
      </c>
      <c r="F182" s="249" t="s">
        <v>5585</v>
      </c>
      <c r="G182" s="250" t="s">
        <v>546</v>
      </c>
      <c r="H182" s="251">
        <v>70.849999999999994</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16.5" customHeight="1">
      <c r="A183" s="40"/>
      <c r="B183" s="41"/>
      <c r="C183" s="247" t="s">
        <v>1042</v>
      </c>
      <c r="D183" s="247" t="s">
        <v>400</v>
      </c>
      <c r="E183" s="248" t="s">
        <v>5586</v>
      </c>
      <c r="F183" s="249" t="s">
        <v>5587</v>
      </c>
      <c r="G183" s="250" t="s">
        <v>546</v>
      </c>
      <c r="H183" s="251">
        <v>70.849999999999994</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16.5" customHeight="1">
      <c r="A184" s="40"/>
      <c r="B184" s="41"/>
      <c r="C184" s="247" t="s">
        <v>1048</v>
      </c>
      <c r="D184" s="247" t="s">
        <v>400</v>
      </c>
      <c r="E184" s="248" t="s">
        <v>5588</v>
      </c>
      <c r="F184" s="249" t="s">
        <v>5589</v>
      </c>
      <c r="G184" s="250" t="s">
        <v>546</v>
      </c>
      <c r="H184" s="251">
        <v>70.849999999999994</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21.75" customHeight="1">
      <c r="A185" s="40"/>
      <c r="B185" s="41"/>
      <c r="C185" s="247" t="s">
        <v>1057</v>
      </c>
      <c r="D185" s="247" t="s">
        <v>400</v>
      </c>
      <c r="E185" s="248" t="s">
        <v>5590</v>
      </c>
      <c r="F185" s="249" t="s">
        <v>5591</v>
      </c>
      <c r="G185" s="250" t="s">
        <v>546</v>
      </c>
      <c r="H185" s="251">
        <v>81.5</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16.5" customHeight="1">
      <c r="A186" s="40"/>
      <c r="B186" s="41"/>
      <c r="C186" s="247" t="s">
        <v>1061</v>
      </c>
      <c r="D186" s="247" t="s">
        <v>400</v>
      </c>
      <c r="E186" s="248" t="s">
        <v>5592</v>
      </c>
      <c r="F186" s="249" t="s">
        <v>5593</v>
      </c>
      <c r="G186" s="250" t="s">
        <v>4037</v>
      </c>
      <c r="H186" s="251">
        <v>67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5594</v>
      </c>
      <c r="F187" s="249" t="s">
        <v>5595</v>
      </c>
      <c r="G187" s="250" t="s">
        <v>4037</v>
      </c>
      <c r="H187" s="251">
        <v>73.700000000000003</v>
      </c>
      <c r="I187" s="252"/>
      <c r="J187" s="253">
        <f>ROUND(I187*H187,2)</f>
        <v>0</v>
      </c>
      <c r="K187" s="254"/>
      <c r="L187" s="46"/>
      <c r="M187" s="302" t="s">
        <v>1</v>
      </c>
      <c r="N187" s="303" t="s">
        <v>48</v>
      </c>
      <c r="O187" s="267"/>
      <c r="P187" s="304">
        <f>O187*H187</f>
        <v>0</v>
      </c>
      <c r="Q187" s="304">
        <v>0</v>
      </c>
      <c r="R187" s="304">
        <f>Q187*H187</f>
        <v>0</v>
      </c>
      <c r="S187" s="304">
        <v>0</v>
      </c>
      <c r="T187" s="305">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6.96" customHeight="1">
      <c r="A188" s="40"/>
      <c r="B188" s="68"/>
      <c r="C188" s="69"/>
      <c r="D188" s="69"/>
      <c r="E188" s="69"/>
      <c r="F188" s="69"/>
      <c r="G188" s="69"/>
      <c r="H188" s="69"/>
      <c r="I188" s="195"/>
      <c r="J188" s="69"/>
      <c r="K188" s="69"/>
      <c r="L188" s="46"/>
      <c r="M188" s="40"/>
      <c r="O188" s="40"/>
      <c r="P188" s="40"/>
      <c r="Q188" s="40"/>
      <c r="R188" s="40"/>
      <c r="S188" s="40"/>
      <c r="T188" s="40"/>
      <c r="U188" s="40"/>
      <c r="V188" s="40"/>
      <c r="W188" s="40"/>
      <c r="X188" s="40"/>
      <c r="Y188" s="40"/>
      <c r="Z188" s="40"/>
      <c r="AA188" s="40"/>
      <c r="AB188" s="40"/>
      <c r="AC188" s="40"/>
      <c r="AD188" s="40"/>
      <c r="AE188" s="40"/>
    </row>
  </sheetData>
  <sheetProtection sheet="1" autoFilter="0" formatColumns="0" formatRows="0" objects="1" scenarios="1" spinCount="100000" saltValue="mTT4gS8D/Nvze114s58QlWuyAxRqLYe910jw6ypTbIx74dLoYZLwtol7mhPsRKpGt6hyZiwqSneL7dJT4BFXDg==" hashValue="gLgVJnny5eQkoq3g23xCt5R3K8fH9egUkYnxB9ZS2juMrJdinB1OlVSigAt3W0+1jstPVl3PRNvxGp+oSuGQ6w==" algorithmName="SHA-512" password="CC35"/>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5596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ROUND((SUM(BE125:BE190)),  2)</f>
        <v>0</v>
      </c>
      <c r="G37" s="40"/>
      <c r="H37" s="40"/>
      <c r="I37" s="174">
        <v>0.20999999999999999</v>
      </c>
      <c r="J37" s="173">
        <f>ROUND(((SUM(BE125:BE190))*I37),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ROUND((SUM(BF125:BF190)),  2)</f>
        <v>0</v>
      </c>
      <c r="G38" s="40"/>
      <c r="H38" s="40"/>
      <c r="I38" s="174">
        <v>0.14999999999999999</v>
      </c>
      <c r="J38" s="173">
        <f>ROUND(((SUM(BF125:BF190))*I38),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Zařízení č.1.1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Zařízení č.1.1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SUM(P127:P190)</f>
        <v>0</v>
      </c>
      <c r="Q126" s="239"/>
      <c r="R126" s="240">
        <f>SUM(R127:R190)</f>
        <v>0</v>
      </c>
      <c r="S126" s="239"/>
      <c r="T126" s="241">
        <f>SUM(T127:T190)</f>
        <v>0</v>
      </c>
      <c r="U126" s="12"/>
      <c r="V126" s="12"/>
      <c r="W126" s="12"/>
      <c r="X126" s="12"/>
      <c r="Y126" s="12"/>
      <c r="Z126" s="12"/>
      <c r="AA126" s="12"/>
      <c r="AB126" s="12"/>
      <c r="AC126" s="12"/>
      <c r="AD126" s="12"/>
      <c r="AE126" s="12"/>
      <c r="AR126" s="242" t="s">
        <v>91</v>
      </c>
      <c r="AT126" s="243" t="s">
        <v>82</v>
      </c>
      <c r="AU126" s="243" t="s">
        <v>83</v>
      </c>
      <c r="AY126" s="242" t="s">
        <v>397</v>
      </c>
      <c r="BK126" s="244">
        <f>SUM(BK127:BK190)</f>
        <v>0</v>
      </c>
    </row>
    <row r="127" s="2" customFormat="1" ht="21.75" customHeight="1">
      <c r="A127" s="40"/>
      <c r="B127" s="41"/>
      <c r="C127" s="247" t="s">
        <v>91</v>
      </c>
      <c r="D127" s="247" t="s">
        <v>400</v>
      </c>
      <c r="E127" s="248" t="s">
        <v>5597</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5598</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5599</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5600</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5486</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5601</v>
      </c>
      <c r="F133" s="249" t="s">
        <v>5489</v>
      </c>
      <c r="G133" s="250" t="s">
        <v>5478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5490</v>
      </c>
      <c r="F134" s="249" t="s">
        <v>5491</v>
      </c>
      <c r="G134" s="250" t="s">
        <v>5478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5492</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5602</v>
      </c>
      <c r="F136" s="249" t="s">
        <v>5495</v>
      </c>
      <c r="G136" s="250" t="s">
        <v>5478</v>
      </c>
      <c r="H136" s="251">
        <v>20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5603</v>
      </c>
      <c r="F137" s="249" t="s">
        <v>5497</v>
      </c>
      <c r="G137" s="250" t="s">
        <v>5478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5604</v>
      </c>
      <c r="F138" s="249" t="s">
        <v>5605</v>
      </c>
      <c r="G138" s="250" t="s">
        <v>5478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5606</v>
      </c>
      <c r="F139" s="249" t="s">
        <v>5499</v>
      </c>
      <c r="G139" s="250" t="s">
        <v>5478</v>
      </c>
      <c r="H139" s="251">
        <v>14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400</v>
      </c>
      <c r="E140" s="248" t="s">
        <v>5607</v>
      </c>
      <c r="F140" s="249" t="s">
        <v>5501</v>
      </c>
      <c r="G140" s="250" t="s">
        <v>5478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400</v>
      </c>
      <c r="E141" s="248" t="s">
        <v>5608</v>
      </c>
      <c r="F141" s="249" t="s">
        <v>5503</v>
      </c>
      <c r="G141" s="250" t="s">
        <v>5478</v>
      </c>
      <c r="H141" s="251">
        <v>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21.75" customHeight="1">
      <c r="A142" s="40"/>
      <c r="B142" s="41"/>
      <c r="C142" s="247" t="s">
        <v>8</v>
      </c>
      <c r="D142" s="247" t="s">
        <v>400</v>
      </c>
      <c r="E142" s="248" t="s">
        <v>5609</v>
      </c>
      <c r="F142" s="249" t="s">
        <v>5505</v>
      </c>
      <c r="G142" s="250" t="s">
        <v>5478</v>
      </c>
      <c r="H142" s="251">
        <v>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5506</v>
      </c>
      <c r="F143" s="249" t="s">
        <v>5507</v>
      </c>
      <c r="G143" s="250" t="s">
        <v>1828</v>
      </c>
      <c r="H143" s="251">
        <v>51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5610</v>
      </c>
      <c r="F144" s="249" t="s">
        <v>5509</v>
      </c>
      <c r="G144" s="250" t="s">
        <v>1828</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5611</v>
      </c>
      <c r="F145" s="249" t="s">
        <v>5515</v>
      </c>
      <c r="G145" s="250" t="s">
        <v>1828</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5612</v>
      </c>
      <c r="F146" s="249" t="s">
        <v>5511</v>
      </c>
      <c r="G146" s="250" t="s">
        <v>1828</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5613</v>
      </c>
      <c r="F147" s="249" t="s">
        <v>5517</v>
      </c>
      <c r="G147" s="250" t="s">
        <v>1828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5614</v>
      </c>
      <c r="F148" s="249" t="s">
        <v>5615</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5616</v>
      </c>
      <c r="F149" s="249" t="s">
        <v>5519</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5617</v>
      </c>
      <c r="F150" s="249" t="s">
        <v>5521</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5618</v>
      </c>
      <c r="F151" s="249" t="s">
        <v>5523</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5619</v>
      </c>
      <c r="F152" s="249" t="s">
        <v>5569</v>
      </c>
      <c r="G152" s="250" t="s">
        <v>1828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5620</v>
      </c>
      <c r="F153" s="249" t="s">
        <v>5525</v>
      </c>
      <c r="G153" s="250" t="s">
        <v>1828</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5621</v>
      </c>
      <c r="F154" s="249" t="s">
        <v>5529</v>
      </c>
      <c r="G154" s="250" t="s">
        <v>1828</v>
      </c>
      <c r="H154" s="251">
        <v>4</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5622</v>
      </c>
      <c r="F155" s="249" t="s">
        <v>5623</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5624</v>
      </c>
      <c r="F156" s="249" t="s">
        <v>5533</v>
      </c>
      <c r="G156" s="250" t="s">
        <v>1828</v>
      </c>
      <c r="H156" s="251">
        <v>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5625</v>
      </c>
      <c r="F157" s="249" t="s">
        <v>5535</v>
      </c>
      <c r="G157" s="250" t="s">
        <v>1828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5626</v>
      </c>
      <c r="F158" s="249" t="s">
        <v>5627</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5628</v>
      </c>
      <c r="F159" s="249" t="s">
        <v>5629</v>
      </c>
      <c r="G159" s="250" t="s">
        <v>1828</v>
      </c>
      <c r="H159" s="251">
        <v>2</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5630</v>
      </c>
      <c r="F160" s="249" t="s">
        <v>5631</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5632</v>
      </c>
      <c r="F161" s="249" t="s">
        <v>5633</v>
      </c>
      <c r="G161" s="250" t="s">
        <v>1828</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5634</v>
      </c>
      <c r="F162" s="249" t="s">
        <v>5635</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5636</v>
      </c>
      <c r="F163" s="249" t="s">
        <v>5637</v>
      </c>
      <c r="G163" s="250" t="s">
        <v>1828</v>
      </c>
      <c r="H163" s="251">
        <v>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5638</v>
      </c>
      <c r="F164" s="249" t="s">
        <v>5545</v>
      </c>
      <c r="G164" s="250" t="s">
        <v>1828</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5639</v>
      </c>
      <c r="F165" s="249" t="s">
        <v>5547</v>
      </c>
      <c r="G165" s="250" t="s">
        <v>1828</v>
      </c>
      <c r="H165" s="251">
        <v>9</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5640</v>
      </c>
      <c r="F166" s="249" t="s">
        <v>5553</v>
      </c>
      <c r="G166" s="250" t="s">
        <v>4037</v>
      </c>
      <c r="H166" s="251">
        <v>92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5641</v>
      </c>
      <c r="F167" s="249" t="s">
        <v>5551</v>
      </c>
      <c r="G167" s="250" t="s">
        <v>4037</v>
      </c>
      <c r="H167" s="251">
        <v>5</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5642</v>
      </c>
      <c r="F168" s="249" t="s">
        <v>5549</v>
      </c>
      <c r="G168" s="250" t="s">
        <v>4037</v>
      </c>
      <c r="H168" s="251">
        <v>3</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5643</v>
      </c>
      <c r="F169" s="249" t="s">
        <v>5644</v>
      </c>
      <c r="G169" s="250" t="s">
        <v>4037</v>
      </c>
      <c r="H169" s="251">
        <v>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5554</v>
      </c>
      <c r="F170" s="249" t="s">
        <v>5555</v>
      </c>
      <c r="G170" s="250" t="s">
        <v>5478</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5556</v>
      </c>
      <c r="F171" s="249" t="s">
        <v>5557</v>
      </c>
      <c r="G171" s="250" t="s">
        <v>5478</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5645</v>
      </c>
      <c r="F172" s="249" t="s">
        <v>5559</v>
      </c>
      <c r="G172" s="250" t="s">
        <v>4037</v>
      </c>
      <c r="H172" s="251">
        <v>51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5646</v>
      </c>
      <c r="F173" s="249" t="s">
        <v>5561</v>
      </c>
      <c r="G173" s="250" t="s">
        <v>4037</v>
      </c>
      <c r="H173" s="251">
        <v>16</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5647</v>
      </c>
      <c r="F174" s="249" t="s">
        <v>5563</v>
      </c>
      <c r="G174" s="250" t="s">
        <v>4037</v>
      </c>
      <c r="H174" s="251">
        <v>14</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5648</v>
      </c>
      <c r="F175" s="249" t="s">
        <v>5565</v>
      </c>
      <c r="G175" s="250" t="s">
        <v>4037</v>
      </c>
      <c r="H175" s="251">
        <v>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5649</v>
      </c>
      <c r="F176" s="249" t="s">
        <v>5567</v>
      </c>
      <c r="G176" s="250" t="s">
        <v>4037</v>
      </c>
      <c r="H176" s="251">
        <v>87</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16.5" customHeight="1">
      <c r="A177" s="40"/>
      <c r="B177" s="41"/>
      <c r="C177" s="247" t="s">
        <v>682</v>
      </c>
      <c r="D177" s="247" t="s">
        <v>400</v>
      </c>
      <c r="E177" s="248" t="s">
        <v>5570</v>
      </c>
      <c r="F177" s="249" t="s">
        <v>5571</v>
      </c>
      <c r="G177" s="250" t="s">
        <v>5478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16.5" customHeight="1">
      <c r="A178" s="40"/>
      <c r="B178" s="41"/>
      <c r="C178" s="247" t="s">
        <v>987</v>
      </c>
      <c r="D178" s="247" t="s">
        <v>400</v>
      </c>
      <c r="E178" s="248" t="s">
        <v>5572</v>
      </c>
      <c r="F178" s="249" t="s">
        <v>5573</v>
      </c>
      <c r="G178" s="250" t="s">
        <v>3621</v>
      </c>
      <c r="H178" s="251">
        <v>435.60000000000002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16.5" customHeight="1">
      <c r="A179" s="40"/>
      <c r="B179" s="41"/>
      <c r="C179" s="247" t="s">
        <v>995</v>
      </c>
      <c r="D179" s="247" t="s">
        <v>400</v>
      </c>
      <c r="E179" s="248" t="s">
        <v>5574</v>
      </c>
      <c r="F179" s="249" t="s">
        <v>5575</v>
      </c>
      <c r="G179" s="250" t="s">
        <v>3621</v>
      </c>
      <c r="H179" s="251">
        <v>43.560000000000002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33" customHeight="1">
      <c r="A180" s="40"/>
      <c r="B180" s="41"/>
      <c r="C180" s="247" t="s">
        <v>1021</v>
      </c>
      <c r="D180" s="247" t="s">
        <v>400</v>
      </c>
      <c r="E180" s="248" t="s">
        <v>5576</v>
      </c>
      <c r="F180" s="249" t="s">
        <v>5577</v>
      </c>
      <c r="G180" s="250" t="s">
        <v>461</v>
      </c>
      <c r="H180" s="251">
        <v>3</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16.5" customHeight="1">
      <c r="A181" s="40"/>
      <c r="B181" s="41"/>
      <c r="C181" s="247" t="s">
        <v>1026</v>
      </c>
      <c r="D181" s="247" t="s">
        <v>400</v>
      </c>
      <c r="E181" s="248" t="s">
        <v>5578</v>
      </c>
      <c r="F181" s="249" t="s">
        <v>5579</v>
      </c>
      <c r="G181" s="250" t="s">
        <v>5392</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21.75" customHeight="1">
      <c r="A182" s="40"/>
      <c r="B182" s="41"/>
      <c r="C182" s="247" t="s">
        <v>1033</v>
      </c>
      <c r="D182" s="247" t="s">
        <v>400</v>
      </c>
      <c r="E182" s="248" t="s">
        <v>5580</v>
      </c>
      <c r="F182" s="249" t="s">
        <v>5581</v>
      </c>
      <c r="G182" s="250" t="s">
        <v>5392</v>
      </c>
      <c r="H182" s="251">
        <v>72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16.5" customHeight="1">
      <c r="A183" s="40"/>
      <c r="B183" s="41"/>
      <c r="C183" s="247" t="s">
        <v>1042</v>
      </c>
      <c r="D183" s="247" t="s">
        <v>400</v>
      </c>
      <c r="E183" s="248" t="s">
        <v>5582</v>
      </c>
      <c r="F183" s="249" t="s">
        <v>5583</v>
      </c>
      <c r="G183" s="250" t="s">
        <v>5392</v>
      </c>
      <c r="H183" s="251">
        <v>72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66.75" customHeight="1">
      <c r="A184" s="40"/>
      <c r="B184" s="41"/>
      <c r="C184" s="247" t="s">
        <v>1048</v>
      </c>
      <c r="D184" s="247" t="s">
        <v>400</v>
      </c>
      <c r="E184" s="248" t="s">
        <v>3874</v>
      </c>
      <c r="F184" s="249" t="s">
        <v>5584</v>
      </c>
      <c r="G184" s="250" t="s">
        <v>546</v>
      </c>
      <c r="H184" s="251">
        <v>70.849999999999994</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21.75" customHeight="1">
      <c r="A185" s="40"/>
      <c r="B185" s="41"/>
      <c r="C185" s="247" t="s">
        <v>1057</v>
      </c>
      <c r="D185" s="247" t="s">
        <v>400</v>
      </c>
      <c r="E185" s="248" t="s">
        <v>1513</v>
      </c>
      <c r="F185" s="249" t="s">
        <v>5585</v>
      </c>
      <c r="G185" s="250" t="s">
        <v>546</v>
      </c>
      <c r="H185" s="251">
        <v>70.849999999999994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16.5" customHeight="1">
      <c r="A186" s="40"/>
      <c r="B186" s="41"/>
      <c r="C186" s="247" t="s">
        <v>1061</v>
      </c>
      <c r="D186" s="247" t="s">
        <v>400</v>
      </c>
      <c r="E186" s="248" t="s">
        <v>5586</v>
      </c>
      <c r="F186" s="249" t="s">
        <v>5587</v>
      </c>
      <c r="G186" s="250" t="s">
        <v>546</v>
      </c>
      <c r="H186" s="251">
        <v>70.950000000000003</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5588</v>
      </c>
      <c r="F187" s="249" t="s">
        <v>5589</v>
      </c>
      <c r="G187" s="250" t="s">
        <v>546</v>
      </c>
      <c r="H187" s="251">
        <v>70.849999999999994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21.75" customHeight="1">
      <c r="A188" s="40"/>
      <c r="B188" s="41"/>
      <c r="C188" s="247" t="s">
        <v>1070</v>
      </c>
      <c r="D188" s="247" t="s">
        <v>400</v>
      </c>
      <c r="E188" s="248" t="s">
        <v>5590</v>
      </c>
      <c r="F188" s="249" t="s">
        <v>5591</v>
      </c>
      <c r="G188" s="250" t="s">
        <v>546</v>
      </c>
      <c r="H188" s="251">
        <v>81.5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1073</v>
      </c>
    </row>
    <row r="189" s="2" customFormat="1" ht="16.5" customHeight="1">
      <c r="A189" s="40"/>
      <c r="B189" s="41"/>
      <c r="C189" s="247" t="s">
        <v>1078</v>
      </c>
      <c r="D189" s="247" t="s">
        <v>400</v>
      </c>
      <c r="E189" s="248" t="s">
        <v>5592</v>
      </c>
      <c r="F189" s="249" t="s">
        <v>5593</v>
      </c>
      <c r="G189" s="250" t="s">
        <v>4037</v>
      </c>
      <c r="H189" s="251">
        <v>67</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1081</v>
      </c>
    </row>
    <row r="190" s="2" customFormat="1" ht="16.5" customHeight="1">
      <c r="A190" s="40"/>
      <c r="B190" s="41"/>
      <c r="C190" s="247" t="s">
        <v>1084</v>
      </c>
      <c r="D190" s="247" t="s">
        <v>400</v>
      </c>
      <c r="E190" s="248" t="s">
        <v>5594</v>
      </c>
      <c r="F190" s="249" t="s">
        <v>5595</v>
      </c>
      <c r="G190" s="250" t="s">
        <v>4037</v>
      </c>
      <c r="H190" s="251">
        <v>73.700000000000003</v>
      </c>
      <c r="I190" s="252"/>
      <c r="J190" s="253">
        <f>ROUND(I190*H190,2)</f>
        <v>0</v>
      </c>
      <c r="K190" s="254"/>
      <c r="L190" s="46"/>
      <c r="M190" s="302" t="s">
        <v>1</v>
      </c>
      <c r="N190" s="303" t="s">
        <v>48</v>
      </c>
      <c r="O190" s="267"/>
      <c r="P190" s="304">
        <f>O190*H190</f>
        <v>0</v>
      </c>
      <c r="Q190" s="304">
        <v>0</v>
      </c>
      <c r="R190" s="304">
        <f>Q190*H190</f>
        <v>0</v>
      </c>
      <c r="S190" s="304">
        <v>0</v>
      </c>
      <c r="T190" s="305">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1087</v>
      </c>
    </row>
    <row r="191" s="2" customFormat="1" ht="6.96" customHeight="1">
      <c r="A191" s="40"/>
      <c r="B191" s="68"/>
      <c r="C191" s="69"/>
      <c r="D191" s="69"/>
      <c r="E191" s="69"/>
      <c r="F191" s="69"/>
      <c r="G191" s="69"/>
      <c r="H191" s="69"/>
      <c r="I191" s="195"/>
      <c r="J191" s="69"/>
      <c r="K191" s="69"/>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feRfNLASc/Ja/rhDk6E9LDruZRAKZK/50Nq4qHI6PcCnWUmr7kE3fa3ugxDCRR/Z/4+Si562cWsUrpcDUB/ZiA==" hashValue="BC+eT/Z3Qh+ChAmdU8oIi1+4KcI9DvFF1QkzAkrTWfhrn0n3jtzUzFYIJy5Xt35DL2/t2VNG/Qlq9cgWP8o5yA==" algorithmName="SHA-512" password="CC35"/>
  <autoFilter ref="C124:K19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5650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ROUND((SUM(BE125:BE198)),  2)</f>
        <v>0</v>
      </c>
      <c r="G37" s="40"/>
      <c r="H37" s="40"/>
      <c r="I37" s="174">
        <v>0.20999999999999999</v>
      </c>
      <c r="J37" s="173">
        <f>ROUND(((SUM(BE125:BE198))*I37),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ROUND((SUM(BF125:BF198)),  2)</f>
        <v>0</v>
      </c>
      <c r="G38" s="40"/>
      <c r="H38" s="40"/>
      <c r="I38" s="174">
        <v>0.14999999999999999</v>
      </c>
      <c r="J38" s="173">
        <f>ROUND(((SUM(BF125:BF198))*I38),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Zařízení č.1.3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Zařízení č.1.3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SUM(P127:P198)</f>
        <v>0</v>
      </c>
      <c r="Q126" s="239"/>
      <c r="R126" s="240">
        <f>SUM(R127:R198)</f>
        <v>0</v>
      </c>
      <c r="S126" s="239"/>
      <c r="T126" s="241">
        <f>SUM(T127:T198)</f>
        <v>0</v>
      </c>
      <c r="U126" s="12"/>
      <c r="V126" s="12"/>
      <c r="W126" s="12"/>
      <c r="X126" s="12"/>
      <c r="Y126" s="12"/>
      <c r="Z126" s="12"/>
      <c r="AA126" s="12"/>
      <c r="AB126" s="12"/>
      <c r="AC126" s="12"/>
      <c r="AD126" s="12"/>
      <c r="AE126" s="12"/>
      <c r="AR126" s="242" t="s">
        <v>91</v>
      </c>
      <c r="AT126" s="243" t="s">
        <v>82</v>
      </c>
      <c r="AU126" s="243" t="s">
        <v>83</v>
      </c>
      <c r="AY126" s="242" t="s">
        <v>397</v>
      </c>
      <c r="BK126" s="244">
        <f>SUM(BK127:BK198)</f>
        <v>0</v>
      </c>
    </row>
    <row r="127" s="2" customFormat="1" ht="21.75" customHeight="1">
      <c r="A127" s="40"/>
      <c r="B127" s="41"/>
      <c r="C127" s="247" t="s">
        <v>91</v>
      </c>
      <c r="D127" s="247" t="s">
        <v>400</v>
      </c>
      <c r="E127" s="248" t="s">
        <v>5651</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5479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5652</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5653</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5486</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5654</v>
      </c>
      <c r="F133" s="249" t="s">
        <v>5489</v>
      </c>
      <c r="G133" s="250" t="s">
        <v>5478</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5655</v>
      </c>
      <c r="F134" s="249" t="s">
        <v>5491</v>
      </c>
      <c r="G134" s="250" t="s">
        <v>5478</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5492</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5656</v>
      </c>
      <c r="F136" s="249" t="s">
        <v>5495</v>
      </c>
      <c r="G136" s="250" t="s">
        <v>5478</v>
      </c>
      <c r="H136" s="251">
        <v>14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400</v>
      </c>
      <c r="E137" s="248" t="s">
        <v>5657</v>
      </c>
      <c r="F137" s="249" t="s">
        <v>5499</v>
      </c>
      <c r="G137" s="250" t="s">
        <v>5478</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5658</v>
      </c>
      <c r="F138" s="249" t="s">
        <v>5501</v>
      </c>
      <c r="G138" s="250" t="s">
        <v>5478</v>
      </c>
      <c r="H138" s="251">
        <v>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5659</v>
      </c>
      <c r="F139" s="249" t="s">
        <v>5503</v>
      </c>
      <c r="G139" s="250" t="s">
        <v>5478</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400</v>
      </c>
      <c r="E140" s="248" t="s">
        <v>5660</v>
      </c>
      <c r="F140" s="249" t="s">
        <v>5505</v>
      </c>
      <c r="G140" s="250" t="s">
        <v>5478</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5506</v>
      </c>
      <c r="F141" s="249" t="s">
        <v>5507</v>
      </c>
      <c r="G141" s="250" t="s">
        <v>1828</v>
      </c>
      <c r="H141" s="251">
        <v>39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5661</v>
      </c>
      <c r="F142" s="249" t="s">
        <v>5523</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400</v>
      </c>
      <c r="E143" s="248" t="s">
        <v>5662</v>
      </c>
      <c r="F143" s="249" t="s">
        <v>5663</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5664</v>
      </c>
      <c r="F144" s="249" t="s">
        <v>5509</v>
      </c>
      <c r="G144" s="250" t="s">
        <v>1828</v>
      </c>
      <c r="H144" s="251">
        <v>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5665</v>
      </c>
      <c r="F145" s="249" t="s">
        <v>5517</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5666</v>
      </c>
      <c r="F146" s="249" t="s">
        <v>5515</v>
      </c>
      <c r="G146" s="250" t="s">
        <v>1828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5667</v>
      </c>
      <c r="F147" s="249" t="s">
        <v>5519</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5668</v>
      </c>
      <c r="F148" s="249" t="s">
        <v>5521</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5669</v>
      </c>
      <c r="F149" s="249" t="s">
        <v>5525</v>
      </c>
      <c r="G149" s="250" t="s">
        <v>1828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5670</v>
      </c>
      <c r="F150" s="249" t="s">
        <v>5529</v>
      </c>
      <c r="G150" s="250" t="s">
        <v>1828</v>
      </c>
      <c r="H150" s="251">
        <v>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5671</v>
      </c>
      <c r="F151" s="249" t="s">
        <v>5672</v>
      </c>
      <c r="G151" s="250" t="s">
        <v>1828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5673</v>
      </c>
      <c r="F152" s="249" t="s">
        <v>5674</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5675</v>
      </c>
      <c r="F153" s="249" t="s">
        <v>5676</v>
      </c>
      <c r="G153" s="250" t="s">
        <v>1828</v>
      </c>
      <c r="H153" s="251">
        <v>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5677</v>
      </c>
      <c r="F154" s="249" t="s">
        <v>5678</v>
      </c>
      <c r="G154" s="250" t="s">
        <v>1828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5679</v>
      </c>
      <c r="F155" s="249" t="s">
        <v>5680</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5681</v>
      </c>
      <c r="F156" s="249" t="s">
        <v>5682</v>
      </c>
      <c r="G156" s="250" t="s">
        <v>1828</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5683</v>
      </c>
      <c r="F157" s="249" t="s">
        <v>5684</v>
      </c>
      <c r="G157" s="250" t="s">
        <v>5478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5685</v>
      </c>
      <c r="F158" s="249" t="s">
        <v>5686</v>
      </c>
      <c r="G158" s="250" t="s">
        <v>1828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5687</v>
      </c>
      <c r="F159" s="249" t="s">
        <v>5688</v>
      </c>
      <c r="G159" s="250" t="s">
        <v>1828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5689</v>
      </c>
      <c r="F160" s="249" t="s">
        <v>5623</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5690</v>
      </c>
      <c r="F161" s="249" t="s">
        <v>5531</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5691</v>
      </c>
      <c r="F162" s="249" t="s">
        <v>5692</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5693</v>
      </c>
      <c r="F163" s="249" t="s">
        <v>5694</v>
      </c>
      <c r="G163" s="250" t="s">
        <v>1828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5695</v>
      </c>
      <c r="F164" s="249" t="s">
        <v>5627</v>
      </c>
      <c r="G164" s="250" t="s">
        <v>1828</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5696</v>
      </c>
      <c r="F165" s="249" t="s">
        <v>5535</v>
      </c>
      <c r="G165" s="250" t="s">
        <v>1828</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5697</v>
      </c>
      <c r="F166" s="249" t="s">
        <v>5629</v>
      </c>
      <c r="G166" s="250" t="s">
        <v>1828</v>
      </c>
      <c r="H166" s="251">
        <v>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5698</v>
      </c>
      <c r="F167" s="249" t="s">
        <v>5699</v>
      </c>
      <c r="G167" s="250" t="s">
        <v>1828</v>
      </c>
      <c r="H167" s="251">
        <v>2</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5700</v>
      </c>
      <c r="F168" s="249" t="s">
        <v>5635</v>
      </c>
      <c r="G168" s="250" t="s">
        <v>1828</v>
      </c>
      <c r="H168" s="251">
        <v>2</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5701</v>
      </c>
      <c r="F169" s="249" t="s">
        <v>5702</v>
      </c>
      <c r="G169" s="250" t="s">
        <v>4037</v>
      </c>
      <c r="H169" s="251">
        <v>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5703</v>
      </c>
      <c r="F170" s="249" t="s">
        <v>5704</v>
      </c>
      <c r="G170" s="250" t="s">
        <v>4037</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5705</v>
      </c>
      <c r="F171" s="249" t="s">
        <v>5706</v>
      </c>
      <c r="G171" s="250" t="s">
        <v>4037</v>
      </c>
      <c r="H171" s="251">
        <v>89</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5707</v>
      </c>
      <c r="F172" s="249" t="s">
        <v>5708</v>
      </c>
      <c r="G172" s="250" t="s">
        <v>4037</v>
      </c>
      <c r="H172" s="251">
        <v>15</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5709</v>
      </c>
      <c r="F173" s="249" t="s">
        <v>5710</v>
      </c>
      <c r="G173" s="250" t="s">
        <v>4037</v>
      </c>
      <c r="H173" s="251">
        <v>13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5711</v>
      </c>
      <c r="F174" s="249" t="s">
        <v>5712</v>
      </c>
      <c r="G174" s="250" t="s">
        <v>4037</v>
      </c>
      <c r="H174" s="251">
        <v>2</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5713</v>
      </c>
      <c r="F175" s="249" t="s">
        <v>5541</v>
      </c>
      <c r="G175" s="250" t="s">
        <v>1828</v>
      </c>
      <c r="H175" s="251">
        <v>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5714</v>
      </c>
      <c r="F176" s="249" t="s">
        <v>5543</v>
      </c>
      <c r="G176" s="250" t="s">
        <v>1828</v>
      </c>
      <c r="H176" s="251">
        <v>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16.5" customHeight="1">
      <c r="A177" s="40"/>
      <c r="B177" s="41"/>
      <c r="C177" s="247" t="s">
        <v>682</v>
      </c>
      <c r="D177" s="247" t="s">
        <v>400</v>
      </c>
      <c r="E177" s="248" t="s">
        <v>5715</v>
      </c>
      <c r="F177" s="249" t="s">
        <v>5547</v>
      </c>
      <c r="G177" s="250" t="s">
        <v>1828</v>
      </c>
      <c r="H177" s="251">
        <v>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16.5" customHeight="1">
      <c r="A178" s="40"/>
      <c r="B178" s="41"/>
      <c r="C178" s="247" t="s">
        <v>987</v>
      </c>
      <c r="D178" s="247" t="s">
        <v>400</v>
      </c>
      <c r="E178" s="248" t="s">
        <v>5554</v>
      </c>
      <c r="F178" s="249" t="s">
        <v>5555</v>
      </c>
      <c r="G178" s="250" t="s">
        <v>5478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16.5" customHeight="1">
      <c r="A179" s="40"/>
      <c r="B179" s="41"/>
      <c r="C179" s="247" t="s">
        <v>995</v>
      </c>
      <c r="D179" s="247" t="s">
        <v>400</v>
      </c>
      <c r="E179" s="248" t="s">
        <v>5556</v>
      </c>
      <c r="F179" s="249" t="s">
        <v>5557</v>
      </c>
      <c r="G179" s="250" t="s">
        <v>5478</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16.5" customHeight="1">
      <c r="A180" s="40"/>
      <c r="B180" s="41"/>
      <c r="C180" s="247" t="s">
        <v>1021</v>
      </c>
      <c r="D180" s="247" t="s">
        <v>400</v>
      </c>
      <c r="E180" s="248" t="s">
        <v>5716</v>
      </c>
      <c r="F180" s="249" t="s">
        <v>5559</v>
      </c>
      <c r="G180" s="250" t="s">
        <v>4037</v>
      </c>
      <c r="H180" s="251">
        <v>39</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16.5" customHeight="1">
      <c r="A181" s="40"/>
      <c r="B181" s="41"/>
      <c r="C181" s="247" t="s">
        <v>1026</v>
      </c>
      <c r="D181" s="247" t="s">
        <v>400</v>
      </c>
      <c r="E181" s="248" t="s">
        <v>5717</v>
      </c>
      <c r="F181" s="249" t="s">
        <v>5561</v>
      </c>
      <c r="G181" s="250" t="s">
        <v>4037</v>
      </c>
      <c r="H181" s="251">
        <v>21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16.5" customHeight="1">
      <c r="A182" s="40"/>
      <c r="B182" s="41"/>
      <c r="C182" s="247" t="s">
        <v>1033</v>
      </c>
      <c r="D182" s="247" t="s">
        <v>400</v>
      </c>
      <c r="E182" s="248" t="s">
        <v>5718</v>
      </c>
      <c r="F182" s="249" t="s">
        <v>5563</v>
      </c>
      <c r="G182" s="250" t="s">
        <v>4037</v>
      </c>
      <c r="H182" s="251">
        <v>12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16.5" customHeight="1">
      <c r="A183" s="40"/>
      <c r="B183" s="41"/>
      <c r="C183" s="247" t="s">
        <v>1042</v>
      </c>
      <c r="D183" s="247" t="s">
        <v>400</v>
      </c>
      <c r="E183" s="248" t="s">
        <v>5719</v>
      </c>
      <c r="F183" s="249" t="s">
        <v>5565</v>
      </c>
      <c r="G183" s="250" t="s">
        <v>4037</v>
      </c>
      <c r="H183" s="251">
        <v>26</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16.5" customHeight="1">
      <c r="A184" s="40"/>
      <c r="B184" s="41"/>
      <c r="C184" s="247" t="s">
        <v>1048</v>
      </c>
      <c r="D184" s="247" t="s">
        <v>400</v>
      </c>
      <c r="E184" s="248" t="s">
        <v>5720</v>
      </c>
      <c r="F184" s="249" t="s">
        <v>5567</v>
      </c>
      <c r="G184" s="250" t="s">
        <v>4037</v>
      </c>
      <c r="H184" s="251">
        <v>48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16.5" customHeight="1">
      <c r="A185" s="40"/>
      <c r="B185" s="41"/>
      <c r="C185" s="247" t="s">
        <v>1057</v>
      </c>
      <c r="D185" s="247" t="s">
        <v>400</v>
      </c>
      <c r="E185" s="248" t="s">
        <v>5570</v>
      </c>
      <c r="F185" s="249" t="s">
        <v>5571</v>
      </c>
      <c r="G185" s="250" t="s">
        <v>5478</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16.5" customHeight="1">
      <c r="A186" s="40"/>
      <c r="B186" s="41"/>
      <c r="C186" s="247" t="s">
        <v>1061</v>
      </c>
      <c r="D186" s="247" t="s">
        <v>400</v>
      </c>
      <c r="E186" s="248" t="s">
        <v>5572</v>
      </c>
      <c r="F186" s="249" t="s">
        <v>5573</v>
      </c>
      <c r="G186" s="250" t="s">
        <v>3621</v>
      </c>
      <c r="H186" s="251">
        <v>435.60000000000002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5574</v>
      </c>
      <c r="F187" s="249" t="s">
        <v>5575</v>
      </c>
      <c r="G187" s="250" t="s">
        <v>3621</v>
      </c>
      <c r="H187" s="251">
        <v>43.560000000000002</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33" customHeight="1">
      <c r="A188" s="40"/>
      <c r="B188" s="41"/>
      <c r="C188" s="247" t="s">
        <v>1070</v>
      </c>
      <c r="D188" s="247" t="s">
        <v>400</v>
      </c>
      <c r="E188" s="248" t="s">
        <v>5576</v>
      </c>
      <c r="F188" s="249" t="s">
        <v>5577</v>
      </c>
      <c r="G188" s="250" t="s">
        <v>461</v>
      </c>
      <c r="H188" s="251">
        <v>6</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1073</v>
      </c>
    </row>
    <row r="189" s="2" customFormat="1" ht="16.5" customHeight="1">
      <c r="A189" s="40"/>
      <c r="B189" s="41"/>
      <c r="C189" s="247" t="s">
        <v>1078</v>
      </c>
      <c r="D189" s="247" t="s">
        <v>400</v>
      </c>
      <c r="E189" s="248" t="s">
        <v>5578</v>
      </c>
      <c r="F189" s="249" t="s">
        <v>5579</v>
      </c>
      <c r="G189" s="250" t="s">
        <v>5392</v>
      </c>
      <c r="H189" s="251">
        <v>72</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1081</v>
      </c>
    </row>
    <row r="190" s="2" customFormat="1" ht="21.75" customHeight="1">
      <c r="A190" s="40"/>
      <c r="B190" s="41"/>
      <c r="C190" s="247" t="s">
        <v>1084</v>
      </c>
      <c r="D190" s="247" t="s">
        <v>400</v>
      </c>
      <c r="E190" s="248" t="s">
        <v>5580</v>
      </c>
      <c r="F190" s="249" t="s">
        <v>5581</v>
      </c>
      <c r="G190" s="250" t="s">
        <v>5392</v>
      </c>
      <c r="H190" s="251">
        <v>72</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1087</v>
      </c>
    </row>
    <row r="191" s="2" customFormat="1" ht="16.5" customHeight="1">
      <c r="A191" s="40"/>
      <c r="B191" s="41"/>
      <c r="C191" s="247" t="s">
        <v>1088</v>
      </c>
      <c r="D191" s="247" t="s">
        <v>400</v>
      </c>
      <c r="E191" s="248" t="s">
        <v>5582</v>
      </c>
      <c r="F191" s="249" t="s">
        <v>5583</v>
      </c>
      <c r="G191" s="250" t="s">
        <v>5392</v>
      </c>
      <c r="H191" s="251">
        <v>72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1091</v>
      </c>
    </row>
    <row r="192" s="2" customFormat="1" ht="66.75" customHeight="1">
      <c r="A192" s="40"/>
      <c r="B192" s="41"/>
      <c r="C192" s="247" t="s">
        <v>1092</v>
      </c>
      <c r="D192" s="247" t="s">
        <v>400</v>
      </c>
      <c r="E192" s="248" t="s">
        <v>3874</v>
      </c>
      <c r="F192" s="249" t="s">
        <v>5584</v>
      </c>
      <c r="G192" s="250" t="s">
        <v>546</v>
      </c>
      <c r="H192" s="251">
        <v>70.849999999999994</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1095</v>
      </c>
    </row>
    <row r="193" s="2" customFormat="1" ht="21.75" customHeight="1">
      <c r="A193" s="40"/>
      <c r="B193" s="41"/>
      <c r="C193" s="247" t="s">
        <v>1096</v>
      </c>
      <c r="D193" s="247" t="s">
        <v>400</v>
      </c>
      <c r="E193" s="248" t="s">
        <v>1513</v>
      </c>
      <c r="F193" s="249" t="s">
        <v>5585</v>
      </c>
      <c r="G193" s="250" t="s">
        <v>546</v>
      </c>
      <c r="H193" s="251">
        <v>70.849999999999994</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1099</v>
      </c>
    </row>
    <row r="194" s="2" customFormat="1" ht="16.5" customHeight="1">
      <c r="A194" s="40"/>
      <c r="B194" s="41"/>
      <c r="C194" s="247" t="s">
        <v>1100</v>
      </c>
      <c r="D194" s="247" t="s">
        <v>400</v>
      </c>
      <c r="E194" s="248" t="s">
        <v>5586</v>
      </c>
      <c r="F194" s="249" t="s">
        <v>5587</v>
      </c>
      <c r="G194" s="250" t="s">
        <v>546</v>
      </c>
      <c r="H194" s="251">
        <v>70.849999999999994</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1103</v>
      </c>
    </row>
    <row r="195" s="2" customFormat="1" ht="16.5" customHeight="1">
      <c r="A195" s="40"/>
      <c r="B195" s="41"/>
      <c r="C195" s="247" t="s">
        <v>1105</v>
      </c>
      <c r="D195" s="247" t="s">
        <v>400</v>
      </c>
      <c r="E195" s="248" t="s">
        <v>5588</v>
      </c>
      <c r="F195" s="249" t="s">
        <v>5589</v>
      </c>
      <c r="G195" s="250" t="s">
        <v>546</v>
      </c>
      <c r="H195" s="251">
        <v>70.849999999999994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1108</v>
      </c>
    </row>
    <row r="196" s="2" customFormat="1" ht="21.75" customHeight="1">
      <c r="A196" s="40"/>
      <c r="B196" s="41"/>
      <c r="C196" s="247" t="s">
        <v>1109</v>
      </c>
      <c r="D196" s="247" t="s">
        <v>400</v>
      </c>
      <c r="E196" s="248" t="s">
        <v>5590</v>
      </c>
      <c r="F196" s="249" t="s">
        <v>5591</v>
      </c>
      <c r="G196" s="250" t="s">
        <v>546</v>
      </c>
      <c r="H196" s="251">
        <v>81.5</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1112</v>
      </c>
    </row>
    <row r="197" s="2" customFormat="1" ht="16.5" customHeight="1">
      <c r="A197" s="40"/>
      <c r="B197" s="41"/>
      <c r="C197" s="247" t="s">
        <v>790</v>
      </c>
      <c r="D197" s="247" t="s">
        <v>400</v>
      </c>
      <c r="E197" s="248" t="s">
        <v>5592</v>
      </c>
      <c r="F197" s="249" t="s">
        <v>5593</v>
      </c>
      <c r="G197" s="250" t="s">
        <v>4037</v>
      </c>
      <c r="H197" s="251">
        <v>67</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1115</v>
      </c>
    </row>
    <row r="198" s="2" customFormat="1" ht="16.5" customHeight="1">
      <c r="A198" s="40"/>
      <c r="B198" s="41"/>
      <c r="C198" s="247" t="s">
        <v>1116</v>
      </c>
      <c r="D198" s="247" t="s">
        <v>400</v>
      </c>
      <c r="E198" s="248" t="s">
        <v>5594</v>
      </c>
      <c r="F198" s="249" t="s">
        <v>5595</v>
      </c>
      <c r="G198" s="250" t="s">
        <v>4037</v>
      </c>
      <c r="H198" s="251">
        <v>73.700000000000003</v>
      </c>
      <c r="I198" s="252"/>
      <c r="J198" s="253">
        <f>ROUND(I198*H198,2)</f>
        <v>0</v>
      </c>
      <c r="K198" s="254"/>
      <c r="L198" s="46"/>
      <c r="M198" s="302" t="s">
        <v>1</v>
      </c>
      <c r="N198" s="303" t="s">
        <v>48</v>
      </c>
      <c r="O198" s="267"/>
      <c r="P198" s="304">
        <f>O198*H198</f>
        <v>0</v>
      </c>
      <c r="Q198" s="304">
        <v>0</v>
      </c>
      <c r="R198" s="304">
        <f>Q198*H198</f>
        <v>0</v>
      </c>
      <c r="S198" s="304">
        <v>0</v>
      </c>
      <c r="T198" s="305">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1479</v>
      </c>
    </row>
    <row r="199" s="2" customFormat="1" ht="6.96" customHeight="1">
      <c r="A199" s="40"/>
      <c r="B199" s="68"/>
      <c r="C199" s="69"/>
      <c r="D199" s="69"/>
      <c r="E199" s="69"/>
      <c r="F199" s="69"/>
      <c r="G199" s="69"/>
      <c r="H199" s="69"/>
      <c r="I199" s="195"/>
      <c r="J199" s="69"/>
      <c r="K199" s="69"/>
      <c r="L199" s="46"/>
      <c r="M199" s="40"/>
      <c r="O199" s="40"/>
      <c r="P199" s="40"/>
      <c r="Q199" s="40"/>
      <c r="R199" s="40"/>
      <c r="S199" s="40"/>
      <c r="T199" s="40"/>
      <c r="U199" s="40"/>
      <c r="V199" s="40"/>
      <c r="W199" s="40"/>
      <c r="X199" s="40"/>
      <c r="Y199" s="40"/>
      <c r="Z199" s="40"/>
      <c r="AA199" s="40"/>
      <c r="AB199" s="40"/>
      <c r="AC199" s="40"/>
      <c r="AD199" s="40"/>
      <c r="AE199" s="40"/>
    </row>
  </sheetData>
  <sheetProtection sheet="1" autoFilter="0" formatColumns="0" formatRows="0" objects="1" scenarios="1" spinCount="100000" saltValue="Syw0y/UMPyNemCW+1yDHUFUBZW0iSW69nS6mkhaqCqORaNm5trd4BfsxufLo16IuU/fyTVTpQWQ/wjINYn4n1w==" hashValue="4kbby2OM7SE/e3FxkiTmbN4uWi/nAOnxEVCYnf41Z7Gh8TGEo9qzWrMOPBC3oBNGfNH0sdtjN25JiVRZW2BrRw==" algorithmName="SHA-512" password="CC35"/>
  <autoFilter ref="C124:K19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5721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ROUND((SUM(BE125:BE196)),  2)</f>
        <v>0</v>
      </c>
      <c r="G37" s="40"/>
      <c r="H37" s="40"/>
      <c r="I37" s="174">
        <v>0.20999999999999999</v>
      </c>
      <c r="J37" s="173">
        <f>ROUND(((SUM(BE125:BE196))*I37),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ROUND((SUM(BF125:BF196)),  2)</f>
        <v>0</v>
      </c>
      <c r="G38" s="40"/>
      <c r="H38" s="40"/>
      <c r="I38" s="174">
        <v>0.14999999999999999</v>
      </c>
      <c r="J38" s="173">
        <f>ROUND(((SUM(BF125:BF196))*I38),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Zařízení č.2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6 - Zařízení č.2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SUM(P127:P196)</f>
        <v>0</v>
      </c>
      <c r="Q126" s="239"/>
      <c r="R126" s="240">
        <f>SUM(R127:R196)</f>
        <v>0</v>
      </c>
      <c r="S126" s="239"/>
      <c r="T126" s="241">
        <f>SUM(T127:T196)</f>
        <v>0</v>
      </c>
      <c r="U126" s="12"/>
      <c r="V126" s="12"/>
      <c r="W126" s="12"/>
      <c r="X126" s="12"/>
      <c r="Y126" s="12"/>
      <c r="Z126" s="12"/>
      <c r="AA126" s="12"/>
      <c r="AB126" s="12"/>
      <c r="AC126" s="12"/>
      <c r="AD126" s="12"/>
      <c r="AE126" s="12"/>
      <c r="AR126" s="242" t="s">
        <v>91</v>
      </c>
      <c r="AT126" s="243" t="s">
        <v>82</v>
      </c>
      <c r="AU126" s="243" t="s">
        <v>83</v>
      </c>
      <c r="AY126" s="242" t="s">
        <v>397</v>
      </c>
      <c r="BK126" s="244">
        <f>SUM(BK127:BK196)</f>
        <v>0</v>
      </c>
    </row>
    <row r="127" s="2" customFormat="1" ht="21.75" customHeight="1">
      <c r="A127" s="40"/>
      <c r="B127" s="41"/>
      <c r="C127" s="247" t="s">
        <v>91</v>
      </c>
      <c r="D127" s="247" t="s">
        <v>400</v>
      </c>
      <c r="E127" s="248" t="s">
        <v>5722</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5723</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5724</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5725</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5486</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5726</v>
      </c>
      <c r="F133" s="249" t="s">
        <v>5727</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c r="A134" s="40"/>
      <c r="B134" s="41"/>
      <c r="C134" s="42"/>
      <c r="D134" s="261" t="s">
        <v>404</v>
      </c>
      <c r="E134" s="42"/>
      <c r="F134" s="262" t="s">
        <v>5728</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91</v>
      </c>
    </row>
    <row r="135" s="2" customFormat="1" ht="16.5" customHeight="1">
      <c r="A135" s="40"/>
      <c r="B135" s="41"/>
      <c r="C135" s="247" t="s">
        <v>139</v>
      </c>
      <c r="D135" s="247" t="s">
        <v>400</v>
      </c>
      <c r="E135" s="248" t="s">
        <v>5729</v>
      </c>
      <c r="F135" s="249" t="s">
        <v>5730</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5731</v>
      </c>
      <c r="F136" s="249" t="s">
        <v>5732</v>
      </c>
      <c r="G136" s="250" t="s">
        <v>5478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c r="A137" s="40"/>
      <c r="B137" s="41"/>
      <c r="C137" s="42"/>
      <c r="D137" s="261" t="s">
        <v>404</v>
      </c>
      <c r="E137" s="42"/>
      <c r="F137" s="262" t="s">
        <v>5728</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91</v>
      </c>
    </row>
    <row r="138" s="2" customFormat="1" ht="16.5" customHeight="1">
      <c r="A138" s="40"/>
      <c r="B138" s="41"/>
      <c r="C138" s="247" t="s">
        <v>142</v>
      </c>
      <c r="D138" s="247" t="s">
        <v>400</v>
      </c>
      <c r="E138" s="248" t="s">
        <v>5733</v>
      </c>
      <c r="F138" s="249" t="s">
        <v>5734</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2" customFormat="1" ht="16.5" customHeight="1">
      <c r="A139" s="40"/>
      <c r="B139" s="41"/>
      <c r="C139" s="247" t="s">
        <v>145</v>
      </c>
      <c r="D139" s="247" t="s">
        <v>400</v>
      </c>
      <c r="E139" s="248" t="s">
        <v>5735</v>
      </c>
      <c r="F139" s="249" t="s">
        <v>5736</v>
      </c>
      <c r="G139" s="250" t="s">
        <v>5478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c r="A140" s="40"/>
      <c r="B140" s="41"/>
      <c r="C140" s="42"/>
      <c r="D140" s="261" t="s">
        <v>404</v>
      </c>
      <c r="E140" s="42"/>
      <c r="F140" s="262" t="s">
        <v>5737</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91</v>
      </c>
    </row>
    <row r="141" s="2" customFormat="1" ht="16.5" customHeight="1">
      <c r="A141" s="40"/>
      <c r="B141" s="41"/>
      <c r="C141" s="247" t="s">
        <v>148</v>
      </c>
      <c r="D141" s="247" t="s">
        <v>400</v>
      </c>
      <c r="E141" s="248" t="s">
        <v>5738</v>
      </c>
      <c r="F141" s="249" t="s">
        <v>5739</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400</v>
      </c>
      <c r="E142" s="248" t="s">
        <v>5740</v>
      </c>
      <c r="F142" s="249" t="s">
        <v>5741</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c r="A143" s="40"/>
      <c r="B143" s="41"/>
      <c r="C143" s="42"/>
      <c r="D143" s="261" t="s">
        <v>404</v>
      </c>
      <c r="E143" s="42"/>
      <c r="F143" s="262" t="s">
        <v>5742</v>
      </c>
      <c r="G143" s="42"/>
      <c r="H143" s="42"/>
      <c r="I143" s="157"/>
      <c r="J143" s="42"/>
      <c r="K143" s="42"/>
      <c r="L143" s="46"/>
      <c r="M143" s="263"/>
      <c r="N143" s="264"/>
      <c r="O143" s="93"/>
      <c r="P143" s="93"/>
      <c r="Q143" s="93"/>
      <c r="R143" s="93"/>
      <c r="S143" s="93"/>
      <c r="T143" s="94"/>
      <c r="U143" s="40"/>
      <c r="V143" s="40"/>
      <c r="W143" s="40"/>
      <c r="X143" s="40"/>
      <c r="Y143" s="40"/>
      <c r="Z143" s="40"/>
      <c r="AA143" s="40"/>
      <c r="AB143" s="40"/>
      <c r="AC143" s="40"/>
      <c r="AD143" s="40"/>
      <c r="AE143" s="40"/>
      <c r="AT143" s="18" t="s">
        <v>404</v>
      </c>
      <c r="AU143" s="18" t="s">
        <v>91</v>
      </c>
    </row>
    <row r="144" s="2" customFormat="1" ht="16.5" customHeight="1">
      <c r="A144" s="40"/>
      <c r="B144" s="41"/>
      <c r="C144" s="247" t="s">
        <v>154</v>
      </c>
      <c r="D144" s="247" t="s">
        <v>400</v>
      </c>
      <c r="E144" s="248" t="s">
        <v>5743</v>
      </c>
      <c r="F144" s="249" t="s">
        <v>5744</v>
      </c>
      <c r="G144" s="250" t="s">
        <v>5478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194</v>
      </c>
    </row>
    <row r="145" s="2" customFormat="1" ht="16.5" customHeight="1">
      <c r="A145" s="40"/>
      <c r="B145" s="41"/>
      <c r="C145" s="247" t="s">
        <v>157</v>
      </c>
      <c r="D145" s="247" t="s">
        <v>400</v>
      </c>
      <c r="E145" s="248" t="s">
        <v>5745</v>
      </c>
      <c r="F145" s="249" t="s">
        <v>5746</v>
      </c>
      <c r="G145" s="250" t="s">
        <v>5478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200</v>
      </c>
    </row>
    <row r="146" s="2" customFormat="1">
      <c r="A146" s="40"/>
      <c r="B146" s="41"/>
      <c r="C146" s="42"/>
      <c r="D146" s="261" t="s">
        <v>404</v>
      </c>
      <c r="E146" s="42"/>
      <c r="F146" s="262" t="s">
        <v>5747</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91</v>
      </c>
    </row>
    <row r="147" s="2" customFormat="1" ht="16.5" customHeight="1">
      <c r="A147" s="40"/>
      <c r="B147" s="41"/>
      <c r="C147" s="247" t="s">
        <v>8</v>
      </c>
      <c r="D147" s="247" t="s">
        <v>400</v>
      </c>
      <c r="E147" s="248" t="s">
        <v>5748</v>
      </c>
      <c r="F147" s="249" t="s">
        <v>5749</v>
      </c>
      <c r="G147" s="250" t="s">
        <v>5478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206</v>
      </c>
    </row>
    <row r="148" s="2" customFormat="1" ht="21.75" customHeight="1">
      <c r="A148" s="40"/>
      <c r="B148" s="41"/>
      <c r="C148" s="247" t="s">
        <v>162</v>
      </c>
      <c r="D148" s="247" t="s">
        <v>400</v>
      </c>
      <c r="E148" s="248" t="s">
        <v>5750</v>
      </c>
      <c r="F148" s="249" t="s">
        <v>5751</v>
      </c>
      <c r="G148" s="250" t="s">
        <v>5478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212</v>
      </c>
    </row>
    <row r="149" s="2" customFormat="1" ht="21.75" customHeight="1">
      <c r="A149" s="40"/>
      <c r="B149" s="41"/>
      <c r="C149" s="247" t="s">
        <v>165</v>
      </c>
      <c r="D149" s="247" t="s">
        <v>400</v>
      </c>
      <c r="E149" s="248" t="s">
        <v>5752</v>
      </c>
      <c r="F149" s="249" t="s">
        <v>5491</v>
      </c>
      <c r="G149" s="250" t="s">
        <v>5478</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215</v>
      </c>
    </row>
    <row r="150" s="2" customFormat="1" ht="16.5" customHeight="1">
      <c r="A150" s="40"/>
      <c r="B150" s="41"/>
      <c r="C150" s="247" t="s">
        <v>168</v>
      </c>
      <c r="D150" s="247" t="s">
        <v>400</v>
      </c>
      <c r="E150" s="248" t="s">
        <v>5570</v>
      </c>
      <c r="F150" s="249" t="s">
        <v>5493</v>
      </c>
      <c r="G150" s="250" t="s">
        <v>5478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661</v>
      </c>
    </row>
    <row r="151" s="2" customFormat="1" ht="16.5" customHeight="1">
      <c r="A151" s="40"/>
      <c r="B151" s="41"/>
      <c r="C151" s="247" t="s">
        <v>171</v>
      </c>
      <c r="D151" s="247" t="s">
        <v>400</v>
      </c>
      <c r="E151" s="248" t="s">
        <v>5753</v>
      </c>
      <c r="F151" s="249" t="s">
        <v>5497</v>
      </c>
      <c r="G151" s="250" t="s">
        <v>5478</v>
      </c>
      <c r="H151" s="251">
        <v>3</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664</v>
      </c>
    </row>
    <row r="152" s="2" customFormat="1" ht="21.75" customHeight="1">
      <c r="A152" s="40"/>
      <c r="B152" s="41"/>
      <c r="C152" s="247" t="s">
        <v>174</v>
      </c>
      <c r="D152" s="247" t="s">
        <v>400</v>
      </c>
      <c r="E152" s="248" t="s">
        <v>5754</v>
      </c>
      <c r="F152" s="249" t="s">
        <v>5501</v>
      </c>
      <c r="G152" s="250" t="s">
        <v>5478</v>
      </c>
      <c r="H152" s="251">
        <v>7</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667</v>
      </c>
    </row>
    <row r="153" s="2" customFormat="1" ht="21.75" customHeight="1">
      <c r="A153" s="40"/>
      <c r="B153" s="41"/>
      <c r="C153" s="247" t="s">
        <v>7</v>
      </c>
      <c r="D153" s="247" t="s">
        <v>400</v>
      </c>
      <c r="E153" s="248" t="s">
        <v>5755</v>
      </c>
      <c r="F153" s="249" t="s">
        <v>5503</v>
      </c>
      <c r="G153" s="250" t="s">
        <v>5478</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670</v>
      </c>
    </row>
    <row r="154" s="2" customFormat="1" ht="21.75" customHeight="1">
      <c r="A154" s="40"/>
      <c r="B154" s="41"/>
      <c r="C154" s="247" t="s">
        <v>179</v>
      </c>
      <c r="D154" s="247" t="s">
        <v>400</v>
      </c>
      <c r="E154" s="248" t="s">
        <v>242</v>
      </c>
      <c r="F154" s="249" t="s">
        <v>5505</v>
      </c>
      <c r="G154" s="250" t="s">
        <v>5478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673</v>
      </c>
    </row>
    <row r="155" s="2" customFormat="1" ht="16.5" customHeight="1">
      <c r="A155" s="40"/>
      <c r="B155" s="41"/>
      <c r="C155" s="247" t="s">
        <v>185</v>
      </c>
      <c r="D155" s="247" t="s">
        <v>400</v>
      </c>
      <c r="E155" s="248" t="s">
        <v>5756</v>
      </c>
      <c r="F155" s="249" t="s">
        <v>5507</v>
      </c>
      <c r="G155" s="250" t="s">
        <v>1828</v>
      </c>
      <c r="H155" s="251">
        <v>14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676</v>
      </c>
    </row>
    <row r="156" s="2" customFormat="1" ht="16.5" customHeight="1">
      <c r="A156" s="40"/>
      <c r="B156" s="41"/>
      <c r="C156" s="247" t="s">
        <v>188</v>
      </c>
      <c r="D156" s="247" t="s">
        <v>400</v>
      </c>
      <c r="E156" s="248" t="s">
        <v>5757</v>
      </c>
      <c r="F156" s="249" t="s">
        <v>5758</v>
      </c>
      <c r="G156" s="250" t="s">
        <v>1828</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679</v>
      </c>
    </row>
    <row r="157" s="2" customFormat="1" ht="16.5" customHeight="1">
      <c r="A157" s="40"/>
      <c r="B157" s="41"/>
      <c r="C157" s="247" t="s">
        <v>191</v>
      </c>
      <c r="D157" s="247" t="s">
        <v>400</v>
      </c>
      <c r="E157" s="248" t="s">
        <v>5759</v>
      </c>
      <c r="F157" s="249" t="s">
        <v>5684</v>
      </c>
      <c r="G157" s="250" t="s">
        <v>5478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682</v>
      </c>
    </row>
    <row r="158" s="2" customFormat="1" ht="16.5" customHeight="1">
      <c r="A158" s="40"/>
      <c r="B158" s="41"/>
      <c r="C158" s="247" t="s">
        <v>194</v>
      </c>
      <c r="D158" s="247" t="s">
        <v>400</v>
      </c>
      <c r="E158" s="248" t="s">
        <v>5760</v>
      </c>
      <c r="F158" s="249" t="s">
        <v>5519</v>
      </c>
      <c r="G158" s="250" t="s">
        <v>1828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995</v>
      </c>
    </row>
    <row r="159" s="2" customFormat="1" ht="16.5" customHeight="1">
      <c r="A159" s="40"/>
      <c r="B159" s="41"/>
      <c r="C159" s="247" t="s">
        <v>197</v>
      </c>
      <c r="D159" s="247" t="s">
        <v>400</v>
      </c>
      <c r="E159" s="248" t="s">
        <v>5761</v>
      </c>
      <c r="F159" s="249" t="s">
        <v>5521</v>
      </c>
      <c r="G159" s="250" t="s">
        <v>1828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1026</v>
      </c>
    </row>
    <row r="160" s="2" customFormat="1" ht="16.5" customHeight="1">
      <c r="A160" s="40"/>
      <c r="B160" s="41"/>
      <c r="C160" s="247" t="s">
        <v>200</v>
      </c>
      <c r="D160" s="247" t="s">
        <v>400</v>
      </c>
      <c r="E160" s="248" t="s">
        <v>5762</v>
      </c>
      <c r="F160" s="249" t="s">
        <v>5763</v>
      </c>
      <c r="G160" s="250" t="s">
        <v>1828</v>
      </c>
      <c r="H160" s="251">
        <v>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1042</v>
      </c>
    </row>
    <row r="161" s="2" customFormat="1" ht="16.5" customHeight="1">
      <c r="A161" s="40"/>
      <c r="B161" s="41"/>
      <c r="C161" s="247" t="s">
        <v>203</v>
      </c>
      <c r="D161" s="247" t="s">
        <v>400</v>
      </c>
      <c r="E161" s="248" t="s">
        <v>5764</v>
      </c>
      <c r="F161" s="249" t="s">
        <v>5765</v>
      </c>
      <c r="G161" s="250" t="s">
        <v>1828</v>
      </c>
      <c r="H161" s="251">
        <v>3</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1057</v>
      </c>
    </row>
    <row r="162" s="2" customFormat="1" ht="16.5" customHeight="1">
      <c r="A162" s="40"/>
      <c r="B162" s="41"/>
      <c r="C162" s="247" t="s">
        <v>206</v>
      </c>
      <c r="D162" s="247" t="s">
        <v>400</v>
      </c>
      <c r="E162" s="248" t="s">
        <v>5766</v>
      </c>
      <c r="F162" s="249" t="s">
        <v>5767</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1066</v>
      </c>
    </row>
    <row r="163" s="2" customFormat="1" ht="16.5" customHeight="1">
      <c r="A163" s="40"/>
      <c r="B163" s="41"/>
      <c r="C163" s="247" t="s">
        <v>209</v>
      </c>
      <c r="D163" s="247" t="s">
        <v>400</v>
      </c>
      <c r="E163" s="248" t="s">
        <v>5768</v>
      </c>
      <c r="F163" s="249" t="s">
        <v>5769</v>
      </c>
      <c r="G163" s="250" t="s">
        <v>1828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1078</v>
      </c>
    </row>
    <row r="164" s="2" customFormat="1" ht="16.5" customHeight="1">
      <c r="A164" s="40"/>
      <c r="B164" s="41"/>
      <c r="C164" s="247" t="s">
        <v>212</v>
      </c>
      <c r="D164" s="247" t="s">
        <v>400</v>
      </c>
      <c r="E164" s="248" t="s">
        <v>5770</v>
      </c>
      <c r="F164" s="249" t="s">
        <v>5771</v>
      </c>
      <c r="G164" s="250" t="s">
        <v>1828</v>
      </c>
      <c r="H164" s="251">
        <v>3</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1088</v>
      </c>
    </row>
    <row r="165" s="2" customFormat="1" ht="16.5" customHeight="1">
      <c r="A165" s="40"/>
      <c r="B165" s="41"/>
      <c r="C165" s="247" t="s">
        <v>182</v>
      </c>
      <c r="D165" s="247" t="s">
        <v>400</v>
      </c>
      <c r="E165" s="248" t="s">
        <v>245</v>
      </c>
      <c r="F165" s="249" t="s">
        <v>5772</v>
      </c>
      <c r="G165" s="250" t="s">
        <v>1828</v>
      </c>
      <c r="H165" s="251">
        <v>4</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1096</v>
      </c>
    </row>
    <row r="166" s="2" customFormat="1" ht="16.5" customHeight="1">
      <c r="A166" s="40"/>
      <c r="B166" s="41"/>
      <c r="C166" s="247" t="s">
        <v>215</v>
      </c>
      <c r="D166" s="247" t="s">
        <v>400</v>
      </c>
      <c r="E166" s="248" t="s">
        <v>248</v>
      </c>
      <c r="F166" s="249" t="s">
        <v>5773</v>
      </c>
      <c r="G166" s="250" t="s">
        <v>1828</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1105</v>
      </c>
    </row>
    <row r="167" s="2" customFormat="1" ht="16.5" customHeight="1">
      <c r="A167" s="40"/>
      <c r="B167" s="41"/>
      <c r="C167" s="247" t="s">
        <v>218</v>
      </c>
      <c r="D167" s="247" t="s">
        <v>400</v>
      </c>
      <c r="E167" s="248" t="s">
        <v>5774</v>
      </c>
      <c r="F167" s="249" t="s">
        <v>5517</v>
      </c>
      <c r="G167" s="250" t="s">
        <v>1828</v>
      </c>
      <c r="H167" s="251">
        <v>6</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790</v>
      </c>
    </row>
    <row r="168" s="2" customFormat="1" ht="16.5" customHeight="1">
      <c r="A168" s="40"/>
      <c r="B168" s="41"/>
      <c r="C168" s="247" t="s">
        <v>661</v>
      </c>
      <c r="D168" s="247" t="s">
        <v>400</v>
      </c>
      <c r="E168" s="248" t="s">
        <v>5775</v>
      </c>
      <c r="F168" s="249" t="s">
        <v>5776</v>
      </c>
      <c r="G168" s="250" t="s">
        <v>1828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793</v>
      </c>
    </row>
    <row r="169" s="2" customFormat="1" ht="16.5" customHeight="1">
      <c r="A169" s="40"/>
      <c r="B169" s="41"/>
      <c r="C169" s="247" t="s">
        <v>795</v>
      </c>
      <c r="D169" s="247" t="s">
        <v>400</v>
      </c>
      <c r="E169" s="248" t="s">
        <v>5777</v>
      </c>
      <c r="F169" s="249" t="s">
        <v>5778</v>
      </c>
      <c r="G169" s="250" t="s">
        <v>1828</v>
      </c>
      <c r="H169" s="251">
        <v>2</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798</v>
      </c>
    </row>
    <row r="170" s="2" customFormat="1" ht="16.5" customHeight="1">
      <c r="A170" s="40"/>
      <c r="B170" s="41"/>
      <c r="C170" s="247" t="s">
        <v>664</v>
      </c>
      <c r="D170" s="247" t="s">
        <v>400</v>
      </c>
      <c r="E170" s="248" t="s">
        <v>5779</v>
      </c>
      <c r="F170" s="249" t="s">
        <v>5780</v>
      </c>
      <c r="G170" s="250" t="s">
        <v>1828</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807</v>
      </c>
    </row>
    <row r="171" s="2" customFormat="1" ht="16.5" customHeight="1">
      <c r="A171" s="40"/>
      <c r="B171" s="41"/>
      <c r="C171" s="247" t="s">
        <v>809</v>
      </c>
      <c r="D171" s="247" t="s">
        <v>400</v>
      </c>
      <c r="E171" s="248" t="s">
        <v>5781</v>
      </c>
      <c r="F171" s="249" t="s">
        <v>5539</v>
      </c>
      <c r="G171" s="250" t="s">
        <v>1828</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812</v>
      </c>
    </row>
    <row r="172" s="2" customFormat="1" ht="16.5" customHeight="1">
      <c r="A172" s="40"/>
      <c r="B172" s="41"/>
      <c r="C172" s="247" t="s">
        <v>667</v>
      </c>
      <c r="D172" s="247" t="s">
        <v>400</v>
      </c>
      <c r="E172" s="248" t="s">
        <v>5782</v>
      </c>
      <c r="F172" s="249" t="s">
        <v>5783</v>
      </c>
      <c r="G172" s="250" t="s">
        <v>1828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815</v>
      </c>
    </row>
    <row r="173" s="2" customFormat="1" ht="16.5" customHeight="1">
      <c r="A173" s="40"/>
      <c r="B173" s="41"/>
      <c r="C173" s="247" t="s">
        <v>818</v>
      </c>
      <c r="D173" s="247" t="s">
        <v>400</v>
      </c>
      <c r="E173" s="248" t="s">
        <v>5784</v>
      </c>
      <c r="F173" s="249" t="s">
        <v>5545</v>
      </c>
      <c r="G173" s="250" t="s">
        <v>1828</v>
      </c>
      <c r="H173" s="251">
        <v>8</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821</v>
      </c>
    </row>
    <row r="174" s="2" customFormat="1" ht="16.5" customHeight="1">
      <c r="A174" s="40"/>
      <c r="B174" s="41"/>
      <c r="C174" s="247" t="s">
        <v>670</v>
      </c>
      <c r="D174" s="247" t="s">
        <v>400</v>
      </c>
      <c r="E174" s="248" t="s">
        <v>5785</v>
      </c>
      <c r="F174" s="249" t="s">
        <v>5786</v>
      </c>
      <c r="G174" s="250" t="s">
        <v>4037</v>
      </c>
      <c r="H174" s="251">
        <v>87</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1173</v>
      </c>
    </row>
    <row r="175" s="2" customFormat="1" ht="16.5" customHeight="1">
      <c r="A175" s="40"/>
      <c r="B175" s="41"/>
      <c r="C175" s="247" t="s">
        <v>836</v>
      </c>
      <c r="D175" s="247" t="s">
        <v>400</v>
      </c>
      <c r="E175" s="248" t="s">
        <v>5787</v>
      </c>
      <c r="F175" s="249" t="s">
        <v>5702</v>
      </c>
      <c r="G175" s="250" t="s">
        <v>4037</v>
      </c>
      <c r="H175" s="251">
        <v>62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1187</v>
      </c>
    </row>
    <row r="176" s="2" customFormat="1" ht="16.5" customHeight="1">
      <c r="A176" s="40"/>
      <c r="B176" s="41"/>
      <c r="C176" s="247" t="s">
        <v>673</v>
      </c>
      <c r="D176" s="247" t="s">
        <v>400</v>
      </c>
      <c r="E176" s="248" t="s">
        <v>251</v>
      </c>
      <c r="F176" s="249" t="s">
        <v>5788</v>
      </c>
      <c r="G176" s="250" t="s">
        <v>4037</v>
      </c>
      <c r="H176" s="251">
        <v>24</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1197</v>
      </c>
    </row>
    <row r="177" s="2" customFormat="1" ht="16.5" customHeight="1">
      <c r="A177" s="40"/>
      <c r="B177" s="41"/>
      <c r="C177" s="247" t="s">
        <v>849</v>
      </c>
      <c r="D177" s="247" t="s">
        <v>400</v>
      </c>
      <c r="E177" s="248" t="s">
        <v>5789</v>
      </c>
      <c r="F177" s="249" t="s">
        <v>5555</v>
      </c>
      <c r="G177" s="250" t="s">
        <v>5478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1205</v>
      </c>
    </row>
    <row r="178" s="2" customFormat="1" ht="16.5" customHeight="1">
      <c r="A178" s="40"/>
      <c r="B178" s="41"/>
      <c r="C178" s="247" t="s">
        <v>676</v>
      </c>
      <c r="D178" s="247" t="s">
        <v>400</v>
      </c>
      <c r="E178" s="248" t="s">
        <v>5790</v>
      </c>
      <c r="F178" s="249" t="s">
        <v>5557</v>
      </c>
      <c r="G178" s="250" t="s">
        <v>5478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1216</v>
      </c>
    </row>
    <row r="179" s="2" customFormat="1" ht="16.5" customHeight="1">
      <c r="A179" s="40"/>
      <c r="B179" s="41"/>
      <c r="C179" s="247" t="s">
        <v>859</v>
      </c>
      <c r="D179" s="247" t="s">
        <v>400</v>
      </c>
      <c r="E179" s="248" t="s">
        <v>5791</v>
      </c>
      <c r="F179" s="249" t="s">
        <v>5792</v>
      </c>
      <c r="G179" s="250" t="s">
        <v>4037</v>
      </c>
      <c r="H179" s="251">
        <v>14</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1233</v>
      </c>
    </row>
    <row r="180" s="2" customFormat="1" ht="16.5" customHeight="1">
      <c r="A180" s="40"/>
      <c r="B180" s="41"/>
      <c r="C180" s="247" t="s">
        <v>679</v>
      </c>
      <c r="D180" s="247" t="s">
        <v>400</v>
      </c>
      <c r="E180" s="248" t="s">
        <v>5793</v>
      </c>
      <c r="F180" s="249" t="s">
        <v>5559</v>
      </c>
      <c r="G180" s="250" t="s">
        <v>4037</v>
      </c>
      <c r="H180" s="251">
        <v>20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1241</v>
      </c>
    </row>
    <row r="181" s="2" customFormat="1" ht="16.5" customHeight="1">
      <c r="A181" s="40"/>
      <c r="B181" s="41"/>
      <c r="C181" s="247" t="s">
        <v>926</v>
      </c>
      <c r="D181" s="247" t="s">
        <v>400</v>
      </c>
      <c r="E181" s="248" t="s">
        <v>5794</v>
      </c>
      <c r="F181" s="249" t="s">
        <v>5563</v>
      </c>
      <c r="G181" s="250" t="s">
        <v>4037</v>
      </c>
      <c r="H181" s="251">
        <v>8</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1261</v>
      </c>
    </row>
    <row r="182" s="2" customFormat="1" ht="16.5" customHeight="1">
      <c r="A182" s="40"/>
      <c r="B182" s="41"/>
      <c r="C182" s="247" t="s">
        <v>682</v>
      </c>
      <c r="D182" s="247" t="s">
        <v>400</v>
      </c>
      <c r="E182" s="248" t="s">
        <v>5795</v>
      </c>
      <c r="F182" s="249" t="s">
        <v>5565</v>
      </c>
      <c r="G182" s="250" t="s">
        <v>4037</v>
      </c>
      <c r="H182" s="251">
        <v>18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1280</v>
      </c>
    </row>
    <row r="183" s="2" customFormat="1" ht="16.5" customHeight="1">
      <c r="A183" s="40"/>
      <c r="B183" s="41"/>
      <c r="C183" s="247" t="s">
        <v>987</v>
      </c>
      <c r="D183" s="247" t="s">
        <v>400</v>
      </c>
      <c r="E183" s="248" t="s">
        <v>5796</v>
      </c>
      <c r="F183" s="249" t="s">
        <v>5571</v>
      </c>
      <c r="G183" s="250" t="s">
        <v>5478</v>
      </c>
      <c r="H183" s="251">
        <v>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1296</v>
      </c>
    </row>
    <row r="184" s="2" customFormat="1" ht="16.5" customHeight="1">
      <c r="A184" s="40"/>
      <c r="B184" s="41"/>
      <c r="C184" s="247" t="s">
        <v>995</v>
      </c>
      <c r="D184" s="247" t="s">
        <v>400</v>
      </c>
      <c r="E184" s="248" t="s">
        <v>5572</v>
      </c>
      <c r="F184" s="249" t="s">
        <v>5573</v>
      </c>
      <c r="G184" s="250" t="s">
        <v>3621</v>
      </c>
      <c r="H184" s="251">
        <v>654.29999999999995</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1311</v>
      </c>
    </row>
    <row r="185" s="2" customFormat="1" ht="16.5" customHeight="1">
      <c r="A185" s="40"/>
      <c r="B185" s="41"/>
      <c r="C185" s="247" t="s">
        <v>1021</v>
      </c>
      <c r="D185" s="247" t="s">
        <v>400</v>
      </c>
      <c r="E185" s="248" t="s">
        <v>5574</v>
      </c>
      <c r="F185" s="249" t="s">
        <v>5575</v>
      </c>
      <c r="G185" s="250" t="s">
        <v>3621</v>
      </c>
      <c r="H185" s="251">
        <v>65.400000000000006</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1024</v>
      </c>
    </row>
    <row r="186" s="2" customFormat="1" ht="33" customHeight="1">
      <c r="A186" s="40"/>
      <c r="B186" s="41"/>
      <c r="C186" s="247" t="s">
        <v>1026</v>
      </c>
      <c r="D186" s="247" t="s">
        <v>400</v>
      </c>
      <c r="E186" s="248" t="s">
        <v>5576</v>
      </c>
      <c r="F186" s="249" t="s">
        <v>5577</v>
      </c>
      <c r="G186" s="250" t="s">
        <v>461</v>
      </c>
      <c r="H186" s="251">
        <v>6</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1326</v>
      </c>
    </row>
    <row r="187" s="2" customFormat="1" ht="16.5" customHeight="1">
      <c r="A187" s="40"/>
      <c r="B187" s="41"/>
      <c r="C187" s="247" t="s">
        <v>1033</v>
      </c>
      <c r="D187" s="247" t="s">
        <v>400</v>
      </c>
      <c r="E187" s="248" t="s">
        <v>5578</v>
      </c>
      <c r="F187" s="249" t="s">
        <v>5579</v>
      </c>
      <c r="G187" s="250" t="s">
        <v>5392</v>
      </c>
      <c r="H187" s="251">
        <v>108</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1036</v>
      </c>
    </row>
    <row r="188" s="2" customFormat="1" ht="21.75" customHeight="1">
      <c r="A188" s="40"/>
      <c r="B188" s="41"/>
      <c r="C188" s="247" t="s">
        <v>1042</v>
      </c>
      <c r="D188" s="247" t="s">
        <v>400</v>
      </c>
      <c r="E188" s="248" t="s">
        <v>5580</v>
      </c>
      <c r="F188" s="249" t="s">
        <v>5581</v>
      </c>
      <c r="G188" s="250" t="s">
        <v>5392</v>
      </c>
      <c r="H188" s="251">
        <v>72</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1345</v>
      </c>
    </row>
    <row r="189" s="2" customFormat="1" ht="16.5" customHeight="1">
      <c r="A189" s="40"/>
      <c r="B189" s="41"/>
      <c r="C189" s="247" t="s">
        <v>1048</v>
      </c>
      <c r="D189" s="247" t="s">
        <v>400</v>
      </c>
      <c r="E189" s="248" t="s">
        <v>5582</v>
      </c>
      <c r="F189" s="249" t="s">
        <v>5583</v>
      </c>
      <c r="G189" s="250" t="s">
        <v>5392</v>
      </c>
      <c r="H189" s="251">
        <v>108</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1051</v>
      </c>
    </row>
    <row r="190" s="2" customFormat="1" ht="66.75" customHeight="1">
      <c r="A190" s="40"/>
      <c r="B190" s="41"/>
      <c r="C190" s="247" t="s">
        <v>1057</v>
      </c>
      <c r="D190" s="247" t="s">
        <v>400</v>
      </c>
      <c r="E190" s="248" t="s">
        <v>3874</v>
      </c>
      <c r="F190" s="249" t="s">
        <v>5584</v>
      </c>
      <c r="G190" s="250" t="s">
        <v>546</v>
      </c>
      <c r="H190" s="251">
        <v>67.079999999999998</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1060</v>
      </c>
    </row>
    <row r="191" s="2" customFormat="1" ht="21.75" customHeight="1">
      <c r="A191" s="40"/>
      <c r="B191" s="41"/>
      <c r="C191" s="247" t="s">
        <v>1061</v>
      </c>
      <c r="D191" s="247" t="s">
        <v>400</v>
      </c>
      <c r="E191" s="248" t="s">
        <v>1513</v>
      </c>
      <c r="F191" s="249" t="s">
        <v>5585</v>
      </c>
      <c r="G191" s="250" t="s">
        <v>546</v>
      </c>
      <c r="H191" s="251">
        <v>67.079999999999998</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1064</v>
      </c>
    </row>
    <row r="192" s="2" customFormat="1" ht="16.5" customHeight="1">
      <c r="A192" s="40"/>
      <c r="B192" s="41"/>
      <c r="C192" s="247" t="s">
        <v>1066</v>
      </c>
      <c r="D192" s="247" t="s">
        <v>400</v>
      </c>
      <c r="E192" s="248" t="s">
        <v>5586</v>
      </c>
      <c r="F192" s="249" t="s">
        <v>5587</v>
      </c>
      <c r="G192" s="250" t="s">
        <v>546</v>
      </c>
      <c r="H192" s="251">
        <v>67.079999999999998</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1069</v>
      </c>
    </row>
    <row r="193" s="2" customFormat="1" ht="16.5" customHeight="1">
      <c r="A193" s="40"/>
      <c r="B193" s="41"/>
      <c r="C193" s="247" t="s">
        <v>1070</v>
      </c>
      <c r="D193" s="247" t="s">
        <v>400</v>
      </c>
      <c r="E193" s="248" t="s">
        <v>5588</v>
      </c>
      <c r="F193" s="249" t="s">
        <v>5589</v>
      </c>
      <c r="G193" s="250" t="s">
        <v>546</v>
      </c>
      <c r="H193" s="251">
        <v>67.079999999999998</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1073</v>
      </c>
    </row>
    <row r="194" s="2" customFormat="1" ht="21.75" customHeight="1">
      <c r="A194" s="40"/>
      <c r="B194" s="41"/>
      <c r="C194" s="247" t="s">
        <v>1078</v>
      </c>
      <c r="D194" s="247" t="s">
        <v>400</v>
      </c>
      <c r="E194" s="248" t="s">
        <v>5590</v>
      </c>
      <c r="F194" s="249" t="s">
        <v>5591</v>
      </c>
      <c r="G194" s="250" t="s">
        <v>546</v>
      </c>
      <c r="H194" s="251">
        <v>73.790000000000006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1081</v>
      </c>
    </row>
    <row r="195" s="2" customFormat="1" ht="16.5" customHeight="1">
      <c r="A195" s="40"/>
      <c r="B195" s="41"/>
      <c r="C195" s="247" t="s">
        <v>1084</v>
      </c>
      <c r="D195" s="247" t="s">
        <v>400</v>
      </c>
      <c r="E195" s="248" t="s">
        <v>5592</v>
      </c>
      <c r="F195" s="249" t="s">
        <v>5593</v>
      </c>
      <c r="G195" s="250" t="s">
        <v>4037</v>
      </c>
      <c r="H195" s="251">
        <v>54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1087</v>
      </c>
    </row>
    <row r="196" s="2" customFormat="1" ht="16.5" customHeight="1">
      <c r="A196" s="40"/>
      <c r="B196" s="41"/>
      <c r="C196" s="247" t="s">
        <v>1088</v>
      </c>
      <c r="D196" s="247" t="s">
        <v>400</v>
      </c>
      <c r="E196" s="248" t="s">
        <v>5594</v>
      </c>
      <c r="F196" s="249" t="s">
        <v>5595</v>
      </c>
      <c r="G196" s="250" t="s">
        <v>4037</v>
      </c>
      <c r="H196" s="251">
        <v>59.399999999999999</v>
      </c>
      <c r="I196" s="252"/>
      <c r="J196" s="253">
        <f>ROUND(I196*H196,2)</f>
        <v>0</v>
      </c>
      <c r="K196" s="254"/>
      <c r="L196" s="46"/>
      <c r="M196" s="302" t="s">
        <v>1</v>
      </c>
      <c r="N196" s="303" t="s">
        <v>48</v>
      </c>
      <c r="O196" s="267"/>
      <c r="P196" s="304">
        <f>O196*H196</f>
        <v>0</v>
      </c>
      <c r="Q196" s="304">
        <v>0</v>
      </c>
      <c r="R196" s="304">
        <f>Q196*H196</f>
        <v>0</v>
      </c>
      <c r="S196" s="304">
        <v>0</v>
      </c>
      <c r="T196" s="305">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1091</v>
      </c>
    </row>
    <row r="197" s="2" customFormat="1" ht="6.96" customHeight="1">
      <c r="A197" s="40"/>
      <c r="B197" s="68"/>
      <c r="C197" s="69"/>
      <c r="D197" s="69"/>
      <c r="E197" s="69"/>
      <c r="F197" s="69"/>
      <c r="G197" s="69"/>
      <c r="H197" s="69"/>
      <c r="I197" s="195"/>
      <c r="J197" s="69"/>
      <c r="K197" s="69"/>
      <c r="L197" s="46"/>
      <c r="M197" s="40"/>
      <c r="O197" s="40"/>
      <c r="P197" s="40"/>
      <c r="Q197" s="40"/>
      <c r="R197" s="40"/>
      <c r="S197" s="40"/>
      <c r="T197" s="40"/>
      <c r="U197" s="40"/>
      <c r="V197" s="40"/>
      <c r="W197" s="40"/>
      <c r="X197" s="40"/>
      <c r="Y197" s="40"/>
      <c r="Z197" s="40"/>
      <c r="AA197" s="40"/>
      <c r="AB197" s="40"/>
      <c r="AC197" s="40"/>
      <c r="AD197" s="40"/>
      <c r="AE197" s="40"/>
    </row>
  </sheetData>
  <sheetProtection sheet="1" autoFilter="0" formatColumns="0" formatRows="0" objects="1" scenarios="1" spinCount="100000" saltValue="uECKrc930tqjn4xR/1ptI/Fwe6aeTlouxONmj93WVNwlK7pAPIcyqHkClpNV/d0Td1KMZH9+FVzGCY7OajjbZA==" hashValue="+OPNXFpeGexbXeLkdCbrgMCaL0rQf1SqqzQF3GPANTzhFckVBZVX5OGK4mAcxQv7lJUIIiqa9XjPXl9c/66juA==" algorithmName="SHA-512" password="CC35"/>
  <autoFilter ref="C124:K19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5797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ROUND((SUM(BE125:BE188)),  2)</f>
        <v>0</v>
      </c>
      <c r="G37" s="40"/>
      <c r="H37" s="40"/>
      <c r="I37" s="174">
        <v>0.20999999999999999</v>
      </c>
      <c r="J37" s="173">
        <f>ROUND(((SUM(BE125:BE188))*I37),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ROUND((SUM(BF125:BF188)),  2)</f>
        <v>0</v>
      </c>
      <c r="G38" s="40"/>
      <c r="H38" s="40"/>
      <c r="I38" s="174">
        <v>0.14999999999999999</v>
      </c>
      <c r="J38" s="173">
        <f>ROUND(((SUM(BF125:BF188))*I38),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Zařízení č.4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8 - Zařízení č.4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SUM(P127:P188)</f>
        <v>0</v>
      </c>
      <c r="Q126" s="239"/>
      <c r="R126" s="240">
        <f>SUM(R127:R188)</f>
        <v>0</v>
      </c>
      <c r="S126" s="239"/>
      <c r="T126" s="241">
        <f>SUM(T127:T188)</f>
        <v>0</v>
      </c>
      <c r="U126" s="12"/>
      <c r="V126" s="12"/>
      <c r="W126" s="12"/>
      <c r="X126" s="12"/>
      <c r="Y126" s="12"/>
      <c r="Z126" s="12"/>
      <c r="AA126" s="12"/>
      <c r="AB126" s="12"/>
      <c r="AC126" s="12"/>
      <c r="AD126" s="12"/>
      <c r="AE126" s="12"/>
      <c r="AR126" s="242" t="s">
        <v>91</v>
      </c>
      <c r="AT126" s="243" t="s">
        <v>82</v>
      </c>
      <c r="AU126" s="243" t="s">
        <v>83</v>
      </c>
      <c r="AY126" s="242" t="s">
        <v>397</v>
      </c>
      <c r="BK126" s="244">
        <f>SUM(BK127:BK188)</f>
        <v>0</v>
      </c>
    </row>
    <row r="127" s="2" customFormat="1" ht="21.75" customHeight="1">
      <c r="A127" s="40"/>
      <c r="B127" s="41"/>
      <c r="C127" s="247" t="s">
        <v>91</v>
      </c>
      <c r="D127" s="247" t="s">
        <v>400</v>
      </c>
      <c r="E127" s="248" t="s">
        <v>5798</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5799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5800</v>
      </c>
      <c r="F130" s="249" t="s">
        <v>5801</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5802</v>
      </c>
      <c r="F131" s="249" t="s">
        <v>5803</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5729</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5804</v>
      </c>
      <c r="F133" s="249" t="s">
        <v>5491</v>
      </c>
      <c r="G133" s="250" t="s">
        <v>5478</v>
      </c>
      <c r="H133" s="251">
        <v>18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5506</v>
      </c>
      <c r="F134" s="249" t="s">
        <v>5493</v>
      </c>
      <c r="G134" s="250" t="s">
        <v>5478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5805</v>
      </c>
      <c r="F135" s="249" t="s">
        <v>5806</v>
      </c>
      <c r="G135" s="250" t="s">
        <v>5478</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5807</v>
      </c>
      <c r="F136" s="249" t="s">
        <v>5808</v>
      </c>
      <c r="G136" s="250" t="s">
        <v>5478</v>
      </c>
      <c r="H136" s="251">
        <v>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400</v>
      </c>
      <c r="E137" s="248" t="s">
        <v>5809</v>
      </c>
      <c r="F137" s="249" t="s">
        <v>5810</v>
      </c>
      <c r="G137" s="250" t="s">
        <v>5478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5811</v>
      </c>
      <c r="F138" s="249" t="s">
        <v>5812</v>
      </c>
      <c r="G138" s="250" t="s">
        <v>5478</v>
      </c>
      <c r="H138" s="251">
        <v>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5813</v>
      </c>
      <c r="F139" s="249" t="s">
        <v>5814</v>
      </c>
      <c r="G139" s="250" t="s">
        <v>5478</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5683</v>
      </c>
      <c r="F140" s="249" t="s">
        <v>5815</v>
      </c>
      <c r="G140" s="250" t="s">
        <v>5478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400</v>
      </c>
      <c r="E141" s="248" t="s">
        <v>5816</v>
      </c>
      <c r="F141" s="249" t="s">
        <v>5505</v>
      </c>
      <c r="G141" s="250" t="s">
        <v>5478</v>
      </c>
      <c r="H141" s="251">
        <v>10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21.75" customHeight="1">
      <c r="A142" s="40"/>
      <c r="B142" s="41"/>
      <c r="C142" s="247" t="s">
        <v>8</v>
      </c>
      <c r="D142" s="247" t="s">
        <v>400</v>
      </c>
      <c r="E142" s="248" t="s">
        <v>5817</v>
      </c>
      <c r="F142" s="249" t="s">
        <v>5501</v>
      </c>
      <c r="G142" s="250" t="s">
        <v>5478</v>
      </c>
      <c r="H142" s="251">
        <v>11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5818</v>
      </c>
      <c r="F143" s="249" t="s">
        <v>5819</v>
      </c>
      <c r="G143" s="250" t="s">
        <v>1828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5820</v>
      </c>
      <c r="F144" s="249" t="s">
        <v>5821</v>
      </c>
      <c r="G144" s="250" t="s">
        <v>1828</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5822</v>
      </c>
      <c r="F145" s="249" t="s">
        <v>5823</v>
      </c>
      <c r="G145" s="250" t="s">
        <v>1828</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5824</v>
      </c>
      <c r="F146" s="249" t="s">
        <v>5825</v>
      </c>
      <c r="G146" s="250" t="s">
        <v>1828</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5826</v>
      </c>
      <c r="F147" s="249" t="s">
        <v>5827</v>
      </c>
      <c r="G147" s="250" t="s">
        <v>1828</v>
      </c>
      <c r="H147" s="251">
        <v>3</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5554</v>
      </c>
      <c r="F148" s="249" t="s">
        <v>5684</v>
      </c>
      <c r="G148" s="250" t="s">
        <v>5478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5828</v>
      </c>
      <c r="F149" s="249" t="s">
        <v>5519</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5829</v>
      </c>
      <c r="F150" s="249" t="s">
        <v>5521</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5830</v>
      </c>
      <c r="F151" s="249" t="s">
        <v>5831</v>
      </c>
      <c r="G151" s="250" t="s">
        <v>1828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5832</v>
      </c>
      <c r="F152" s="249" t="s">
        <v>5833</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5834</v>
      </c>
      <c r="F153" s="249" t="s">
        <v>5835</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5836</v>
      </c>
      <c r="F154" s="249" t="s">
        <v>5837</v>
      </c>
      <c r="G154" s="250" t="s">
        <v>1828</v>
      </c>
      <c r="H154" s="251">
        <v>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5838</v>
      </c>
      <c r="F155" s="249" t="s">
        <v>5839</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5840</v>
      </c>
      <c r="F156" s="249" t="s">
        <v>5841</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5842</v>
      </c>
      <c r="F157" s="249" t="s">
        <v>5843</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5844</v>
      </c>
      <c r="F158" s="249" t="s">
        <v>5627</v>
      </c>
      <c r="G158" s="250" t="s">
        <v>1828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5845</v>
      </c>
      <c r="F159" s="249" t="s">
        <v>5846</v>
      </c>
      <c r="G159" s="250" t="s">
        <v>1828</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5847</v>
      </c>
      <c r="F160" s="249" t="s">
        <v>5631</v>
      </c>
      <c r="G160" s="250" t="s">
        <v>1828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5848</v>
      </c>
      <c r="F161" s="249" t="s">
        <v>5539</v>
      </c>
      <c r="G161" s="250" t="s">
        <v>1828</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5849</v>
      </c>
      <c r="F162" s="249" t="s">
        <v>5541</v>
      </c>
      <c r="G162" s="250" t="s">
        <v>1828</v>
      </c>
      <c r="H162" s="251">
        <v>10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5850</v>
      </c>
      <c r="F163" s="249" t="s">
        <v>5545</v>
      </c>
      <c r="G163" s="250" t="s">
        <v>1828</v>
      </c>
      <c r="H163" s="251">
        <v>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5851</v>
      </c>
      <c r="F164" s="249" t="s">
        <v>5702</v>
      </c>
      <c r="G164" s="250" t="s">
        <v>4037</v>
      </c>
      <c r="H164" s="251">
        <v>84</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5852</v>
      </c>
      <c r="F165" s="249" t="s">
        <v>5853</v>
      </c>
      <c r="G165" s="250" t="s">
        <v>4037</v>
      </c>
      <c r="H165" s="251">
        <v>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5854</v>
      </c>
      <c r="F166" s="249" t="s">
        <v>5855</v>
      </c>
      <c r="G166" s="250" t="s">
        <v>4037</v>
      </c>
      <c r="H166" s="251">
        <v>91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5856</v>
      </c>
      <c r="F167" s="249" t="s">
        <v>5857</v>
      </c>
      <c r="G167" s="250" t="s">
        <v>4037</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5556</v>
      </c>
      <c r="F168" s="249" t="s">
        <v>5555</v>
      </c>
      <c r="G168" s="250" t="s">
        <v>5478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5570</v>
      </c>
      <c r="F169" s="249" t="s">
        <v>5557</v>
      </c>
      <c r="G169" s="250" t="s">
        <v>5478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5858</v>
      </c>
      <c r="F170" s="249" t="s">
        <v>5559</v>
      </c>
      <c r="G170" s="250" t="s">
        <v>4037</v>
      </c>
      <c r="H170" s="251">
        <v>37</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5859</v>
      </c>
      <c r="F171" s="249" t="s">
        <v>5563</v>
      </c>
      <c r="G171" s="250" t="s">
        <v>4037</v>
      </c>
      <c r="H171" s="251">
        <v>18.5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5860</v>
      </c>
      <c r="F172" s="249" t="s">
        <v>5565</v>
      </c>
      <c r="G172" s="250" t="s">
        <v>4037</v>
      </c>
      <c r="H172" s="251">
        <v>12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5861</v>
      </c>
      <c r="F173" s="249" t="s">
        <v>5862</v>
      </c>
      <c r="G173" s="250" t="s">
        <v>4037</v>
      </c>
      <c r="H173" s="251">
        <v>40</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5863</v>
      </c>
      <c r="F174" s="249" t="s">
        <v>5533</v>
      </c>
      <c r="G174" s="250" t="s">
        <v>1828</v>
      </c>
      <c r="H174" s="251">
        <v>4</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5756</v>
      </c>
      <c r="F175" s="249" t="s">
        <v>5571</v>
      </c>
      <c r="G175" s="250" t="s">
        <v>5478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5572</v>
      </c>
      <c r="F176" s="249" t="s">
        <v>5573</v>
      </c>
      <c r="G176" s="250" t="s">
        <v>3621</v>
      </c>
      <c r="H176" s="251">
        <v>611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16.5" customHeight="1">
      <c r="A177" s="40"/>
      <c r="B177" s="41"/>
      <c r="C177" s="247" t="s">
        <v>682</v>
      </c>
      <c r="D177" s="247" t="s">
        <v>400</v>
      </c>
      <c r="E177" s="248" t="s">
        <v>5574</v>
      </c>
      <c r="F177" s="249" t="s">
        <v>5575</v>
      </c>
      <c r="G177" s="250" t="s">
        <v>3621</v>
      </c>
      <c r="H177" s="251">
        <v>61.100000000000001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33" customHeight="1">
      <c r="A178" s="40"/>
      <c r="B178" s="41"/>
      <c r="C178" s="247" t="s">
        <v>987</v>
      </c>
      <c r="D178" s="247" t="s">
        <v>400</v>
      </c>
      <c r="E178" s="248" t="s">
        <v>5576</v>
      </c>
      <c r="F178" s="249" t="s">
        <v>5577</v>
      </c>
      <c r="G178" s="250" t="s">
        <v>461</v>
      </c>
      <c r="H178" s="251">
        <v>3</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16.5" customHeight="1">
      <c r="A179" s="40"/>
      <c r="B179" s="41"/>
      <c r="C179" s="247" t="s">
        <v>995</v>
      </c>
      <c r="D179" s="247" t="s">
        <v>400</v>
      </c>
      <c r="E179" s="248" t="s">
        <v>5578</v>
      </c>
      <c r="F179" s="249" t="s">
        <v>5579</v>
      </c>
      <c r="G179" s="250" t="s">
        <v>5392</v>
      </c>
      <c r="H179" s="251">
        <v>90</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21.75" customHeight="1">
      <c r="A180" s="40"/>
      <c r="B180" s="41"/>
      <c r="C180" s="247" t="s">
        <v>1021</v>
      </c>
      <c r="D180" s="247" t="s">
        <v>400</v>
      </c>
      <c r="E180" s="248" t="s">
        <v>5580</v>
      </c>
      <c r="F180" s="249" t="s">
        <v>5581</v>
      </c>
      <c r="G180" s="250" t="s">
        <v>5392</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16.5" customHeight="1">
      <c r="A181" s="40"/>
      <c r="B181" s="41"/>
      <c r="C181" s="247" t="s">
        <v>1026</v>
      </c>
      <c r="D181" s="247" t="s">
        <v>400</v>
      </c>
      <c r="E181" s="248" t="s">
        <v>5582</v>
      </c>
      <c r="F181" s="249" t="s">
        <v>5583</v>
      </c>
      <c r="G181" s="250" t="s">
        <v>5392</v>
      </c>
      <c r="H181" s="251">
        <v>90</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66.75" customHeight="1">
      <c r="A182" s="40"/>
      <c r="B182" s="41"/>
      <c r="C182" s="247" t="s">
        <v>1033</v>
      </c>
      <c r="D182" s="247" t="s">
        <v>400</v>
      </c>
      <c r="E182" s="248" t="s">
        <v>3874</v>
      </c>
      <c r="F182" s="249" t="s">
        <v>5584</v>
      </c>
      <c r="G182" s="250" t="s">
        <v>546</v>
      </c>
      <c r="H182" s="251">
        <v>62.399999999999999</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21.75" customHeight="1">
      <c r="A183" s="40"/>
      <c r="B183" s="41"/>
      <c r="C183" s="247" t="s">
        <v>1042</v>
      </c>
      <c r="D183" s="247" t="s">
        <v>400</v>
      </c>
      <c r="E183" s="248" t="s">
        <v>1513</v>
      </c>
      <c r="F183" s="249" t="s">
        <v>5585</v>
      </c>
      <c r="G183" s="250" t="s">
        <v>546</v>
      </c>
      <c r="H183" s="251">
        <v>62.399999999999999</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16.5" customHeight="1">
      <c r="A184" s="40"/>
      <c r="B184" s="41"/>
      <c r="C184" s="247" t="s">
        <v>1048</v>
      </c>
      <c r="D184" s="247" t="s">
        <v>400</v>
      </c>
      <c r="E184" s="248" t="s">
        <v>5586</v>
      </c>
      <c r="F184" s="249" t="s">
        <v>5587</v>
      </c>
      <c r="G184" s="250" t="s">
        <v>546</v>
      </c>
      <c r="H184" s="251">
        <v>62.399999999999999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16.5" customHeight="1">
      <c r="A185" s="40"/>
      <c r="B185" s="41"/>
      <c r="C185" s="247" t="s">
        <v>1057</v>
      </c>
      <c r="D185" s="247" t="s">
        <v>400</v>
      </c>
      <c r="E185" s="248" t="s">
        <v>5588</v>
      </c>
      <c r="F185" s="249" t="s">
        <v>5589</v>
      </c>
      <c r="G185" s="250" t="s">
        <v>546</v>
      </c>
      <c r="H185" s="251">
        <v>62.399999999999999</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21.75" customHeight="1">
      <c r="A186" s="40"/>
      <c r="B186" s="41"/>
      <c r="C186" s="247" t="s">
        <v>1061</v>
      </c>
      <c r="D186" s="247" t="s">
        <v>400</v>
      </c>
      <c r="E186" s="248" t="s">
        <v>5590</v>
      </c>
      <c r="F186" s="249" t="s">
        <v>5591</v>
      </c>
      <c r="G186" s="250" t="s">
        <v>546</v>
      </c>
      <c r="H186" s="251">
        <v>68.640000000000001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5592</v>
      </c>
      <c r="F187" s="249" t="s">
        <v>5593</v>
      </c>
      <c r="G187" s="250" t="s">
        <v>4037</v>
      </c>
      <c r="H187" s="251">
        <v>46</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16.5" customHeight="1">
      <c r="A188" s="40"/>
      <c r="B188" s="41"/>
      <c r="C188" s="247" t="s">
        <v>1070</v>
      </c>
      <c r="D188" s="247" t="s">
        <v>400</v>
      </c>
      <c r="E188" s="248" t="s">
        <v>5594</v>
      </c>
      <c r="F188" s="249" t="s">
        <v>5595</v>
      </c>
      <c r="G188" s="250" t="s">
        <v>4037</v>
      </c>
      <c r="H188" s="251">
        <v>50.600000000000001</v>
      </c>
      <c r="I188" s="252"/>
      <c r="J188" s="253">
        <f>ROUND(I188*H188,2)</f>
        <v>0</v>
      </c>
      <c r="K188" s="254"/>
      <c r="L188" s="46"/>
      <c r="M188" s="302" t="s">
        <v>1</v>
      </c>
      <c r="N188" s="303" t="s">
        <v>48</v>
      </c>
      <c r="O188" s="267"/>
      <c r="P188" s="304">
        <f>O188*H188</f>
        <v>0</v>
      </c>
      <c r="Q188" s="304">
        <v>0</v>
      </c>
      <c r="R188" s="304">
        <f>Q188*H188</f>
        <v>0</v>
      </c>
      <c r="S188" s="304">
        <v>0</v>
      </c>
      <c r="T188" s="305">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1073</v>
      </c>
    </row>
    <row r="189" s="2" customFormat="1" ht="6.96" customHeight="1">
      <c r="A189" s="40"/>
      <c r="B189" s="68"/>
      <c r="C189" s="69"/>
      <c r="D189" s="69"/>
      <c r="E189" s="69"/>
      <c r="F189" s="69"/>
      <c r="G189" s="69"/>
      <c r="H189" s="69"/>
      <c r="I189" s="195"/>
      <c r="J189" s="69"/>
      <c r="K189" s="69"/>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r7DJlnYap0h8WT8518VS7OPZ8+TR0cEvpXCugJVHNaYJB/UIH7DBMqvF2Wkyd0LP+/x5PEIQn7QxladVxZYhxw==" hashValue="iAmIueNyoi6lG3MSSJIY9oJ2XqZZhJp4M4ey6UMWjd8ptl507Dfr0odvIp8kj4G/pMNRGxDzv+X6hluPQi1nQA==" algorithmName="SHA-512" password="CC35"/>
  <autoFilter ref="C124:K18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5864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ROUND((SUM(BE125:BE187)),  2)</f>
        <v>0</v>
      </c>
      <c r="G37" s="40"/>
      <c r="H37" s="40"/>
      <c r="I37" s="174">
        <v>0.20999999999999999</v>
      </c>
      <c r="J37" s="173">
        <f>ROUND(((SUM(BE125:BE187))*I37),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ROUND((SUM(BF125:BF187)),  2)</f>
        <v>0</v>
      </c>
      <c r="G38" s="40"/>
      <c r="H38" s="40"/>
      <c r="I38" s="174">
        <v>0.14999999999999999</v>
      </c>
      <c r="J38" s="173">
        <f>ROUND(((SUM(BF125:BF187))*I38),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Zařízení č.3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7 - Zařízení č.3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SUM(P127:P187)</f>
        <v>0</v>
      </c>
      <c r="Q126" s="239"/>
      <c r="R126" s="240">
        <f>SUM(R127:R187)</f>
        <v>0</v>
      </c>
      <c r="S126" s="239"/>
      <c r="T126" s="241">
        <f>SUM(T127:T187)</f>
        <v>0</v>
      </c>
      <c r="U126" s="12"/>
      <c r="V126" s="12"/>
      <c r="W126" s="12"/>
      <c r="X126" s="12"/>
      <c r="Y126" s="12"/>
      <c r="Z126" s="12"/>
      <c r="AA126" s="12"/>
      <c r="AB126" s="12"/>
      <c r="AC126" s="12"/>
      <c r="AD126" s="12"/>
      <c r="AE126" s="12"/>
      <c r="AR126" s="242" t="s">
        <v>91</v>
      </c>
      <c r="AT126" s="243" t="s">
        <v>82</v>
      </c>
      <c r="AU126" s="243" t="s">
        <v>83</v>
      </c>
      <c r="AY126" s="242" t="s">
        <v>397</v>
      </c>
      <c r="BK126" s="244">
        <f>SUM(BK127:BK187)</f>
        <v>0</v>
      </c>
    </row>
    <row r="127" s="2" customFormat="1" ht="21.75" customHeight="1">
      <c r="A127" s="40"/>
      <c r="B127" s="41"/>
      <c r="C127" s="247" t="s">
        <v>91</v>
      </c>
      <c r="D127" s="247" t="s">
        <v>400</v>
      </c>
      <c r="E127" s="248" t="s">
        <v>5865</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5479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5866</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5867</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5729</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5868</v>
      </c>
      <c r="F133" s="249" t="s">
        <v>5489</v>
      </c>
      <c r="G133" s="250" t="s">
        <v>5478</v>
      </c>
      <c r="H133" s="251">
        <v>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5869</v>
      </c>
      <c r="F134" s="249" t="s">
        <v>5491</v>
      </c>
      <c r="G134" s="250" t="s">
        <v>5478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5733</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5870</v>
      </c>
      <c r="F136" s="249" t="s">
        <v>5501</v>
      </c>
      <c r="G136" s="250" t="s">
        <v>5478</v>
      </c>
      <c r="H136" s="251">
        <v>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400</v>
      </c>
      <c r="E137" s="248" t="s">
        <v>5871</v>
      </c>
      <c r="F137" s="249" t="s">
        <v>5503</v>
      </c>
      <c r="G137" s="250" t="s">
        <v>5478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5872</v>
      </c>
      <c r="F138" s="249" t="s">
        <v>5505</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5738</v>
      </c>
      <c r="F139" s="249" t="s">
        <v>5507</v>
      </c>
      <c r="G139" s="250" t="s">
        <v>1828</v>
      </c>
      <c r="H139" s="251">
        <v>6</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5873</v>
      </c>
      <c r="F140" s="249" t="s">
        <v>5509</v>
      </c>
      <c r="G140" s="250" t="s">
        <v>1828</v>
      </c>
      <c r="H140" s="251">
        <v>3</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5874</v>
      </c>
      <c r="F141" s="249" t="s">
        <v>5511</v>
      </c>
      <c r="G141" s="250" t="s">
        <v>1828</v>
      </c>
      <c r="H141" s="251">
        <v>3</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5875</v>
      </c>
      <c r="F142" s="249" t="s">
        <v>5517</v>
      </c>
      <c r="G142" s="250" t="s">
        <v>1828</v>
      </c>
      <c r="H142" s="251">
        <v>3</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400</v>
      </c>
      <c r="E143" s="248" t="s">
        <v>5876</v>
      </c>
      <c r="F143" s="249" t="s">
        <v>5877</v>
      </c>
      <c r="G143" s="250" t="s">
        <v>1828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5878</v>
      </c>
      <c r="F144" s="249" t="s">
        <v>5517</v>
      </c>
      <c r="G144" s="250" t="s">
        <v>1828</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5879</v>
      </c>
      <c r="F145" s="249" t="s">
        <v>5880</v>
      </c>
      <c r="G145" s="250" t="s">
        <v>1828</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5881</v>
      </c>
      <c r="F146" s="249" t="s">
        <v>5882</v>
      </c>
      <c r="G146" s="250" t="s">
        <v>1828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5883</v>
      </c>
      <c r="F147" s="249" t="s">
        <v>5825</v>
      </c>
      <c r="G147" s="250" t="s">
        <v>1828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5743</v>
      </c>
      <c r="F148" s="249" t="s">
        <v>5684</v>
      </c>
      <c r="G148" s="250" t="s">
        <v>5478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5884</v>
      </c>
      <c r="F149" s="249" t="s">
        <v>5835</v>
      </c>
      <c r="G149" s="250" t="s">
        <v>1828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5885</v>
      </c>
      <c r="F150" s="249" t="s">
        <v>5886</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5887</v>
      </c>
      <c r="F151" s="249" t="s">
        <v>5888</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5889</v>
      </c>
      <c r="F152" s="249" t="s">
        <v>5890</v>
      </c>
      <c r="G152" s="250" t="s">
        <v>1828</v>
      </c>
      <c r="H152" s="251">
        <v>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5891</v>
      </c>
      <c r="F153" s="249" t="s">
        <v>5892</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5893</v>
      </c>
      <c r="F154" s="249" t="s">
        <v>5894</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5895</v>
      </c>
      <c r="F155" s="249" t="s">
        <v>5896</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5897</v>
      </c>
      <c r="F156" s="249" t="s">
        <v>5780</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5898</v>
      </c>
      <c r="F157" s="249" t="s">
        <v>5541</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5899</v>
      </c>
      <c r="F158" s="249" t="s">
        <v>5543</v>
      </c>
      <c r="G158" s="250" t="s">
        <v>1828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5900</v>
      </c>
      <c r="F159" s="249" t="s">
        <v>5545</v>
      </c>
      <c r="G159" s="250" t="s">
        <v>1828</v>
      </c>
      <c r="H159" s="251">
        <v>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5901</v>
      </c>
      <c r="F160" s="249" t="s">
        <v>5704</v>
      </c>
      <c r="G160" s="250" t="s">
        <v>4037</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5902</v>
      </c>
      <c r="F161" s="249" t="s">
        <v>5523</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5903</v>
      </c>
      <c r="F162" s="249" t="s">
        <v>5519</v>
      </c>
      <c r="G162" s="250" t="s">
        <v>1828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5904</v>
      </c>
      <c r="F163" s="249" t="s">
        <v>5521</v>
      </c>
      <c r="G163" s="250" t="s">
        <v>1828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5905</v>
      </c>
      <c r="F164" s="249" t="s">
        <v>5702</v>
      </c>
      <c r="G164" s="250" t="s">
        <v>4037</v>
      </c>
      <c r="H164" s="251">
        <v>48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5906</v>
      </c>
      <c r="F165" s="249" t="s">
        <v>5907</v>
      </c>
      <c r="G165" s="250" t="s">
        <v>4037</v>
      </c>
      <c r="H165" s="251">
        <v>12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5908</v>
      </c>
      <c r="F166" s="249" t="s">
        <v>5704</v>
      </c>
      <c r="G166" s="250" t="s">
        <v>4037</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5909</v>
      </c>
      <c r="F167" s="249" t="s">
        <v>5910</v>
      </c>
      <c r="G167" s="250" t="s">
        <v>4037</v>
      </c>
      <c r="H167" s="251">
        <v>34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5748</v>
      </c>
      <c r="F168" s="249" t="s">
        <v>5555</v>
      </c>
      <c r="G168" s="250" t="s">
        <v>5478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5911</v>
      </c>
      <c r="F169" s="249" t="s">
        <v>5557</v>
      </c>
      <c r="G169" s="250" t="s">
        <v>5478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5912</v>
      </c>
      <c r="F170" s="249" t="s">
        <v>5559</v>
      </c>
      <c r="G170" s="250" t="s">
        <v>4037</v>
      </c>
      <c r="H170" s="251">
        <v>25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5913</v>
      </c>
      <c r="F171" s="249" t="s">
        <v>5561</v>
      </c>
      <c r="G171" s="250" t="s">
        <v>4037</v>
      </c>
      <c r="H171" s="251">
        <v>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5914</v>
      </c>
      <c r="F172" s="249" t="s">
        <v>5563</v>
      </c>
      <c r="G172" s="250" t="s">
        <v>4037</v>
      </c>
      <c r="H172" s="251">
        <v>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5915</v>
      </c>
      <c r="F173" s="249" t="s">
        <v>5565</v>
      </c>
      <c r="G173" s="250" t="s">
        <v>4037</v>
      </c>
      <c r="H173" s="251">
        <v>5</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5796</v>
      </c>
      <c r="F174" s="249" t="s">
        <v>5571</v>
      </c>
      <c r="G174" s="250" t="s">
        <v>5478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5572</v>
      </c>
      <c r="F175" s="249" t="s">
        <v>5573</v>
      </c>
      <c r="G175" s="250" t="s">
        <v>3621</v>
      </c>
      <c r="H175" s="251">
        <v>395</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5574</v>
      </c>
      <c r="F176" s="249" t="s">
        <v>5575</v>
      </c>
      <c r="G176" s="250" t="s">
        <v>3621</v>
      </c>
      <c r="H176" s="251">
        <v>39.5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33" customHeight="1">
      <c r="A177" s="40"/>
      <c r="B177" s="41"/>
      <c r="C177" s="247" t="s">
        <v>682</v>
      </c>
      <c r="D177" s="247" t="s">
        <v>400</v>
      </c>
      <c r="E177" s="248" t="s">
        <v>5576</v>
      </c>
      <c r="F177" s="249" t="s">
        <v>5577</v>
      </c>
      <c r="G177" s="250" t="s">
        <v>461</v>
      </c>
      <c r="H177" s="251">
        <v>6</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16.5" customHeight="1">
      <c r="A178" s="40"/>
      <c r="B178" s="41"/>
      <c r="C178" s="247" t="s">
        <v>987</v>
      </c>
      <c r="D178" s="247" t="s">
        <v>400</v>
      </c>
      <c r="E178" s="248" t="s">
        <v>5578</v>
      </c>
      <c r="F178" s="249" t="s">
        <v>5579</v>
      </c>
      <c r="G178" s="250" t="s">
        <v>5392</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21.75" customHeight="1">
      <c r="A179" s="40"/>
      <c r="B179" s="41"/>
      <c r="C179" s="247" t="s">
        <v>995</v>
      </c>
      <c r="D179" s="247" t="s">
        <v>400</v>
      </c>
      <c r="E179" s="248" t="s">
        <v>5580</v>
      </c>
      <c r="F179" s="249" t="s">
        <v>5581</v>
      </c>
      <c r="G179" s="250" t="s">
        <v>5392</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16.5" customHeight="1">
      <c r="A180" s="40"/>
      <c r="B180" s="41"/>
      <c r="C180" s="247" t="s">
        <v>1021</v>
      </c>
      <c r="D180" s="247" t="s">
        <v>400</v>
      </c>
      <c r="E180" s="248" t="s">
        <v>5582</v>
      </c>
      <c r="F180" s="249" t="s">
        <v>5583</v>
      </c>
      <c r="G180" s="250" t="s">
        <v>5392</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66.75" customHeight="1">
      <c r="A181" s="40"/>
      <c r="B181" s="41"/>
      <c r="C181" s="247" t="s">
        <v>1026</v>
      </c>
      <c r="D181" s="247" t="s">
        <v>400</v>
      </c>
      <c r="E181" s="248" t="s">
        <v>3874</v>
      </c>
      <c r="F181" s="249" t="s">
        <v>5584</v>
      </c>
      <c r="G181" s="250" t="s">
        <v>546</v>
      </c>
      <c r="H181" s="251">
        <v>48.719999999999999</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21.75" customHeight="1">
      <c r="A182" s="40"/>
      <c r="B182" s="41"/>
      <c r="C182" s="247" t="s">
        <v>1033</v>
      </c>
      <c r="D182" s="247" t="s">
        <v>400</v>
      </c>
      <c r="E182" s="248" t="s">
        <v>1513</v>
      </c>
      <c r="F182" s="249" t="s">
        <v>5585</v>
      </c>
      <c r="G182" s="250" t="s">
        <v>546</v>
      </c>
      <c r="H182" s="251">
        <v>48.719999999999999</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16.5" customHeight="1">
      <c r="A183" s="40"/>
      <c r="B183" s="41"/>
      <c r="C183" s="247" t="s">
        <v>1042</v>
      </c>
      <c r="D183" s="247" t="s">
        <v>400</v>
      </c>
      <c r="E183" s="248" t="s">
        <v>5586</v>
      </c>
      <c r="F183" s="249" t="s">
        <v>5587</v>
      </c>
      <c r="G183" s="250" t="s">
        <v>546</v>
      </c>
      <c r="H183" s="251">
        <v>48.719999999999999</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16.5" customHeight="1">
      <c r="A184" s="40"/>
      <c r="B184" s="41"/>
      <c r="C184" s="247" t="s">
        <v>1048</v>
      </c>
      <c r="D184" s="247" t="s">
        <v>400</v>
      </c>
      <c r="E184" s="248" t="s">
        <v>5588</v>
      </c>
      <c r="F184" s="249" t="s">
        <v>5589</v>
      </c>
      <c r="G184" s="250" t="s">
        <v>546</v>
      </c>
      <c r="H184" s="251">
        <v>48.719999999999999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21.75" customHeight="1">
      <c r="A185" s="40"/>
      <c r="B185" s="41"/>
      <c r="C185" s="247" t="s">
        <v>1057</v>
      </c>
      <c r="D185" s="247" t="s">
        <v>400</v>
      </c>
      <c r="E185" s="248" t="s">
        <v>5590</v>
      </c>
      <c r="F185" s="249" t="s">
        <v>5591</v>
      </c>
      <c r="G185" s="250" t="s">
        <v>546</v>
      </c>
      <c r="H185" s="251">
        <v>53.590000000000003</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16.5" customHeight="1">
      <c r="A186" s="40"/>
      <c r="B186" s="41"/>
      <c r="C186" s="247" t="s">
        <v>1061</v>
      </c>
      <c r="D186" s="247" t="s">
        <v>400</v>
      </c>
      <c r="E186" s="248" t="s">
        <v>5592</v>
      </c>
      <c r="F186" s="249" t="s">
        <v>5593</v>
      </c>
      <c r="G186" s="250" t="s">
        <v>4037</v>
      </c>
      <c r="H186" s="251">
        <v>38</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5594</v>
      </c>
      <c r="F187" s="249" t="s">
        <v>5595</v>
      </c>
      <c r="G187" s="250" t="s">
        <v>4037</v>
      </c>
      <c r="H187" s="251">
        <v>41.799999999999997</v>
      </c>
      <c r="I187" s="252"/>
      <c r="J187" s="253">
        <f>ROUND(I187*H187,2)</f>
        <v>0</v>
      </c>
      <c r="K187" s="254"/>
      <c r="L187" s="46"/>
      <c r="M187" s="302" t="s">
        <v>1</v>
      </c>
      <c r="N187" s="303" t="s">
        <v>48</v>
      </c>
      <c r="O187" s="267"/>
      <c r="P187" s="304">
        <f>O187*H187</f>
        <v>0</v>
      </c>
      <c r="Q187" s="304">
        <v>0</v>
      </c>
      <c r="R187" s="304">
        <f>Q187*H187</f>
        <v>0</v>
      </c>
      <c r="S187" s="304">
        <v>0</v>
      </c>
      <c r="T187" s="305">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6.96" customHeight="1">
      <c r="A188" s="40"/>
      <c r="B188" s="68"/>
      <c r="C188" s="69"/>
      <c r="D188" s="69"/>
      <c r="E188" s="69"/>
      <c r="F188" s="69"/>
      <c r="G188" s="69"/>
      <c r="H188" s="69"/>
      <c r="I188" s="195"/>
      <c r="J188" s="69"/>
      <c r="K188" s="69"/>
      <c r="L188" s="46"/>
      <c r="M188" s="40"/>
      <c r="O188" s="40"/>
      <c r="P188" s="40"/>
      <c r="Q188" s="40"/>
      <c r="R188" s="40"/>
      <c r="S188" s="40"/>
      <c r="T188" s="40"/>
      <c r="U188" s="40"/>
      <c r="V188" s="40"/>
      <c r="W188" s="40"/>
      <c r="X188" s="40"/>
      <c r="Y188" s="40"/>
      <c r="Z188" s="40"/>
      <c r="AA188" s="40"/>
      <c r="AB188" s="40"/>
      <c r="AC188" s="40"/>
      <c r="AD188" s="40"/>
      <c r="AE188" s="40"/>
    </row>
  </sheetData>
  <sheetProtection sheet="1" autoFilter="0" formatColumns="0" formatRows="0" objects="1" scenarios="1" spinCount="100000" saltValue="B1K2fbAgUkShvuZ/fPxNo2C+D4CAr9mwn1oMymTY8bDTuSY5Thyfd5gbV7/uirARmPmSZEqhhwPqHbnXIm+clA==" hashValue="oGehq+AirxjzjprOJ7Vu4PDtziHdhYXx7RBoVddN0VpnO8RCwd3eiH/wjM/e8X1wBs6QB+joFXaeXEmxrK9JcA==" algorithmName="SHA-512" password="CC35"/>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5916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ROUND((SUM(BE125:BE188)),  2)</f>
        <v>0</v>
      </c>
      <c r="G37" s="40"/>
      <c r="H37" s="40"/>
      <c r="I37" s="174">
        <v>0.20999999999999999</v>
      </c>
      <c r="J37" s="173">
        <f>ROUND(((SUM(BE125:BE188))*I37),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ROUND((SUM(BF125:BF188)),  2)</f>
        <v>0</v>
      </c>
      <c r="G38" s="40"/>
      <c r="H38" s="40"/>
      <c r="I38" s="174">
        <v>0.14999999999999999</v>
      </c>
      <c r="J38" s="173">
        <f>ROUND(((SUM(BF125:BF188))*I38),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Zařízení č.5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9 - Zařízení č.5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SUM(P127:P188)</f>
        <v>0</v>
      </c>
      <c r="Q126" s="239"/>
      <c r="R126" s="240">
        <f>SUM(R127:R188)</f>
        <v>0</v>
      </c>
      <c r="S126" s="239"/>
      <c r="T126" s="241">
        <f>SUM(T127:T188)</f>
        <v>0</v>
      </c>
      <c r="U126" s="12"/>
      <c r="V126" s="12"/>
      <c r="W126" s="12"/>
      <c r="X126" s="12"/>
      <c r="Y126" s="12"/>
      <c r="Z126" s="12"/>
      <c r="AA126" s="12"/>
      <c r="AB126" s="12"/>
      <c r="AC126" s="12"/>
      <c r="AD126" s="12"/>
      <c r="AE126" s="12"/>
      <c r="AR126" s="242" t="s">
        <v>91</v>
      </c>
      <c r="AT126" s="243" t="s">
        <v>82</v>
      </c>
      <c r="AU126" s="243" t="s">
        <v>83</v>
      </c>
      <c r="AY126" s="242" t="s">
        <v>397</v>
      </c>
      <c r="BK126" s="244">
        <f>SUM(BK127:BK188)</f>
        <v>0</v>
      </c>
    </row>
    <row r="127" s="2" customFormat="1" ht="21.75" customHeight="1">
      <c r="A127" s="40"/>
      <c r="B127" s="41"/>
      <c r="C127" s="247" t="s">
        <v>91</v>
      </c>
      <c r="D127" s="247" t="s">
        <v>400</v>
      </c>
      <c r="E127" s="248" t="s">
        <v>5917</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5479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5918</v>
      </c>
      <c r="F130" s="249" t="s">
        <v>5483</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5919</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5492</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5920</v>
      </c>
      <c r="F133" s="249" t="s">
        <v>5489</v>
      </c>
      <c r="G133" s="250" t="s">
        <v>5478</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5921</v>
      </c>
      <c r="F134" s="249" t="s">
        <v>5491</v>
      </c>
      <c r="G134" s="250" t="s">
        <v>5478</v>
      </c>
      <c r="H134" s="251">
        <v>5</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5506</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5922</v>
      </c>
      <c r="F136" s="249" t="s">
        <v>5605</v>
      </c>
      <c r="G136" s="250" t="s">
        <v>5478</v>
      </c>
      <c r="H136" s="251">
        <v>7</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5923</v>
      </c>
      <c r="F137" s="249" t="s">
        <v>5497</v>
      </c>
      <c r="G137" s="250" t="s">
        <v>5478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5924</v>
      </c>
      <c r="F138" s="249" t="s">
        <v>5501</v>
      </c>
      <c r="G138" s="250" t="s">
        <v>5478</v>
      </c>
      <c r="H138" s="251">
        <v>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5925</v>
      </c>
      <c r="F139" s="249" t="s">
        <v>5505</v>
      </c>
      <c r="G139" s="250" t="s">
        <v>5478</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5683</v>
      </c>
      <c r="F140" s="249" t="s">
        <v>5507</v>
      </c>
      <c r="G140" s="250" t="s">
        <v>1828</v>
      </c>
      <c r="H140" s="251">
        <v>31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5926</v>
      </c>
      <c r="F141" s="249" t="s">
        <v>5825</v>
      </c>
      <c r="G141" s="250" t="s">
        <v>1828</v>
      </c>
      <c r="H141" s="251">
        <v>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5927</v>
      </c>
      <c r="F142" s="249" t="s">
        <v>5928</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5554</v>
      </c>
      <c r="F143" s="249" t="s">
        <v>5684</v>
      </c>
      <c r="G143" s="250" t="s">
        <v>5478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21.75" customHeight="1">
      <c r="A144" s="40"/>
      <c r="B144" s="41"/>
      <c r="C144" s="247" t="s">
        <v>165</v>
      </c>
      <c r="D144" s="247" t="s">
        <v>400</v>
      </c>
      <c r="E144" s="248" t="s">
        <v>5929</v>
      </c>
      <c r="F144" s="249" t="s">
        <v>5930</v>
      </c>
      <c r="G144" s="250" t="s">
        <v>1828</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5556</v>
      </c>
      <c r="F145" s="249" t="s">
        <v>5931</v>
      </c>
      <c r="G145" s="250" t="s">
        <v>5478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5932</v>
      </c>
      <c r="F146" s="249" t="s">
        <v>5933</v>
      </c>
      <c r="G146" s="250" t="s">
        <v>1828</v>
      </c>
      <c r="H146" s="251">
        <v>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5934</v>
      </c>
      <c r="F147" s="249" t="s">
        <v>5935</v>
      </c>
      <c r="G147" s="250" t="s">
        <v>1828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5936</v>
      </c>
      <c r="F148" s="249" t="s">
        <v>5823</v>
      </c>
      <c r="G148" s="250" t="s">
        <v>1828</v>
      </c>
      <c r="H148" s="251">
        <v>4</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5937</v>
      </c>
      <c r="F149" s="249" t="s">
        <v>5821</v>
      </c>
      <c r="G149" s="250" t="s">
        <v>1828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5938</v>
      </c>
      <c r="F150" s="249" t="s">
        <v>5939</v>
      </c>
      <c r="G150" s="250" t="s">
        <v>1828</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5940</v>
      </c>
      <c r="F151" s="249" t="s">
        <v>5941</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5942</v>
      </c>
      <c r="F152" s="249" t="s">
        <v>5943</v>
      </c>
      <c r="G152" s="250" t="s">
        <v>1828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5944</v>
      </c>
      <c r="F153" s="249" t="s">
        <v>5945</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5946</v>
      </c>
      <c r="F154" s="249" t="s">
        <v>5531</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5947</v>
      </c>
      <c r="F155" s="249" t="s">
        <v>5533</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5948</v>
      </c>
      <c r="F156" s="249" t="s">
        <v>5537</v>
      </c>
      <c r="G156" s="250" t="s">
        <v>1828</v>
      </c>
      <c r="H156" s="251">
        <v>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5949</v>
      </c>
      <c r="F157" s="249" t="s">
        <v>5633</v>
      </c>
      <c r="G157" s="250" t="s">
        <v>1828</v>
      </c>
      <c r="H157" s="251">
        <v>3</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5950</v>
      </c>
      <c r="F158" s="249" t="s">
        <v>5539</v>
      </c>
      <c r="G158" s="250" t="s">
        <v>1828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5951</v>
      </c>
      <c r="F159" s="249" t="s">
        <v>5541</v>
      </c>
      <c r="G159" s="250" t="s">
        <v>1828</v>
      </c>
      <c r="H159" s="251">
        <v>16</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5952</v>
      </c>
      <c r="F160" s="249" t="s">
        <v>5545</v>
      </c>
      <c r="G160" s="250" t="s">
        <v>1828</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5953</v>
      </c>
      <c r="F161" s="249" t="s">
        <v>5857</v>
      </c>
      <c r="G161" s="250" t="s">
        <v>4037</v>
      </c>
      <c r="H161" s="251">
        <v>1.5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5954</v>
      </c>
      <c r="F162" s="249" t="s">
        <v>5702</v>
      </c>
      <c r="G162" s="250" t="s">
        <v>4037</v>
      </c>
      <c r="H162" s="251">
        <v>64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5955</v>
      </c>
      <c r="F163" s="249" t="s">
        <v>5956</v>
      </c>
      <c r="G163" s="250" t="s">
        <v>4037</v>
      </c>
      <c r="H163" s="251">
        <v>30</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5957</v>
      </c>
      <c r="F164" s="249" t="s">
        <v>5862</v>
      </c>
      <c r="G164" s="250" t="s">
        <v>4037</v>
      </c>
      <c r="H164" s="251">
        <v>32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5958</v>
      </c>
      <c r="F165" s="249" t="s">
        <v>5959</v>
      </c>
      <c r="G165" s="250" t="s">
        <v>4037</v>
      </c>
      <c r="H165" s="251">
        <v>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5960</v>
      </c>
      <c r="F166" s="249" t="s">
        <v>5961</v>
      </c>
      <c r="G166" s="250" t="s">
        <v>4037</v>
      </c>
      <c r="H166" s="251">
        <v>24</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5570</v>
      </c>
      <c r="F167" s="249" t="s">
        <v>5555</v>
      </c>
      <c r="G167" s="250" t="s">
        <v>5478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5756</v>
      </c>
      <c r="F168" s="249" t="s">
        <v>5557</v>
      </c>
      <c r="G168" s="250" t="s">
        <v>5478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5962</v>
      </c>
      <c r="F169" s="249" t="s">
        <v>5559</v>
      </c>
      <c r="G169" s="250" t="s">
        <v>4037</v>
      </c>
      <c r="H169" s="251">
        <v>10</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5963</v>
      </c>
      <c r="F170" s="249" t="s">
        <v>5561</v>
      </c>
      <c r="G170" s="250" t="s">
        <v>4037</v>
      </c>
      <c r="H170" s="251">
        <v>10</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5964</v>
      </c>
      <c r="F171" s="249" t="s">
        <v>5563</v>
      </c>
      <c r="G171" s="250" t="s">
        <v>4037</v>
      </c>
      <c r="H171" s="251">
        <v>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5965</v>
      </c>
      <c r="F172" s="249" t="s">
        <v>5565</v>
      </c>
      <c r="G172" s="250" t="s">
        <v>4037</v>
      </c>
      <c r="H172" s="251">
        <v>22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5759</v>
      </c>
      <c r="F173" s="249" t="s">
        <v>5571</v>
      </c>
      <c r="G173" s="250" t="s">
        <v>5478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5966</v>
      </c>
      <c r="F174" s="249" t="s">
        <v>5519</v>
      </c>
      <c r="G174" s="250" t="s">
        <v>1828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5967</v>
      </c>
      <c r="F175" s="249" t="s">
        <v>5521</v>
      </c>
      <c r="G175" s="250" t="s">
        <v>1828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16.5" customHeight="1">
      <c r="A176" s="40"/>
      <c r="B176" s="41"/>
      <c r="C176" s="247" t="s">
        <v>926</v>
      </c>
      <c r="D176" s="247" t="s">
        <v>400</v>
      </c>
      <c r="E176" s="248" t="s">
        <v>5572</v>
      </c>
      <c r="F176" s="249" t="s">
        <v>5573</v>
      </c>
      <c r="G176" s="250" t="s">
        <v>3621</v>
      </c>
      <c r="H176" s="251">
        <v>512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16.5" customHeight="1">
      <c r="A177" s="40"/>
      <c r="B177" s="41"/>
      <c r="C177" s="247" t="s">
        <v>682</v>
      </c>
      <c r="D177" s="247" t="s">
        <v>400</v>
      </c>
      <c r="E177" s="248" t="s">
        <v>5574</v>
      </c>
      <c r="F177" s="249" t="s">
        <v>5575</v>
      </c>
      <c r="G177" s="250" t="s">
        <v>3621</v>
      </c>
      <c r="H177" s="251">
        <v>51.200000000000003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33" customHeight="1">
      <c r="A178" s="40"/>
      <c r="B178" s="41"/>
      <c r="C178" s="247" t="s">
        <v>987</v>
      </c>
      <c r="D178" s="247" t="s">
        <v>400</v>
      </c>
      <c r="E178" s="248" t="s">
        <v>5576</v>
      </c>
      <c r="F178" s="249" t="s">
        <v>5577</v>
      </c>
      <c r="G178" s="250" t="s">
        <v>461</v>
      </c>
      <c r="H178" s="251">
        <v>3</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16.5" customHeight="1">
      <c r="A179" s="40"/>
      <c r="B179" s="41"/>
      <c r="C179" s="247" t="s">
        <v>995</v>
      </c>
      <c r="D179" s="247" t="s">
        <v>400</v>
      </c>
      <c r="E179" s="248" t="s">
        <v>5578</v>
      </c>
      <c r="F179" s="249" t="s">
        <v>5579</v>
      </c>
      <c r="G179" s="250" t="s">
        <v>5392</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21.75" customHeight="1">
      <c r="A180" s="40"/>
      <c r="B180" s="41"/>
      <c r="C180" s="247" t="s">
        <v>1021</v>
      </c>
      <c r="D180" s="247" t="s">
        <v>400</v>
      </c>
      <c r="E180" s="248" t="s">
        <v>5580</v>
      </c>
      <c r="F180" s="249" t="s">
        <v>5581</v>
      </c>
      <c r="G180" s="250" t="s">
        <v>5392</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16.5" customHeight="1">
      <c r="A181" s="40"/>
      <c r="B181" s="41"/>
      <c r="C181" s="247" t="s">
        <v>1026</v>
      </c>
      <c r="D181" s="247" t="s">
        <v>400</v>
      </c>
      <c r="E181" s="248" t="s">
        <v>5582</v>
      </c>
      <c r="F181" s="249" t="s">
        <v>5583</v>
      </c>
      <c r="G181" s="250" t="s">
        <v>5392</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66.75" customHeight="1">
      <c r="A182" s="40"/>
      <c r="B182" s="41"/>
      <c r="C182" s="247" t="s">
        <v>1033</v>
      </c>
      <c r="D182" s="247" t="s">
        <v>400</v>
      </c>
      <c r="E182" s="248" t="s">
        <v>3874</v>
      </c>
      <c r="F182" s="249" t="s">
        <v>5584</v>
      </c>
      <c r="G182" s="250" t="s">
        <v>546</v>
      </c>
      <c r="H182" s="251">
        <v>57.020000000000003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21.75" customHeight="1">
      <c r="A183" s="40"/>
      <c r="B183" s="41"/>
      <c r="C183" s="247" t="s">
        <v>1042</v>
      </c>
      <c r="D183" s="247" t="s">
        <v>400</v>
      </c>
      <c r="E183" s="248" t="s">
        <v>1513</v>
      </c>
      <c r="F183" s="249" t="s">
        <v>5585</v>
      </c>
      <c r="G183" s="250" t="s">
        <v>546</v>
      </c>
      <c r="H183" s="251">
        <v>57.020000000000003</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16.5" customHeight="1">
      <c r="A184" s="40"/>
      <c r="B184" s="41"/>
      <c r="C184" s="247" t="s">
        <v>1048</v>
      </c>
      <c r="D184" s="247" t="s">
        <v>400</v>
      </c>
      <c r="E184" s="248" t="s">
        <v>5586</v>
      </c>
      <c r="F184" s="249" t="s">
        <v>5587</v>
      </c>
      <c r="G184" s="250" t="s">
        <v>546</v>
      </c>
      <c r="H184" s="251">
        <v>57.020000000000003</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16.5" customHeight="1">
      <c r="A185" s="40"/>
      <c r="B185" s="41"/>
      <c r="C185" s="247" t="s">
        <v>1057</v>
      </c>
      <c r="D185" s="247" t="s">
        <v>400</v>
      </c>
      <c r="E185" s="248" t="s">
        <v>5588</v>
      </c>
      <c r="F185" s="249" t="s">
        <v>5589</v>
      </c>
      <c r="G185" s="250" t="s">
        <v>546</v>
      </c>
      <c r="H185" s="251">
        <v>57.020000000000003</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21.75" customHeight="1">
      <c r="A186" s="40"/>
      <c r="B186" s="41"/>
      <c r="C186" s="247" t="s">
        <v>1061</v>
      </c>
      <c r="D186" s="247" t="s">
        <v>400</v>
      </c>
      <c r="E186" s="248" t="s">
        <v>5590</v>
      </c>
      <c r="F186" s="249" t="s">
        <v>5591</v>
      </c>
      <c r="G186" s="250" t="s">
        <v>546</v>
      </c>
      <c r="H186" s="251">
        <v>62.729999999999997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16.5" customHeight="1">
      <c r="A187" s="40"/>
      <c r="B187" s="41"/>
      <c r="C187" s="247" t="s">
        <v>1066</v>
      </c>
      <c r="D187" s="247" t="s">
        <v>400</v>
      </c>
      <c r="E187" s="248" t="s">
        <v>5592</v>
      </c>
      <c r="F187" s="249" t="s">
        <v>5593</v>
      </c>
      <c r="G187" s="250" t="s">
        <v>4037</v>
      </c>
      <c r="H187" s="251">
        <v>54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1069</v>
      </c>
    </row>
    <row r="188" s="2" customFormat="1" ht="16.5" customHeight="1">
      <c r="A188" s="40"/>
      <c r="B188" s="41"/>
      <c r="C188" s="247" t="s">
        <v>1070</v>
      </c>
      <c r="D188" s="247" t="s">
        <v>400</v>
      </c>
      <c r="E188" s="248" t="s">
        <v>5594</v>
      </c>
      <c r="F188" s="249" t="s">
        <v>5595</v>
      </c>
      <c r="G188" s="250" t="s">
        <v>4037</v>
      </c>
      <c r="H188" s="251">
        <v>59.399999999999999</v>
      </c>
      <c r="I188" s="252"/>
      <c r="J188" s="253">
        <f>ROUND(I188*H188,2)</f>
        <v>0</v>
      </c>
      <c r="K188" s="254"/>
      <c r="L188" s="46"/>
      <c r="M188" s="302" t="s">
        <v>1</v>
      </c>
      <c r="N188" s="303" t="s">
        <v>48</v>
      </c>
      <c r="O188" s="267"/>
      <c r="P188" s="304">
        <f>O188*H188</f>
        <v>0</v>
      </c>
      <c r="Q188" s="304">
        <v>0</v>
      </c>
      <c r="R188" s="304">
        <f>Q188*H188</f>
        <v>0</v>
      </c>
      <c r="S188" s="304">
        <v>0</v>
      </c>
      <c r="T188" s="305">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1073</v>
      </c>
    </row>
    <row r="189" s="2" customFormat="1" ht="6.96" customHeight="1">
      <c r="A189" s="40"/>
      <c r="B189" s="68"/>
      <c r="C189" s="69"/>
      <c r="D189" s="69"/>
      <c r="E189" s="69"/>
      <c r="F189" s="69"/>
      <c r="G189" s="69"/>
      <c r="H189" s="69"/>
      <c r="I189" s="195"/>
      <c r="J189" s="69"/>
      <c r="K189" s="69"/>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naqNqzzODh6xxAaarbz6PlepE2lHCl61j69wnANMWgd7LOFTnJYQar3CdOuOJK/0VV3mYoX/GGkvnc+k3bM6Yg==" hashValue="/azEL7GqeMitaW4Hm/mwqcY5nno9mxMKm4b8G+8O7vfl2vrb1IF1pe3fXt9nGOqLqSEH4dOIZs6J1r+Zpr/Hxw==" algorithmName="SHA-512" password="CC35"/>
  <autoFilter ref="C124:K18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5968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ROUND((SUM(BE125:BE186)),  2)</f>
        <v>0</v>
      </c>
      <c r="G37" s="40"/>
      <c r="H37" s="40"/>
      <c r="I37" s="174">
        <v>0.20999999999999999</v>
      </c>
      <c r="J37" s="173">
        <f>ROUND(((SUM(BE125:BE186))*I37),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ROUND((SUM(BF125:BF186)),  2)</f>
        <v>0</v>
      </c>
      <c r="G38" s="40"/>
      <c r="H38" s="40"/>
      <c r="I38" s="174">
        <v>0.14999999999999999</v>
      </c>
      <c r="J38" s="173">
        <f>ROUND(((SUM(BF125:BF186))*I38),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Zařízení č.6</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10 - Zařízení č.6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SUM(P127:P186)</f>
        <v>0</v>
      </c>
      <c r="Q126" s="239"/>
      <c r="R126" s="240">
        <f>SUM(R127:R186)</f>
        <v>0</v>
      </c>
      <c r="S126" s="239"/>
      <c r="T126" s="241">
        <f>SUM(T127:T186)</f>
        <v>0</v>
      </c>
      <c r="U126" s="12"/>
      <c r="V126" s="12"/>
      <c r="W126" s="12"/>
      <c r="X126" s="12"/>
      <c r="Y126" s="12"/>
      <c r="Z126" s="12"/>
      <c r="AA126" s="12"/>
      <c r="AB126" s="12"/>
      <c r="AC126" s="12"/>
      <c r="AD126" s="12"/>
      <c r="AE126" s="12"/>
      <c r="AR126" s="242" t="s">
        <v>91</v>
      </c>
      <c r="AT126" s="243" t="s">
        <v>82</v>
      </c>
      <c r="AU126" s="243" t="s">
        <v>83</v>
      </c>
      <c r="AY126" s="242" t="s">
        <v>397</v>
      </c>
      <c r="BK126" s="244">
        <f>SUM(BK127:BK186)</f>
        <v>0</v>
      </c>
    </row>
    <row r="127" s="2" customFormat="1" ht="21.75" customHeight="1">
      <c r="A127" s="40"/>
      <c r="B127" s="41"/>
      <c r="C127" s="247" t="s">
        <v>91</v>
      </c>
      <c r="D127" s="247" t="s">
        <v>400</v>
      </c>
      <c r="E127" s="248" t="s">
        <v>5969</v>
      </c>
      <c r="F127" s="249" t="s">
        <v>5477</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5970</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5481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5971</v>
      </c>
      <c r="F130" s="249" t="s">
        <v>5972</v>
      </c>
      <c r="G130" s="250" t="s">
        <v>1828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5973</v>
      </c>
      <c r="F131" s="249" t="s">
        <v>5485</v>
      </c>
      <c r="G131" s="250" t="s">
        <v>5478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5492</v>
      </c>
      <c r="F132" s="249" t="s">
        <v>5487</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5974</v>
      </c>
      <c r="F133" s="249" t="s">
        <v>5489</v>
      </c>
      <c r="G133" s="250" t="s">
        <v>5478</v>
      </c>
      <c r="H133" s="251">
        <v>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400</v>
      </c>
      <c r="E134" s="248" t="s">
        <v>5975</v>
      </c>
      <c r="F134" s="249" t="s">
        <v>5491</v>
      </c>
      <c r="G134" s="250" t="s">
        <v>5478</v>
      </c>
      <c r="H134" s="251">
        <v>32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5506</v>
      </c>
      <c r="F135" s="249" t="s">
        <v>5493</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400</v>
      </c>
      <c r="E136" s="248" t="s">
        <v>5976</v>
      </c>
      <c r="F136" s="249" t="s">
        <v>5499</v>
      </c>
      <c r="G136" s="250" t="s">
        <v>5478</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400</v>
      </c>
      <c r="E137" s="248" t="s">
        <v>5977</v>
      </c>
      <c r="F137" s="249" t="s">
        <v>5501</v>
      </c>
      <c r="G137" s="250" t="s">
        <v>5478</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5978</v>
      </c>
      <c r="F138" s="249" t="s">
        <v>5503</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5979</v>
      </c>
      <c r="F139" s="249" t="s">
        <v>5505</v>
      </c>
      <c r="G139" s="250" t="s">
        <v>5478</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5683</v>
      </c>
      <c r="F140" s="249" t="s">
        <v>5507</v>
      </c>
      <c r="G140" s="250" t="s">
        <v>1828</v>
      </c>
      <c r="H140" s="251">
        <v>12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5980</v>
      </c>
      <c r="F141" s="249" t="s">
        <v>5981</v>
      </c>
      <c r="G141" s="250" t="s">
        <v>1828</v>
      </c>
      <c r="H141" s="251">
        <v>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5982</v>
      </c>
      <c r="F142" s="249" t="s">
        <v>5983</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5984</v>
      </c>
      <c r="F143" s="249" t="s">
        <v>5823</v>
      </c>
      <c r="G143" s="250" t="s">
        <v>1828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5985</v>
      </c>
      <c r="F144" s="249" t="s">
        <v>5519</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5986</v>
      </c>
      <c r="F145" s="249" t="s">
        <v>5521</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5987</v>
      </c>
      <c r="F146" s="249" t="s">
        <v>5821</v>
      </c>
      <c r="G146" s="250" t="s">
        <v>1828</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5988</v>
      </c>
      <c r="F147" s="249" t="s">
        <v>5989</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5990</v>
      </c>
      <c r="F148" s="249" t="s">
        <v>5991</v>
      </c>
      <c r="G148" s="250" t="s">
        <v>1828</v>
      </c>
      <c r="H148" s="251">
        <v>4</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5992</v>
      </c>
      <c r="F149" s="249" t="s">
        <v>5939</v>
      </c>
      <c r="G149" s="250" t="s">
        <v>1828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5993</v>
      </c>
      <c r="F150" s="249" t="s">
        <v>5994</v>
      </c>
      <c r="G150" s="250" t="s">
        <v>1828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16.5" customHeight="1">
      <c r="A151" s="40"/>
      <c r="B151" s="41"/>
      <c r="C151" s="247" t="s">
        <v>188</v>
      </c>
      <c r="D151" s="247" t="s">
        <v>400</v>
      </c>
      <c r="E151" s="248" t="s">
        <v>5995</v>
      </c>
      <c r="F151" s="249" t="s">
        <v>5996</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5997</v>
      </c>
      <c r="F152" s="249" t="s">
        <v>5998</v>
      </c>
      <c r="G152" s="250" t="s">
        <v>1828</v>
      </c>
      <c r="H152" s="251">
        <v>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16.5" customHeight="1">
      <c r="A153" s="40"/>
      <c r="B153" s="41"/>
      <c r="C153" s="247" t="s">
        <v>194</v>
      </c>
      <c r="D153" s="247" t="s">
        <v>400</v>
      </c>
      <c r="E153" s="248" t="s">
        <v>5999</v>
      </c>
      <c r="F153" s="249" t="s">
        <v>6000</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16.5" customHeight="1">
      <c r="A154" s="40"/>
      <c r="B154" s="41"/>
      <c r="C154" s="247" t="s">
        <v>197</v>
      </c>
      <c r="D154" s="247" t="s">
        <v>400</v>
      </c>
      <c r="E154" s="248" t="s">
        <v>6001</v>
      </c>
      <c r="F154" s="249" t="s">
        <v>6002</v>
      </c>
      <c r="G154" s="250" t="s">
        <v>1828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1026</v>
      </c>
    </row>
    <row r="155" s="2" customFormat="1" ht="16.5" customHeight="1">
      <c r="A155" s="40"/>
      <c r="B155" s="41"/>
      <c r="C155" s="247" t="s">
        <v>200</v>
      </c>
      <c r="D155" s="247" t="s">
        <v>400</v>
      </c>
      <c r="E155" s="248" t="s">
        <v>6003</v>
      </c>
      <c r="F155" s="249" t="s">
        <v>6004</v>
      </c>
      <c r="G155" s="250" t="s">
        <v>1828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ht="16.5" customHeight="1">
      <c r="A156" s="40"/>
      <c r="B156" s="41"/>
      <c r="C156" s="247" t="s">
        <v>203</v>
      </c>
      <c r="D156" s="247" t="s">
        <v>400</v>
      </c>
      <c r="E156" s="248" t="s">
        <v>6005</v>
      </c>
      <c r="F156" s="249" t="s">
        <v>5945</v>
      </c>
      <c r="G156" s="250" t="s">
        <v>1828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1057</v>
      </c>
    </row>
    <row r="157" s="2" customFormat="1" ht="16.5" customHeight="1">
      <c r="A157" s="40"/>
      <c r="B157" s="41"/>
      <c r="C157" s="247" t="s">
        <v>206</v>
      </c>
      <c r="D157" s="247" t="s">
        <v>400</v>
      </c>
      <c r="E157" s="248" t="s">
        <v>6006</v>
      </c>
      <c r="F157" s="249" t="s">
        <v>5633</v>
      </c>
      <c r="G157" s="250" t="s">
        <v>1828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1066</v>
      </c>
    </row>
    <row r="158" s="2" customFormat="1" ht="16.5" customHeight="1">
      <c r="A158" s="40"/>
      <c r="B158" s="41"/>
      <c r="C158" s="247" t="s">
        <v>209</v>
      </c>
      <c r="D158" s="247" t="s">
        <v>400</v>
      </c>
      <c r="E158" s="248" t="s">
        <v>6007</v>
      </c>
      <c r="F158" s="249" t="s">
        <v>5627</v>
      </c>
      <c r="G158" s="250" t="s">
        <v>1828</v>
      </c>
      <c r="H158" s="251">
        <v>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1078</v>
      </c>
    </row>
    <row r="159" s="2" customFormat="1" ht="16.5" customHeight="1">
      <c r="A159" s="40"/>
      <c r="B159" s="41"/>
      <c r="C159" s="247" t="s">
        <v>212</v>
      </c>
      <c r="D159" s="247" t="s">
        <v>400</v>
      </c>
      <c r="E159" s="248" t="s">
        <v>6008</v>
      </c>
      <c r="F159" s="249" t="s">
        <v>6009</v>
      </c>
      <c r="G159" s="250" t="s">
        <v>1828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1088</v>
      </c>
    </row>
    <row r="160" s="2" customFormat="1" ht="16.5" customHeight="1">
      <c r="A160" s="40"/>
      <c r="B160" s="41"/>
      <c r="C160" s="247" t="s">
        <v>182</v>
      </c>
      <c r="D160" s="247" t="s">
        <v>400</v>
      </c>
      <c r="E160" s="248" t="s">
        <v>6010</v>
      </c>
      <c r="F160" s="249" t="s">
        <v>5541</v>
      </c>
      <c r="G160" s="250" t="s">
        <v>1828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1096</v>
      </c>
    </row>
    <row r="161" s="2" customFormat="1" ht="16.5" customHeight="1">
      <c r="A161" s="40"/>
      <c r="B161" s="41"/>
      <c r="C161" s="247" t="s">
        <v>215</v>
      </c>
      <c r="D161" s="247" t="s">
        <v>400</v>
      </c>
      <c r="E161" s="248" t="s">
        <v>6011</v>
      </c>
      <c r="F161" s="249" t="s">
        <v>5543</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1105</v>
      </c>
    </row>
    <row r="162" s="2" customFormat="1" ht="16.5" customHeight="1">
      <c r="A162" s="40"/>
      <c r="B162" s="41"/>
      <c r="C162" s="247" t="s">
        <v>218</v>
      </c>
      <c r="D162" s="247" t="s">
        <v>400</v>
      </c>
      <c r="E162" s="248" t="s">
        <v>6012</v>
      </c>
      <c r="F162" s="249" t="s">
        <v>5545</v>
      </c>
      <c r="G162" s="250" t="s">
        <v>1828</v>
      </c>
      <c r="H162" s="251">
        <v>6</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790</v>
      </c>
    </row>
    <row r="163" s="2" customFormat="1" ht="16.5" customHeight="1">
      <c r="A163" s="40"/>
      <c r="B163" s="41"/>
      <c r="C163" s="247" t="s">
        <v>661</v>
      </c>
      <c r="D163" s="247" t="s">
        <v>400</v>
      </c>
      <c r="E163" s="248" t="s">
        <v>6013</v>
      </c>
      <c r="F163" s="249" t="s">
        <v>5702</v>
      </c>
      <c r="G163" s="250" t="s">
        <v>4037</v>
      </c>
      <c r="H163" s="251">
        <v>38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793</v>
      </c>
    </row>
    <row r="164" s="2" customFormat="1" ht="16.5" customHeight="1">
      <c r="A164" s="40"/>
      <c r="B164" s="41"/>
      <c r="C164" s="247" t="s">
        <v>795</v>
      </c>
      <c r="D164" s="247" t="s">
        <v>400</v>
      </c>
      <c r="E164" s="248" t="s">
        <v>6014</v>
      </c>
      <c r="F164" s="249" t="s">
        <v>5907</v>
      </c>
      <c r="G164" s="250" t="s">
        <v>4037</v>
      </c>
      <c r="H164" s="251">
        <v>79</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798</v>
      </c>
    </row>
    <row r="165" s="2" customFormat="1" ht="16.5" customHeight="1">
      <c r="A165" s="40"/>
      <c r="B165" s="41"/>
      <c r="C165" s="247" t="s">
        <v>664</v>
      </c>
      <c r="D165" s="247" t="s">
        <v>400</v>
      </c>
      <c r="E165" s="248" t="s">
        <v>6015</v>
      </c>
      <c r="F165" s="249" t="s">
        <v>5956</v>
      </c>
      <c r="G165" s="250" t="s">
        <v>4037</v>
      </c>
      <c r="H165" s="251">
        <v>43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807</v>
      </c>
    </row>
    <row r="166" s="2" customFormat="1" ht="16.5" customHeight="1">
      <c r="A166" s="40"/>
      <c r="B166" s="41"/>
      <c r="C166" s="247" t="s">
        <v>809</v>
      </c>
      <c r="D166" s="247" t="s">
        <v>400</v>
      </c>
      <c r="E166" s="248" t="s">
        <v>6016</v>
      </c>
      <c r="F166" s="249" t="s">
        <v>6017</v>
      </c>
      <c r="G166" s="250" t="s">
        <v>4037</v>
      </c>
      <c r="H166" s="251">
        <v>0.5</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812</v>
      </c>
    </row>
    <row r="167" s="2" customFormat="1" ht="16.5" customHeight="1">
      <c r="A167" s="40"/>
      <c r="B167" s="41"/>
      <c r="C167" s="247" t="s">
        <v>667</v>
      </c>
      <c r="D167" s="247" t="s">
        <v>400</v>
      </c>
      <c r="E167" s="248" t="s">
        <v>5554</v>
      </c>
      <c r="F167" s="249" t="s">
        <v>5555</v>
      </c>
      <c r="G167" s="250" t="s">
        <v>5478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815</v>
      </c>
    </row>
    <row r="168" s="2" customFormat="1" ht="16.5" customHeight="1">
      <c r="A168" s="40"/>
      <c r="B168" s="41"/>
      <c r="C168" s="247" t="s">
        <v>818</v>
      </c>
      <c r="D168" s="247" t="s">
        <v>400</v>
      </c>
      <c r="E168" s="248" t="s">
        <v>5556</v>
      </c>
      <c r="F168" s="249" t="s">
        <v>5557</v>
      </c>
      <c r="G168" s="250" t="s">
        <v>5478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821</v>
      </c>
    </row>
    <row r="169" s="2" customFormat="1" ht="16.5" customHeight="1">
      <c r="A169" s="40"/>
      <c r="B169" s="41"/>
      <c r="C169" s="247" t="s">
        <v>670</v>
      </c>
      <c r="D169" s="247" t="s">
        <v>400</v>
      </c>
      <c r="E169" s="248" t="s">
        <v>6018</v>
      </c>
      <c r="F169" s="249" t="s">
        <v>5559</v>
      </c>
      <c r="G169" s="250" t="s">
        <v>4037</v>
      </c>
      <c r="H169" s="251">
        <v>55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1173</v>
      </c>
    </row>
    <row r="170" s="2" customFormat="1" ht="16.5" customHeight="1">
      <c r="A170" s="40"/>
      <c r="B170" s="41"/>
      <c r="C170" s="247" t="s">
        <v>836</v>
      </c>
      <c r="D170" s="247" t="s">
        <v>400</v>
      </c>
      <c r="E170" s="248" t="s">
        <v>6019</v>
      </c>
      <c r="F170" s="249" t="s">
        <v>5561</v>
      </c>
      <c r="G170" s="250" t="s">
        <v>4037</v>
      </c>
      <c r="H170" s="251">
        <v>9</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1187</v>
      </c>
    </row>
    <row r="171" s="2" customFormat="1" ht="16.5" customHeight="1">
      <c r="A171" s="40"/>
      <c r="B171" s="41"/>
      <c r="C171" s="247" t="s">
        <v>673</v>
      </c>
      <c r="D171" s="247" t="s">
        <v>400</v>
      </c>
      <c r="E171" s="248" t="s">
        <v>6020</v>
      </c>
      <c r="F171" s="249" t="s">
        <v>5563</v>
      </c>
      <c r="G171" s="250" t="s">
        <v>4037</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1197</v>
      </c>
    </row>
    <row r="172" s="2" customFormat="1" ht="16.5" customHeight="1">
      <c r="A172" s="40"/>
      <c r="B172" s="41"/>
      <c r="C172" s="247" t="s">
        <v>849</v>
      </c>
      <c r="D172" s="247" t="s">
        <v>400</v>
      </c>
      <c r="E172" s="248" t="s">
        <v>6021</v>
      </c>
      <c r="F172" s="249" t="s">
        <v>5565</v>
      </c>
      <c r="G172" s="250" t="s">
        <v>4037</v>
      </c>
      <c r="H172" s="251">
        <v>11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1205</v>
      </c>
    </row>
    <row r="173" s="2" customFormat="1" ht="16.5" customHeight="1">
      <c r="A173" s="40"/>
      <c r="B173" s="41"/>
      <c r="C173" s="247" t="s">
        <v>676</v>
      </c>
      <c r="D173" s="247" t="s">
        <v>400</v>
      </c>
      <c r="E173" s="248" t="s">
        <v>5570</v>
      </c>
      <c r="F173" s="249" t="s">
        <v>5571</v>
      </c>
      <c r="G173" s="250" t="s">
        <v>5478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1216</v>
      </c>
    </row>
    <row r="174" s="2" customFormat="1" ht="16.5" customHeight="1">
      <c r="A174" s="40"/>
      <c r="B174" s="41"/>
      <c r="C174" s="247" t="s">
        <v>859</v>
      </c>
      <c r="D174" s="247" t="s">
        <v>400</v>
      </c>
      <c r="E174" s="248" t="s">
        <v>5572</v>
      </c>
      <c r="F174" s="249" t="s">
        <v>5573</v>
      </c>
      <c r="G174" s="250" t="s">
        <v>3621</v>
      </c>
      <c r="H174" s="251">
        <v>618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1233</v>
      </c>
    </row>
    <row r="175" s="2" customFormat="1" ht="16.5" customHeight="1">
      <c r="A175" s="40"/>
      <c r="B175" s="41"/>
      <c r="C175" s="247" t="s">
        <v>679</v>
      </c>
      <c r="D175" s="247" t="s">
        <v>400</v>
      </c>
      <c r="E175" s="248" t="s">
        <v>5574</v>
      </c>
      <c r="F175" s="249" t="s">
        <v>5575</v>
      </c>
      <c r="G175" s="250" t="s">
        <v>3621</v>
      </c>
      <c r="H175" s="251">
        <v>61.799999999999997</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1241</v>
      </c>
    </row>
    <row r="176" s="2" customFormat="1" ht="33" customHeight="1">
      <c r="A176" s="40"/>
      <c r="B176" s="41"/>
      <c r="C176" s="247" t="s">
        <v>926</v>
      </c>
      <c r="D176" s="247" t="s">
        <v>400</v>
      </c>
      <c r="E176" s="248" t="s">
        <v>5576</v>
      </c>
      <c r="F176" s="249" t="s">
        <v>5577</v>
      </c>
      <c r="G176" s="250" t="s">
        <v>461</v>
      </c>
      <c r="H176" s="251">
        <v>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1261</v>
      </c>
    </row>
    <row r="177" s="2" customFormat="1" ht="16.5" customHeight="1">
      <c r="A177" s="40"/>
      <c r="B177" s="41"/>
      <c r="C177" s="247" t="s">
        <v>682</v>
      </c>
      <c r="D177" s="247" t="s">
        <v>400</v>
      </c>
      <c r="E177" s="248" t="s">
        <v>5578</v>
      </c>
      <c r="F177" s="249" t="s">
        <v>5579</v>
      </c>
      <c r="G177" s="250" t="s">
        <v>5392</v>
      </c>
      <c r="H177" s="251">
        <v>72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1280</v>
      </c>
    </row>
    <row r="178" s="2" customFormat="1" ht="21.75" customHeight="1">
      <c r="A178" s="40"/>
      <c r="B178" s="41"/>
      <c r="C178" s="247" t="s">
        <v>987</v>
      </c>
      <c r="D178" s="247" t="s">
        <v>400</v>
      </c>
      <c r="E178" s="248" t="s">
        <v>5580</v>
      </c>
      <c r="F178" s="249" t="s">
        <v>5581</v>
      </c>
      <c r="G178" s="250" t="s">
        <v>5392</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1296</v>
      </c>
    </row>
    <row r="179" s="2" customFormat="1" ht="16.5" customHeight="1">
      <c r="A179" s="40"/>
      <c r="B179" s="41"/>
      <c r="C179" s="247" t="s">
        <v>995</v>
      </c>
      <c r="D179" s="247" t="s">
        <v>400</v>
      </c>
      <c r="E179" s="248" t="s">
        <v>5582</v>
      </c>
      <c r="F179" s="249" t="s">
        <v>5583</v>
      </c>
      <c r="G179" s="250" t="s">
        <v>5392</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1311</v>
      </c>
    </row>
    <row r="180" s="2" customFormat="1" ht="66.75" customHeight="1">
      <c r="A180" s="40"/>
      <c r="B180" s="41"/>
      <c r="C180" s="247" t="s">
        <v>1021</v>
      </c>
      <c r="D180" s="247" t="s">
        <v>400</v>
      </c>
      <c r="E180" s="248" t="s">
        <v>3874</v>
      </c>
      <c r="F180" s="249" t="s">
        <v>5584</v>
      </c>
      <c r="G180" s="250" t="s">
        <v>546</v>
      </c>
      <c r="H180" s="251">
        <v>67.079999999999998</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1024</v>
      </c>
    </row>
    <row r="181" s="2" customFormat="1" ht="21.75" customHeight="1">
      <c r="A181" s="40"/>
      <c r="B181" s="41"/>
      <c r="C181" s="247" t="s">
        <v>1026</v>
      </c>
      <c r="D181" s="247" t="s">
        <v>400</v>
      </c>
      <c r="E181" s="248" t="s">
        <v>1513</v>
      </c>
      <c r="F181" s="249" t="s">
        <v>5585</v>
      </c>
      <c r="G181" s="250" t="s">
        <v>546</v>
      </c>
      <c r="H181" s="251">
        <v>67.079999999999998</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1326</v>
      </c>
    </row>
    <row r="182" s="2" customFormat="1" ht="16.5" customHeight="1">
      <c r="A182" s="40"/>
      <c r="B182" s="41"/>
      <c r="C182" s="247" t="s">
        <v>1033</v>
      </c>
      <c r="D182" s="247" t="s">
        <v>400</v>
      </c>
      <c r="E182" s="248" t="s">
        <v>5586</v>
      </c>
      <c r="F182" s="249" t="s">
        <v>5587</v>
      </c>
      <c r="G182" s="250" t="s">
        <v>546</v>
      </c>
      <c r="H182" s="251">
        <v>67.079999999999998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1036</v>
      </c>
    </row>
    <row r="183" s="2" customFormat="1" ht="16.5" customHeight="1">
      <c r="A183" s="40"/>
      <c r="B183" s="41"/>
      <c r="C183" s="247" t="s">
        <v>1042</v>
      </c>
      <c r="D183" s="247" t="s">
        <v>400</v>
      </c>
      <c r="E183" s="248" t="s">
        <v>5588</v>
      </c>
      <c r="F183" s="249" t="s">
        <v>5589</v>
      </c>
      <c r="G183" s="250" t="s">
        <v>546</v>
      </c>
      <c r="H183" s="251">
        <v>67.079999999999998</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1345</v>
      </c>
    </row>
    <row r="184" s="2" customFormat="1" ht="21.75" customHeight="1">
      <c r="A184" s="40"/>
      <c r="B184" s="41"/>
      <c r="C184" s="247" t="s">
        <v>1048</v>
      </c>
      <c r="D184" s="247" t="s">
        <v>400</v>
      </c>
      <c r="E184" s="248" t="s">
        <v>5590</v>
      </c>
      <c r="F184" s="249" t="s">
        <v>5591</v>
      </c>
      <c r="G184" s="250" t="s">
        <v>546</v>
      </c>
      <c r="H184" s="251">
        <v>73.790000000000006</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1051</v>
      </c>
    </row>
    <row r="185" s="2" customFormat="1" ht="16.5" customHeight="1">
      <c r="A185" s="40"/>
      <c r="B185" s="41"/>
      <c r="C185" s="247" t="s">
        <v>1057</v>
      </c>
      <c r="D185" s="247" t="s">
        <v>400</v>
      </c>
      <c r="E185" s="248" t="s">
        <v>5592</v>
      </c>
      <c r="F185" s="249" t="s">
        <v>5593</v>
      </c>
      <c r="G185" s="250" t="s">
        <v>4037</v>
      </c>
      <c r="H185" s="251">
        <v>54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1060</v>
      </c>
    </row>
    <row r="186" s="2" customFormat="1" ht="16.5" customHeight="1">
      <c r="A186" s="40"/>
      <c r="B186" s="41"/>
      <c r="C186" s="247" t="s">
        <v>1061</v>
      </c>
      <c r="D186" s="247" t="s">
        <v>400</v>
      </c>
      <c r="E186" s="248" t="s">
        <v>5594</v>
      </c>
      <c r="F186" s="249" t="s">
        <v>5595</v>
      </c>
      <c r="G186" s="250" t="s">
        <v>4037</v>
      </c>
      <c r="H186" s="251">
        <v>59.399999999999999</v>
      </c>
      <c r="I186" s="252"/>
      <c r="J186" s="253">
        <f>ROUND(I186*H186,2)</f>
        <v>0</v>
      </c>
      <c r="K186" s="254"/>
      <c r="L186" s="46"/>
      <c r="M186" s="302" t="s">
        <v>1</v>
      </c>
      <c r="N186" s="303" t="s">
        <v>48</v>
      </c>
      <c r="O186" s="267"/>
      <c r="P186" s="304">
        <f>O186*H186</f>
        <v>0</v>
      </c>
      <c r="Q186" s="304">
        <v>0</v>
      </c>
      <c r="R186" s="304">
        <f>Q186*H186</f>
        <v>0</v>
      </c>
      <c r="S186" s="304">
        <v>0</v>
      </c>
      <c r="T186" s="305">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1064</v>
      </c>
    </row>
    <row r="187" s="2" customFormat="1" ht="6.96" customHeight="1">
      <c r="A187" s="40"/>
      <c r="B187" s="68"/>
      <c r="C187" s="69"/>
      <c r="D187" s="69"/>
      <c r="E187" s="69"/>
      <c r="F187" s="69"/>
      <c r="G187" s="69"/>
      <c r="H187" s="69"/>
      <c r="I187" s="195"/>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zjic93EvfSWqytabZdO2TicHXf4cKUKPdin2emirFTXAI9EQWvG3BMnRKcPxz437Vqh4Ob+a+ZRpi9dDTIkTfA==" hashValue="G4cEcFxnOAHtGsIrYrJgi3cKlhL6+rrCsp2S3PmgaqfUpeGxLQ5WVCeLGbiDrH3E2Ipdhp/0XL2LcshPiWz5Ng==" algorithmName="SHA-512" password="CC35"/>
  <autoFilter ref="C124:K18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6022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Zařízení č.7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11 - Zařízení č.7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6023</v>
      </c>
      <c r="F127" s="249" t="s">
        <v>6024</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6025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6026</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21.75" customHeight="1">
      <c r="A130" s="40"/>
      <c r="B130" s="41"/>
      <c r="C130" s="247" t="s">
        <v>112</v>
      </c>
      <c r="D130" s="247" t="s">
        <v>400</v>
      </c>
      <c r="E130" s="248" t="s">
        <v>6027</v>
      </c>
      <c r="F130" s="249" t="s">
        <v>5491</v>
      </c>
      <c r="G130" s="250" t="s">
        <v>5478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5493</v>
      </c>
      <c r="G131" s="250" t="s">
        <v>5478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6028</v>
      </c>
      <c r="F132" s="249" t="s">
        <v>5497</v>
      </c>
      <c r="G132" s="250" t="s">
        <v>5478</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400</v>
      </c>
      <c r="E133" s="248" t="s">
        <v>6029</v>
      </c>
      <c r="F133" s="249" t="s">
        <v>5501</v>
      </c>
      <c r="G133" s="250" t="s">
        <v>5478</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6030</v>
      </c>
      <c r="F134" s="249" t="s">
        <v>5533</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6031</v>
      </c>
      <c r="F135" s="249" t="s">
        <v>5633</v>
      </c>
      <c r="G135" s="250" t="s">
        <v>1828</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6032</v>
      </c>
      <c r="F136" s="249" t="s">
        <v>5539</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6033</v>
      </c>
      <c r="F137" s="249" t="s">
        <v>5545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6034</v>
      </c>
      <c r="F138" s="249" t="s">
        <v>6035</v>
      </c>
      <c r="G138" s="250" t="s">
        <v>1828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6036</v>
      </c>
      <c r="F139" s="249" t="s">
        <v>5862</v>
      </c>
      <c r="G139" s="250" t="s">
        <v>4037</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6037</v>
      </c>
      <c r="F140" s="249" t="s">
        <v>5561</v>
      </c>
      <c r="G140" s="250" t="s">
        <v>4037</v>
      </c>
      <c r="H140" s="251">
        <v>29</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6038</v>
      </c>
      <c r="F141" s="249" t="s">
        <v>5565</v>
      </c>
      <c r="G141" s="250" t="s">
        <v>4037</v>
      </c>
      <c r="H141" s="251">
        <v>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5506</v>
      </c>
      <c r="F142" s="249" t="s">
        <v>5557</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5796</v>
      </c>
      <c r="F143" s="249" t="s">
        <v>5571</v>
      </c>
      <c r="G143" s="250" t="s">
        <v>5478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5572</v>
      </c>
      <c r="F144" s="249" t="s">
        <v>5573</v>
      </c>
      <c r="G144" s="250" t="s">
        <v>3621</v>
      </c>
      <c r="H144" s="251">
        <v>66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5574</v>
      </c>
      <c r="F145" s="249" t="s">
        <v>5575</v>
      </c>
      <c r="G145" s="250" t="s">
        <v>3621</v>
      </c>
      <c r="H145" s="251">
        <v>6.5999999999999996</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5578</v>
      </c>
      <c r="F146" s="249" t="s">
        <v>5579</v>
      </c>
      <c r="G146" s="250" t="s">
        <v>5392</v>
      </c>
      <c r="H146" s="251">
        <v>36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5580</v>
      </c>
      <c r="F147" s="249" t="s">
        <v>5581</v>
      </c>
      <c r="G147" s="250" t="s">
        <v>5392</v>
      </c>
      <c r="H147" s="251">
        <v>24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5582</v>
      </c>
      <c r="F148" s="249" t="s">
        <v>5583</v>
      </c>
      <c r="G148" s="250" t="s">
        <v>5392</v>
      </c>
      <c r="H148" s="251">
        <v>36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5584</v>
      </c>
      <c r="G149" s="250" t="s">
        <v>546</v>
      </c>
      <c r="H149" s="251">
        <v>2</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KnKDnAjCe1FWXn3QpjAQHaaYNj5o+VVfs9ev6QSYJkV1O802hXUXoQsl1cS51pKtFy/dKkFrZ8R68KIc1qHwpw==" hashValue="uRKplFm4jf029GVzlxgCb/lDLjt6e0Ay+v5v5f23F2nSLAz5uiVtYyeykgdk8ZvpuNfRPE0IPM2Iw2fvPyQ4Rg=="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6039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Zařízení č.8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12 - Zařízení č.8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397</v>
      </c>
      <c r="BK126" s="244">
        <f>SUM(BK127:BK148)</f>
        <v>0</v>
      </c>
    </row>
    <row r="127" s="2" customFormat="1" ht="16.5" customHeight="1">
      <c r="A127" s="40"/>
      <c r="B127" s="41"/>
      <c r="C127" s="247" t="s">
        <v>91</v>
      </c>
      <c r="D127" s="247" t="s">
        <v>400</v>
      </c>
      <c r="E127" s="248" t="s">
        <v>6040</v>
      </c>
      <c r="F127" s="249" t="s">
        <v>6024</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6041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21.75" customHeight="1">
      <c r="A129" s="40"/>
      <c r="B129" s="41"/>
      <c r="C129" s="247" t="s">
        <v>93</v>
      </c>
      <c r="D129" s="247" t="s">
        <v>400</v>
      </c>
      <c r="E129" s="248" t="s">
        <v>5480</v>
      </c>
      <c r="F129" s="249" t="s">
        <v>6026</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21.75" customHeight="1">
      <c r="A130" s="40"/>
      <c r="B130" s="41"/>
      <c r="C130" s="247" t="s">
        <v>112</v>
      </c>
      <c r="D130" s="247" t="s">
        <v>400</v>
      </c>
      <c r="E130" s="248" t="s">
        <v>6042</v>
      </c>
      <c r="F130" s="249" t="s">
        <v>5489</v>
      </c>
      <c r="G130" s="250" t="s">
        <v>5478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21.75" customHeight="1">
      <c r="A131" s="40"/>
      <c r="B131" s="41"/>
      <c r="C131" s="247" t="s">
        <v>124</v>
      </c>
      <c r="D131" s="247" t="s">
        <v>400</v>
      </c>
      <c r="E131" s="248" t="s">
        <v>6043</v>
      </c>
      <c r="F131" s="249" t="s">
        <v>5491</v>
      </c>
      <c r="G131" s="250" t="s">
        <v>5478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5492</v>
      </c>
      <c r="F132" s="249" t="s">
        <v>5493</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6044</v>
      </c>
      <c r="F133" s="249" t="s">
        <v>5533</v>
      </c>
      <c r="G133" s="250" t="s">
        <v>1828</v>
      </c>
      <c r="H133" s="251">
        <v>6</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6045</v>
      </c>
      <c r="F134" s="249" t="s">
        <v>6046</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6047</v>
      </c>
      <c r="F135" s="249" t="s">
        <v>5539</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6048</v>
      </c>
      <c r="F136" s="249" t="s">
        <v>6049</v>
      </c>
      <c r="G136" s="250" t="s">
        <v>1828</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6050</v>
      </c>
      <c r="F137" s="249" t="s">
        <v>6035</v>
      </c>
      <c r="G137" s="250" t="s">
        <v>1828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6051</v>
      </c>
      <c r="F138" s="249" t="s">
        <v>5862</v>
      </c>
      <c r="G138" s="250" t="s">
        <v>4037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6052</v>
      </c>
      <c r="F139" s="249" t="s">
        <v>5559</v>
      </c>
      <c r="G139" s="250" t="s">
        <v>4037</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6053</v>
      </c>
      <c r="F140" s="249" t="s">
        <v>5561</v>
      </c>
      <c r="G140" s="250" t="s">
        <v>4037</v>
      </c>
      <c r="H140" s="251">
        <v>14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5506</v>
      </c>
      <c r="F141" s="249" t="s">
        <v>5557</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5796</v>
      </c>
      <c r="F142" s="249" t="s">
        <v>5571</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5572</v>
      </c>
      <c r="F143" s="249" t="s">
        <v>5573</v>
      </c>
      <c r="G143" s="250" t="s">
        <v>3621</v>
      </c>
      <c r="H143" s="251">
        <v>66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5574</v>
      </c>
      <c r="F144" s="249" t="s">
        <v>5575</v>
      </c>
      <c r="G144" s="250" t="s">
        <v>3621</v>
      </c>
      <c r="H144" s="251">
        <v>6.5999999999999996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5578</v>
      </c>
      <c r="F145" s="249" t="s">
        <v>5579</v>
      </c>
      <c r="G145" s="250" t="s">
        <v>5392</v>
      </c>
      <c r="H145" s="251">
        <v>36</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21.75" customHeight="1">
      <c r="A146" s="40"/>
      <c r="B146" s="41"/>
      <c r="C146" s="247" t="s">
        <v>171</v>
      </c>
      <c r="D146" s="247" t="s">
        <v>400</v>
      </c>
      <c r="E146" s="248" t="s">
        <v>5580</v>
      </c>
      <c r="F146" s="249" t="s">
        <v>5581</v>
      </c>
      <c r="G146" s="250" t="s">
        <v>5392</v>
      </c>
      <c r="H146" s="251">
        <v>24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5582</v>
      </c>
      <c r="F147" s="249" t="s">
        <v>5583</v>
      </c>
      <c r="G147" s="250" t="s">
        <v>5392</v>
      </c>
      <c r="H147" s="251">
        <v>36</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66.75" customHeight="1">
      <c r="A148" s="40"/>
      <c r="B148" s="41"/>
      <c r="C148" s="247" t="s">
        <v>7</v>
      </c>
      <c r="D148" s="247" t="s">
        <v>400</v>
      </c>
      <c r="E148" s="248" t="s">
        <v>3874</v>
      </c>
      <c r="F148" s="249" t="s">
        <v>5584</v>
      </c>
      <c r="G148" s="250" t="s">
        <v>546</v>
      </c>
      <c r="H148" s="251">
        <v>2</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Yksp3+GfsoMMdP/Z6YD3xo0xmW+qjZIFiDwxvXCsUSqWKYNnWp4Y5Way2AO5SD0f8N1hF6nec11GN9I6NhZjLA==" hashValue="LWTL3AGhiibmH8kz/uK/GVMWlmkDWKlkz80Y+/y4+J5RrfRuuub2Kog3rwpQLvzDJZykEqIeh5enWIqqH+8Ppg=="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6054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ROUND((SUM(BE125:BE139)),  2)</f>
        <v>0</v>
      </c>
      <c r="G37" s="40"/>
      <c r="H37" s="40"/>
      <c r="I37" s="174">
        <v>0.20999999999999999</v>
      </c>
      <c r="J37" s="173">
        <f>ROUND(((SUM(BE125:BE139))*I37),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ROUND((SUM(BF125:BF139)),  2)</f>
        <v>0</v>
      </c>
      <c r="G38" s="40"/>
      <c r="H38" s="40"/>
      <c r="I38" s="174">
        <v>0.14999999999999999</v>
      </c>
      <c r="J38" s="173">
        <f>ROUND(((SUM(BF125:BF139))*I38),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Zařízení č.10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13 - Zařízení č.10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SUM(P127:P139)</f>
        <v>0</v>
      </c>
      <c r="Q126" s="239"/>
      <c r="R126" s="240">
        <f>SUM(R127:R139)</f>
        <v>0</v>
      </c>
      <c r="S126" s="239"/>
      <c r="T126" s="241">
        <f>SUM(T127:T139)</f>
        <v>0</v>
      </c>
      <c r="U126" s="12"/>
      <c r="V126" s="12"/>
      <c r="W126" s="12"/>
      <c r="X126" s="12"/>
      <c r="Y126" s="12"/>
      <c r="Z126" s="12"/>
      <c r="AA126" s="12"/>
      <c r="AB126" s="12"/>
      <c r="AC126" s="12"/>
      <c r="AD126" s="12"/>
      <c r="AE126" s="12"/>
      <c r="AR126" s="242" t="s">
        <v>91</v>
      </c>
      <c r="AT126" s="243" t="s">
        <v>82</v>
      </c>
      <c r="AU126" s="243" t="s">
        <v>83</v>
      </c>
      <c r="AY126" s="242" t="s">
        <v>397</v>
      </c>
      <c r="BK126" s="244">
        <f>SUM(BK127:BK139)</f>
        <v>0</v>
      </c>
    </row>
    <row r="127" s="2" customFormat="1" ht="21.75" customHeight="1">
      <c r="A127" s="40"/>
      <c r="B127" s="41"/>
      <c r="C127" s="247" t="s">
        <v>91</v>
      </c>
      <c r="D127" s="247" t="s">
        <v>400</v>
      </c>
      <c r="E127" s="248" t="s">
        <v>6055</v>
      </c>
      <c r="F127" s="249" t="s">
        <v>6056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6058</v>
      </c>
      <c r="F129" s="249" t="s">
        <v>5499</v>
      </c>
      <c r="G129" s="250" t="s">
        <v>5478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6059</v>
      </c>
      <c r="F130" s="249" t="s">
        <v>6060</v>
      </c>
      <c r="G130" s="250" t="s">
        <v>1828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5492</v>
      </c>
      <c r="F131" s="249" t="s">
        <v>6061</v>
      </c>
      <c r="G131" s="250" t="s">
        <v>5478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6062</v>
      </c>
      <c r="F132" s="249" t="s">
        <v>5547</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5506</v>
      </c>
      <c r="F133" s="249" t="s">
        <v>6063</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6064</v>
      </c>
      <c r="F134" s="249" t="s">
        <v>5567</v>
      </c>
      <c r="G134" s="250" t="s">
        <v>4037</v>
      </c>
      <c r="H134" s="251">
        <v>19</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6065</v>
      </c>
      <c r="F135" s="249" t="s">
        <v>5557</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c r="A136" s="40"/>
      <c r="B136" s="41"/>
      <c r="C136" s="42"/>
      <c r="D136" s="261" t="s">
        <v>404</v>
      </c>
      <c r="E136" s="42"/>
      <c r="F136" s="262" t="s">
        <v>6066</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91</v>
      </c>
    </row>
    <row r="137" s="2" customFormat="1" ht="16.5" customHeight="1">
      <c r="A137" s="40"/>
      <c r="B137" s="41"/>
      <c r="C137" s="247" t="s">
        <v>145</v>
      </c>
      <c r="D137" s="247" t="s">
        <v>400</v>
      </c>
      <c r="E137" s="248" t="s">
        <v>5796</v>
      </c>
      <c r="F137" s="249" t="s">
        <v>5571</v>
      </c>
      <c r="G137" s="250" t="s">
        <v>5478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5572</v>
      </c>
      <c r="F138" s="249" t="s">
        <v>5573</v>
      </c>
      <c r="G138" s="250" t="s">
        <v>3621</v>
      </c>
      <c r="H138" s="251">
        <v>10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5574</v>
      </c>
      <c r="F139" s="249" t="s">
        <v>5575</v>
      </c>
      <c r="G139" s="250" t="s">
        <v>3621</v>
      </c>
      <c r="H139" s="251">
        <v>1</v>
      </c>
      <c r="I139" s="252"/>
      <c r="J139" s="253">
        <f>ROUND(I139*H139,2)</f>
        <v>0</v>
      </c>
      <c r="K139" s="254"/>
      <c r="L139" s="46"/>
      <c r="M139" s="302" t="s">
        <v>1</v>
      </c>
      <c r="N139" s="303" t="s">
        <v>48</v>
      </c>
      <c r="O139" s="267"/>
      <c r="P139" s="304">
        <f>O139*H139</f>
        <v>0</v>
      </c>
      <c r="Q139" s="304">
        <v>0</v>
      </c>
      <c r="R139" s="304">
        <f>Q139*H139</f>
        <v>0</v>
      </c>
      <c r="S139" s="304">
        <v>0</v>
      </c>
      <c r="T139" s="305">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0ISurbTQeeP7eb++pjHK0rq+ynZu0TyCE5hwPycW7opiDPXPCA413EKMEReC3BfvaD02FsZmwQ4B6rRzFOms5w==" hashValue="6i4vO8jfYCzFhwVE7OtNMabE6fA5WMr6VLVDpxYX4EdG8jLn9BJ4WKHFHRok0GXzreJOKZ4CW//ngK4uIrxz+Q==" algorithmName="SHA-512" password="CC35"/>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Zařízení č.11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14 - Zařízení č.11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397</v>
      </c>
      <c r="BK126" s="244">
        <f>SUM(BK127:BK141)</f>
        <v>0</v>
      </c>
    </row>
    <row r="127" s="2" customFormat="1" ht="21.75" customHeight="1">
      <c r="A127" s="40"/>
      <c r="B127" s="41"/>
      <c r="C127" s="247" t="s">
        <v>91</v>
      </c>
      <c r="D127" s="247" t="s">
        <v>400</v>
      </c>
      <c r="E127" s="248" t="s">
        <v>6068</v>
      </c>
      <c r="F127" s="249" t="s">
        <v>6069</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6070</v>
      </c>
      <c r="F129" s="249" t="s">
        <v>6071</v>
      </c>
      <c r="G129" s="250" t="s">
        <v>5478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6072</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6073</v>
      </c>
      <c r="F131" s="249" t="s">
        <v>5533</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6074</v>
      </c>
      <c r="F132" s="249" t="s">
        <v>5644</v>
      </c>
      <c r="G132" s="250" t="s">
        <v>4037</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6075</v>
      </c>
      <c r="F133" s="249" t="s">
        <v>5862</v>
      </c>
      <c r="G133" s="250" t="s">
        <v>4037</v>
      </c>
      <c r="H133" s="251">
        <v>14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6076</v>
      </c>
      <c r="F134" s="249" t="s">
        <v>5541</v>
      </c>
      <c r="G134" s="250" t="s">
        <v>1828</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5506</v>
      </c>
      <c r="F135" s="249" t="s">
        <v>5557</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6077</v>
      </c>
      <c r="F136" s="249" t="s">
        <v>5561</v>
      </c>
      <c r="G136" s="250" t="s">
        <v>4037</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5683</v>
      </c>
      <c r="F137" s="249" t="s">
        <v>5571</v>
      </c>
      <c r="G137" s="250" t="s">
        <v>5478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6078</v>
      </c>
      <c r="F138" s="249" t="s">
        <v>6035</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5554</v>
      </c>
      <c r="F139" s="249" t="s">
        <v>6079</v>
      </c>
      <c r="G139" s="250" t="s">
        <v>5478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5572</v>
      </c>
      <c r="F140" s="249" t="s">
        <v>5573</v>
      </c>
      <c r="G140" s="250" t="s">
        <v>3621</v>
      </c>
      <c r="H140" s="251">
        <v>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5574</v>
      </c>
      <c r="F141" s="249" t="s">
        <v>5575</v>
      </c>
      <c r="G141" s="250" t="s">
        <v>3621</v>
      </c>
      <c r="H141" s="251">
        <v>1</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fgP/BKCRp994dDWAWozOBTzyTYoiNSwE9Hh+GhLL5ZuMrPJiZ0Wm7n2ifqpCBv/0yuQtJXn6DfPxb/y0XQSu1A==" hashValue="A5FRu4DAMtet9SJjJuMi0i3gJqdmSsddbNZah2s1O4DHnnqrMN7C5ToUjoaDkosjrU2kqUGrIOLlZnhL+xU8Wg=="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6080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15 - Zařízení č.12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15 - Zařízení č.12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397</v>
      </c>
      <c r="BK126" s="244">
        <f>SUM(BK127:BK138)</f>
        <v>0</v>
      </c>
    </row>
    <row r="127" s="2" customFormat="1" ht="21.75" customHeight="1">
      <c r="A127" s="40"/>
      <c r="B127" s="41"/>
      <c r="C127" s="247" t="s">
        <v>91</v>
      </c>
      <c r="D127" s="247" t="s">
        <v>400</v>
      </c>
      <c r="E127" s="248" t="s">
        <v>6081</v>
      </c>
      <c r="F127" s="249" t="s">
        <v>6069</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6082</v>
      </c>
      <c r="F129" s="249" t="s">
        <v>6083</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6084</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6085</v>
      </c>
      <c r="F131" s="249" t="s">
        <v>6035</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6079</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6086</v>
      </c>
      <c r="F133" s="249" t="s">
        <v>5862</v>
      </c>
      <c r="G133" s="250" t="s">
        <v>4037</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5683</v>
      </c>
      <c r="F134" s="249" t="s">
        <v>5557</v>
      </c>
      <c r="G134" s="250" t="s">
        <v>5478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6087</v>
      </c>
      <c r="F135" s="249" t="s">
        <v>5561</v>
      </c>
      <c r="G135" s="250" t="s">
        <v>4037</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5554</v>
      </c>
      <c r="F136" s="249" t="s">
        <v>5571</v>
      </c>
      <c r="G136" s="250" t="s">
        <v>5478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5572</v>
      </c>
      <c r="F137" s="249" t="s">
        <v>5573</v>
      </c>
      <c r="G137" s="250" t="s">
        <v>3621</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5574</v>
      </c>
      <c r="F138" s="249" t="s">
        <v>5575</v>
      </c>
      <c r="G138" s="250" t="s">
        <v>3621</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aktYBV47BRwp/Yi8+WVhMFLRrMxk6ONPLvdzsnWYihpfCYDkjcooZV7WGVkPkirxw9KI3jtY9o7cp4GowNO67w==" hashValue="GuA22isygicTkt/hE/ZZLZ8c3Pl7EBYqk/9afyvF4u7wR9KFMFoKVf//P71gxt8RyA6deZUHE+leLyUfEuCJcg==" algorithmName="SHA-512" password="CC3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6088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16 - Zařízení č.13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16 - Zařízení č.13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397</v>
      </c>
      <c r="BK126" s="244">
        <f>SUM(BK127:BK134)</f>
        <v>0</v>
      </c>
    </row>
    <row r="127" s="2" customFormat="1" ht="21.75" customHeight="1">
      <c r="A127" s="40"/>
      <c r="B127" s="41"/>
      <c r="C127" s="247" t="s">
        <v>91</v>
      </c>
      <c r="D127" s="247" t="s">
        <v>400</v>
      </c>
      <c r="E127" s="248" t="s">
        <v>6089</v>
      </c>
      <c r="F127" s="249" t="s">
        <v>6090</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6091</v>
      </c>
      <c r="F129" s="249" t="s">
        <v>6060</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6061</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6092</v>
      </c>
      <c r="F131" s="249" t="s">
        <v>6093</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6084</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5572</v>
      </c>
      <c r="F133" s="249" t="s">
        <v>5573</v>
      </c>
      <c r="G133" s="250" t="s">
        <v>3621</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5574</v>
      </c>
      <c r="F134" s="249" t="s">
        <v>5575</v>
      </c>
      <c r="G134" s="250" t="s">
        <v>3621</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KMzGTJNcKxHK+V7BNYW2W0KB61l3lg+XKyEPy7OuYLRPUMdZ+Q4vx+bVDZK514ktb/zf7WucS5dbLhgXWWIY5g==" hashValue="xZ1Ax/ZNA2incCjKePi1pJBdp0x8HRys12B63cDikGl6lC2Sq11RAAQ4oLjoist+XyICeHAX3BYi9B28adccqQ=="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6094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17 - Zařízení č.14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17 - Zařízení č.14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397</v>
      </c>
      <c r="BK126" s="244">
        <f>SUM(BK127:BK134)</f>
        <v>0</v>
      </c>
    </row>
    <row r="127" s="2" customFormat="1" ht="21.75" customHeight="1">
      <c r="A127" s="40"/>
      <c r="B127" s="41"/>
      <c r="C127" s="247" t="s">
        <v>91</v>
      </c>
      <c r="D127" s="247" t="s">
        <v>400</v>
      </c>
      <c r="E127" s="248" t="s">
        <v>6095</v>
      </c>
      <c r="F127" s="249" t="s">
        <v>6090</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6096</v>
      </c>
      <c r="F129" s="249" t="s">
        <v>6060</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6061</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6097</v>
      </c>
      <c r="F131" s="249" t="s">
        <v>6093</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6084</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5572</v>
      </c>
      <c r="F133" s="249" t="s">
        <v>5573</v>
      </c>
      <c r="G133" s="250" t="s">
        <v>3621</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5574</v>
      </c>
      <c r="F134" s="249" t="s">
        <v>5575</v>
      </c>
      <c r="G134" s="250" t="s">
        <v>3621</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dHBTZtelnR+w3/Hib6tp3NtxCNRThnJElHQ79MLDYps2OgFJaNY3jXI+6e3iHTJqCDyPEFCkF5YnA0L+4UwZbw==" hashValue="m+5VqH6VWABINJrSnTKbWQPgYn8DiCUOlWYsL+GCnyZ4B+Qw2DnSybU7ZaydhMu+LPUZeztG+SXckm8bWZYGwQ=="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6098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18 - Zařízení č.15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18 - Zařízení č.15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397</v>
      </c>
      <c r="BK126" s="244">
        <f>SUM(BK127:BK138)</f>
        <v>0</v>
      </c>
    </row>
    <row r="127" s="2" customFormat="1" ht="21.75" customHeight="1">
      <c r="A127" s="40"/>
      <c r="B127" s="41"/>
      <c r="C127" s="247" t="s">
        <v>91</v>
      </c>
      <c r="D127" s="247" t="s">
        <v>400</v>
      </c>
      <c r="E127" s="248" t="s">
        <v>6099</v>
      </c>
      <c r="F127" s="249" t="s">
        <v>6100</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6101</v>
      </c>
      <c r="F129" s="249" t="s">
        <v>6102</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6084</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6103</v>
      </c>
      <c r="F131" s="249" t="s">
        <v>6104</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6079</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6105</v>
      </c>
      <c r="F133" s="249" t="s">
        <v>5959</v>
      </c>
      <c r="G133" s="250" t="s">
        <v>4037</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5683</v>
      </c>
      <c r="F134" s="249" t="s">
        <v>5557</v>
      </c>
      <c r="G134" s="250" t="s">
        <v>5478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6106</v>
      </c>
      <c r="F135" s="249" t="s">
        <v>5563</v>
      </c>
      <c r="G135" s="250" t="s">
        <v>4037</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5554</v>
      </c>
      <c r="F136" s="249" t="s">
        <v>5571</v>
      </c>
      <c r="G136" s="250" t="s">
        <v>5478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5572</v>
      </c>
      <c r="F137" s="249" t="s">
        <v>5573</v>
      </c>
      <c r="G137" s="250" t="s">
        <v>3621</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5574</v>
      </c>
      <c r="F138" s="249" t="s">
        <v>5575</v>
      </c>
      <c r="G138" s="250" t="s">
        <v>3621</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25rRatc3KyKmxiZEK2vjwNIQns0dOmf2qGZYlwqz+QRDBATIMwmax9j11CxctZA2uGnujdFS7J8aY6DKwikGHQ==" hashValue="z/O0wknEQhGeyVAOGdRoTdtQW3RN8ZykKlWg3agmN/Hi50iddtB++hkQysnhylNsr7FK+qwJldHEtt43mvgquw==" algorithmName="SHA-512" password="CC3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6107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19 - Zařízení č.16a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19 - Zařízení č.16a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397</v>
      </c>
      <c r="BK126" s="244">
        <f>SUM(BK127:BK141)</f>
        <v>0</v>
      </c>
    </row>
    <row r="127" s="2" customFormat="1" ht="21.75" customHeight="1">
      <c r="A127" s="40"/>
      <c r="B127" s="41"/>
      <c r="C127" s="247" t="s">
        <v>91</v>
      </c>
      <c r="D127" s="247" t="s">
        <v>400</v>
      </c>
      <c r="E127" s="248" t="s">
        <v>6108</v>
      </c>
      <c r="F127" s="249" t="s">
        <v>6069</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6109</v>
      </c>
      <c r="F129" s="249" t="s">
        <v>6110</v>
      </c>
      <c r="G129" s="250" t="s">
        <v>5478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6072</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6111</v>
      </c>
      <c r="F131" s="249" t="s">
        <v>5644</v>
      </c>
      <c r="G131" s="250" t="s">
        <v>4037</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6112</v>
      </c>
      <c r="F132" s="249" t="s">
        <v>5862</v>
      </c>
      <c r="G132" s="250" t="s">
        <v>4037</v>
      </c>
      <c r="H132" s="251">
        <v>14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5506</v>
      </c>
      <c r="F133" s="249" t="s">
        <v>5557</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6113</v>
      </c>
      <c r="F134" s="249" t="s">
        <v>5561</v>
      </c>
      <c r="G134" s="250" t="s">
        <v>4037</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5683</v>
      </c>
      <c r="F135" s="249" t="s">
        <v>5571</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6114</v>
      </c>
      <c r="F136" s="249" t="s">
        <v>5541</v>
      </c>
      <c r="G136" s="250" t="s">
        <v>1828</v>
      </c>
      <c r="H136" s="251">
        <v>6</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6115</v>
      </c>
      <c r="F137" s="249" t="s">
        <v>6035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5554</v>
      </c>
      <c r="F138" s="249" t="s">
        <v>6079</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6116</v>
      </c>
      <c r="F139" s="249" t="s">
        <v>5533</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5572</v>
      </c>
      <c r="F140" s="249" t="s">
        <v>5573</v>
      </c>
      <c r="G140" s="250" t="s">
        <v>3621</v>
      </c>
      <c r="H140" s="251">
        <v>20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5574</v>
      </c>
      <c r="F141" s="249" t="s">
        <v>5575</v>
      </c>
      <c r="G141" s="250" t="s">
        <v>3621</v>
      </c>
      <c r="H141" s="251">
        <v>2</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v3ectlqLSZZVsBQu3IsPJLeiPDj/UzG3C8XjCEJmN0d+G8IhiSxXOt3SZsKpTZOQ6HQjmo2UO3FR+L/b4YoNsg==" hashValue="1gxEJ4YVLa0UREN07K0a/qNIbmkN8Iwl5TLlXB1je2vRudpVZe8MukAhzLpgad79KPLt4n4jMYIORX47pP74Lw=="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6117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20 - Zařízení č.16b</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20 - Zařízení č.16b</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397</v>
      </c>
      <c r="BK126" s="244">
        <f>SUM(BK127:BK141)</f>
        <v>0</v>
      </c>
    </row>
    <row r="127" s="2" customFormat="1" ht="21.75" customHeight="1">
      <c r="A127" s="40"/>
      <c r="B127" s="41"/>
      <c r="C127" s="247" t="s">
        <v>91</v>
      </c>
      <c r="D127" s="247" t="s">
        <v>400</v>
      </c>
      <c r="E127" s="248" t="s">
        <v>6118</v>
      </c>
      <c r="F127" s="249" t="s">
        <v>6069</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400</v>
      </c>
      <c r="E129" s="248" t="s">
        <v>6119</v>
      </c>
      <c r="F129" s="249" t="s">
        <v>6110</v>
      </c>
      <c r="G129" s="250" t="s">
        <v>5478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6072</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6120</v>
      </c>
      <c r="F131" s="249" t="s">
        <v>5644</v>
      </c>
      <c r="G131" s="250" t="s">
        <v>4037</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6121</v>
      </c>
      <c r="F132" s="249" t="s">
        <v>5862</v>
      </c>
      <c r="G132" s="250" t="s">
        <v>4037</v>
      </c>
      <c r="H132" s="251">
        <v>14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5506</v>
      </c>
      <c r="F133" s="249" t="s">
        <v>5557</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6122</v>
      </c>
      <c r="F134" s="249" t="s">
        <v>5561</v>
      </c>
      <c r="G134" s="250" t="s">
        <v>4037</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5683</v>
      </c>
      <c r="F135" s="249" t="s">
        <v>5571</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6123</v>
      </c>
      <c r="F136" s="249" t="s">
        <v>5541</v>
      </c>
      <c r="G136" s="250" t="s">
        <v>1828</v>
      </c>
      <c r="H136" s="251">
        <v>6</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6124</v>
      </c>
      <c r="F137" s="249" t="s">
        <v>6035</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5554</v>
      </c>
      <c r="F138" s="249" t="s">
        <v>6079</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6125</v>
      </c>
      <c r="F139" s="249" t="s">
        <v>5533</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5572</v>
      </c>
      <c r="F140" s="249" t="s">
        <v>5573</v>
      </c>
      <c r="G140" s="250" t="s">
        <v>3621</v>
      </c>
      <c r="H140" s="251">
        <v>20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5574</v>
      </c>
      <c r="F141" s="249" t="s">
        <v>5575</v>
      </c>
      <c r="G141" s="250" t="s">
        <v>3621</v>
      </c>
      <c r="H141" s="251">
        <v>2</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9F7pRBJjnsHjAaDIj4KrZ41vpqZItNZgO1+wDD5HNI26LT+DOnwzhS5lT43aX3XSxY3r5iK8HvApqhsPHIU+Bw==" hashValue="fg2FNkv4PhJ/OhJ/EhJIaZv/WPfYbdyNH5pHbMvqENrwvBmCRNx5B+zmibZqAwbWQ9DDVFDY+EiF41QHYpOPjQ=="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6126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21 - Zařízení č.17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21 - Zařízení č.17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SUM(P127:P140)</f>
        <v>0</v>
      </c>
      <c r="Q126" s="239"/>
      <c r="R126" s="240">
        <f>SUM(R127:R140)</f>
        <v>0</v>
      </c>
      <c r="S126" s="239"/>
      <c r="T126" s="241">
        <f>SUM(T127:T140)</f>
        <v>0</v>
      </c>
      <c r="U126" s="12"/>
      <c r="V126" s="12"/>
      <c r="W126" s="12"/>
      <c r="X126" s="12"/>
      <c r="Y126" s="12"/>
      <c r="Z126" s="12"/>
      <c r="AA126" s="12"/>
      <c r="AB126" s="12"/>
      <c r="AC126" s="12"/>
      <c r="AD126" s="12"/>
      <c r="AE126" s="12"/>
      <c r="AR126" s="242" t="s">
        <v>91</v>
      </c>
      <c r="AT126" s="243" t="s">
        <v>82</v>
      </c>
      <c r="AU126" s="243" t="s">
        <v>83</v>
      </c>
      <c r="AY126" s="242" t="s">
        <v>397</v>
      </c>
      <c r="BK126" s="244">
        <f>SUM(BK127:BK140)</f>
        <v>0</v>
      </c>
    </row>
    <row r="127" s="2" customFormat="1" ht="33" customHeight="1">
      <c r="A127" s="40"/>
      <c r="B127" s="41"/>
      <c r="C127" s="247" t="s">
        <v>91</v>
      </c>
      <c r="D127" s="247" t="s">
        <v>400</v>
      </c>
      <c r="E127" s="248" t="s">
        <v>6127</v>
      </c>
      <c r="F127" s="249" t="s">
        <v>6128</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6129</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6130</v>
      </c>
      <c r="F129" s="249" t="s">
        <v>6131</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6084</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6132</v>
      </c>
      <c r="F131" s="249" t="s">
        <v>6133</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6079</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6134</v>
      </c>
      <c r="F133" s="249" t="s">
        <v>6135</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5683</v>
      </c>
      <c r="F134" s="249" t="s">
        <v>6136</v>
      </c>
      <c r="G134" s="250" t="s">
        <v>5478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6137</v>
      </c>
      <c r="F135" s="249" t="s">
        <v>6138</v>
      </c>
      <c r="G135" s="250" t="s">
        <v>4037</v>
      </c>
      <c r="H135" s="251">
        <v>0.5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6139</v>
      </c>
      <c r="F136" s="249" t="s">
        <v>5557</v>
      </c>
      <c r="G136" s="250" t="s">
        <v>5478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6140</v>
      </c>
      <c r="F137" s="249" t="s">
        <v>5792</v>
      </c>
      <c r="G137" s="250" t="s">
        <v>4037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5554</v>
      </c>
      <c r="F138" s="249" t="s">
        <v>5571</v>
      </c>
      <c r="G138" s="250" t="s">
        <v>5478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5572</v>
      </c>
      <c r="F139" s="249" t="s">
        <v>5573</v>
      </c>
      <c r="G139" s="250" t="s">
        <v>3621</v>
      </c>
      <c r="H139" s="251">
        <v>10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5574</v>
      </c>
      <c r="F140" s="249" t="s">
        <v>5575</v>
      </c>
      <c r="G140" s="250" t="s">
        <v>3621</v>
      </c>
      <c r="H140" s="251">
        <v>2</v>
      </c>
      <c r="I140" s="252"/>
      <c r="J140" s="253">
        <f>ROUND(I140*H140,2)</f>
        <v>0</v>
      </c>
      <c r="K140" s="254"/>
      <c r="L140" s="46"/>
      <c r="M140" s="302" t="s">
        <v>1</v>
      </c>
      <c r="N140" s="303" t="s">
        <v>48</v>
      </c>
      <c r="O140" s="267"/>
      <c r="P140" s="304">
        <f>O140*H140</f>
        <v>0</v>
      </c>
      <c r="Q140" s="304">
        <v>0</v>
      </c>
      <c r="R140" s="304">
        <f>Q140*H140</f>
        <v>0</v>
      </c>
      <c r="S140" s="304">
        <v>0</v>
      </c>
      <c r="T140" s="305">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ylM8u4TumsAZJOb6WMH1qz0oGY5N/Xg/p6rqRI8TvSlONgN0TkB1XgPeQ+v+tqlWuUo7TuiHisMNhWwGFfi/7w==" hashValue="op1RGwPdyiL5QEVSUJfyrfcC1SYE3wkaU7mTwLr0qguC0b/S4fm6xiBppkn9dQA2kLjWls50olWDiMDMLTC5Wg==" algorithmName="SHA-512" password="CC3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6141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22 - Zařízení č.18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22 - Zařízení č.18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397</v>
      </c>
      <c r="BK126" s="244">
        <f>SUM(BK127:BK134)</f>
        <v>0</v>
      </c>
    </row>
    <row r="127" s="2" customFormat="1" ht="21.75" customHeight="1">
      <c r="A127" s="40"/>
      <c r="B127" s="41"/>
      <c r="C127" s="247" t="s">
        <v>91</v>
      </c>
      <c r="D127" s="247" t="s">
        <v>400</v>
      </c>
      <c r="E127" s="248" t="s">
        <v>6095</v>
      </c>
      <c r="F127" s="249" t="s">
        <v>6090</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5480</v>
      </c>
      <c r="F128" s="249" t="s">
        <v>6057</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6096</v>
      </c>
      <c r="F129" s="249" t="s">
        <v>6060</v>
      </c>
      <c r="G129" s="250" t="s">
        <v>1828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5492</v>
      </c>
      <c r="F130" s="249" t="s">
        <v>6061</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6097</v>
      </c>
      <c r="F131" s="249" t="s">
        <v>6093</v>
      </c>
      <c r="G131" s="250" t="s">
        <v>1828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5506</v>
      </c>
      <c r="F132" s="249" t="s">
        <v>6084</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5572</v>
      </c>
      <c r="F133" s="249" t="s">
        <v>5573</v>
      </c>
      <c r="G133" s="250" t="s">
        <v>3621</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5574</v>
      </c>
      <c r="F134" s="249" t="s">
        <v>5575</v>
      </c>
      <c r="G134" s="250" t="s">
        <v>3621</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5QzBV+KpiFRZM3RoOB1fzlrEbyWZtico4IL5wmNtVPwJnNXPPyRDXCDfI51c8qA0FlJx+PGFEgJY1KcDpwXrsw==" hashValue="dVRh/7BRc4kcFS3wFS8d1H7nL9UHSeNzJt7f387szzsXcVbFzJJ+pfOITgWhka1YuWDdBFgqyYEjKm4vOmiw3w=="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6142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ROUND((SUM(BE125:BE133)),  2)</f>
        <v>0</v>
      </c>
      <c r="G37" s="40"/>
      <c r="H37" s="40"/>
      <c r="I37" s="174">
        <v>0.20999999999999999</v>
      </c>
      <c r="J37" s="173">
        <f>ROUND(((SUM(BE125:BE133))*I37),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ROUND((SUM(BF125:BF133)),  2)</f>
        <v>0</v>
      </c>
      <c r="G38" s="40"/>
      <c r="H38" s="40"/>
      <c r="I38" s="174">
        <v>0.14999999999999999</v>
      </c>
      <c r="J38" s="173">
        <f>ROUND(((SUM(BF125:BF133))*I38),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33 - Zařízení č.19, 20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33 - Zařízení č.19, 20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SUM(P127:P133)</f>
        <v>0</v>
      </c>
      <c r="Q126" s="239"/>
      <c r="R126" s="240">
        <f>SUM(R127:R133)</f>
        <v>0</v>
      </c>
      <c r="S126" s="239"/>
      <c r="T126" s="241">
        <f>SUM(T127:T133)</f>
        <v>0</v>
      </c>
      <c r="U126" s="12"/>
      <c r="V126" s="12"/>
      <c r="W126" s="12"/>
      <c r="X126" s="12"/>
      <c r="Y126" s="12"/>
      <c r="Z126" s="12"/>
      <c r="AA126" s="12"/>
      <c r="AB126" s="12"/>
      <c r="AC126" s="12"/>
      <c r="AD126" s="12"/>
      <c r="AE126" s="12"/>
      <c r="AR126" s="242" t="s">
        <v>91</v>
      </c>
      <c r="AT126" s="243" t="s">
        <v>82</v>
      </c>
      <c r="AU126" s="243" t="s">
        <v>83</v>
      </c>
      <c r="AY126" s="242" t="s">
        <v>397</v>
      </c>
      <c r="BK126" s="244">
        <f>SUM(BK127:BK133)</f>
        <v>0</v>
      </c>
    </row>
    <row r="127" s="2" customFormat="1" ht="21.75" customHeight="1">
      <c r="A127" s="40"/>
      <c r="B127" s="41"/>
      <c r="C127" s="247" t="s">
        <v>91</v>
      </c>
      <c r="D127" s="247" t="s">
        <v>400</v>
      </c>
      <c r="E127" s="248" t="s">
        <v>6143</v>
      </c>
      <c r="F127" s="249" t="s">
        <v>6144</v>
      </c>
      <c r="G127" s="250" t="s">
        <v>5478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21.75" customHeight="1">
      <c r="A128" s="40"/>
      <c r="B128" s="41"/>
      <c r="C128" s="247" t="s">
        <v>93</v>
      </c>
      <c r="D128" s="247" t="s">
        <v>400</v>
      </c>
      <c r="E128" s="248" t="s">
        <v>6145</v>
      </c>
      <c r="F128" s="249" t="s">
        <v>6146</v>
      </c>
      <c r="G128" s="250" t="s">
        <v>5478</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5480</v>
      </c>
      <c r="F129" s="249" t="s">
        <v>6147</v>
      </c>
      <c r="G129" s="250" t="s">
        <v>1828</v>
      </c>
      <c r="H129" s="251">
        <v>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21.75" customHeight="1">
      <c r="A130" s="40"/>
      <c r="B130" s="41"/>
      <c r="C130" s="247" t="s">
        <v>124</v>
      </c>
      <c r="D130" s="247" t="s">
        <v>400</v>
      </c>
      <c r="E130" s="248" t="s">
        <v>6148</v>
      </c>
      <c r="F130" s="249" t="s">
        <v>6149</v>
      </c>
      <c r="G130" s="250" t="s">
        <v>4037</v>
      </c>
      <c r="H130" s="251">
        <v>8</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21.75" customHeight="1">
      <c r="A131" s="40"/>
      <c r="B131" s="41"/>
      <c r="C131" s="247" t="s">
        <v>130</v>
      </c>
      <c r="D131" s="247" t="s">
        <v>400</v>
      </c>
      <c r="E131" s="248" t="s">
        <v>6150</v>
      </c>
      <c r="F131" s="249" t="s">
        <v>6149</v>
      </c>
      <c r="G131" s="250" t="s">
        <v>4037</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21.75" customHeight="1">
      <c r="A132" s="40"/>
      <c r="B132" s="41"/>
      <c r="C132" s="247" t="s">
        <v>133</v>
      </c>
      <c r="D132" s="247" t="s">
        <v>400</v>
      </c>
      <c r="E132" s="248" t="s">
        <v>6151</v>
      </c>
      <c r="F132" s="249" t="s">
        <v>6152</v>
      </c>
      <c r="G132" s="250" t="s">
        <v>5478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5492</v>
      </c>
      <c r="F133" s="249" t="s">
        <v>6153</v>
      </c>
      <c r="G133" s="250" t="s">
        <v>1828</v>
      </c>
      <c r="H133" s="251">
        <v>1</v>
      </c>
      <c r="I133" s="252"/>
      <c r="J133" s="253">
        <f>ROUND(I133*H133,2)</f>
        <v>0</v>
      </c>
      <c r="K133" s="254"/>
      <c r="L133" s="46"/>
      <c r="M133" s="302" t="s">
        <v>1</v>
      </c>
      <c r="N133" s="303" t="s">
        <v>48</v>
      </c>
      <c r="O133" s="267"/>
      <c r="P133" s="304">
        <f>O133*H133</f>
        <v>0</v>
      </c>
      <c r="Q133" s="304">
        <v>0</v>
      </c>
      <c r="R133" s="304">
        <f>Q133*H133</f>
        <v>0</v>
      </c>
      <c r="S133" s="304">
        <v>0</v>
      </c>
      <c r="T133" s="305">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6.96" customHeight="1">
      <c r="A134" s="40"/>
      <c r="B134" s="68"/>
      <c r="C134" s="69"/>
      <c r="D134" s="69"/>
      <c r="E134" s="69"/>
      <c r="F134" s="69"/>
      <c r="G134" s="69"/>
      <c r="H134" s="69"/>
      <c r="I134" s="195"/>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foKhL6clCeYuq6tAY854Kv2f3+VKTbMvkVMcnEUEIYYktcM/TujCDf7m+Unv58GI2g5M0vkPHeHXu548pC1MdQ==" hashValue="MV3Qd4/r+MxbYkhoWe79rDtqTOvKs4h33Dn1mN3aLYi4jjc1aSYMkDYldnEYpMtqVPbhHpLpayv9tRW0SXceqQ==" algorithmName="SHA-512" password="CC35"/>
  <autoFilter ref="C124:K13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6154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23 - Zařízení č.30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23 - Zařízení č.30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397</v>
      </c>
      <c r="BK126" s="244">
        <f>SUM(BK127:BK148)</f>
        <v>0</v>
      </c>
    </row>
    <row r="127" s="2" customFormat="1" ht="16.5" customHeight="1">
      <c r="A127" s="40"/>
      <c r="B127" s="41"/>
      <c r="C127" s="247" t="s">
        <v>91</v>
      </c>
      <c r="D127" s="247" t="s">
        <v>400</v>
      </c>
      <c r="E127" s="248" t="s">
        <v>6155</v>
      </c>
      <c r="F127" s="249" t="s">
        <v>6156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6157</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6158</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6159</v>
      </c>
      <c r="F130" s="249" t="s">
        <v>6160</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6161</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6162</v>
      </c>
      <c r="F132" s="249" t="s">
        <v>6163</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6164</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6165</v>
      </c>
      <c r="F134" s="249" t="s">
        <v>6166</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6167</v>
      </c>
      <c r="F135" s="249" t="s">
        <v>6168</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6169</v>
      </c>
      <c r="F136" s="249" t="s">
        <v>6170</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6171</v>
      </c>
      <c r="F137" s="249" t="s">
        <v>6172</v>
      </c>
      <c r="G137" s="250" t="s">
        <v>4037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6173</v>
      </c>
      <c r="F138" s="249" t="s">
        <v>6174</v>
      </c>
      <c r="G138" s="250" t="s">
        <v>4037</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5683</v>
      </c>
      <c r="F139" s="249" t="s">
        <v>6175</v>
      </c>
      <c r="G139" s="250" t="s">
        <v>5478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6176</v>
      </c>
      <c r="F140" s="249" t="s">
        <v>6177</v>
      </c>
      <c r="G140" s="250" t="s">
        <v>1828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5554</v>
      </c>
      <c r="F141" s="249" t="s">
        <v>6079</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6178</v>
      </c>
      <c r="F142" s="249" t="s">
        <v>6179</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5556</v>
      </c>
      <c r="F143" s="249" t="s">
        <v>6180</v>
      </c>
      <c r="G143" s="250" t="s">
        <v>5478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5572</v>
      </c>
      <c r="F144" s="249" t="s">
        <v>5573</v>
      </c>
      <c r="G144" s="250" t="s">
        <v>3621</v>
      </c>
      <c r="H144" s="251">
        <v>10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5574</v>
      </c>
      <c r="F145" s="249" t="s">
        <v>5575</v>
      </c>
      <c r="G145" s="250" t="s">
        <v>3621</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21.75" customHeight="1">
      <c r="A146" s="40"/>
      <c r="B146" s="41"/>
      <c r="C146" s="247" t="s">
        <v>171</v>
      </c>
      <c r="D146" s="247" t="s">
        <v>400</v>
      </c>
      <c r="E146" s="248" t="s">
        <v>5578</v>
      </c>
      <c r="F146" s="249" t="s">
        <v>5581</v>
      </c>
      <c r="G146" s="250" t="s">
        <v>5392</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5580</v>
      </c>
      <c r="F147" s="249" t="s">
        <v>5583</v>
      </c>
      <c r="G147" s="250" t="s">
        <v>5392</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66.75" customHeight="1">
      <c r="A148" s="40"/>
      <c r="B148" s="41"/>
      <c r="C148" s="247" t="s">
        <v>7</v>
      </c>
      <c r="D148" s="247" t="s">
        <v>400</v>
      </c>
      <c r="E148" s="248" t="s">
        <v>3874</v>
      </c>
      <c r="F148" s="249" t="s">
        <v>5584</v>
      </c>
      <c r="G148" s="250" t="s">
        <v>546</v>
      </c>
      <c r="H148" s="251">
        <v>6</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EeWf639m2EVDKVxI+zMFHZzEC/L0zcGf8+oymlenp6NTQ76Or9yJ94oIsL6sQoE+eLlj0Im185vCz4zAyKbzIw==" hashValue="mD5ANmw3YKSOU7hSmBoXKDNXpL3Eh+223Gw9Wv+YZ5+CeIoB8SgJvsx83tRW29OD4H8eGkCYUN2iDs4Ke3c/rA=="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6181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ROUND((SUM(BE125:BE153)),  2)</f>
        <v>0</v>
      </c>
      <c r="G37" s="40"/>
      <c r="H37" s="40"/>
      <c r="I37" s="174">
        <v>0.20999999999999999</v>
      </c>
      <c r="J37" s="173">
        <f>ROUND(((SUM(BE125:BE153))*I37),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ROUND((SUM(BF125:BF153)),  2)</f>
        <v>0</v>
      </c>
      <c r="G38" s="40"/>
      <c r="H38" s="40"/>
      <c r="I38" s="174">
        <v>0.14999999999999999</v>
      </c>
      <c r="J38" s="173">
        <f>ROUND(((SUM(BF125:BF153))*I38),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24 - Zařízení č.31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24 - Zařízení č.31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SUM(P127:P153)</f>
        <v>0</v>
      </c>
      <c r="Q126" s="239"/>
      <c r="R126" s="240">
        <f>SUM(R127:R153)</f>
        <v>0</v>
      </c>
      <c r="S126" s="239"/>
      <c r="T126" s="241">
        <f>SUM(T127:T153)</f>
        <v>0</v>
      </c>
      <c r="U126" s="12"/>
      <c r="V126" s="12"/>
      <c r="W126" s="12"/>
      <c r="X126" s="12"/>
      <c r="Y126" s="12"/>
      <c r="Z126" s="12"/>
      <c r="AA126" s="12"/>
      <c r="AB126" s="12"/>
      <c r="AC126" s="12"/>
      <c r="AD126" s="12"/>
      <c r="AE126" s="12"/>
      <c r="AR126" s="242" t="s">
        <v>91</v>
      </c>
      <c r="AT126" s="243" t="s">
        <v>82</v>
      </c>
      <c r="AU126" s="243" t="s">
        <v>83</v>
      </c>
      <c r="AY126" s="242" t="s">
        <v>397</v>
      </c>
      <c r="BK126" s="244">
        <f>SUM(BK127:BK153)</f>
        <v>0</v>
      </c>
    </row>
    <row r="127" s="2" customFormat="1" ht="16.5" customHeight="1">
      <c r="A127" s="40"/>
      <c r="B127" s="41"/>
      <c r="C127" s="247" t="s">
        <v>91</v>
      </c>
      <c r="D127" s="247" t="s">
        <v>400</v>
      </c>
      <c r="E127" s="248" t="s">
        <v>6182</v>
      </c>
      <c r="F127" s="249" t="s">
        <v>6156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6183</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6158</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6184</v>
      </c>
      <c r="F130" s="249" t="s">
        <v>6185</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6161</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6186</v>
      </c>
      <c r="F132" s="249" t="s">
        <v>6163</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6187</v>
      </c>
      <c r="F133" s="249" t="s">
        <v>6188</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5506</v>
      </c>
      <c r="F134" s="249" t="s">
        <v>6164</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6189</v>
      </c>
      <c r="F135" s="249" t="s">
        <v>6170</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6190</v>
      </c>
      <c r="F136" s="249" t="s">
        <v>6191</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6192</v>
      </c>
      <c r="F137" s="249" t="s">
        <v>6177</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6193</v>
      </c>
      <c r="F138" s="249" t="s">
        <v>6194</v>
      </c>
      <c r="G138" s="250" t="s">
        <v>1828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5683</v>
      </c>
      <c r="F139" s="249" t="s">
        <v>6079</v>
      </c>
      <c r="G139" s="250" t="s">
        <v>5478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6195</v>
      </c>
      <c r="F140" s="249" t="s">
        <v>6172</v>
      </c>
      <c r="G140" s="250" t="s">
        <v>4037</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6196</v>
      </c>
      <c r="F141" s="249" t="s">
        <v>6197</v>
      </c>
      <c r="G141" s="250" t="s">
        <v>4037</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6198</v>
      </c>
      <c r="F142" s="249" t="s">
        <v>6199</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6200</v>
      </c>
      <c r="F143" s="249" t="s">
        <v>6168</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5554</v>
      </c>
      <c r="F144" s="249" t="s">
        <v>6175</v>
      </c>
      <c r="G144" s="250" t="s">
        <v>5478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6201</v>
      </c>
      <c r="F145" s="249" t="s">
        <v>6202</v>
      </c>
      <c r="G145" s="250" t="s">
        <v>1828</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5556</v>
      </c>
      <c r="F146" s="249" t="s">
        <v>6203</v>
      </c>
      <c r="G146" s="250" t="s">
        <v>5478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6204</v>
      </c>
      <c r="F147" s="249" t="s">
        <v>6205</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6206</v>
      </c>
      <c r="F148" s="249" t="s">
        <v>6180</v>
      </c>
      <c r="G148" s="250" t="s">
        <v>5478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5572</v>
      </c>
      <c r="F149" s="249" t="s">
        <v>5573</v>
      </c>
      <c r="G149" s="250" t="s">
        <v>3621</v>
      </c>
      <c r="H149" s="251">
        <v>25</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16.5" customHeight="1">
      <c r="A150" s="40"/>
      <c r="B150" s="41"/>
      <c r="C150" s="247" t="s">
        <v>185</v>
      </c>
      <c r="D150" s="247" t="s">
        <v>400</v>
      </c>
      <c r="E150" s="248" t="s">
        <v>5574</v>
      </c>
      <c r="F150" s="249" t="s">
        <v>5575</v>
      </c>
      <c r="G150" s="250" t="s">
        <v>3621</v>
      </c>
      <c r="H150" s="251">
        <v>2.5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21.75" customHeight="1">
      <c r="A151" s="40"/>
      <c r="B151" s="41"/>
      <c r="C151" s="247" t="s">
        <v>188</v>
      </c>
      <c r="D151" s="247" t="s">
        <v>400</v>
      </c>
      <c r="E151" s="248" t="s">
        <v>5578</v>
      </c>
      <c r="F151" s="249" t="s">
        <v>5581</v>
      </c>
      <c r="G151" s="250" t="s">
        <v>5392</v>
      </c>
      <c r="H151" s="251">
        <v>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679</v>
      </c>
    </row>
    <row r="152" s="2" customFormat="1" ht="16.5" customHeight="1">
      <c r="A152" s="40"/>
      <c r="B152" s="41"/>
      <c r="C152" s="247" t="s">
        <v>191</v>
      </c>
      <c r="D152" s="247" t="s">
        <v>400</v>
      </c>
      <c r="E152" s="248" t="s">
        <v>5580</v>
      </c>
      <c r="F152" s="249" t="s">
        <v>5583</v>
      </c>
      <c r="G152" s="250" t="s">
        <v>5392</v>
      </c>
      <c r="H152" s="251">
        <v>8</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682</v>
      </c>
    </row>
    <row r="153" s="2" customFormat="1" ht="66.75" customHeight="1">
      <c r="A153" s="40"/>
      <c r="B153" s="41"/>
      <c r="C153" s="247" t="s">
        <v>194</v>
      </c>
      <c r="D153" s="247" t="s">
        <v>400</v>
      </c>
      <c r="E153" s="248" t="s">
        <v>3874</v>
      </c>
      <c r="F153" s="249" t="s">
        <v>5584</v>
      </c>
      <c r="G153" s="250" t="s">
        <v>546</v>
      </c>
      <c r="H153" s="251">
        <v>6</v>
      </c>
      <c r="I153" s="252"/>
      <c r="J153" s="253">
        <f>ROUND(I153*H153,2)</f>
        <v>0</v>
      </c>
      <c r="K153" s="254"/>
      <c r="L153" s="46"/>
      <c r="M153" s="302" t="s">
        <v>1</v>
      </c>
      <c r="N153" s="303" t="s">
        <v>48</v>
      </c>
      <c r="O153" s="267"/>
      <c r="P153" s="304">
        <f>O153*H153</f>
        <v>0</v>
      </c>
      <c r="Q153" s="304">
        <v>0</v>
      </c>
      <c r="R153" s="304">
        <f>Q153*H153</f>
        <v>0</v>
      </c>
      <c r="S153" s="304">
        <v>0</v>
      </c>
      <c r="T153" s="305">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995</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BbJ7Q+DvH3JgmG9M4U95B00Q8GC/tZBzEtZkeVW9JNbvZioE57ObXSnI/dSpUg2yyAQgGs9G487CebbpMWTKg==" hashValue="tFbMtM7lOkyxFMaWTZhlD0uJcKPrjM83naVkmP8/+pYO9lS6Tbryy+Y7eQk54cqsQSPQ2D3n4eN19qK5DV5g3w==" algorithmName="SHA-512" password="CC35"/>
  <autoFilter ref="C124:K15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6207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25 - Zařízení č.32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25 - Zařízení č.32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6208</v>
      </c>
      <c r="F127" s="249" t="s">
        <v>6156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6209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6158</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6210</v>
      </c>
      <c r="F130" s="249" t="s">
        <v>6185</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6161</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6211</v>
      </c>
      <c r="F132" s="249" t="s">
        <v>6212</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6203</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6213</v>
      </c>
      <c r="F134" s="249" t="s">
        <v>6194</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5683</v>
      </c>
      <c r="F135" s="249" t="s">
        <v>6079</v>
      </c>
      <c r="G135" s="250" t="s">
        <v>5478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6214</v>
      </c>
      <c r="F136" s="249" t="s">
        <v>6188</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5554</v>
      </c>
      <c r="F137" s="249" t="s">
        <v>6164</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6215</v>
      </c>
      <c r="F138" s="249" t="s">
        <v>6216</v>
      </c>
      <c r="G138" s="250" t="s">
        <v>4037</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6217</v>
      </c>
      <c r="F139" s="249" t="s">
        <v>6197</v>
      </c>
      <c r="G139" s="250" t="s">
        <v>4037</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6218</v>
      </c>
      <c r="F140" s="249" t="s">
        <v>6199</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6219</v>
      </c>
      <c r="F141" s="249" t="s">
        <v>6191</v>
      </c>
      <c r="G141" s="250" t="s">
        <v>1828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5556</v>
      </c>
      <c r="F142" s="249" t="s">
        <v>6175</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6220</v>
      </c>
      <c r="F143" s="249" t="s">
        <v>6205</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6206</v>
      </c>
      <c r="F144" s="249" t="s">
        <v>6180</v>
      </c>
      <c r="G144" s="250" t="s">
        <v>5478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5572</v>
      </c>
      <c r="F145" s="249" t="s">
        <v>5573</v>
      </c>
      <c r="G145" s="250" t="s">
        <v>3621</v>
      </c>
      <c r="H145" s="251">
        <v>50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5574</v>
      </c>
      <c r="F146" s="249" t="s">
        <v>5575</v>
      </c>
      <c r="G146" s="250" t="s">
        <v>3621</v>
      </c>
      <c r="H146" s="251">
        <v>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5578</v>
      </c>
      <c r="F147" s="249" t="s">
        <v>5581</v>
      </c>
      <c r="G147" s="250" t="s">
        <v>5392</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5580</v>
      </c>
      <c r="F148" s="249" t="s">
        <v>5583</v>
      </c>
      <c r="G148" s="250" t="s">
        <v>5392</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5584</v>
      </c>
      <c r="G149" s="250" t="s">
        <v>546</v>
      </c>
      <c r="H149" s="251">
        <v>10</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EMkRza6Cv/PXpu2IiXxa5cNLjJK/h6jsTmndmMfpoebya5bbBVZ3C6BLMFX05BwJZ81sBj83KfnMnFtXWslxWA==" hashValue="TG5r+HCFxfBZWToxZ9Jrwl41FwjFQM5V5EjEin0lKjUexq9ITJuUmt02ZERqEPalXDtKI5jnSR6MQ3Or0R/Y2w=="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6221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26 - Zařízení č.33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26 - Zařízení č.33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397</v>
      </c>
      <c r="BK126" s="244">
        <f>SUM(BK127:BK148)</f>
        <v>0</v>
      </c>
    </row>
    <row r="127" s="2" customFormat="1" ht="16.5" customHeight="1">
      <c r="A127" s="40"/>
      <c r="B127" s="41"/>
      <c r="C127" s="247" t="s">
        <v>91</v>
      </c>
      <c r="D127" s="247" t="s">
        <v>400</v>
      </c>
      <c r="E127" s="248" t="s">
        <v>6222</v>
      </c>
      <c r="F127" s="249" t="s">
        <v>6156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6157</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6158</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6223</v>
      </c>
      <c r="F130" s="249" t="s">
        <v>6160</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6161</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6224</v>
      </c>
      <c r="F132" s="249" t="s">
        <v>6163</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6164</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6225</v>
      </c>
      <c r="F134" s="249" t="s">
        <v>6166</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6226</v>
      </c>
      <c r="F135" s="249" t="s">
        <v>6168</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6227</v>
      </c>
      <c r="F136" s="249" t="s">
        <v>6170</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6228</v>
      </c>
      <c r="F137" s="249" t="s">
        <v>6172</v>
      </c>
      <c r="G137" s="250" t="s">
        <v>4037</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6229</v>
      </c>
      <c r="F138" s="249" t="s">
        <v>6174</v>
      </c>
      <c r="G138" s="250" t="s">
        <v>4037</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5683</v>
      </c>
      <c r="F139" s="249" t="s">
        <v>6175</v>
      </c>
      <c r="G139" s="250" t="s">
        <v>5478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6230</v>
      </c>
      <c r="F140" s="249" t="s">
        <v>6177</v>
      </c>
      <c r="G140" s="250" t="s">
        <v>1828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5554</v>
      </c>
      <c r="F141" s="249" t="s">
        <v>6079</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6231</v>
      </c>
      <c r="F142" s="249" t="s">
        <v>6179</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5556</v>
      </c>
      <c r="F143" s="249" t="s">
        <v>6180</v>
      </c>
      <c r="G143" s="250" t="s">
        <v>5478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5572</v>
      </c>
      <c r="F144" s="249" t="s">
        <v>5573</v>
      </c>
      <c r="G144" s="250" t="s">
        <v>3621</v>
      </c>
      <c r="H144" s="251">
        <v>10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5574</v>
      </c>
      <c r="F145" s="249" t="s">
        <v>5575</v>
      </c>
      <c r="G145" s="250" t="s">
        <v>3621</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21.75" customHeight="1">
      <c r="A146" s="40"/>
      <c r="B146" s="41"/>
      <c r="C146" s="247" t="s">
        <v>171</v>
      </c>
      <c r="D146" s="247" t="s">
        <v>400</v>
      </c>
      <c r="E146" s="248" t="s">
        <v>5578</v>
      </c>
      <c r="F146" s="249" t="s">
        <v>5581</v>
      </c>
      <c r="G146" s="250" t="s">
        <v>5392</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5580</v>
      </c>
      <c r="F147" s="249" t="s">
        <v>5583</v>
      </c>
      <c r="G147" s="250" t="s">
        <v>5392</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66.75" customHeight="1">
      <c r="A148" s="40"/>
      <c r="B148" s="41"/>
      <c r="C148" s="247" t="s">
        <v>7</v>
      </c>
      <c r="D148" s="247" t="s">
        <v>400</v>
      </c>
      <c r="E148" s="248" t="s">
        <v>3874</v>
      </c>
      <c r="F148" s="249" t="s">
        <v>5584</v>
      </c>
      <c r="G148" s="250" t="s">
        <v>546</v>
      </c>
      <c r="H148" s="251">
        <v>6</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jHh7k206EEE8kbU6ByPUy4iEp0f4xoSG1nDWozbwRXXUyGIfFy9B2KcFkna14p4hi6Y6ekjUhjlbEyhK4V/tXg==" hashValue="C5VU3qWon6ut7uSDVsL3+U8iiVczsA93sNA63SgSqoRg2BjANmZpdkfTow3GxCv2pTmsR056Y2ZffdpU+tp6oA=="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6232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27 - Zařízení č.34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27 - Zařízení č.34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6233</v>
      </c>
      <c r="F127" s="249" t="s">
        <v>6156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6234</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6158</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6235</v>
      </c>
      <c r="F130" s="249" t="s">
        <v>6160</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6161</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6211</v>
      </c>
      <c r="F132" s="249" t="s">
        <v>6236</v>
      </c>
      <c r="G132" s="250" t="s">
        <v>1828</v>
      </c>
      <c r="H132" s="251">
        <v>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6203</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6237</v>
      </c>
      <c r="F134" s="249" t="s">
        <v>6238</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6239</v>
      </c>
      <c r="F135" s="249" t="s">
        <v>6240</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6241</v>
      </c>
      <c r="F136" s="249" t="s">
        <v>6242</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6243</v>
      </c>
      <c r="F137" s="249" t="s">
        <v>6244</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6245</v>
      </c>
      <c r="F138" s="249" t="s">
        <v>6246</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6247</v>
      </c>
      <c r="F139" s="249" t="s">
        <v>5517</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6248</v>
      </c>
      <c r="F140" s="249" t="s">
        <v>5517</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6249</v>
      </c>
      <c r="F141" s="249" t="s">
        <v>5702</v>
      </c>
      <c r="G141" s="250" t="s">
        <v>4037</v>
      </c>
      <c r="H141" s="251">
        <v>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5683</v>
      </c>
      <c r="F142" s="249" t="s">
        <v>6175</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6231</v>
      </c>
      <c r="F143" s="249" t="s">
        <v>6179</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5556</v>
      </c>
      <c r="F144" s="249" t="s">
        <v>6180</v>
      </c>
      <c r="G144" s="250" t="s">
        <v>5478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5572</v>
      </c>
      <c r="F145" s="249" t="s">
        <v>5573</v>
      </c>
      <c r="G145" s="250" t="s">
        <v>3621</v>
      </c>
      <c r="H145" s="251">
        <v>30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5574</v>
      </c>
      <c r="F146" s="249" t="s">
        <v>5575</v>
      </c>
      <c r="G146" s="250" t="s">
        <v>3621</v>
      </c>
      <c r="H146" s="251">
        <v>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5578</v>
      </c>
      <c r="F147" s="249" t="s">
        <v>5581</v>
      </c>
      <c r="G147" s="250" t="s">
        <v>5392</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5580</v>
      </c>
      <c r="F148" s="249" t="s">
        <v>5583</v>
      </c>
      <c r="G148" s="250" t="s">
        <v>5392</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5584</v>
      </c>
      <c r="G149" s="250" t="s">
        <v>546</v>
      </c>
      <c r="H149" s="251">
        <v>6</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ib7F9eB5/hHfrXpjIH65I2R+7O03wywdlA211S11Wqu9ncfRjxT4NbahsUCaVq/E20cbSH5pqnTrRbq8+ymrwQ==" hashValue="Z+InQwF+Mn/rOngXoqold/uRU+w8V4mflZXJANJuSk88IpZhyBoDPQC8IRrH5cmzvHzrFNBefvTYSSH7sFBbqA=="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6250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28 - Zařízení č.35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28 - Zařízení č.35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397</v>
      </c>
      <c r="BK126" s="244">
        <f>SUM(BK127:BK149)</f>
        <v>0</v>
      </c>
    </row>
    <row r="127" s="2" customFormat="1" ht="16.5" customHeight="1">
      <c r="A127" s="40"/>
      <c r="B127" s="41"/>
      <c r="C127" s="247" t="s">
        <v>91</v>
      </c>
      <c r="D127" s="247" t="s">
        <v>400</v>
      </c>
      <c r="E127" s="248" t="s">
        <v>6251</v>
      </c>
      <c r="F127" s="249" t="s">
        <v>6156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6234</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6158</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6252</v>
      </c>
      <c r="F130" s="249" t="s">
        <v>6160</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6161</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6253</v>
      </c>
      <c r="F132" s="249" t="s">
        <v>6236</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6203</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6254</v>
      </c>
      <c r="F134" s="249" t="s">
        <v>6242</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6243</v>
      </c>
      <c r="F135" s="249" t="s">
        <v>6244</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6255</v>
      </c>
      <c r="F136" s="249" t="s">
        <v>6246</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6256</v>
      </c>
      <c r="F137" s="249" t="s">
        <v>5517</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400</v>
      </c>
      <c r="E138" s="248" t="s">
        <v>6257</v>
      </c>
      <c r="F138" s="249" t="s">
        <v>6258</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400</v>
      </c>
      <c r="E139" s="248" t="s">
        <v>6259</v>
      </c>
      <c r="F139" s="249" t="s">
        <v>6238</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6260</v>
      </c>
      <c r="F140" s="249" t="s">
        <v>6246</v>
      </c>
      <c r="G140" s="250" t="s">
        <v>1828</v>
      </c>
      <c r="H140" s="251">
        <v>0.5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6261</v>
      </c>
      <c r="F141" s="249" t="s">
        <v>5517</v>
      </c>
      <c r="G141" s="250" t="s">
        <v>1828</v>
      </c>
      <c r="H141" s="251">
        <v>15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5683</v>
      </c>
      <c r="F142" s="249" t="s">
        <v>6175</v>
      </c>
      <c r="G142" s="250" t="s">
        <v>5478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6262</v>
      </c>
      <c r="F143" s="249" t="s">
        <v>6179</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5556</v>
      </c>
      <c r="F144" s="249" t="s">
        <v>6180</v>
      </c>
      <c r="G144" s="250" t="s">
        <v>5478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5572</v>
      </c>
      <c r="F145" s="249" t="s">
        <v>5573</v>
      </c>
      <c r="G145" s="250" t="s">
        <v>3621</v>
      </c>
      <c r="H145" s="251">
        <v>40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5574</v>
      </c>
      <c r="F146" s="249" t="s">
        <v>5575</v>
      </c>
      <c r="G146" s="250" t="s">
        <v>3621</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21.75" customHeight="1">
      <c r="A147" s="40"/>
      <c r="B147" s="41"/>
      <c r="C147" s="247" t="s">
        <v>174</v>
      </c>
      <c r="D147" s="247" t="s">
        <v>400</v>
      </c>
      <c r="E147" s="248" t="s">
        <v>5578</v>
      </c>
      <c r="F147" s="249" t="s">
        <v>5581</v>
      </c>
      <c r="G147" s="250" t="s">
        <v>5392</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5580</v>
      </c>
      <c r="F148" s="249" t="s">
        <v>5583</v>
      </c>
      <c r="G148" s="250" t="s">
        <v>5392</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66.75" customHeight="1">
      <c r="A149" s="40"/>
      <c r="B149" s="41"/>
      <c r="C149" s="247" t="s">
        <v>179</v>
      </c>
      <c r="D149" s="247" t="s">
        <v>400</v>
      </c>
      <c r="E149" s="248" t="s">
        <v>3874</v>
      </c>
      <c r="F149" s="249" t="s">
        <v>5584</v>
      </c>
      <c r="G149" s="250" t="s">
        <v>546</v>
      </c>
      <c r="H149" s="251">
        <v>8</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vjcVj7fcPYTBML3ogyEUjBBaE7Y/6ucLI9nR06cx8XzDuo4kAZPvlAT3oGLsgI/xFgKUlpV3KCcqazYoVnc9Jw==" hashValue="iXEhMOjJVDwVoT/pfWQykhNurFEfh4X3BMzUCQeLydddOByj5OeXQz4RjkshTjGULFFT2lp8E9QQU8/qVfBWHg=="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6263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ROUND((SUM(BE125:BE150)),  2)</f>
        <v>0</v>
      </c>
      <c r="G37" s="40"/>
      <c r="H37" s="40"/>
      <c r="I37" s="174">
        <v>0.20999999999999999</v>
      </c>
      <c r="J37" s="173">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ROUND((SUM(BF125:BF150)),  2)</f>
        <v>0</v>
      </c>
      <c r="G38" s="40"/>
      <c r="H38" s="40"/>
      <c r="I38" s="174">
        <v>0.14999999999999999</v>
      </c>
      <c r="J38" s="173">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29 - Zařízení č.36</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29 - Zařízení č.36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SUM(P127:P150)</f>
        <v>0</v>
      </c>
      <c r="Q126" s="239"/>
      <c r="R126" s="240">
        <f>SUM(R127:R150)</f>
        <v>0</v>
      </c>
      <c r="S126" s="239"/>
      <c r="T126" s="241">
        <f>SUM(T127:T150)</f>
        <v>0</v>
      </c>
      <c r="U126" s="12"/>
      <c r="V126" s="12"/>
      <c r="W126" s="12"/>
      <c r="X126" s="12"/>
      <c r="Y126" s="12"/>
      <c r="Z126" s="12"/>
      <c r="AA126" s="12"/>
      <c r="AB126" s="12"/>
      <c r="AC126" s="12"/>
      <c r="AD126" s="12"/>
      <c r="AE126" s="12"/>
      <c r="AR126" s="242" t="s">
        <v>91</v>
      </c>
      <c r="AT126" s="243" t="s">
        <v>82</v>
      </c>
      <c r="AU126" s="243" t="s">
        <v>83</v>
      </c>
      <c r="AY126" s="242" t="s">
        <v>397</v>
      </c>
      <c r="BK126" s="244">
        <f>SUM(BK127:BK150)</f>
        <v>0</v>
      </c>
    </row>
    <row r="127" s="2" customFormat="1" ht="16.5" customHeight="1">
      <c r="A127" s="40"/>
      <c r="B127" s="41"/>
      <c r="C127" s="247" t="s">
        <v>91</v>
      </c>
      <c r="D127" s="247" t="s">
        <v>400</v>
      </c>
      <c r="E127" s="248" t="s">
        <v>6264</v>
      </c>
      <c r="F127" s="249" t="s">
        <v>6156</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6265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5480</v>
      </c>
      <c r="F129" s="249" t="s">
        <v>6158</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400</v>
      </c>
      <c r="E130" s="248" t="s">
        <v>6266</v>
      </c>
      <c r="F130" s="249" t="s">
        <v>6160</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400</v>
      </c>
      <c r="E131" s="248" t="s">
        <v>5492</v>
      </c>
      <c r="F131" s="249" t="s">
        <v>6161</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400</v>
      </c>
      <c r="E132" s="248" t="s">
        <v>6267</v>
      </c>
      <c r="F132" s="249" t="s">
        <v>6236</v>
      </c>
      <c r="G132" s="250" t="s">
        <v>1828</v>
      </c>
      <c r="H132" s="251">
        <v>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400</v>
      </c>
      <c r="E133" s="248" t="s">
        <v>5506</v>
      </c>
      <c r="F133" s="249" t="s">
        <v>6203</v>
      </c>
      <c r="G133" s="250" t="s">
        <v>5478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400</v>
      </c>
      <c r="E134" s="248" t="s">
        <v>6268</v>
      </c>
      <c r="F134" s="249" t="s">
        <v>6242</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400</v>
      </c>
      <c r="E135" s="248" t="s">
        <v>5683</v>
      </c>
      <c r="F135" s="249" t="s">
        <v>6244</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400</v>
      </c>
      <c r="E136" s="248" t="s">
        <v>6269</v>
      </c>
      <c r="F136" s="249" t="s">
        <v>6246</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400</v>
      </c>
      <c r="E137" s="248" t="s">
        <v>6270</v>
      </c>
      <c r="F137" s="249" t="s">
        <v>5517</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400</v>
      </c>
      <c r="E138" s="248" t="s">
        <v>6271</v>
      </c>
      <c r="F138" s="249" t="s">
        <v>6272</v>
      </c>
      <c r="G138" s="250" t="s">
        <v>4037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400</v>
      </c>
      <c r="E139" s="248" t="s">
        <v>6273</v>
      </c>
      <c r="F139" s="249" t="s">
        <v>6274</v>
      </c>
      <c r="G139" s="250" t="s">
        <v>4037</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6275</v>
      </c>
      <c r="F140" s="249" t="s">
        <v>5702</v>
      </c>
      <c r="G140" s="250" t="s">
        <v>4037</v>
      </c>
      <c r="H140" s="251">
        <v>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6276</v>
      </c>
      <c r="F141" s="249" t="s">
        <v>6238</v>
      </c>
      <c r="G141" s="250" t="s">
        <v>1828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400</v>
      </c>
      <c r="E142" s="248" t="s">
        <v>6277</v>
      </c>
      <c r="F142" s="249" t="s">
        <v>6278</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400</v>
      </c>
      <c r="E143" s="248" t="s">
        <v>5554</v>
      </c>
      <c r="F143" s="249" t="s">
        <v>6175</v>
      </c>
      <c r="G143" s="250" t="s">
        <v>5478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400</v>
      </c>
      <c r="E144" s="248" t="s">
        <v>6279</v>
      </c>
      <c r="F144" s="249" t="s">
        <v>6179</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215</v>
      </c>
    </row>
    <row r="145" s="2" customFormat="1" ht="16.5" customHeight="1">
      <c r="A145" s="40"/>
      <c r="B145" s="41"/>
      <c r="C145" s="247" t="s">
        <v>168</v>
      </c>
      <c r="D145" s="247" t="s">
        <v>400</v>
      </c>
      <c r="E145" s="248" t="s">
        <v>5556</v>
      </c>
      <c r="F145" s="249" t="s">
        <v>6180</v>
      </c>
      <c r="G145" s="250" t="s">
        <v>5478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5572</v>
      </c>
      <c r="F146" s="249" t="s">
        <v>5573</v>
      </c>
      <c r="G146" s="250" t="s">
        <v>3621</v>
      </c>
      <c r="H146" s="251">
        <v>40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5574</v>
      </c>
      <c r="F147" s="249" t="s">
        <v>5575</v>
      </c>
      <c r="G147" s="250" t="s">
        <v>3621</v>
      </c>
      <c r="H147" s="251">
        <v>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21.75" customHeight="1">
      <c r="A148" s="40"/>
      <c r="B148" s="41"/>
      <c r="C148" s="247" t="s">
        <v>7</v>
      </c>
      <c r="D148" s="247" t="s">
        <v>400</v>
      </c>
      <c r="E148" s="248" t="s">
        <v>5578</v>
      </c>
      <c r="F148" s="249" t="s">
        <v>5581</v>
      </c>
      <c r="G148" s="250" t="s">
        <v>5392</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2" customFormat="1" ht="16.5" customHeight="1">
      <c r="A149" s="40"/>
      <c r="B149" s="41"/>
      <c r="C149" s="247" t="s">
        <v>179</v>
      </c>
      <c r="D149" s="247" t="s">
        <v>400</v>
      </c>
      <c r="E149" s="248" t="s">
        <v>5580</v>
      </c>
      <c r="F149" s="249" t="s">
        <v>5583</v>
      </c>
      <c r="G149" s="250" t="s">
        <v>5392</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673</v>
      </c>
    </row>
    <row r="150" s="2" customFormat="1" ht="66.75" customHeight="1">
      <c r="A150" s="40"/>
      <c r="B150" s="41"/>
      <c r="C150" s="247" t="s">
        <v>185</v>
      </c>
      <c r="D150" s="247" t="s">
        <v>400</v>
      </c>
      <c r="E150" s="248" t="s">
        <v>3874</v>
      </c>
      <c r="F150" s="249" t="s">
        <v>5584</v>
      </c>
      <c r="G150" s="250" t="s">
        <v>546</v>
      </c>
      <c r="H150" s="251">
        <v>8</v>
      </c>
      <c r="I150" s="252"/>
      <c r="J150" s="253">
        <f>ROUND(I150*H150,2)</f>
        <v>0</v>
      </c>
      <c r="K150" s="254"/>
      <c r="L150" s="46"/>
      <c r="M150" s="302" t="s">
        <v>1</v>
      </c>
      <c r="N150" s="303" t="s">
        <v>48</v>
      </c>
      <c r="O150" s="267"/>
      <c r="P150" s="304">
        <f>O150*H150</f>
        <v>0</v>
      </c>
      <c r="Q150" s="304">
        <v>0</v>
      </c>
      <c r="R150" s="304">
        <f>Q150*H150</f>
        <v>0</v>
      </c>
      <c r="S150" s="304">
        <v>0</v>
      </c>
      <c r="T150" s="305">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676</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nuuYk3j952sdu1XCa11KQMWtiNJl/Wq6X10EBWlNtBs/6xVpkNNNU53PdGfCR8fI1/p56UCATmCMa77yIds/BA==" hashValue="eXeSN/oWUexom8w5sWhVHHmln1ltsUBjisJTYRppmocD4xTFOOTKTUppuA46WTtQIWWCqvxbpphcsFmfLPKIEA==" algorithmName="SHA-512" password="CC3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6280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ROUND((SUM(BE126:BE148)),  2)</f>
        <v>0</v>
      </c>
      <c r="G37" s="40"/>
      <c r="H37" s="40"/>
      <c r="I37" s="174">
        <v>0.20999999999999999</v>
      </c>
      <c r="J37" s="173">
        <f>ROUND(((SUM(BE126:BE148))*I37),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ROUND((SUM(BF126:BF148)),  2)</f>
        <v>0</v>
      </c>
      <c r="G38" s="40"/>
      <c r="H38" s="40"/>
      <c r="I38" s="174">
        <v>0.14999999999999999</v>
      </c>
      <c r="J38" s="173">
        <f>ROUND(((SUM(BF126:BF148))*I38),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30 - Zařízení č.37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6281</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4347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5466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30 - Zařízení č.37</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5474</v>
      </c>
      <c r="F127" s="234" t="s">
        <v>5475</v>
      </c>
      <c r="G127" s="232"/>
      <c r="H127" s="232"/>
      <c r="I127" s="235"/>
      <c r="J127" s="236">
        <f>BK127</f>
        <v>0</v>
      </c>
      <c r="K127" s="232"/>
      <c r="L127" s="237"/>
      <c r="M127" s="238"/>
      <c r="N127" s="239"/>
      <c r="O127" s="239"/>
      <c r="P127" s="240">
        <f>P128+SUM(P129:P147)</f>
        <v>0</v>
      </c>
      <c r="Q127" s="239"/>
      <c r="R127" s="240">
        <f>R128+SUM(R129:R147)</f>
        <v>0</v>
      </c>
      <c r="S127" s="239"/>
      <c r="T127" s="241">
        <f>T128+SUM(T129:T147)</f>
        <v>0</v>
      </c>
      <c r="U127" s="12"/>
      <c r="V127" s="12"/>
      <c r="W127" s="12"/>
      <c r="X127" s="12"/>
      <c r="Y127" s="12"/>
      <c r="Z127" s="12"/>
      <c r="AA127" s="12"/>
      <c r="AB127" s="12"/>
      <c r="AC127" s="12"/>
      <c r="AD127" s="12"/>
      <c r="AE127" s="12"/>
      <c r="AR127" s="242" t="s">
        <v>91</v>
      </c>
      <c r="AT127" s="243" t="s">
        <v>82</v>
      </c>
      <c r="AU127" s="243" t="s">
        <v>83</v>
      </c>
      <c r="AY127" s="242" t="s">
        <v>397</v>
      </c>
      <c r="BK127" s="244">
        <f>BK128+SUM(BK129:BK147)</f>
        <v>0</v>
      </c>
    </row>
    <row r="128" s="2" customFormat="1" ht="16.5" customHeight="1">
      <c r="A128" s="40"/>
      <c r="B128" s="41"/>
      <c r="C128" s="247" t="s">
        <v>91</v>
      </c>
      <c r="D128" s="247" t="s">
        <v>400</v>
      </c>
      <c r="E128" s="248" t="s">
        <v>6282</v>
      </c>
      <c r="F128" s="249" t="s">
        <v>6156</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6283</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5480</v>
      </c>
      <c r="F130" s="249" t="s">
        <v>6158</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6284</v>
      </c>
      <c r="F131" s="249" t="s">
        <v>6285</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5492</v>
      </c>
      <c r="F132" s="249" t="s">
        <v>6161</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6286</v>
      </c>
      <c r="F133" s="249" t="s">
        <v>6163</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6287</v>
      </c>
      <c r="F134" s="249" t="s">
        <v>6288</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5506</v>
      </c>
      <c r="F135" s="249" t="s">
        <v>6164</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6289</v>
      </c>
      <c r="F136" s="249" t="s">
        <v>6290</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6291</v>
      </c>
      <c r="F137" s="249" t="s">
        <v>6168</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6292</v>
      </c>
      <c r="F138" s="249" t="s">
        <v>6172</v>
      </c>
      <c r="G138" s="250" t="s">
        <v>4037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6293</v>
      </c>
      <c r="F139" s="249" t="s">
        <v>6170</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6294</v>
      </c>
      <c r="F140" s="249" t="s">
        <v>6295</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5556</v>
      </c>
      <c r="F141" s="249" t="s">
        <v>6180</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5572</v>
      </c>
      <c r="F142" s="249" t="s">
        <v>5573</v>
      </c>
      <c r="G142" s="250" t="s">
        <v>3621</v>
      </c>
      <c r="H142" s="251">
        <v>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5574</v>
      </c>
      <c r="F143" s="249" t="s">
        <v>5575</v>
      </c>
      <c r="G143" s="250" t="s">
        <v>3621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5578</v>
      </c>
      <c r="F144" s="249" t="s">
        <v>5581</v>
      </c>
      <c r="G144" s="250" t="s">
        <v>5392</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5580</v>
      </c>
      <c r="F145" s="249" t="s">
        <v>5583</v>
      </c>
      <c r="G145" s="250" t="s">
        <v>5392</v>
      </c>
      <c r="H145" s="251">
        <v>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66.75" customHeight="1">
      <c r="A146" s="40"/>
      <c r="B146" s="41"/>
      <c r="C146" s="247" t="s">
        <v>168</v>
      </c>
      <c r="D146" s="247" t="s">
        <v>400</v>
      </c>
      <c r="E146" s="248" t="s">
        <v>3874</v>
      </c>
      <c r="F146" s="249" t="s">
        <v>5584</v>
      </c>
      <c r="G146" s="250" t="s">
        <v>546</v>
      </c>
      <c r="H146" s="251">
        <v>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12" customFormat="1" ht="22.8" customHeight="1">
      <c r="A147" s="12"/>
      <c r="B147" s="231"/>
      <c r="C147" s="232"/>
      <c r="D147" s="233" t="s">
        <v>82</v>
      </c>
      <c r="E147" s="245" t="s">
        <v>6296</v>
      </c>
      <c r="F147" s="245" t="s">
        <v>6297</v>
      </c>
      <c r="G147" s="232"/>
      <c r="H147" s="232"/>
      <c r="I147" s="235"/>
      <c r="J147" s="246">
        <f>BK147</f>
        <v>0</v>
      </c>
      <c r="K147" s="232"/>
      <c r="L147" s="237"/>
      <c r="M147" s="238"/>
      <c r="N147" s="239"/>
      <c r="O147" s="239"/>
      <c r="P147" s="240">
        <f>P148</f>
        <v>0</v>
      </c>
      <c r="Q147" s="239"/>
      <c r="R147" s="240">
        <f>R148</f>
        <v>0</v>
      </c>
      <c r="S147" s="239"/>
      <c r="T147" s="241">
        <f>T148</f>
        <v>0</v>
      </c>
      <c r="U147" s="12"/>
      <c r="V147" s="12"/>
      <c r="W147" s="12"/>
      <c r="X147" s="12"/>
      <c r="Y147" s="12"/>
      <c r="Z147" s="12"/>
      <c r="AA147" s="12"/>
      <c r="AB147" s="12"/>
      <c r="AC147" s="12"/>
      <c r="AD147" s="12"/>
      <c r="AE147" s="12"/>
      <c r="AR147" s="242" t="s">
        <v>112</v>
      </c>
      <c r="AT147" s="243" t="s">
        <v>82</v>
      </c>
      <c r="AU147" s="243" t="s">
        <v>91</v>
      </c>
      <c r="AY147" s="242" t="s">
        <v>397</v>
      </c>
      <c r="BK147" s="244">
        <f>BK148</f>
        <v>0</v>
      </c>
    </row>
    <row r="148" s="2" customFormat="1" ht="16.5" customHeight="1">
      <c r="A148" s="40"/>
      <c r="B148" s="41"/>
      <c r="C148" s="247" t="s">
        <v>171</v>
      </c>
      <c r="D148" s="247" t="s">
        <v>400</v>
      </c>
      <c r="E148" s="248" t="s">
        <v>5554</v>
      </c>
      <c r="F148" s="249" t="s">
        <v>6298</v>
      </c>
      <c r="G148" s="250" t="s">
        <v>6299</v>
      </c>
      <c r="H148" s="251">
        <v>1</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1088</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1088</v>
      </c>
      <c r="BM148" s="259" t="s">
        <v>6300</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46SYSiJNxfWzx0XyvgazTAieukSMr3uTNLZmlkijB5NBZX2ZWeeJJfsgjZzDkp8aO2EnlYRuTQd+PDzag8lmgA==" hashValue="ofOgNj2top6xgHEUTD2VbBHVeJuPqer34jdmLxEkLIxXjtTya0FLM4nvD0rEHLM5rSTlstMi7t1BuBKG8xaImw==" algorithmName="SHA-512" password="CC35"/>
  <autoFilter ref="C125:K14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6301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ROUND((SUM(BE126:BE148)),  2)</f>
        <v>0</v>
      </c>
      <c r="G37" s="40"/>
      <c r="H37" s="40"/>
      <c r="I37" s="174">
        <v>0.20999999999999999</v>
      </c>
      <c r="J37" s="173">
        <f>ROUND(((SUM(BE126:BE148))*I37),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ROUND((SUM(BF126:BF148)),  2)</f>
        <v>0</v>
      </c>
      <c r="G38" s="40"/>
      <c r="H38" s="40"/>
      <c r="I38" s="174">
        <v>0.14999999999999999</v>
      </c>
      <c r="J38" s="173">
        <f>ROUND(((SUM(BF126:BF148))*I38),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31 - Zařízení č.38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6281</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4347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5466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31 - Zařízení č.38</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5474</v>
      </c>
      <c r="F127" s="234" t="s">
        <v>5475</v>
      </c>
      <c r="G127" s="232"/>
      <c r="H127" s="232"/>
      <c r="I127" s="235"/>
      <c r="J127" s="236">
        <f>BK127</f>
        <v>0</v>
      </c>
      <c r="K127" s="232"/>
      <c r="L127" s="237"/>
      <c r="M127" s="238"/>
      <c r="N127" s="239"/>
      <c r="O127" s="239"/>
      <c r="P127" s="240">
        <f>P128+SUM(P129:P147)</f>
        <v>0</v>
      </c>
      <c r="Q127" s="239"/>
      <c r="R127" s="240">
        <f>R128+SUM(R129:R147)</f>
        <v>0</v>
      </c>
      <c r="S127" s="239"/>
      <c r="T127" s="241">
        <f>T128+SUM(T129:T147)</f>
        <v>0</v>
      </c>
      <c r="U127" s="12"/>
      <c r="V127" s="12"/>
      <c r="W127" s="12"/>
      <c r="X127" s="12"/>
      <c r="Y127" s="12"/>
      <c r="Z127" s="12"/>
      <c r="AA127" s="12"/>
      <c r="AB127" s="12"/>
      <c r="AC127" s="12"/>
      <c r="AD127" s="12"/>
      <c r="AE127" s="12"/>
      <c r="AR127" s="242" t="s">
        <v>91</v>
      </c>
      <c r="AT127" s="243" t="s">
        <v>82</v>
      </c>
      <c r="AU127" s="243" t="s">
        <v>83</v>
      </c>
      <c r="AY127" s="242" t="s">
        <v>397</v>
      </c>
      <c r="BK127" s="244">
        <f>BK128+SUM(BK129:BK147)</f>
        <v>0</v>
      </c>
    </row>
    <row r="128" s="2" customFormat="1" ht="16.5" customHeight="1">
      <c r="A128" s="40"/>
      <c r="B128" s="41"/>
      <c r="C128" s="247" t="s">
        <v>91</v>
      </c>
      <c r="D128" s="247" t="s">
        <v>400</v>
      </c>
      <c r="E128" s="248" t="s">
        <v>6302</v>
      </c>
      <c r="F128" s="249" t="s">
        <v>6156</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6209</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5480</v>
      </c>
      <c r="F130" s="249" t="s">
        <v>6158</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6303</v>
      </c>
      <c r="F131" s="249" t="s">
        <v>6185</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5492</v>
      </c>
      <c r="F132" s="249" t="s">
        <v>6161</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6304</v>
      </c>
      <c r="F133" s="249" t="s">
        <v>6163</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6305</v>
      </c>
      <c r="F134" s="249" t="s">
        <v>6288</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5506</v>
      </c>
      <c r="F135" s="249" t="s">
        <v>6164</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6306</v>
      </c>
      <c r="F136" s="249" t="s">
        <v>6168</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6307</v>
      </c>
      <c r="F137" s="249" t="s">
        <v>6199</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6308</v>
      </c>
      <c r="F138" s="249" t="s">
        <v>6170</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6309</v>
      </c>
      <c r="F139" s="249" t="s">
        <v>6172</v>
      </c>
      <c r="G139" s="250" t="s">
        <v>4037</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6310</v>
      </c>
      <c r="F140" s="249" t="s">
        <v>6205</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5556</v>
      </c>
      <c r="F141" s="249" t="s">
        <v>6180</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5572</v>
      </c>
      <c r="F142" s="249" t="s">
        <v>5573</v>
      </c>
      <c r="G142" s="250" t="s">
        <v>3621</v>
      </c>
      <c r="H142" s="251">
        <v>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5574</v>
      </c>
      <c r="F143" s="249" t="s">
        <v>5575</v>
      </c>
      <c r="G143" s="250" t="s">
        <v>3621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5578</v>
      </c>
      <c r="F144" s="249" t="s">
        <v>5581</v>
      </c>
      <c r="G144" s="250" t="s">
        <v>5392</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5580</v>
      </c>
      <c r="F145" s="249" t="s">
        <v>5583</v>
      </c>
      <c r="G145" s="250" t="s">
        <v>5392</v>
      </c>
      <c r="H145" s="251">
        <v>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66.75" customHeight="1">
      <c r="A146" s="40"/>
      <c r="B146" s="41"/>
      <c r="C146" s="247" t="s">
        <v>168</v>
      </c>
      <c r="D146" s="247" t="s">
        <v>400</v>
      </c>
      <c r="E146" s="248" t="s">
        <v>3874</v>
      </c>
      <c r="F146" s="249" t="s">
        <v>5584</v>
      </c>
      <c r="G146" s="250" t="s">
        <v>546</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12" customFormat="1" ht="22.8" customHeight="1">
      <c r="A147" s="12"/>
      <c r="B147" s="231"/>
      <c r="C147" s="232"/>
      <c r="D147" s="233" t="s">
        <v>82</v>
      </c>
      <c r="E147" s="245" t="s">
        <v>6296</v>
      </c>
      <c r="F147" s="245" t="s">
        <v>6297</v>
      </c>
      <c r="G147" s="232"/>
      <c r="H147" s="232"/>
      <c r="I147" s="235"/>
      <c r="J147" s="246">
        <f>BK147</f>
        <v>0</v>
      </c>
      <c r="K147" s="232"/>
      <c r="L147" s="237"/>
      <c r="M147" s="238"/>
      <c r="N147" s="239"/>
      <c r="O147" s="239"/>
      <c r="P147" s="240">
        <f>P148</f>
        <v>0</v>
      </c>
      <c r="Q147" s="239"/>
      <c r="R147" s="240">
        <f>R148</f>
        <v>0</v>
      </c>
      <c r="S147" s="239"/>
      <c r="T147" s="241">
        <f>T148</f>
        <v>0</v>
      </c>
      <c r="U147" s="12"/>
      <c r="V147" s="12"/>
      <c r="W147" s="12"/>
      <c r="X147" s="12"/>
      <c r="Y147" s="12"/>
      <c r="Z147" s="12"/>
      <c r="AA147" s="12"/>
      <c r="AB147" s="12"/>
      <c r="AC147" s="12"/>
      <c r="AD147" s="12"/>
      <c r="AE147" s="12"/>
      <c r="AR147" s="242" t="s">
        <v>112</v>
      </c>
      <c r="AT147" s="243" t="s">
        <v>82</v>
      </c>
      <c r="AU147" s="243" t="s">
        <v>91</v>
      </c>
      <c r="AY147" s="242" t="s">
        <v>397</v>
      </c>
      <c r="BK147" s="244">
        <f>BK148</f>
        <v>0</v>
      </c>
    </row>
    <row r="148" s="2" customFormat="1" ht="16.5" customHeight="1">
      <c r="A148" s="40"/>
      <c r="B148" s="41"/>
      <c r="C148" s="247" t="s">
        <v>171</v>
      </c>
      <c r="D148" s="247" t="s">
        <v>400</v>
      </c>
      <c r="E148" s="248" t="s">
        <v>5554</v>
      </c>
      <c r="F148" s="249" t="s">
        <v>6298</v>
      </c>
      <c r="G148" s="250" t="s">
        <v>6299</v>
      </c>
      <c r="H148" s="251">
        <v>1</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1088</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1088</v>
      </c>
      <c r="BM148" s="259" t="s">
        <v>6311</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9N42obWXhcU9HjU6nKrOjjmoi36Vmj87iG/nw8epwJTd81QPCiJpVWywhjS0z4NN7EvIhHw/u45z+aS2Bn2yiA==" hashValue="zLawSNZ9NGjYrBEMyWmq1rUJIS2xxPozsB9T6FsPl3+k0kD+M3z8sx1UzuVQ8tg4KLVrlnUfMlg7AiZ6eIZgiw==" algorithmName="SHA-512" password="CC35"/>
  <autoFilter ref="C125:K14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6312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ROUND((SUM(BE126:BE148)),  2)</f>
        <v>0</v>
      </c>
      <c r="G37" s="40"/>
      <c r="H37" s="40"/>
      <c r="I37" s="174">
        <v>0.20999999999999999</v>
      </c>
      <c r="J37" s="173">
        <f>ROUND(((SUM(BE126:BE148))*I37),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ROUND((SUM(BF126:BF148)),  2)</f>
        <v>0</v>
      </c>
      <c r="G38" s="40"/>
      <c r="H38" s="40"/>
      <c r="I38" s="174">
        <v>0.14999999999999999</v>
      </c>
      <c r="J38" s="173">
        <f>ROUND(((SUM(BF126:BF148))*I38),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32 - Zařízení č.39</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6281</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4347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5466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32 - Zařízení č.39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5474</v>
      </c>
      <c r="F127" s="234" t="s">
        <v>5475</v>
      </c>
      <c r="G127" s="232"/>
      <c r="H127" s="232"/>
      <c r="I127" s="235"/>
      <c r="J127" s="236">
        <f>BK127</f>
        <v>0</v>
      </c>
      <c r="K127" s="232"/>
      <c r="L127" s="237"/>
      <c r="M127" s="238"/>
      <c r="N127" s="239"/>
      <c r="O127" s="239"/>
      <c r="P127" s="240">
        <f>P128+SUM(P129:P147)</f>
        <v>0</v>
      </c>
      <c r="Q127" s="239"/>
      <c r="R127" s="240">
        <f>R128+SUM(R129:R147)</f>
        <v>0</v>
      </c>
      <c r="S127" s="239"/>
      <c r="T127" s="241">
        <f>T128+SUM(T129:T147)</f>
        <v>0</v>
      </c>
      <c r="U127" s="12"/>
      <c r="V127" s="12"/>
      <c r="W127" s="12"/>
      <c r="X127" s="12"/>
      <c r="Y127" s="12"/>
      <c r="Z127" s="12"/>
      <c r="AA127" s="12"/>
      <c r="AB127" s="12"/>
      <c r="AC127" s="12"/>
      <c r="AD127" s="12"/>
      <c r="AE127" s="12"/>
      <c r="AR127" s="242" t="s">
        <v>91</v>
      </c>
      <c r="AT127" s="243" t="s">
        <v>82</v>
      </c>
      <c r="AU127" s="243" t="s">
        <v>83</v>
      </c>
      <c r="AY127" s="242" t="s">
        <v>397</v>
      </c>
      <c r="BK127" s="244">
        <f>BK128+SUM(BK129:BK147)</f>
        <v>0</v>
      </c>
    </row>
    <row r="128" s="2" customFormat="1" ht="16.5" customHeight="1">
      <c r="A128" s="40"/>
      <c r="B128" s="41"/>
      <c r="C128" s="247" t="s">
        <v>91</v>
      </c>
      <c r="D128" s="247" t="s">
        <v>400</v>
      </c>
      <c r="E128" s="248" t="s">
        <v>6313</v>
      </c>
      <c r="F128" s="249" t="s">
        <v>6156</v>
      </c>
      <c r="G128" s="250" t="s">
        <v>5478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2" customFormat="1">
      <c r="A129" s="40"/>
      <c r="B129" s="41"/>
      <c r="C129" s="42"/>
      <c r="D129" s="261" t="s">
        <v>404</v>
      </c>
      <c r="E129" s="42"/>
      <c r="F129" s="262" t="s">
        <v>6283</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16.5" customHeight="1">
      <c r="A130" s="40"/>
      <c r="B130" s="41"/>
      <c r="C130" s="247" t="s">
        <v>93</v>
      </c>
      <c r="D130" s="247" t="s">
        <v>400</v>
      </c>
      <c r="E130" s="248" t="s">
        <v>5480</v>
      </c>
      <c r="F130" s="249" t="s">
        <v>6158</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16.5" customHeight="1">
      <c r="A131" s="40"/>
      <c r="B131" s="41"/>
      <c r="C131" s="247" t="s">
        <v>112</v>
      </c>
      <c r="D131" s="247" t="s">
        <v>400</v>
      </c>
      <c r="E131" s="248" t="s">
        <v>6314</v>
      </c>
      <c r="F131" s="249" t="s">
        <v>6285</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5492</v>
      </c>
      <c r="F132" s="249" t="s">
        <v>6161</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16.5" customHeight="1">
      <c r="A133" s="40"/>
      <c r="B133" s="41"/>
      <c r="C133" s="247" t="s">
        <v>130</v>
      </c>
      <c r="D133" s="247" t="s">
        <v>400</v>
      </c>
      <c r="E133" s="248" t="s">
        <v>6315</v>
      </c>
      <c r="F133" s="249" t="s">
        <v>6163</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16.5" customHeight="1">
      <c r="A134" s="40"/>
      <c r="B134" s="41"/>
      <c r="C134" s="247" t="s">
        <v>133</v>
      </c>
      <c r="D134" s="247" t="s">
        <v>400</v>
      </c>
      <c r="E134" s="248" t="s">
        <v>6316</v>
      </c>
      <c r="F134" s="249" t="s">
        <v>6288</v>
      </c>
      <c r="G134" s="250" t="s">
        <v>1828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16.5" customHeight="1">
      <c r="A135" s="40"/>
      <c r="B135" s="41"/>
      <c r="C135" s="247" t="s">
        <v>139</v>
      </c>
      <c r="D135" s="247" t="s">
        <v>400</v>
      </c>
      <c r="E135" s="248" t="s">
        <v>5506</v>
      </c>
      <c r="F135" s="249" t="s">
        <v>6164</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400</v>
      </c>
      <c r="E136" s="248" t="s">
        <v>6317</v>
      </c>
      <c r="F136" s="249" t="s">
        <v>6290</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6318</v>
      </c>
      <c r="F137" s="249" t="s">
        <v>6168</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6319</v>
      </c>
      <c r="F138" s="249" t="s">
        <v>6172</v>
      </c>
      <c r="G138" s="250" t="s">
        <v>4037</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16.5" customHeight="1">
      <c r="A139" s="40"/>
      <c r="B139" s="41"/>
      <c r="C139" s="247" t="s">
        <v>148</v>
      </c>
      <c r="D139" s="247" t="s">
        <v>400</v>
      </c>
      <c r="E139" s="248" t="s">
        <v>6320</v>
      </c>
      <c r="F139" s="249" t="s">
        <v>6170</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16.5" customHeight="1">
      <c r="A140" s="40"/>
      <c r="B140" s="41"/>
      <c r="C140" s="247" t="s">
        <v>151</v>
      </c>
      <c r="D140" s="247" t="s">
        <v>400</v>
      </c>
      <c r="E140" s="248" t="s">
        <v>6321</v>
      </c>
      <c r="F140" s="249" t="s">
        <v>6295</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16.5" customHeight="1">
      <c r="A141" s="40"/>
      <c r="B141" s="41"/>
      <c r="C141" s="247" t="s">
        <v>154</v>
      </c>
      <c r="D141" s="247" t="s">
        <v>400</v>
      </c>
      <c r="E141" s="248" t="s">
        <v>5556</v>
      </c>
      <c r="F141" s="249" t="s">
        <v>6180</v>
      </c>
      <c r="G141" s="250" t="s">
        <v>5478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5572</v>
      </c>
      <c r="F142" s="249" t="s">
        <v>5573</v>
      </c>
      <c r="G142" s="250" t="s">
        <v>3621</v>
      </c>
      <c r="H142" s="251">
        <v>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16.5" customHeight="1">
      <c r="A143" s="40"/>
      <c r="B143" s="41"/>
      <c r="C143" s="247" t="s">
        <v>8</v>
      </c>
      <c r="D143" s="247" t="s">
        <v>400</v>
      </c>
      <c r="E143" s="248" t="s">
        <v>5574</v>
      </c>
      <c r="F143" s="249" t="s">
        <v>5575</v>
      </c>
      <c r="G143" s="250" t="s">
        <v>3621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21.75" customHeight="1">
      <c r="A144" s="40"/>
      <c r="B144" s="41"/>
      <c r="C144" s="247" t="s">
        <v>162</v>
      </c>
      <c r="D144" s="247" t="s">
        <v>400</v>
      </c>
      <c r="E144" s="248" t="s">
        <v>5578</v>
      </c>
      <c r="F144" s="249" t="s">
        <v>5581</v>
      </c>
      <c r="G144" s="250" t="s">
        <v>5392</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5580</v>
      </c>
      <c r="F145" s="249" t="s">
        <v>5583</v>
      </c>
      <c r="G145" s="250" t="s">
        <v>5392</v>
      </c>
      <c r="H145" s="251">
        <v>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66.75" customHeight="1">
      <c r="A146" s="40"/>
      <c r="B146" s="41"/>
      <c r="C146" s="247" t="s">
        <v>168</v>
      </c>
      <c r="D146" s="247" t="s">
        <v>400</v>
      </c>
      <c r="E146" s="248" t="s">
        <v>3874</v>
      </c>
      <c r="F146" s="249" t="s">
        <v>5584</v>
      </c>
      <c r="G146" s="250" t="s">
        <v>546</v>
      </c>
      <c r="H146" s="251">
        <v>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12" customFormat="1" ht="22.8" customHeight="1">
      <c r="A147" s="12"/>
      <c r="B147" s="231"/>
      <c r="C147" s="232"/>
      <c r="D147" s="233" t="s">
        <v>82</v>
      </c>
      <c r="E147" s="245" t="s">
        <v>6296</v>
      </c>
      <c r="F147" s="245" t="s">
        <v>6297</v>
      </c>
      <c r="G147" s="232"/>
      <c r="H147" s="232"/>
      <c r="I147" s="235"/>
      <c r="J147" s="246">
        <f>BK147</f>
        <v>0</v>
      </c>
      <c r="K147" s="232"/>
      <c r="L147" s="237"/>
      <c r="M147" s="238"/>
      <c r="N147" s="239"/>
      <c r="O147" s="239"/>
      <c r="P147" s="240">
        <f>P148</f>
        <v>0</v>
      </c>
      <c r="Q147" s="239"/>
      <c r="R147" s="240">
        <f>R148</f>
        <v>0</v>
      </c>
      <c r="S147" s="239"/>
      <c r="T147" s="241">
        <f>T148</f>
        <v>0</v>
      </c>
      <c r="U147" s="12"/>
      <c r="V147" s="12"/>
      <c r="W147" s="12"/>
      <c r="X147" s="12"/>
      <c r="Y147" s="12"/>
      <c r="Z147" s="12"/>
      <c r="AA147" s="12"/>
      <c r="AB147" s="12"/>
      <c r="AC147" s="12"/>
      <c r="AD147" s="12"/>
      <c r="AE147" s="12"/>
      <c r="AR147" s="242" t="s">
        <v>112</v>
      </c>
      <c r="AT147" s="243" t="s">
        <v>82</v>
      </c>
      <c r="AU147" s="243" t="s">
        <v>91</v>
      </c>
      <c r="AY147" s="242" t="s">
        <v>397</v>
      </c>
      <c r="BK147" s="244">
        <f>BK148</f>
        <v>0</v>
      </c>
    </row>
    <row r="148" s="2" customFormat="1" ht="16.5" customHeight="1">
      <c r="A148" s="40"/>
      <c r="B148" s="41"/>
      <c r="C148" s="247" t="s">
        <v>171</v>
      </c>
      <c r="D148" s="247" t="s">
        <v>400</v>
      </c>
      <c r="E148" s="248" t="s">
        <v>5554</v>
      </c>
      <c r="F148" s="249" t="s">
        <v>6298</v>
      </c>
      <c r="G148" s="250" t="s">
        <v>6299</v>
      </c>
      <c r="H148" s="251">
        <v>1</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1088</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1088</v>
      </c>
      <c r="BM148" s="259" t="s">
        <v>6322</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ez0USQd+XVrYV+YqcnjzFXcxzgH/V+msBk3U4bgV73nLHt1b73aFh3ldqFxN5ZbbnSBMeRVJ0BSQO9MR0gRDxA==" hashValue="0/EndBrk+sPr4VdZRM/aqnC7e+S7HJ4Ar7Al9iUwE5qiBWzSc05lLVXoy4iL+yay6dbUfsFSL4uCl6+X8P1OFA==" algorithmName="SHA-512" password="CC35"/>
  <autoFilter ref="C125:K14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6323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ROUND((SUM(BE125:BE131)),  2)</f>
        <v>0</v>
      </c>
      <c r="G37" s="40"/>
      <c r="H37" s="40"/>
      <c r="I37" s="174">
        <v>0.20999999999999999</v>
      </c>
      <c r="J37" s="173">
        <f>ROUND(((SUM(BE125:BE131))*I37),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ROUND((SUM(BF125:BF131)),  2)</f>
        <v>0</v>
      </c>
      <c r="G38" s="40"/>
      <c r="H38" s="40"/>
      <c r="I38" s="174">
        <v>0.14999999999999999</v>
      </c>
      <c r="J38" s="173">
        <f>ROUND(((SUM(BF125:BF131))*I38),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34 - Zařízení č.21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34 - Zařízení č.21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SUM(P127:P131)</f>
        <v>0</v>
      </c>
      <c r="Q126" s="239"/>
      <c r="R126" s="240">
        <f>SUM(R127:R131)</f>
        <v>0</v>
      </c>
      <c r="S126" s="239"/>
      <c r="T126" s="241">
        <f>SUM(T127:T131)</f>
        <v>0</v>
      </c>
      <c r="U126" s="12"/>
      <c r="V126" s="12"/>
      <c r="W126" s="12"/>
      <c r="X126" s="12"/>
      <c r="Y126" s="12"/>
      <c r="Z126" s="12"/>
      <c r="AA126" s="12"/>
      <c r="AB126" s="12"/>
      <c r="AC126" s="12"/>
      <c r="AD126" s="12"/>
      <c r="AE126" s="12"/>
      <c r="AR126" s="242" t="s">
        <v>91</v>
      </c>
      <c r="AT126" s="243" t="s">
        <v>82</v>
      </c>
      <c r="AU126" s="243" t="s">
        <v>83</v>
      </c>
      <c r="AY126" s="242" t="s">
        <v>397</v>
      </c>
      <c r="BK126" s="244">
        <f>SUM(BK127:BK131)</f>
        <v>0</v>
      </c>
    </row>
    <row r="127" s="2" customFormat="1" ht="21.75" customHeight="1">
      <c r="A127" s="40"/>
      <c r="B127" s="41"/>
      <c r="C127" s="247" t="s">
        <v>91</v>
      </c>
      <c r="D127" s="247" t="s">
        <v>400</v>
      </c>
      <c r="E127" s="248" t="s">
        <v>6324</v>
      </c>
      <c r="F127" s="249" t="s">
        <v>6325</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112</v>
      </c>
      <c r="D128" s="247" t="s">
        <v>400</v>
      </c>
      <c r="E128" s="248" t="s">
        <v>5480</v>
      </c>
      <c r="F128" s="249" t="s">
        <v>6147</v>
      </c>
      <c r="G128" s="250" t="s">
        <v>1828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133</v>
      </c>
    </row>
    <row r="129" s="2" customFormat="1" ht="21.75" customHeight="1">
      <c r="A129" s="40"/>
      <c r="B129" s="41"/>
      <c r="C129" s="247" t="s">
        <v>124</v>
      </c>
      <c r="D129" s="247" t="s">
        <v>400</v>
      </c>
      <c r="E129" s="248" t="s">
        <v>6326</v>
      </c>
      <c r="F129" s="249" t="s">
        <v>6149</v>
      </c>
      <c r="G129" s="250" t="s">
        <v>461</v>
      </c>
      <c r="H129" s="251">
        <v>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136</v>
      </c>
    </row>
    <row r="130" s="2" customFormat="1" ht="21.75" customHeight="1">
      <c r="A130" s="40"/>
      <c r="B130" s="41"/>
      <c r="C130" s="247" t="s">
        <v>133</v>
      </c>
      <c r="D130" s="247" t="s">
        <v>400</v>
      </c>
      <c r="E130" s="248" t="s">
        <v>6327</v>
      </c>
      <c r="F130" s="249" t="s">
        <v>6328</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139</v>
      </c>
      <c r="D131" s="247" t="s">
        <v>400</v>
      </c>
      <c r="E131" s="248" t="s">
        <v>5492</v>
      </c>
      <c r="F131" s="249" t="s">
        <v>6153</v>
      </c>
      <c r="G131" s="250" t="s">
        <v>1828</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vPlfDxk3XQVQ7YQxGRO8P6D2nPUQVZSD40lK7og7EGJmOmR3sEnDUFrr/M19tFMzmVdh6kGVtHuvIwUXPZ7C8w==" hashValue="3bU5eoWqcbJdpvf7nI6DtWbdDkDETYYodH2HDeeXn3laPsZPOYUQZsDgbScgmmIu/hTnZZy1wbKkoL6hzRct5A==" algorithmName="SHA-512" password="CC35"/>
  <autoFilter ref="C124:K13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5466</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ROUND((SUM(BE125:BE131)),  2)</f>
        <v>0</v>
      </c>
      <c r="G37" s="40"/>
      <c r="H37" s="40"/>
      <c r="I37" s="174">
        <v>0.20999999999999999</v>
      </c>
      <c r="J37" s="173">
        <f>ROUND(((SUM(BE125:BE131))*I37),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ROUND((SUM(BF125:BF131)),  2)</f>
        <v>0</v>
      </c>
      <c r="G38" s="40"/>
      <c r="H38" s="40"/>
      <c r="I38" s="174">
        <v>0.14999999999999999</v>
      </c>
      <c r="J38" s="173">
        <f>ROUND(((SUM(BF125:BF131))*I38),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5466</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35 - Zařízení č.22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5473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4347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5466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35 - Zařízení č.22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5474</v>
      </c>
      <c r="F126" s="234" t="s">
        <v>5475</v>
      </c>
      <c r="G126" s="232"/>
      <c r="H126" s="232"/>
      <c r="I126" s="235"/>
      <c r="J126" s="236">
        <f>BK126</f>
        <v>0</v>
      </c>
      <c r="K126" s="232"/>
      <c r="L126" s="237"/>
      <c r="M126" s="238"/>
      <c r="N126" s="239"/>
      <c r="O126" s="239"/>
      <c r="P126" s="240">
        <f>SUM(P127:P131)</f>
        <v>0</v>
      </c>
      <c r="Q126" s="239"/>
      <c r="R126" s="240">
        <f>SUM(R127:R131)</f>
        <v>0</v>
      </c>
      <c r="S126" s="239"/>
      <c r="T126" s="241">
        <f>SUM(T127:T131)</f>
        <v>0</v>
      </c>
      <c r="U126" s="12"/>
      <c r="V126" s="12"/>
      <c r="W126" s="12"/>
      <c r="X126" s="12"/>
      <c r="Y126" s="12"/>
      <c r="Z126" s="12"/>
      <c r="AA126" s="12"/>
      <c r="AB126" s="12"/>
      <c r="AC126" s="12"/>
      <c r="AD126" s="12"/>
      <c r="AE126" s="12"/>
      <c r="AR126" s="242" t="s">
        <v>91</v>
      </c>
      <c r="AT126" s="243" t="s">
        <v>82</v>
      </c>
      <c r="AU126" s="243" t="s">
        <v>83</v>
      </c>
      <c r="AY126" s="242" t="s">
        <v>397</v>
      </c>
      <c r="BK126" s="244">
        <f>SUM(BK127:BK131)</f>
        <v>0</v>
      </c>
    </row>
    <row r="127" s="2" customFormat="1" ht="21.75" customHeight="1">
      <c r="A127" s="40"/>
      <c r="B127" s="41"/>
      <c r="C127" s="247" t="s">
        <v>91</v>
      </c>
      <c r="D127" s="247" t="s">
        <v>400</v>
      </c>
      <c r="E127" s="248" t="s">
        <v>6330</v>
      </c>
      <c r="F127" s="249" t="s">
        <v>6325</v>
      </c>
      <c r="G127" s="250" t="s">
        <v>5478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112</v>
      </c>
      <c r="D128" s="247" t="s">
        <v>400</v>
      </c>
      <c r="E128" s="248" t="s">
        <v>5480</v>
      </c>
      <c r="F128" s="249" t="s">
        <v>6147</v>
      </c>
      <c r="G128" s="250" t="s">
        <v>1828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133</v>
      </c>
    </row>
    <row r="129" s="2" customFormat="1" ht="21.75" customHeight="1">
      <c r="A129" s="40"/>
      <c r="B129" s="41"/>
      <c r="C129" s="247" t="s">
        <v>124</v>
      </c>
      <c r="D129" s="247" t="s">
        <v>400</v>
      </c>
      <c r="E129" s="248" t="s">
        <v>6331</v>
      </c>
      <c r="F129" s="249" t="s">
        <v>6149</v>
      </c>
      <c r="G129" s="250" t="s">
        <v>461</v>
      </c>
      <c r="H129" s="251">
        <v>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136</v>
      </c>
    </row>
    <row r="130" s="2" customFormat="1" ht="21.75" customHeight="1">
      <c r="A130" s="40"/>
      <c r="B130" s="41"/>
      <c r="C130" s="247" t="s">
        <v>133</v>
      </c>
      <c r="D130" s="247" t="s">
        <v>400</v>
      </c>
      <c r="E130" s="248" t="s">
        <v>6332</v>
      </c>
      <c r="F130" s="249" t="s">
        <v>6328</v>
      </c>
      <c r="G130" s="250" t="s">
        <v>5478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139</v>
      </c>
      <c r="D131" s="247" t="s">
        <v>400</v>
      </c>
      <c r="E131" s="248" t="s">
        <v>5492</v>
      </c>
      <c r="F131" s="249" t="s">
        <v>6153</v>
      </c>
      <c r="G131" s="250" t="s">
        <v>1828</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CLPh9t+9zsC3JeXzkkIYj/lxdmhnV2UEytIwkolpWkrA+ZqLltccgvQ5gpues5C3cbnpUhlMBaIj79zXDDGUqw==" hashValue="12k3MtLQkPWxaERY4JMB3PHTTH3upm/LDiin85kuHX8wJTxAPgGnvyLbBR0ON+BEThpPfS+Zk5sDee0rWgpxSg==" algorithmName="SHA-512" password="CC35"/>
  <autoFilter ref="C124:K13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6333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ROUND((SUM(BE130:BE244)),  2)</f>
        <v>0</v>
      </c>
      <c r="G37" s="40"/>
      <c r="H37" s="40"/>
      <c r="I37" s="174">
        <v>0.20999999999999999</v>
      </c>
      <c r="J37" s="173">
        <f>ROUND(((SUM(BE130:BE244))*I37),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ROUND((SUM(BF130:BF244)),  2)</f>
        <v>0</v>
      </c>
      <c r="G38" s="40"/>
      <c r="H38" s="40"/>
      <c r="I38" s="174">
        <v>0.14999999999999999</v>
      </c>
      <c r="J38" s="173">
        <f>ROUND(((SUM(BF130:BF244))*I38),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1.09 - Měření  a regulace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6334</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6335</v>
      </c>
      <c r="E102" s="208"/>
      <c r="F102" s="208"/>
      <c r="G102" s="208"/>
      <c r="H102" s="208"/>
      <c r="I102" s="209"/>
      <c r="J102" s="210">
        <f>J158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6336</v>
      </c>
      <c r="E103" s="208"/>
      <c r="F103" s="208"/>
      <c r="G103" s="208"/>
      <c r="H103" s="208"/>
      <c r="I103" s="209"/>
      <c r="J103" s="210">
        <f>J198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6337</v>
      </c>
      <c r="E104" s="208"/>
      <c r="F104" s="208"/>
      <c r="G104" s="208"/>
      <c r="H104" s="208"/>
      <c r="I104" s="209"/>
      <c r="J104" s="210">
        <f>J206</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6338</v>
      </c>
      <c r="E105" s="208"/>
      <c r="F105" s="208"/>
      <c r="G105" s="208"/>
      <c r="H105" s="208"/>
      <c r="I105" s="209"/>
      <c r="J105" s="210">
        <f>J210</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6339</v>
      </c>
      <c r="E106" s="208"/>
      <c r="F106" s="208"/>
      <c r="G106" s="208"/>
      <c r="H106" s="208"/>
      <c r="I106" s="209"/>
      <c r="J106" s="210">
        <f>J240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383</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368</v>
      </c>
      <c r="D117" s="23"/>
      <c r="E117" s="23"/>
      <c r="F117" s="23"/>
      <c r="G117" s="23"/>
      <c r="H117" s="23"/>
      <c r="I117" s="149"/>
      <c r="J117" s="23"/>
      <c r="K117" s="23"/>
      <c r="L117" s="21"/>
    </row>
    <row r="118" s="1" customFormat="1" ht="16.5" customHeight="1">
      <c r="B118" s="22"/>
      <c r="C118" s="23"/>
      <c r="D118" s="23"/>
      <c r="E118" s="199" t="s">
        <v>555</v>
      </c>
      <c r="F118" s="23"/>
      <c r="G118" s="23"/>
      <c r="H118" s="23"/>
      <c r="I118" s="149"/>
      <c r="J118" s="23"/>
      <c r="K118" s="23"/>
      <c r="L118" s="21"/>
    </row>
    <row r="119" s="1" customFormat="1" ht="12" customHeight="1">
      <c r="B119" s="22"/>
      <c r="C119" s="33" t="s">
        <v>556</v>
      </c>
      <c r="D119" s="23"/>
      <c r="E119" s="23"/>
      <c r="F119" s="23"/>
      <c r="G119" s="23"/>
      <c r="H119" s="23"/>
      <c r="I119" s="149"/>
      <c r="J119" s="23"/>
      <c r="K119" s="23"/>
      <c r="L119" s="21"/>
    </row>
    <row r="120" s="2" customFormat="1" ht="16.5" customHeight="1">
      <c r="A120" s="40"/>
      <c r="B120" s="41"/>
      <c r="C120" s="42"/>
      <c r="D120" s="42"/>
      <c r="E120" s="333" t="s">
        <v>4347</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4348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 xml:space="preserve">1.09 - Měření  a regulace</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Moravská Třebová</v>
      </c>
      <c r="G124" s="42"/>
      <c r="H124" s="42"/>
      <c r="I124" s="159" t="s">
        <v>24</v>
      </c>
      <c r="J124" s="81" t="str">
        <f>IF(J16="","",J16)</f>
        <v>1. 6. 2020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Pardubický kraj</v>
      </c>
      <c r="G126" s="42"/>
      <c r="H126" s="42"/>
      <c r="I126" s="159" t="s">
        <v>36</v>
      </c>
      <c r="J126" s="38" t="str">
        <f>E25</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384</v>
      </c>
      <c r="D129" s="221" t="s">
        <v>68</v>
      </c>
      <c r="E129" s="221" t="s">
        <v>64</v>
      </c>
      <c r="F129" s="221" t="s">
        <v>65</v>
      </c>
      <c r="G129" s="221" t="s">
        <v>385</v>
      </c>
      <c r="H129" s="221" t="s">
        <v>386</v>
      </c>
      <c r="I129" s="222" t="s">
        <v>387</v>
      </c>
      <c r="J129" s="223" t="s">
        <v>372</v>
      </c>
      <c r="K129" s="224" t="s">
        <v>388</v>
      </c>
      <c r="L129" s="225"/>
      <c r="M129" s="102" t="s">
        <v>1</v>
      </c>
      <c r="N129" s="103" t="s">
        <v>47</v>
      </c>
      <c r="O129" s="103" t="s">
        <v>389</v>
      </c>
      <c r="P129" s="103" t="s">
        <v>390</v>
      </c>
      <c r="Q129" s="103" t="s">
        <v>391</v>
      </c>
      <c r="R129" s="103" t="s">
        <v>392</v>
      </c>
      <c r="S129" s="103" t="s">
        <v>393</v>
      </c>
      <c r="T129" s="104" t="s">
        <v>394</v>
      </c>
      <c r="U129" s="218"/>
      <c r="V129" s="218"/>
      <c r="W129" s="218"/>
      <c r="X129" s="218"/>
      <c r="Y129" s="218"/>
      <c r="Z129" s="218"/>
      <c r="AA129" s="218"/>
      <c r="AB129" s="218"/>
      <c r="AC129" s="218"/>
      <c r="AD129" s="218"/>
      <c r="AE129" s="218"/>
    </row>
    <row r="130" s="2" customFormat="1" ht="22.8" customHeight="1">
      <c r="A130" s="40"/>
      <c r="B130" s="41"/>
      <c r="C130" s="109" t="s">
        <v>395</v>
      </c>
      <c r="D130" s="42"/>
      <c r="E130" s="42"/>
      <c r="F130" s="42"/>
      <c r="G130" s="42"/>
      <c r="H130" s="42"/>
      <c r="I130" s="157"/>
      <c r="J130" s="226">
        <f>BK130</f>
        <v>0</v>
      </c>
      <c r="K130" s="42"/>
      <c r="L130" s="46"/>
      <c r="M130" s="105"/>
      <c r="N130" s="227"/>
      <c r="O130" s="106"/>
      <c r="P130" s="228">
        <f>P131+P158+P198+P206+P210+P240</f>
        <v>0</v>
      </c>
      <c r="Q130" s="106"/>
      <c r="R130" s="228">
        <f>R131+R158+R198+R206+R210+R240</f>
        <v>0</v>
      </c>
      <c r="S130" s="106"/>
      <c r="T130" s="229">
        <f>T131+T158+T198+T206+T210+T240</f>
        <v>0</v>
      </c>
      <c r="U130" s="40"/>
      <c r="V130" s="40"/>
      <c r="W130" s="40"/>
      <c r="X130" s="40"/>
      <c r="Y130" s="40"/>
      <c r="Z130" s="40"/>
      <c r="AA130" s="40"/>
      <c r="AB130" s="40"/>
      <c r="AC130" s="40"/>
      <c r="AD130" s="40"/>
      <c r="AE130" s="40"/>
      <c r="AT130" s="18" t="s">
        <v>82</v>
      </c>
      <c r="AU130" s="18" t="s">
        <v>374</v>
      </c>
      <c r="BK130" s="230">
        <f>BK131+BK158+BK198+BK206+BK210+BK240</f>
        <v>0</v>
      </c>
    </row>
    <row r="131" s="12" customFormat="1" ht="25.92" customHeight="1">
      <c r="A131" s="12"/>
      <c r="B131" s="231"/>
      <c r="C131" s="232"/>
      <c r="D131" s="233" t="s">
        <v>82</v>
      </c>
      <c r="E131" s="234" t="s">
        <v>5095</v>
      </c>
      <c r="F131" s="234" t="s">
        <v>6340</v>
      </c>
      <c r="G131" s="232"/>
      <c r="H131" s="232"/>
      <c r="I131" s="235"/>
      <c r="J131" s="236">
        <f>BK131</f>
        <v>0</v>
      </c>
      <c r="K131" s="232"/>
      <c r="L131" s="237"/>
      <c r="M131" s="238"/>
      <c r="N131" s="239"/>
      <c r="O131" s="239"/>
      <c r="P131" s="240">
        <f>SUM(P132:P157)</f>
        <v>0</v>
      </c>
      <c r="Q131" s="239"/>
      <c r="R131" s="240">
        <f>SUM(R132:R157)</f>
        <v>0</v>
      </c>
      <c r="S131" s="239"/>
      <c r="T131" s="241">
        <f>SUM(T132:T157)</f>
        <v>0</v>
      </c>
      <c r="U131" s="12"/>
      <c r="V131" s="12"/>
      <c r="W131" s="12"/>
      <c r="X131" s="12"/>
      <c r="Y131" s="12"/>
      <c r="Z131" s="12"/>
      <c r="AA131" s="12"/>
      <c r="AB131" s="12"/>
      <c r="AC131" s="12"/>
      <c r="AD131" s="12"/>
      <c r="AE131" s="12"/>
      <c r="AR131" s="242" t="s">
        <v>91</v>
      </c>
      <c r="AT131" s="243" t="s">
        <v>82</v>
      </c>
      <c r="AU131" s="243" t="s">
        <v>83</v>
      </c>
      <c r="AY131" s="242" t="s">
        <v>397</v>
      </c>
      <c r="BK131" s="244">
        <f>SUM(BK132:BK157)</f>
        <v>0</v>
      </c>
    </row>
    <row r="132" s="2" customFormat="1" ht="21.75" customHeight="1">
      <c r="A132" s="40"/>
      <c r="B132" s="41"/>
      <c r="C132" s="247" t="s">
        <v>91</v>
      </c>
      <c r="D132" s="247" t="s">
        <v>400</v>
      </c>
      <c r="E132" s="248" t="s">
        <v>6341</v>
      </c>
      <c r="F132" s="249" t="s">
        <v>6342</v>
      </c>
      <c r="G132" s="250" t="s">
        <v>1828</v>
      </c>
      <c r="H132" s="251">
        <v>12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93</v>
      </c>
    </row>
    <row r="133" s="2" customFormat="1">
      <c r="A133" s="40"/>
      <c r="B133" s="41"/>
      <c r="C133" s="42"/>
      <c r="D133" s="261" t="s">
        <v>404</v>
      </c>
      <c r="E133" s="42"/>
      <c r="F133" s="262" t="s">
        <v>6343</v>
      </c>
      <c r="G133" s="42"/>
      <c r="H133" s="42"/>
      <c r="I133" s="157"/>
      <c r="J133" s="42"/>
      <c r="K133" s="42"/>
      <c r="L133" s="46"/>
      <c r="M133" s="263"/>
      <c r="N133" s="264"/>
      <c r="O133" s="93"/>
      <c r="P133" s="93"/>
      <c r="Q133" s="93"/>
      <c r="R133" s="93"/>
      <c r="S133" s="93"/>
      <c r="T133" s="94"/>
      <c r="U133" s="40"/>
      <c r="V133" s="40"/>
      <c r="W133" s="40"/>
      <c r="X133" s="40"/>
      <c r="Y133" s="40"/>
      <c r="Z133" s="40"/>
      <c r="AA133" s="40"/>
      <c r="AB133" s="40"/>
      <c r="AC133" s="40"/>
      <c r="AD133" s="40"/>
      <c r="AE133" s="40"/>
      <c r="AT133" s="18" t="s">
        <v>404</v>
      </c>
      <c r="AU133" s="18" t="s">
        <v>91</v>
      </c>
    </row>
    <row r="134" s="2" customFormat="1" ht="16.5" customHeight="1">
      <c r="A134" s="40"/>
      <c r="B134" s="41"/>
      <c r="C134" s="247" t="s">
        <v>93</v>
      </c>
      <c r="D134" s="247" t="s">
        <v>400</v>
      </c>
      <c r="E134" s="248" t="s">
        <v>6344</v>
      </c>
      <c r="F134" s="249" t="s">
        <v>6345</v>
      </c>
      <c r="G134" s="250" t="s">
        <v>1828</v>
      </c>
      <c r="H134" s="251">
        <v>12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2" customFormat="1">
      <c r="A135" s="40"/>
      <c r="B135" s="41"/>
      <c r="C135" s="42"/>
      <c r="D135" s="261" t="s">
        <v>404</v>
      </c>
      <c r="E135" s="42"/>
      <c r="F135" s="262" t="s">
        <v>6346</v>
      </c>
      <c r="G135" s="42"/>
      <c r="H135" s="42"/>
      <c r="I135" s="157"/>
      <c r="J135" s="42"/>
      <c r="K135" s="42"/>
      <c r="L135" s="46"/>
      <c r="M135" s="263"/>
      <c r="N135" s="264"/>
      <c r="O135" s="93"/>
      <c r="P135" s="93"/>
      <c r="Q135" s="93"/>
      <c r="R135" s="93"/>
      <c r="S135" s="93"/>
      <c r="T135" s="94"/>
      <c r="U135" s="40"/>
      <c r="V135" s="40"/>
      <c r="W135" s="40"/>
      <c r="X135" s="40"/>
      <c r="Y135" s="40"/>
      <c r="Z135" s="40"/>
      <c r="AA135" s="40"/>
      <c r="AB135" s="40"/>
      <c r="AC135" s="40"/>
      <c r="AD135" s="40"/>
      <c r="AE135" s="40"/>
      <c r="AT135" s="18" t="s">
        <v>404</v>
      </c>
      <c r="AU135" s="18" t="s">
        <v>91</v>
      </c>
    </row>
    <row r="136" s="2" customFormat="1" ht="16.5" customHeight="1">
      <c r="A136" s="40"/>
      <c r="B136" s="41"/>
      <c r="C136" s="247" t="s">
        <v>112</v>
      </c>
      <c r="D136" s="247" t="s">
        <v>400</v>
      </c>
      <c r="E136" s="248" t="s">
        <v>6347</v>
      </c>
      <c r="F136" s="249" t="s">
        <v>6348</v>
      </c>
      <c r="G136" s="250" t="s">
        <v>1828</v>
      </c>
      <c r="H136" s="251">
        <v>12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ht="16.5" customHeight="1">
      <c r="A137" s="40"/>
      <c r="B137" s="41"/>
      <c r="C137" s="247" t="s">
        <v>124</v>
      </c>
      <c r="D137" s="247" t="s">
        <v>400</v>
      </c>
      <c r="E137" s="248" t="s">
        <v>6349</v>
      </c>
      <c r="F137" s="249" t="s">
        <v>6350</v>
      </c>
      <c r="G137" s="250" t="s">
        <v>1828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2" customFormat="1">
      <c r="A138" s="40"/>
      <c r="B138" s="41"/>
      <c r="C138" s="42"/>
      <c r="D138" s="261" t="s">
        <v>404</v>
      </c>
      <c r="E138" s="42"/>
      <c r="F138" s="262" t="s">
        <v>6351</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91</v>
      </c>
    </row>
    <row r="139" s="2" customFormat="1" ht="16.5" customHeight="1">
      <c r="A139" s="40"/>
      <c r="B139" s="41"/>
      <c r="C139" s="247" t="s">
        <v>130</v>
      </c>
      <c r="D139" s="247" t="s">
        <v>400</v>
      </c>
      <c r="E139" s="248" t="s">
        <v>6352</v>
      </c>
      <c r="F139" s="249" t="s">
        <v>6348</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145</v>
      </c>
    </row>
    <row r="140" s="2" customFormat="1" ht="16.5" customHeight="1">
      <c r="A140" s="40"/>
      <c r="B140" s="41"/>
      <c r="C140" s="247" t="s">
        <v>133</v>
      </c>
      <c r="D140" s="247" t="s">
        <v>400</v>
      </c>
      <c r="E140" s="248" t="s">
        <v>6353</v>
      </c>
      <c r="F140" s="249" t="s">
        <v>6354</v>
      </c>
      <c r="G140" s="250" t="s">
        <v>1828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c r="A141" s="40"/>
      <c r="B141" s="41"/>
      <c r="C141" s="42"/>
      <c r="D141" s="261" t="s">
        <v>404</v>
      </c>
      <c r="E141" s="42"/>
      <c r="F141" s="262" t="s">
        <v>6355</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404</v>
      </c>
      <c r="AU141" s="18" t="s">
        <v>91</v>
      </c>
    </row>
    <row r="142" s="2" customFormat="1" ht="16.5" customHeight="1">
      <c r="A142" s="40"/>
      <c r="B142" s="41"/>
      <c r="C142" s="247" t="s">
        <v>139</v>
      </c>
      <c r="D142" s="247" t="s">
        <v>400</v>
      </c>
      <c r="E142" s="248" t="s">
        <v>6356</v>
      </c>
      <c r="F142" s="249" t="s">
        <v>6348</v>
      </c>
      <c r="G142" s="250" t="s">
        <v>1828</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157</v>
      </c>
    </row>
    <row r="143" s="2" customFormat="1" ht="21.75" customHeight="1">
      <c r="A143" s="40"/>
      <c r="B143" s="41"/>
      <c r="C143" s="247" t="s">
        <v>136</v>
      </c>
      <c r="D143" s="247" t="s">
        <v>400</v>
      </c>
      <c r="E143" s="248" t="s">
        <v>6357</v>
      </c>
      <c r="F143" s="249" t="s">
        <v>6358</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162</v>
      </c>
    </row>
    <row r="144" s="2" customFormat="1">
      <c r="A144" s="40"/>
      <c r="B144" s="41"/>
      <c r="C144" s="42"/>
      <c r="D144" s="261" t="s">
        <v>404</v>
      </c>
      <c r="E144" s="42"/>
      <c r="F144" s="262" t="s">
        <v>6359</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91</v>
      </c>
    </row>
    <row r="145" s="2" customFormat="1" ht="21.75" customHeight="1">
      <c r="A145" s="40"/>
      <c r="B145" s="41"/>
      <c r="C145" s="247" t="s">
        <v>142</v>
      </c>
      <c r="D145" s="247" t="s">
        <v>400</v>
      </c>
      <c r="E145" s="248" t="s">
        <v>6360</v>
      </c>
      <c r="F145" s="249" t="s">
        <v>6361</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168</v>
      </c>
    </row>
    <row r="146" s="2" customFormat="1">
      <c r="A146" s="40"/>
      <c r="B146" s="41"/>
      <c r="C146" s="42"/>
      <c r="D146" s="261" t="s">
        <v>404</v>
      </c>
      <c r="E146" s="42"/>
      <c r="F146" s="262" t="s">
        <v>6362</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91</v>
      </c>
    </row>
    <row r="147" s="2" customFormat="1" ht="21.75" customHeight="1">
      <c r="A147" s="40"/>
      <c r="B147" s="41"/>
      <c r="C147" s="247" t="s">
        <v>145</v>
      </c>
      <c r="D147" s="247" t="s">
        <v>400</v>
      </c>
      <c r="E147" s="248" t="s">
        <v>6363</v>
      </c>
      <c r="F147" s="249" t="s">
        <v>6364</v>
      </c>
      <c r="G147" s="250" t="s">
        <v>1828</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174</v>
      </c>
    </row>
    <row r="148" s="2" customFormat="1">
      <c r="A148" s="40"/>
      <c r="B148" s="41"/>
      <c r="C148" s="42"/>
      <c r="D148" s="261" t="s">
        <v>404</v>
      </c>
      <c r="E148" s="42"/>
      <c r="F148" s="262" t="s">
        <v>6365</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91</v>
      </c>
    </row>
    <row r="149" s="2" customFormat="1" ht="16.5" customHeight="1">
      <c r="A149" s="40"/>
      <c r="B149" s="41"/>
      <c r="C149" s="247" t="s">
        <v>148</v>
      </c>
      <c r="D149" s="247" t="s">
        <v>400</v>
      </c>
      <c r="E149" s="248" t="s">
        <v>6366</v>
      </c>
      <c r="F149" s="249" t="s">
        <v>6367</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179</v>
      </c>
    </row>
    <row r="150" s="2" customFormat="1">
      <c r="A150" s="40"/>
      <c r="B150" s="41"/>
      <c r="C150" s="42"/>
      <c r="D150" s="261" t="s">
        <v>404</v>
      </c>
      <c r="E150" s="42"/>
      <c r="F150" s="262" t="s">
        <v>6368</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91</v>
      </c>
    </row>
    <row r="151" s="2" customFormat="1" ht="16.5" customHeight="1">
      <c r="A151" s="40"/>
      <c r="B151" s="41"/>
      <c r="C151" s="247" t="s">
        <v>151</v>
      </c>
      <c r="D151" s="247" t="s">
        <v>400</v>
      </c>
      <c r="E151" s="248" t="s">
        <v>6369</v>
      </c>
      <c r="F151" s="249" t="s">
        <v>6348</v>
      </c>
      <c r="G151" s="250" t="s">
        <v>1828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188</v>
      </c>
    </row>
    <row r="152" s="2" customFormat="1" ht="16.5" customHeight="1">
      <c r="A152" s="40"/>
      <c r="B152" s="41"/>
      <c r="C152" s="247" t="s">
        <v>154</v>
      </c>
      <c r="D152" s="247" t="s">
        <v>400</v>
      </c>
      <c r="E152" s="248" t="s">
        <v>6370</v>
      </c>
      <c r="F152" s="249" t="s">
        <v>6371</v>
      </c>
      <c r="G152" s="250" t="s">
        <v>1828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194</v>
      </c>
    </row>
    <row r="153" s="2" customFormat="1">
      <c r="A153" s="40"/>
      <c r="B153" s="41"/>
      <c r="C153" s="42"/>
      <c r="D153" s="261" t="s">
        <v>404</v>
      </c>
      <c r="E153" s="42"/>
      <c r="F153" s="262" t="s">
        <v>6372</v>
      </c>
      <c r="G153" s="42"/>
      <c r="H153" s="42"/>
      <c r="I153" s="157"/>
      <c r="J153" s="42"/>
      <c r="K153" s="42"/>
      <c r="L153" s="46"/>
      <c r="M153" s="263"/>
      <c r="N153" s="264"/>
      <c r="O153" s="93"/>
      <c r="P153" s="93"/>
      <c r="Q153" s="93"/>
      <c r="R153" s="93"/>
      <c r="S153" s="93"/>
      <c r="T153" s="94"/>
      <c r="U153" s="40"/>
      <c r="V153" s="40"/>
      <c r="W153" s="40"/>
      <c r="X153" s="40"/>
      <c r="Y153" s="40"/>
      <c r="Z153" s="40"/>
      <c r="AA153" s="40"/>
      <c r="AB153" s="40"/>
      <c r="AC153" s="40"/>
      <c r="AD153" s="40"/>
      <c r="AE153" s="40"/>
      <c r="AT153" s="18" t="s">
        <v>404</v>
      </c>
      <c r="AU153" s="18" t="s">
        <v>91</v>
      </c>
    </row>
    <row r="154" s="2" customFormat="1" ht="16.5" customHeight="1">
      <c r="A154" s="40"/>
      <c r="B154" s="41"/>
      <c r="C154" s="247" t="s">
        <v>157</v>
      </c>
      <c r="D154" s="247" t="s">
        <v>400</v>
      </c>
      <c r="E154" s="248" t="s">
        <v>6373</v>
      </c>
      <c r="F154" s="249" t="s">
        <v>6348</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200</v>
      </c>
    </row>
    <row r="155" s="2" customFormat="1" ht="16.5" customHeight="1">
      <c r="A155" s="40"/>
      <c r="B155" s="41"/>
      <c r="C155" s="247" t="s">
        <v>8</v>
      </c>
      <c r="D155" s="247" t="s">
        <v>400</v>
      </c>
      <c r="E155" s="248" t="s">
        <v>6374</v>
      </c>
      <c r="F155" s="249" t="s">
        <v>6375</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206</v>
      </c>
    </row>
    <row r="156" s="2" customFormat="1">
      <c r="A156" s="40"/>
      <c r="B156" s="41"/>
      <c r="C156" s="42"/>
      <c r="D156" s="261" t="s">
        <v>404</v>
      </c>
      <c r="E156" s="42"/>
      <c r="F156" s="262" t="s">
        <v>6376</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404</v>
      </c>
      <c r="AU156" s="18" t="s">
        <v>91</v>
      </c>
    </row>
    <row r="157" s="2" customFormat="1" ht="16.5" customHeight="1">
      <c r="A157" s="40"/>
      <c r="B157" s="41"/>
      <c r="C157" s="247" t="s">
        <v>162</v>
      </c>
      <c r="D157" s="247" t="s">
        <v>400</v>
      </c>
      <c r="E157" s="248" t="s">
        <v>6377</v>
      </c>
      <c r="F157" s="249" t="s">
        <v>6348</v>
      </c>
      <c r="G157" s="250" t="s">
        <v>1828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212</v>
      </c>
    </row>
    <row r="158" s="12" customFormat="1" ht="25.92" customHeight="1">
      <c r="A158" s="12"/>
      <c r="B158" s="231"/>
      <c r="C158" s="232"/>
      <c r="D158" s="233" t="s">
        <v>82</v>
      </c>
      <c r="E158" s="234" t="s">
        <v>5135</v>
      </c>
      <c r="F158" s="234" t="s">
        <v>6378</v>
      </c>
      <c r="G158" s="232"/>
      <c r="H158" s="232"/>
      <c r="I158" s="235"/>
      <c r="J158" s="236">
        <f>BK158</f>
        <v>0</v>
      </c>
      <c r="K158" s="232"/>
      <c r="L158" s="237"/>
      <c r="M158" s="238"/>
      <c r="N158" s="239"/>
      <c r="O158" s="239"/>
      <c r="P158" s="240">
        <f>SUM(P159:P197)</f>
        <v>0</v>
      </c>
      <c r="Q158" s="239"/>
      <c r="R158" s="240">
        <f>SUM(R159:R197)</f>
        <v>0</v>
      </c>
      <c r="S158" s="239"/>
      <c r="T158" s="241">
        <f>SUM(T159:T197)</f>
        <v>0</v>
      </c>
      <c r="U158" s="12"/>
      <c r="V158" s="12"/>
      <c r="W158" s="12"/>
      <c r="X158" s="12"/>
      <c r="Y158" s="12"/>
      <c r="Z158" s="12"/>
      <c r="AA158" s="12"/>
      <c r="AB158" s="12"/>
      <c r="AC158" s="12"/>
      <c r="AD158" s="12"/>
      <c r="AE158" s="12"/>
      <c r="AR158" s="242" t="s">
        <v>91</v>
      </c>
      <c r="AT158" s="243" t="s">
        <v>82</v>
      </c>
      <c r="AU158" s="243" t="s">
        <v>83</v>
      </c>
      <c r="AY158" s="242" t="s">
        <v>397</v>
      </c>
      <c r="BK158" s="244">
        <f>SUM(BK159:BK197)</f>
        <v>0</v>
      </c>
    </row>
    <row r="159" s="2" customFormat="1" ht="33" customHeight="1">
      <c r="A159" s="40"/>
      <c r="B159" s="41"/>
      <c r="C159" s="247" t="s">
        <v>165</v>
      </c>
      <c r="D159" s="247" t="s">
        <v>400</v>
      </c>
      <c r="E159" s="248" t="s">
        <v>6379</v>
      </c>
      <c r="F159" s="249" t="s">
        <v>6380</v>
      </c>
      <c r="G159" s="250" t="s">
        <v>1828</v>
      </c>
      <c r="H159" s="251">
        <v>31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215</v>
      </c>
    </row>
    <row r="160" s="2" customFormat="1">
      <c r="A160" s="40"/>
      <c r="B160" s="41"/>
      <c r="C160" s="42"/>
      <c r="D160" s="261" t="s">
        <v>404</v>
      </c>
      <c r="E160" s="42"/>
      <c r="F160" s="262" t="s">
        <v>6381</v>
      </c>
      <c r="G160" s="42"/>
      <c r="H160" s="42"/>
      <c r="I160" s="157"/>
      <c r="J160" s="42"/>
      <c r="K160" s="42"/>
      <c r="L160" s="46"/>
      <c r="M160" s="263"/>
      <c r="N160" s="264"/>
      <c r="O160" s="93"/>
      <c r="P160" s="93"/>
      <c r="Q160" s="93"/>
      <c r="R160" s="93"/>
      <c r="S160" s="93"/>
      <c r="T160" s="94"/>
      <c r="U160" s="40"/>
      <c r="V160" s="40"/>
      <c r="W160" s="40"/>
      <c r="X160" s="40"/>
      <c r="Y160" s="40"/>
      <c r="Z160" s="40"/>
      <c r="AA160" s="40"/>
      <c r="AB160" s="40"/>
      <c r="AC160" s="40"/>
      <c r="AD160" s="40"/>
      <c r="AE160" s="40"/>
      <c r="AT160" s="18" t="s">
        <v>404</v>
      </c>
      <c r="AU160" s="18" t="s">
        <v>91</v>
      </c>
    </row>
    <row r="161" s="2" customFormat="1" ht="16.5" customHeight="1">
      <c r="A161" s="40"/>
      <c r="B161" s="41"/>
      <c r="C161" s="247" t="s">
        <v>168</v>
      </c>
      <c r="D161" s="247" t="s">
        <v>400</v>
      </c>
      <c r="E161" s="248" t="s">
        <v>6382</v>
      </c>
      <c r="F161" s="249" t="s">
        <v>6348</v>
      </c>
      <c r="G161" s="250" t="s">
        <v>1828</v>
      </c>
      <c r="H161" s="251">
        <v>31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661</v>
      </c>
    </row>
    <row r="162" s="2" customFormat="1" ht="33" customHeight="1">
      <c r="A162" s="40"/>
      <c r="B162" s="41"/>
      <c r="C162" s="247" t="s">
        <v>171</v>
      </c>
      <c r="D162" s="247" t="s">
        <v>400</v>
      </c>
      <c r="E162" s="248" t="s">
        <v>6383</v>
      </c>
      <c r="F162" s="249" t="s">
        <v>6384</v>
      </c>
      <c r="G162" s="250" t="s">
        <v>1828</v>
      </c>
      <c r="H162" s="251">
        <v>20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664</v>
      </c>
    </row>
    <row r="163" s="2" customFormat="1">
      <c r="A163" s="40"/>
      <c r="B163" s="41"/>
      <c r="C163" s="42"/>
      <c r="D163" s="261" t="s">
        <v>404</v>
      </c>
      <c r="E163" s="42"/>
      <c r="F163" s="262" t="s">
        <v>6385</v>
      </c>
      <c r="G163" s="42"/>
      <c r="H163" s="42"/>
      <c r="I163" s="157"/>
      <c r="J163" s="42"/>
      <c r="K163" s="42"/>
      <c r="L163" s="46"/>
      <c r="M163" s="263"/>
      <c r="N163" s="264"/>
      <c r="O163" s="93"/>
      <c r="P163" s="93"/>
      <c r="Q163" s="93"/>
      <c r="R163" s="93"/>
      <c r="S163" s="93"/>
      <c r="T163" s="94"/>
      <c r="U163" s="40"/>
      <c r="V163" s="40"/>
      <c r="W163" s="40"/>
      <c r="X163" s="40"/>
      <c r="Y163" s="40"/>
      <c r="Z163" s="40"/>
      <c r="AA163" s="40"/>
      <c r="AB163" s="40"/>
      <c r="AC163" s="40"/>
      <c r="AD163" s="40"/>
      <c r="AE163" s="40"/>
      <c r="AT163" s="18" t="s">
        <v>404</v>
      </c>
      <c r="AU163" s="18" t="s">
        <v>91</v>
      </c>
    </row>
    <row r="164" s="2" customFormat="1" ht="16.5" customHeight="1">
      <c r="A164" s="40"/>
      <c r="B164" s="41"/>
      <c r="C164" s="247" t="s">
        <v>174</v>
      </c>
      <c r="D164" s="247" t="s">
        <v>400</v>
      </c>
      <c r="E164" s="248" t="s">
        <v>6386</v>
      </c>
      <c r="F164" s="249" t="s">
        <v>6348</v>
      </c>
      <c r="G164" s="250" t="s">
        <v>1828</v>
      </c>
      <c r="H164" s="251">
        <v>20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667</v>
      </c>
    </row>
    <row r="165" s="2" customFormat="1" ht="55.5" customHeight="1">
      <c r="A165" s="40"/>
      <c r="B165" s="41"/>
      <c r="C165" s="247" t="s">
        <v>7</v>
      </c>
      <c r="D165" s="247" t="s">
        <v>400</v>
      </c>
      <c r="E165" s="248" t="s">
        <v>6387</v>
      </c>
      <c r="F165" s="249" t="s">
        <v>6388</v>
      </c>
      <c r="G165" s="250" t="s">
        <v>1828</v>
      </c>
      <c r="H165" s="251">
        <v>41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670</v>
      </c>
    </row>
    <row r="166" s="2" customFormat="1">
      <c r="A166" s="40"/>
      <c r="B166" s="41"/>
      <c r="C166" s="42"/>
      <c r="D166" s="261" t="s">
        <v>404</v>
      </c>
      <c r="E166" s="42"/>
      <c r="F166" s="262" t="s">
        <v>6389</v>
      </c>
      <c r="G166" s="42"/>
      <c r="H166" s="42"/>
      <c r="I166" s="157"/>
      <c r="J166" s="42"/>
      <c r="K166" s="42"/>
      <c r="L166" s="46"/>
      <c r="M166" s="263"/>
      <c r="N166" s="264"/>
      <c r="O166" s="93"/>
      <c r="P166" s="93"/>
      <c r="Q166" s="93"/>
      <c r="R166" s="93"/>
      <c r="S166" s="93"/>
      <c r="T166" s="94"/>
      <c r="U166" s="40"/>
      <c r="V166" s="40"/>
      <c r="W166" s="40"/>
      <c r="X166" s="40"/>
      <c r="Y166" s="40"/>
      <c r="Z166" s="40"/>
      <c r="AA166" s="40"/>
      <c r="AB166" s="40"/>
      <c r="AC166" s="40"/>
      <c r="AD166" s="40"/>
      <c r="AE166" s="40"/>
      <c r="AT166" s="18" t="s">
        <v>404</v>
      </c>
      <c r="AU166" s="18" t="s">
        <v>91</v>
      </c>
    </row>
    <row r="167" s="2" customFormat="1" ht="16.5" customHeight="1">
      <c r="A167" s="40"/>
      <c r="B167" s="41"/>
      <c r="C167" s="247" t="s">
        <v>179</v>
      </c>
      <c r="D167" s="247" t="s">
        <v>400</v>
      </c>
      <c r="E167" s="248" t="s">
        <v>6390</v>
      </c>
      <c r="F167" s="249" t="s">
        <v>6348</v>
      </c>
      <c r="G167" s="250" t="s">
        <v>1828</v>
      </c>
      <c r="H167" s="251">
        <v>41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673</v>
      </c>
    </row>
    <row r="168" s="2" customFormat="1" ht="21.75" customHeight="1">
      <c r="A168" s="40"/>
      <c r="B168" s="41"/>
      <c r="C168" s="247" t="s">
        <v>185</v>
      </c>
      <c r="D168" s="247" t="s">
        <v>400</v>
      </c>
      <c r="E168" s="248" t="s">
        <v>6391</v>
      </c>
      <c r="F168" s="249" t="s">
        <v>6392</v>
      </c>
      <c r="G168" s="250" t="s">
        <v>1828</v>
      </c>
      <c r="H168" s="251">
        <v>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676</v>
      </c>
    </row>
    <row r="169" s="2" customFormat="1">
      <c r="A169" s="40"/>
      <c r="B169" s="41"/>
      <c r="C169" s="42"/>
      <c r="D169" s="261" t="s">
        <v>404</v>
      </c>
      <c r="E169" s="42"/>
      <c r="F169" s="262" t="s">
        <v>6393</v>
      </c>
      <c r="G169" s="42"/>
      <c r="H169" s="42"/>
      <c r="I169" s="157"/>
      <c r="J169" s="42"/>
      <c r="K169" s="42"/>
      <c r="L169" s="46"/>
      <c r="M169" s="263"/>
      <c r="N169" s="264"/>
      <c r="O169" s="93"/>
      <c r="P169" s="93"/>
      <c r="Q169" s="93"/>
      <c r="R169" s="93"/>
      <c r="S169" s="93"/>
      <c r="T169" s="94"/>
      <c r="U169" s="40"/>
      <c r="V169" s="40"/>
      <c r="W169" s="40"/>
      <c r="X169" s="40"/>
      <c r="Y169" s="40"/>
      <c r="Z169" s="40"/>
      <c r="AA169" s="40"/>
      <c r="AB169" s="40"/>
      <c r="AC169" s="40"/>
      <c r="AD169" s="40"/>
      <c r="AE169" s="40"/>
      <c r="AT169" s="18" t="s">
        <v>404</v>
      </c>
      <c r="AU169" s="18" t="s">
        <v>91</v>
      </c>
    </row>
    <row r="170" s="2" customFormat="1" ht="16.5" customHeight="1">
      <c r="A170" s="40"/>
      <c r="B170" s="41"/>
      <c r="C170" s="247" t="s">
        <v>188</v>
      </c>
      <c r="D170" s="247" t="s">
        <v>400</v>
      </c>
      <c r="E170" s="248" t="s">
        <v>6394</v>
      </c>
      <c r="F170" s="249" t="s">
        <v>6348</v>
      </c>
      <c r="G170" s="250" t="s">
        <v>1828</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679</v>
      </c>
    </row>
    <row r="171" s="2" customFormat="1" ht="21.75" customHeight="1">
      <c r="A171" s="40"/>
      <c r="B171" s="41"/>
      <c r="C171" s="247" t="s">
        <v>191</v>
      </c>
      <c r="D171" s="247" t="s">
        <v>400</v>
      </c>
      <c r="E171" s="248" t="s">
        <v>6395</v>
      </c>
      <c r="F171" s="249" t="s">
        <v>6396</v>
      </c>
      <c r="G171" s="250" t="s">
        <v>1828</v>
      </c>
      <c r="H171" s="251">
        <v>8</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682</v>
      </c>
    </row>
    <row r="172" s="2" customFormat="1">
      <c r="A172" s="40"/>
      <c r="B172" s="41"/>
      <c r="C172" s="42"/>
      <c r="D172" s="261" t="s">
        <v>404</v>
      </c>
      <c r="E172" s="42"/>
      <c r="F172" s="262" t="s">
        <v>6397</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404</v>
      </c>
      <c r="AU172" s="18" t="s">
        <v>91</v>
      </c>
    </row>
    <row r="173" s="2" customFormat="1" ht="16.5" customHeight="1">
      <c r="A173" s="40"/>
      <c r="B173" s="41"/>
      <c r="C173" s="247" t="s">
        <v>194</v>
      </c>
      <c r="D173" s="247" t="s">
        <v>400</v>
      </c>
      <c r="E173" s="248" t="s">
        <v>6398</v>
      </c>
      <c r="F173" s="249" t="s">
        <v>6348</v>
      </c>
      <c r="G173" s="250" t="s">
        <v>1828</v>
      </c>
      <c r="H173" s="251">
        <v>8</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995</v>
      </c>
    </row>
    <row r="174" s="2" customFormat="1" ht="16.5" customHeight="1">
      <c r="A174" s="40"/>
      <c r="B174" s="41"/>
      <c r="C174" s="247" t="s">
        <v>197</v>
      </c>
      <c r="D174" s="247" t="s">
        <v>400</v>
      </c>
      <c r="E174" s="248" t="s">
        <v>6399</v>
      </c>
      <c r="F174" s="249" t="s">
        <v>6400</v>
      </c>
      <c r="G174" s="250" t="s">
        <v>1828</v>
      </c>
      <c r="H174" s="251">
        <v>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1026</v>
      </c>
    </row>
    <row r="175" s="2" customFormat="1" ht="21.75" customHeight="1">
      <c r="A175" s="40"/>
      <c r="B175" s="41"/>
      <c r="C175" s="247" t="s">
        <v>200</v>
      </c>
      <c r="D175" s="247" t="s">
        <v>400</v>
      </c>
      <c r="E175" s="248" t="s">
        <v>6401</v>
      </c>
      <c r="F175" s="249" t="s">
        <v>6402</v>
      </c>
      <c r="G175" s="250" t="s">
        <v>1828</v>
      </c>
      <c r="H175" s="251">
        <v>10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1042</v>
      </c>
    </row>
    <row r="176" s="2" customFormat="1">
      <c r="A176" s="40"/>
      <c r="B176" s="41"/>
      <c r="C176" s="42"/>
      <c r="D176" s="261" t="s">
        <v>404</v>
      </c>
      <c r="E176" s="42"/>
      <c r="F176" s="262" t="s">
        <v>6403</v>
      </c>
      <c r="G176" s="42"/>
      <c r="H176" s="42"/>
      <c r="I176" s="157"/>
      <c r="J176" s="42"/>
      <c r="K176" s="42"/>
      <c r="L176" s="46"/>
      <c r="M176" s="263"/>
      <c r="N176" s="264"/>
      <c r="O176" s="93"/>
      <c r="P176" s="93"/>
      <c r="Q176" s="93"/>
      <c r="R176" s="93"/>
      <c r="S176" s="93"/>
      <c r="T176" s="94"/>
      <c r="U176" s="40"/>
      <c r="V176" s="40"/>
      <c r="W176" s="40"/>
      <c r="X176" s="40"/>
      <c r="Y176" s="40"/>
      <c r="Z176" s="40"/>
      <c r="AA176" s="40"/>
      <c r="AB176" s="40"/>
      <c r="AC176" s="40"/>
      <c r="AD176" s="40"/>
      <c r="AE176" s="40"/>
      <c r="AT176" s="18" t="s">
        <v>404</v>
      </c>
      <c r="AU176" s="18" t="s">
        <v>91</v>
      </c>
    </row>
    <row r="177" s="2" customFormat="1" ht="16.5" customHeight="1">
      <c r="A177" s="40"/>
      <c r="B177" s="41"/>
      <c r="C177" s="247" t="s">
        <v>203</v>
      </c>
      <c r="D177" s="247" t="s">
        <v>400</v>
      </c>
      <c r="E177" s="248" t="s">
        <v>6404</v>
      </c>
      <c r="F177" s="249" t="s">
        <v>6348</v>
      </c>
      <c r="G177" s="250" t="s">
        <v>1828</v>
      </c>
      <c r="H177" s="251">
        <v>10</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1057</v>
      </c>
    </row>
    <row r="178" s="2" customFormat="1" ht="33" customHeight="1">
      <c r="A178" s="40"/>
      <c r="B178" s="41"/>
      <c r="C178" s="247" t="s">
        <v>206</v>
      </c>
      <c r="D178" s="247" t="s">
        <v>400</v>
      </c>
      <c r="E178" s="248" t="s">
        <v>6405</v>
      </c>
      <c r="F178" s="249" t="s">
        <v>6406</v>
      </c>
      <c r="G178" s="250" t="s">
        <v>1828</v>
      </c>
      <c r="H178" s="251">
        <v>10</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1066</v>
      </c>
    </row>
    <row r="179" s="2" customFormat="1">
      <c r="A179" s="40"/>
      <c r="B179" s="41"/>
      <c r="C179" s="42"/>
      <c r="D179" s="261" t="s">
        <v>404</v>
      </c>
      <c r="E179" s="42"/>
      <c r="F179" s="262" t="s">
        <v>6407</v>
      </c>
      <c r="G179" s="42"/>
      <c r="H179" s="42"/>
      <c r="I179" s="157"/>
      <c r="J179" s="42"/>
      <c r="K179" s="42"/>
      <c r="L179" s="46"/>
      <c r="M179" s="263"/>
      <c r="N179" s="264"/>
      <c r="O179" s="93"/>
      <c r="P179" s="93"/>
      <c r="Q179" s="93"/>
      <c r="R179" s="93"/>
      <c r="S179" s="93"/>
      <c r="T179" s="94"/>
      <c r="U179" s="40"/>
      <c r="V179" s="40"/>
      <c r="W179" s="40"/>
      <c r="X179" s="40"/>
      <c r="Y179" s="40"/>
      <c r="Z179" s="40"/>
      <c r="AA179" s="40"/>
      <c r="AB179" s="40"/>
      <c r="AC179" s="40"/>
      <c r="AD179" s="40"/>
      <c r="AE179" s="40"/>
      <c r="AT179" s="18" t="s">
        <v>404</v>
      </c>
      <c r="AU179" s="18" t="s">
        <v>91</v>
      </c>
    </row>
    <row r="180" s="2" customFormat="1" ht="16.5" customHeight="1">
      <c r="A180" s="40"/>
      <c r="B180" s="41"/>
      <c r="C180" s="247" t="s">
        <v>209</v>
      </c>
      <c r="D180" s="247" t="s">
        <v>400</v>
      </c>
      <c r="E180" s="248" t="s">
        <v>6408</v>
      </c>
      <c r="F180" s="249" t="s">
        <v>6348</v>
      </c>
      <c r="G180" s="250" t="s">
        <v>1828</v>
      </c>
      <c r="H180" s="251">
        <v>10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1078</v>
      </c>
    </row>
    <row r="181" s="2" customFormat="1" ht="21.75" customHeight="1">
      <c r="A181" s="40"/>
      <c r="B181" s="41"/>
      <c r="C181" s="247" t="s">
        <v>212</v>
      </c>
      <c r="D181" s="247" t="s">
        <v>400</v>
      </c>
      <c r="E181" s="248" t="s">
        <v>6409</v>
      </c>
      <c r="F181" s="249" t="s">
        <v>6410</v>
      </c>
      <c r="G181" s="250" t="s">
        <v>1828</v>
      </c>
      <c r="H181" s="251">
        <v>11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1088</v>
      </c>
    </row>
    <row r="182" s="2" customFormat="1">
      <c r="A182" s="40"/>
      <c r="B182" s="41"/>
      <c r="C182" s="42"/>
      <c r="D182" s="261" t="s">
        <v>404</v>
      </c>
      <c r="E182" s="42"/>
      <c r="F182" s="262" t="s">
        <v>6411</v>
      </c>
      <c r="G182" s="42"/>
      <c r="H182" s="42"/>
      <c r="I182" s="157"/>
      <c r="J182" s="42"/>
      <c r="K182" s="42"/>
      <c r="L182" s="46"/>
      <c r="M182" s="263"/>
      <c r="N182" s="264"/>
      <c r="O182" s="93"/>
      <c r="P182" s="93"/>
      <c r="Q182" s="93"/>
      <c r="R182" s="93"/>
      <c r="S182" s="93"/>
      <c r="T182" s="94"/>
      <c r="U182" s="40"/>
      <c r="V182" s="40"/>
      <c r="W182" s="40"/>
      <c r="X182" s="40"/>
      <c r="Y182" s="40"/>
      <c r="Z182" s="40"/>
      <c r="AA182" s="40"/>
      <c r="AB182" s="40"/>
      <c r="AC182" s="40"/>
      <c r="AD182" s="40"/>
      <c r="AE182" s="40"/>
      <c r="AT182" s="18" t="s">
        <v>404</v>
      </c>
      <c r="AU182" s="18" t="s">
        <v>91</v>
      </c>
    </row>
    <row r="183" s="2" customFormat="1" ht="16.5" customHeight="1">
      <c r="A183" s="40"/>
      <c r="B183" s="41"/>
      <c r="C183" s="247" t="s">
        <v>182</v>
      </c>
      <c r="D183" s="247" t="s">
        <v>400</v>
      </c>
      <c r="E183" s="248" t="s">
        <v>6412</v>
      </c>
      <c r="F183" s="249" t="s">
        <v>6348</v>
      </c>
      <c r="G183" s="250" t="s">
        <v>1828</v>
      </c>
      <c r="H183" s="251">
        <v>11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1096</v>
      </c>
    </row>
    <row r="184" s="2" customFormat="1" ht="21.75" customHeight="1">
      <c r="A184" s="40"/>
      <c r="B184" s="41"/>
      <c r="C184" s="247" t="s">
        <v>215</v>
      </c>
      <c r="D184" s="247" t="s">
        <v>400</v>
      </c>
      <c r="E184" s="248" t="s">
        <v>6413</v>
      </c>
      <c r="F184" s="249" t="s">
        <v>6414</v>
      </c>
      <c r="G184" s="250" t="s">
        <v>1828</v>
      </c>
      <c r="H184" s="251">
        <v>10</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1105</v>
      </c>
    </row>
    <row r="185" s="2" customFormat="1">
      <c r="A185" s="40"/>
      <c r="B185" s="41"/>
      <c r="C185" s="42"/>
      <c r="D185" s="261" t="s">
        <v>404</v>
      </c>
      <c r="E185" s="42"/>
      <c r="F185" s="262" t="s">
        <v>6415</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91</v>
      </c>
    </row>
    <row r="186" s="2" customFormat="1" ht="16.5" customHeight="1">
      <c r="A186" s="40"/>
      <c r="B186" s="41"/>
      <c r="C186" s="247" t="s">
        <v>218</v>
      </c>
      <c r="D186" s="247" t="s">
        <v>400</v>
      </c>
      <c r="E186" s="248" t="s">
        <v>6416</v>
      </c>
      <c r="F186" s="249" t="s">
        <v>6348</v>
      </c>
      <c r="G186" s="250" t="s">
        <v>1828</v>
      </c>
      <c r="H186" s="251">
        <v>10</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33" customHeight="1">
      <c r="A187" s="40"/>
      <c r="B187" s="41"/>
      <c r="C187" s="247" t="s">
        <v>661</v>
      </c>
      <c r="D187" s="247" t="s">
        <v>400</v>
      </c>
      <c r="E187" s="248" t="s">
        <v>6417</v>
      </c>
      <c r="F187" s="249" t="s">
        <v>6418</v>
      </c>
      <c r="G187" s="250" t="s">
        <v>1828</v>
      </c>
      <c r="H187" s="251">
        <v>7</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793</v>
      </c>
    </row>
    <row r="188" s="2" customFormat="1">
      <c r="A188" s="40"/>
      <c r="B188" s="41"/>
      <c r="C188" s="42"/>
      <c r="D188" s="261" t="s">
        <v>404</v>
      </c>
      <c r="E188" s="42"/>
      <c r="F188" s="262" t="s">
        <v>6419</v>
      </c>
      <c r="G188" s="42"/>
      <c r="H188" s="42"/>
      <c r="I188" s="157"/>
      <c r="J188" s="42"/>
      <c r="K188" s="42"/>
      <c r="L188" s="46"/>
      <c r="M188" s="263"/>
      <c r="N188" s="264"/>
      <c r="O188" s="93"/>
      <c r="P188" s="93"/>
      <c r="Q188" s="93"/>
      <c r="R188" s="93"/>
      <c r="S188" s="93"/>
      <c r="T188" s="94"/>
      <c r="U188" s="40"/>
      <c r="V188" s="40"/>
      <c r="W188" s="40"/>
      <c r="X188" s="40"/>
      <c r="Y188" s="40"/>
      <c r="Z188" s="40"/>
      <c r="AA188" s="40"/>
      <c r="AB188" s="40"/>
      <c r="AC188" s="40"/>
      <c r="AD188" s="40"/>
      <c r="AE188" s="40"/>
      <c r="AT188" s="18" t="s">
        <v>404</v>
      </c>
      <c r="AU188" s="18" t="s">
        <v>91</v>
      </c>
    </row>
    <row r="189" s="2" customFormat="1" ht="21.75" customHeight="1">
      <c r="A189" s="40"/>
      <c r="B189" s="41"/>
      <c r="C189" s="247" t="s">
        <v>795</v>
      </c>
      <c r="D189" s="247" t="s">
        <v>400</v>
      </c>
      <c r="E189" s="248" t="s">
        <v>6420</v>
      </c>
      <c r="F189" s="249" t="s">
        <v>6421</v>
      </c>
      <c r="G189" s="250" t="s">
        <v>1828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798</v>
      </c>
    </row>
    <row r="190" s="2" customFormat="1">
      <c r="A190" s="40"/>
      <c r="B190" s="41"/>
      <c r="C190" s="42"/>
      <c r="D190" s="261" t="s">
        <v>404</v>
      </c>
      <c r="E190" s="42"/>
      <c r="F190" s="262" t="s">
        <v>6422</v>
      </c>
      <c r="G190" s="42"/>
      <c r="H190" s="42"/>
      <c r="I190" s="157"/>
      <c r="J190" s="42"/>
      <c r="K190" s="42"/>
      <c r="L190" s="46"/>
      <c r="M190" s="263"/>
      <c r="N190" s="264"/>
      <c r="O190" s="93"/>
      <c r="P190" s="93"/>
      <c r="Q190" s="93"/>
      <c r="R190" s="93"/>
      <c r="S190" s="93"/>
      <c r="T190" s="94"/>
      <c r="U190" s="40"/>
      <c r="V190" s="40"/>
      <c r="W190" s="40"/>
      <c r="X190" s="40"/>
      <c r="Y190" s="40"/>
      <c r="Z190" s="40"/>
      <c r="AA190" s="40"/>
      <c r="AB190" s="40"/>
      <c r="AC190" s="40"/>
      <c r="AD190" s="40"/>
      <c r="AE190" s="40"/>
      <c r="AT190" s="18" t="s">
        <v>404</v>
      </c>
      <c r="AU190" s="18" t="s">
        <v>91</v>
      </c>
    </row>
    <row r="191" s="2" customFormat="1" ht="16.5" customHeight="1">
      <c r="A191" s="40"/>
      <c r="B191" s="41"/>
      <c r="C191" s="247" t="s">
        <v>664</v>
      </c>
      <c r="D191" s="247" t="s">
        <v>400</v>
      </c>
      <c r="E191" s="248" t="s">
        <v>6423</v>
      </c>
      <c r="F191" s="249" t="s">
        <v>6424</v>
      </c>
      <c r="G191" s="250" t="s">
        <v>1828</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807</v>
      </c>
    </row>
    <row r="192" s="2" customFormat="1">
      <c r="A192" s="40"/>
      <c r="B192" s="41"/>
      <c r="C192" s="42"/>
      <c r="D192" s="261" t="s">
        <v>404</v>
      </c>
      <c r="E192" s="42"/>
      <c r="F192" s="262" t="s">
        <v>6425</v>
      </c>
      <c r="G192" s="42"/>
      <c r="H192" s="42"/>
      <c r="I192" s="157"/>
      <c r="J192" s="42"/>
      <c r="K192" s="42"/>
      <c r="L192" s="46"/>
      <c r="M192" s="263"/>
      <c r="N192" s="264"/>
      <c r="O192" s="93"/>
      <c r="P192" s="93"/>
      <c r="Q192" s="93"/>
      <c r="R192" s="93"/>
      <c r="S192" s="93"/>
      <c r="T192" s="94"/>
      <c r="U192" s="40"/>
      <c r="V192" s="40"/>
      <c r="W192" s="40"/>
      <c r="X192" s="40"/>
      <c r="Y192" s="40"/>
      <c r="Z192" s="40"/>
      <c r="AA192" s="40"/>
      <c r="AB192" s="40"/>
      <c r="AC192" s="40"/>
      <c r="AD192" s="40"/>
      <c r="AE192" s="40"/>
      <c r="AT192" s="18" t="s">
        <v>404</v>
      </c>
      <c r="AU192" s="18" t="s">
        <v>91</v>
      </c>
    </row>
    <row r="193" s="2" customFormat="1" ht="16.5" customHeight="1">
      <c r="A193" s="40"/>
      <c r="B193" s="41"/>
      <c r="C193" s="247" t="s">
        <v>809</v>
      </c>
      <c r="D193" s="247" t="s">
        <v>400</v>
      </c>
      <c r="E193" s="248" t="s">
        <v>6426</v>
      </c>
      <c r="F193" s="249" t="s">
        <v>6348</v>
      </c>
      <c r="G193" s="250" t="s">
        <v>1828</v>
      </c>
      <c r="H193" s="251">
        <v>1</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812</v>
      </c>
    </row>
    <row r="194" s="2" customFormat="1" ht="16.5" customHeight="1">
      <c r="A194" s="40"/>
      <c r="B194" s="41"/>
      <c r="C194" s="247" t="s">
        <v>667</v>
      </c>
      <c r="D194" s="247" t="s">
        <v>400</v>
      </c>
      <c r="E194" s="248" t="s">
        <v>6427</v>
      </c>
      <c r="F194" s="249" t="s">
        <v>6428</v>
      </c>
      <c r="G194" s="250" t="s">
        <v>1828</v>
      </c>
      <c r="H194" s="251">
        <v>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815</v>
      </c>
    </row>
    <row r="195" s="2" customFormat="1">
      <c r="A195" s="40"/>
      <c r="B195" s="41"/>
      <c r="C195" s="42"/>
      <c r="D195" s="261" t="s">
        <v>404</v>
      </c>
      <c r="E195" s="42"/>
      <c r="F195" s="262" t="s">
        <v>6429</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404</v>
      </c>
      <c r="AU195" s="18" t="s">
        <v>91</v>
      </c>
    </row>
    <row r="196" s="2" customFormat="1" ht="16.5" customHeight="1">
      <c r="A196" s="40"/>
      <c r="B196" s="41"/>
      <c r="C196" s="247" t="s">
        <v>818</v>
      </c>
      <c r="D196" s="247" t="s">
        <v>400</v>
      </c>
      <c r="E196" s="248" t="s">
        <v>6430</v>
      </c>
      <c r="F196" s="249" t="s">
        <v>6431</v>
      </c>
      <c r="G196" s="250" t="s">
        <v>1828</v>
      </c>
      <c r="H196" s="251">
        <v>3</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821</v>
      </c>
    </row>
    <row r="197" s="2" customFormat="1">
      <c r="A197" s="40"/>
      <c r="B197" s="41"/>
      <c r="C197" s="42"/>
      <c r="D197" s="261" t="s">
        <v>404</v>
      </c>
      <c r="E197" s="42"/>
      <c r="F197" s="262" t="s">
        <v>6429</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404</v>
      </c>
      <c r="AU197" s="18" t="s">
        <v>91</v>
      </c>
    </row>
    <row r="198" s="12" customFormat="1" ht="25.92" customHeight="1">
      <c r="A198" s="12"/>
      <c r="B198" s="231"/>
      <c r="C198" s="232"/>
      <c r="D198" s="233" t="s">
        <v>82</v>
      </c>
      <c r="E198" s="234" t="s">
        <v>5147</v>
      </c>
      <c r="F198" s="234" t="s">
        <v>6432</v>
      </c>
      <c r="G198" s="232"/>
      <c r="H198" s="232"/>
      <c r="I198" s="235"/>
      <c r="J198" s="236">
        <f>BK198</f>
        <v>0</v>
      </c>
      <c r="K198" s="232"/>
      <c r="L198" s="237"/>
      <c r="M198" s="238"/>
      <c r="N198" s="239"/>
      <c r="O198" s="239"/>
      <c r="P198" s="240">
        <f>SUM(P199:P205)</f>
        <v>0</v>
      </c>
      <c r="Q198" s="239"/>
      <c r="R198" s="240">
        <f>SUM(R199:R205)</f>
        <v>0</v>
      </c>
      <c r="S198" s="239"/>
      <c r="T198" s="241">
        <f>SUM(T199:T205)</f>
        <v>0</v>
      </c>
      <c r="U198" s="12"/>
      <c r="V198" s="12"/>
      <c r="W198" s="12"/>
      <c r="X198" s="12"/>
      <c r="Y198" s="12"/>
      <c r="Z198" s="12"/>
      <c r="AA198" s="12"/>
      <c r="AB198" s="12"/>
      <c r="AC198" s="12"/>
      <c r="AD198" s="12"/>
      <c r="AE198" s="12"/>
      <c r="AR198" s="242" t="s">
        <v>91</v>
      </c>
      <c r="AT198" s="243" t="s">
        <v>82</v>
      </c>
      <c r="AU198" s="243" t="s">
        <v>83</v>
      </c>
      <c r="AY198" s="242" t="s">
        <v>397</v>
      </c>
      <c r="BK198" s="244">
        <f>SUM(BK199:BK205)</f>
        <v>0</v>
      </c>
    </row>
    <row r="199" s="2" customFormat="1" ht="44.25" customHeight="1">
      <c r="A199" s="40"/>
      <c r="B199" s="41"/>
      <c r="C199" s="247" t="s">
        <v>670</v>
      </c>
      <c r="D199" s="247" t="s">
        <v>400</v>
      </c>
      <c r="E199" s="248" t="s">
        <v>6433</v>
      </c>
      <c r="F199" s="249" t="s">
        <v>6434</v>
      </c>
      <c r="G199" s="250" t="s">
        <v>1828</v>
      </c>
      <c r="H199" s="251">
        <v>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91</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1173</v>
      </c>
    </row>
    <row r="200" s="2" customFormat="1">
      <c r="A200" s="40"/>
      <c r="B200" s="41"/>
      <c r="C200" s="42"/>
      <c r="D200" s="261" t="s">
        <v>404</v>
      </c>
      <c r="E200" s="42"/>
      <c r="F200" s="262" t="s">
        <v>6435</v>
      </c>
      <c r="G200" s="42"/>
      <c r="H200" s="42"/>
      <c r="I200" s="157"/>
      <c r="J200" s="42"/>
      <c r="K200" s="42"/>
      <c r="L200" s="46"/>
      <c r="M200" s="263"/>
      <c r="N200" s="264"/>
      <c r="O200" s="93"/>
      <c r="P200" s="93"/>
      <c r="Q200" s="93"/>
      <c r="R200" s="93"/>
      <c r="S200" s="93"/>
      <c r="T200" s="94"/>
      <c r="U200" s="40"/>
      <c r="V200" s="40"/>
      <c r="W200" s="40"/>
      <c r="X200" s="40"/>
      <c r="Y200" s="40"/>
      <c r="Z200" s="40"/>
      <c r="AA200" s="40"/>
      <c r="AB200" s="40"/>
      <c r="AC200" s="40"/>
      <c r="AD200" s="40"/>
      <c r="AE200" s="40"/>
      <c r="AT200" s="18" t="s">
        <v>404</v>
      </c>
      <c r="AU200" s="18" t="s">
        <v>91</v>
      </c>
    </row>
    <row r="201" s="2" customFormat="1" ht="16.5" customHeight="1">
      <c r="A201" s="40"/>
      <c r="B201" s="41"/>
      <c r="C201" s="247" t="s">
        <v>836</v>
      </c>
      <c r="D201" s="247" t="s">
        <v>400</v>
      </c>
      <c r="E201" s="248" t="s">
        <v>6436</v>
      </c>
      <c r="F201" s="249" t="s">
        <v>6348</v>
      </c>
      <c r="G201" s="250" t="s">
        <v>1828</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1187</v>
      </c>
    </row>
    <row r="202" s="2" customFormat="1" ht="33" customHeight="1">
      <c r="A202" s="40"/>
      <c r="B202" s="41"/>
      <c r="C202" s="247" t="s">
        <v>673</v>
      </c>
      <c r="D202" s="247" t="s">
        <v>400</v>
      </c>
      <c r="E202" s="248" t="s">
        <v>6437</v>
      </c>
      <c r="F202" s="249" t="s">
        <v>6438</v>
      </c>
      <c r="G202" s="250" t="s">
        <v>1828</v>
      </c>
      <c r="H202" s="251">
        <v>1</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91</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1197</v>
      </c>
    </row>
    <row r="203" s="2" customFormat="1">
      <c r="A203" s="40"/>
      <c r="B203" s="41"/>
      <c r="C203" s="42"/>
      <c r="D203" s="261" t="s">
        <v>404</v>
      </c>
      <c r="E203" s="42"/>
      <c r="F203" s="262" t="s">
        <v>6439</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404</v>
      </c>
      <c r="AU203" s="18" t="s">
        <v>91</v>
      </c>
    </row>
    <row r="204" s="2" customFormat="1" ht="16.5" customHeight="1">
      <c r="A204" s="40"/>
      <c r="B204" s="41"/>
      <c r="C204" s="247" t="s">
        <v>849</v>
      </c>
      <c r="D204" s="247" t="s">
        <v>400</v>
      </c>
      <c r="E204" s="248" t="s">
        <v>6440</v>
      </c>
      <c r="F204" s="249" t="s">
        <v>6441</v>
      </c>
      <c r="G204" s="250" t="s">
        <v>1828</v>
      </c>
      <c r="H204" s="251">
        <v>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1205</v>
      </c>
    </row>
    <row r="205" s="2" customFormat="1">
      <c r="A205" s="40"/>
      <c r="B205" s="41"/>
      <c r="C205" s="42"/>
      <c r="D205" s="261" t="s">
        <v>404</v>
      </c>
      <c r="E205" s="42"/>
      <c r="F205" s="262" t="s">
        <v>6442</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404</v>
      </c>
      <c r="AU205" s="18" t="s">
        <v>91</v>
      </c>
    </row>
    <row r="206" s="12" customFormat="1" ht="25.92" customHeight="1">
      <c r="A206" s="12"/>
      <c r="B206" s="231"/>
      <c r="C206" s="232"/>
      <c r="D206" s="233" t="s">
        <v>82</v>
      </c>
      <c r="E206" s="234" t="s">
        <v>5151</v>
      </c>
      <c r="F206" s="234" t="s">
        <v>6443</v>
      </c>
      <c r="G206" s="232"/>
      <c r="H206" s="232"/>
      <c r="I206" s="235"/>
      <c r="J206" s="236">
        <f>BK206</f>
        <v>0</v>
      </c>
      <c r="K206" s="232"/>
      <c r="L206" s="237"/>
      <c r="M206" s="238"/>
      <c r="N206" s="239"/>
      <c r="O206" s="239"/>
      <c r="P206" s="240">
        <f>SUM(P207:P209)</f>
        <v>0</v>
      </c>
      <c r="Q206" s="239"/>
      <c r="R206" s="240">
        <f>SUM(R207:R209)</f>
        <v>0</v>
      </c>
      <c r="S206" s="239"/>
      <c r="T206" s="241">
        <f>SUM(T207:T209)</f>
        <v>0</v>
      </c>
      <c r="U206" s="12"/>
      <c r="V206" s="12"/>
      <c r="W206" s="12"/>
      <c r="X206" s="12"/>
      <c r="Y206" s="12"/>
      <c r="Z206" s="12"/>
      <c r="AA206" s="12"/>
      <c r="AB206" s="12"/>
      <c r="AC206" s="12"/>
      <c r="AD206" s="12"/>
      <c r="AE206" s="12"/>
      <c r="AR206" s="242" t="s">
        <v>91</v>
      </c>
      <c r="AT206" s="243" t="s">
        <v>82</v>
      </c>
      <c r="AU206" s="243" t="s">
        <v>83</v>
      </c>
      <c r="AY206" s="242" t="s">
        <v>397</v>
      </c>
      <c r="BK206" s="244">
        <f>SUM(BK207:BK209)</f>
        <v>0</v>
      </c>
    </row>
    <row r="207" s="2" customFormat="1" ht="33" customHeight="1">
      <c r="A207" s="40"/>
      <c r="B207" s="41"/>
      <c r="C207" s="247" t="s">
        <v>676</v>
      </c>
      <c r="D207" s="247" t="s">
        <v>400</v>
      </c>
      <c r="E207" s="248" t="s">
        <v>6444</v>
      </c>
      <c r="F207" s="249" t="s">
        <v>6445</v>
      </c>
      <c r="G207" s="250" t="s">
        <v>1828</v>
      </c>
      <c r="H207" s="251">
        <v>1</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1216</v>
      </c>
    </row>
    <row r="208" s="2" customFormat="1">
      <c r="A208" s="40"/>
      <c r="B208" s="41"/>
      <c r="C208" s="42"/>
      <c r="D208" s="261" t="s">
        <v>404</v>
      </c>
      <c r="E208" s="42"/>
      <c r="F208" s="262" t="s">
        <v>6446</v>
      </c>
      <c r="G208" s="42"/>
      <c r="H208" s="42"/>
      <c r="I208" s="157"/>
      <c r="J208" s="42"/>
      <c r="K208" s="42"/>
      <c r="L208" s="46"/>
      <c r="M208" s="263"/>
      <c r="N208" s="264"/>
      <c r="O208" s="93"/>
      <c r="P208" s="93"/>
      <c r="Q208" s="93"/>
      <c r="R208" s="93"/>
      <c r="S208" s="93"/>
      <c r="T208" s="94"/>
      <c r="U208" s="40"/>
      <c r="V208" s="40"/>
      <c r="W208" s="40"/>
      <c r="X208" s="40"/>
      <c r="Y208" s="40"/>
      <c r="Z208" s="40"/>
      <c r="AA208" s="40"/>
      <c r="AB208" s="40"/>
      <c r="AC208" s="40"/>
      <c r="AD208" s="40"/>
      <c r="AE208" s="40"/>
      <c r="AT208" s="18" t="s">
        <v>404</v>
      </c>
      <c r="AU208" s="18" t="s">
        <v>91</v>
      </c>
    </row>
    <row r="209" s="2" customFormat="1" ht="16.5" customHeight="1">
      <c r="A209" s="40"/>
      <c r="B209" s="41"/>
      <c r="C209" s="247" t="s">
        <v>859</v>
      </c>
      <c r="D209" s="247" t="s">
        <v>400</v>
      </c>
      <c r="E209" s="248" t="s">
        <v>6447</v>
      </c>
      <c r="F209" s="249" t="s">
        <v>6348</v>
      </c>
      <c r="G209" s="250" t="s">
        <v>1828</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1233</v>
      </c>
    </row>
    <row r="210" s="12" customFormat="1" ht="25.92" customHeight="1">
      <c r="A210" s="12"/>
      <c r="B210" s="231"/>
      <c r="C210" s="232"/>
      <c r="D210" s="233" t="s">
        <v>82</v>
      </c>
      <c r="E210" s="234" t="s">
        <v>5165</v>
      </c>
      <c r="F210" s="234" t="s">
        <v>6448</v>
      </c>
      <c r="G210" s="232"/>
      <c r="H210" s="232"/>
      <c r="I210" s="235"/>
      <c r="J210" s="236">
        <f>BK210</f>
        <v>0</v>
      </c>
      <c r="K210" s="232"/>
      <c r="L210" s="237"/>
      <c r="M210" s="238"/>
      <c r="N210" s="239"/>
      <c r="O210" s="239"/>
      <c r="P210" s="240">
        <f>SUM(P211:P239)</f>
        <v>0</v>
      </c>
      <c r="Q210" s="239"/>
      <c r="R210" s="240">
        <f>SUM(R211:R239)</f>
        <v>0</v>
      </c>
      <c r="S210" s="239"/>
      <c r="T210" s="241">
        <f>SUM(T211:T239)</f>
        <v>0</v>
      </c>
      <c r="U210" s="12"/>
      <c r="V210" s="12"/>
      <c r="W210" s="12"/>
      <c r="X210" s="12"/>
      <c r="Y210" s="12"/>
      <c r="Z210" s="12"/>
      <c r="AA210" s="12"/>
      <c r="AB210" s="12"/>
      <c r="AC210" s="12"/>
      <c r="AD210" s="12"/>
      <c r="AE210" s="12"/>
      <c r="AR210" s="242" t="s">
        <v>91</v>
      </c>
      <c r="AT210" s="243" t="s">
        <v>82</v>
      </c>
      <c r="AU210" s="243" t="s">
        <v>83</v>
      </c>
      <c r="AY210" s="242" t="s">
        <v>397</v>
      </c>
      <c r="BK210" s="244">
        <f>SUM(BK211:BK239)</f>
        <v>0</v>
      </c>
    </row>
    <row r="211" s="2" customFormat="1" ht="16.5" customHeight="1">
      <c r="A211" s="40"/>
      <c r="B211" s="41"/>
      <c r="C211" s="247" t="s">
        <v>679</v>
      </c>
      <c r="D211" s="247" t="s">
        <v>400</v>
      </c>
      <c r="E211" s="248" t="s">
        <v>6449</v>
      </c>
      <c r="F211" s="249" t="s">
        <v>6450</v>
      </c>
      <c r="G211" s="250" t="s">
        <v>461</v>
      </c>
      <c r="H211" s="251">
        <v>5950</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91</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1241</v>
      </c>
    </row>
    <row r="212" s="2" customFormat="1">
      <c r="A212" s="40"/>
      <c r="B212" s="41"/>
      <c r="C212" s="42"/>
      <c r="D212" s="261" t="s">
        <v>404</v>
      </c>
      <c r="E212" s="42"/>
      <c r="F212" s="262" t="s">
        <v>6451</v>
      </c>
      <c r="G212" s="42"/>
      <c r="H212" s="42"/>
      <c r="I212" s="157"/>
      <c r="J212" s="42"/>
      <c r="K212" s="42"/>
      <c r="L212" s="46"/>
      <c r="M212" s="263"/>
      <c r="N212" s="264"/>
      <c r="O212" s="93"/>
      <c r="P212" s="93"/>
      <c r="Q212" s="93"/>
      <c r="R212" s="93"/>
      <c r="S212" s="93"/>
      <c r="T212" s="94"/>
      <c r="U212" s="40"/>
      <c r="V212" s="40"/>
      <c r="W212" s="40"/>
      <c r="X212" s="40"/>
      <c r="Y212" s="40"/>
      <c r="Z212" s="40"/>
      <c r="AA212" s="40"/>
      <c r="AB212" s="40"/>
      <c r="AC212" s="40"/>
      <c r="AD212" s="40"/>
      <c r="AE212" s="40"/>
      <c r="AT212" s="18" t="s">
        <v>404</v>
      </c>
      <c r="AU212" s="18" t="s">
        <v>91</v>
      </c>
    </row>
    <row r="213" s="2" customFormat="1" ht="16.5" customHeight="1">
      <c r="A213" s="40"/>
      <c r="B213" s="41"/>
      <c r="C213" s="247" t="s">
        <v>926</v>
      </c>
      <c r="D213" s="247" t="s">
        <v>400</v>
      </c>
      <c r="E213" s="248" t="s">
        <v>6452</v>
      </c>
      <c r="F213" s="249" t="s">
        <v>6348</v>
      </c>
      <c r="G213" s="250" t="s">
        <v>461</v>
      </c>
      <c r="H213" s="251">
        <v>5950</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1261</v>
      </c>
    </row>
    <row r="214" s="2" customFormat="1" ht="16.5" customHeight="1">
      <c r="A214" s="40"/>
      <c r="B214" s="41"/>
      <c r="C214" s="247" t="s">
        <v>682</v>
      </c>
      <c r="D214" s="247" t="s">
        <v>400</v>
      </c>
      <c r="E214" s="248" t="s">
        <v>6453</v>
      </c>
      <c r="F214" s="249" t="s">
        <v>6454</v>
      </c>
      <c r="G214" s="250" t="s">
        <v>461</v>
      </c>
      <c r="H214" s="251">
        <v>960</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1280</v>
      </c>
    </row>
    <row r="215" s="2" customFormat="1">
      <c r="A215" s="40"/>
      <c r="B215" s="41"/>
      <c r="C215" s="42"/>
      <c r="D215" s="261" t="s">
        <v>404</v>
      </c>
      <c r="E215" s="42"/>
      <c r="F215" s="262" t="s">
        <v>6455</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404</v>
      </c>
      <c r="AU215" s="18" t="s">
        <v>91</v>
      </c>
    </row>
    <row r="216" s="2" customFormat="1" ht="16.5" customHeight="1">
      <c r="A216" s="40"/>
      <c r="B216" s="41"/>
      <c r="C216" s="247" t="s">
        <v>987</v>
      </c>
      <c r="D216" s="247" t="s">
        <v>400</v>
      </c>
      <c r="E216" s="248" t="s">
        <v>6456</v>
      </c>
      <c r="F216" s="249" t="s">
        <v>6348</v>
      </c>
      <c r="G216" s="250" t="s">
        <v>461</v>
      </c>
      <c r="H216" s="251">
        <v>960</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1296</v>
      </c>
    </row>
    <row r="217" s="2" customFormat="1" ht="16.5" customHeight="1">
      <c r="A217" s="40"/>
      <c r="B217" s="41"/>
      <c r="C217" s="247" t="s">
        <v>995</v>
      </c>
      <c r="D217" s="247" t="s">
        <v>400</v>
      </c>
      <c r="E217" s="248" t="s">
        <v>6457</v>
      </c>
      <c r="F217" s="249" t="s">
        <v>6458</v>
      </c>
      <c r="G217" s="250" t="s">
        <v>461</v>
      </c>
      <c r="H217" s="251">
        <v>5380</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1311</v>
      </c>
    </row>
    <row r="218" s="2" customFormat="1">
      <c r="A218" s="40"/>
      <c r="B218" s="41"/>
      <c r="C218" s="42"/>
      <c r="D218" s="261" t="s">
        <v>404</v>
      </c>
      <c r="E218" s="42"/>
      <c r="F218" s="262" t="s">
        <v>6459</v>
      </c>
      <c r="G218" s="42"/>
      <c r="H218" s="42"/>
      <c r="I218" s="157"/>
      <c r="J218" s="42"/>
      <c r="K218" s="42"/>
      <c r="L218" s="46"/>
      <c r="M218" s="263"/>
      <c r="N218" s="264"/>
      <c r="O218" s="93"/>
      <c r="P218" s="93"/>
      <c r="Q218" s="93"/>
      <c r="R218" s="93"/>
      <c r="S218" s="93"/>
      <c r="T218" s="94"/>
      <c r="U218" s="40"/>
      <c r="V218" s="40"/>
      <c r="W218" s="40"/>
      <c r="X218" s="40"/>
      <c r="Y218" s="40"/>
      <c r="Z218" s="40"/>
      <c r="AA218" s="40"/>
      <c r="AB218" s="40"/>
      <c r="AC218" s="40"/>
      <c r="AD218" s="40"/>
      <c r="AE218" s="40"/>
      <c r="AT218" s="18" t="s">
        <v>404</v>
      </c>
      <c r="AU218" s="18" t="s">
        <v>91</v>
      </c>
    </row>
    <row r="219" s="2" customFormat="1" ht="16.5" customHeight="1">
      <c r="A219" s="40"/>
      <c r="B219" s="41"/>
      <c r="C219" s="247" t="s">
        <v>1021</v>
      </c>
      <c r="D219" s="247" t="s">
        <v>400</v>
      </c>
      <c r="E219" s="248" t="s">
        <v>6460</v>
      </c>
      <c r="F219" s="249" t="s">
        <v>6348</v>
      </c>
      <c r="G219" s="250" t="s">
        <v>461</v>
      </c>
      <c r="H219" s="251">
        <v>5380</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1024</v>
      </c>
    </row>
    <row r="220" s="2" customFormat="1" ht="16.5" customHeight="1">
      <c r="A220" s="40"/>
      <c r="B220" s="41"/>
      <c r="C220" s="247" t="s">
        <v>1026</v>
      </c>
      <c r="D220" s="247" t="s">
        <v>400</v>
      </c>
      <c r="E220" s="248" t="s">
        <v>6461</v>
      </c>
      <c r="F220" s="249" t="s">
        <v>6462</v>
      </c>
      <c r="G220" s="250" t="s">
        <v>461</v>
      </c>
      <c r="H220" s="251">
        <v>850</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91</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1326</v>
      </c>
    </row>
    <row r="221" s="2" customFormat="1">
      <c r="A221" s="40"/>
      <c r="B221" s="41"/>
      <c r="C221" s="42"/>
      <c r="D221" s="261" t="s">
        <v>404</v>
      </c>
      <c r="E221" s="42"/>
      <c r="F221" s="262" t="s">
        <v>6463</v>
      </c>
      <c r="G221" s="42"/>
      <c r="H221" s="42"/>
      <c r="I221" s="157"/>
      <c r="J221" s="42"/>
      <c r="K221" s="42"/>
      <c r="L221" s="46"/>
      <c r="M221" s="263"/>
      <c r="N221" s="264"/>
      <c r="O221" s="93"/>
      <c r="P221" s="93"/>
      <c r="Q221" s="93"/>
      <c r="R221" s="93"/>
      <c r="S221" s="93"/>
      <c r="T221" s="94"/>
      <c r="U221" s="40"/>
      <c r="V221" s="40"/>
      <c r="W221" s="40"/>
      <c r="X221" s="40"/>
      <c r="Y221" s="40"/>
      <c r="Z221" s="40"/>
      <c r="AA221" s="40"/>
      <c r="AB221" s="40"/>
      <c r="AC221" s="40"/>
      <c r="AD221" s="40"/>
      <c r="AE221" s="40"/>
      <c r="AT221" s="18" t="s">
        <v>404</v>
      </c>
      <c r="AU221" s="18" t="s">
        <v>91</v>
      </c>
    </row>
    <row r="222" s="2" customFormat="1" ht="16.5" customHeight="1">
      <c r="A222" s="40"/>
      <c r="B222" s="41"/>
      <c r="C222" s="247" t="s">
        <v>1033</v>
      </c>
      <c r="D222" s="247" t="s">
        <v>400</v>
      </c>
      <c r="E222" s="248" t="s">
        <v>6464</v>
      </c>
      <c r="F222" s="249" t="s">
        <v>6348</v>
      </c>
      <c r="G222" s="250" t="s">
        <v>461</v>
      </c>
      <c r="H222" s="251">
        <v>850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1036</v>
      </c>
    </row>
    <row r="223" s="2" customFormat="1" ht="16.5" customHeight="1">
      <c r="A223" s="40"/>
      <c r="B223" s="41"/>
      <c r="C223" s="247" t="s">
        <v>1042</v>
      </c>
      <c r="D223" s="247" t="s">
        <v>400</v>
      </c>
      <c r="E223" s="248" t="s">
        <v>6465</v>
      </c>
      <c r="F223" s="249" t="s">
        <v>6466</v>
      </c>
      <c r="G223" s="250" t="s">
        <v>461</v>
      </c>
      <c r="H223" s="251">
        <v>195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1345</v>
      </c>
    </row>
    <row r="224" s="2" customFormat="1">
      <c r="A224" s="40"/>
      <c r="B224" s="41"/>
      <c r="C224" s="42"/>
      <c r="D224" s="261" t="s">
        <v>404</v>
      </c>
      <c r="E224" s="42"/>
      <c r="F224" s="262" t="s">
        <v>6467</v>
      </c>
      <c r="G224" s="42"/>
      <c r="H224" s="42"/>
      <c r="I224" s="157"/>
      <c r="J224" s="42"/>
      <c r="K224" s="42"/>
      <c r="L224" s="46"/>
      <c r="M224" s="263"/>
      <c r="N224" s="264"/>
      <c r="O224" s="93"/>
      <c r="P224" s="93"/>
      <c r="Q224" s="93"/>
      <c r="R224" s="93"/>
      <c r="S224" s="93"/>
      <c r="T224" s="94"/>
      <c r="U224" s="40"/>
      <c r="V224" s="40"/>
      <c r="W224" s="40"/>
      <c r="X224" s="40"/>
      <c r="Y224" s="40"/>
      <c r="Z224" s="40"/>
      <c r="AA224" s="40"/>
      <c r="AB224" s="40"/>
      <c r="AC224" s="40"/>
      <c r="AD224" s="40"/>
      <c r="AE224" s="40"/>
      <c r="AT224" s="18" t="s">
        <v>404</v>
      </c>
      <c r="AU224" s="18" t="s">
        <v>91</v>
      </c>
    </row>
    <row r="225" s="2" customFormat="1" ht="16.5" customHeight="1">
      <c r="A225" s="40"/>
      <c r="B225" s="41"/>
      <c r="C225" s="247" t="s">
        <v>1048</v>
      </c>
      <c r="D225" s="247" t="s">
        <v>400</v>
      </c>
      <c r="E225" s="248" t="s">
        <v>6468</v>
      </c>
      <c r="F225" s="249" t="s">
        <v>6348</v>
      </c>
      <c r="G225" s="250" t="s">
        <v>461</v>
      </c>
      <c r="H225" s="251">
        <v>195</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1051</v>
      </c>
    </row>
    <row r="226" s="2" customFormat="1" ht="21.75" customHeight="1">
      <c r="A226" s="40"/>
      <c r="B226" s="41"/>
      <c r="C226" s="247" t="s">
        <v>1057</v>
      </c>
      <c r="D226" s="247" t="s">
        <v>400</v>
      </c>
      <c r="E226" s="248" t="s">
        <v>6469</v>
      </c>
      <c r="F226" s="249" t="s">
        <v>6470</v>
      </c>
      <c r="G226" s="250" t="s">
        <v>1828</v>
      </c>
      <c r="H226" s="251">
        <v>480</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1060</v>
      </c>
    </row>
    <row r="227" s="2" customFormat="1">
      <c r="A227" s="40"/>
      <c r="B227" s="41"/>
      <c r="C227" s="42"/>
      <c r="D227" s="261" t="s">
        <v>404</v>
      </c>
      <c r="E227" s="42"/>
      <c r="F227" s="262" t="s">
        <v>6471</v>
      </c>
      <c r="G227" s="42"/>
      <c r="H227" s="42"/>
      <c r="I227" s="157"/>
      <c r="J227" s="42"/>
      <c r="K227" s="42"/>
      <c r="L227" s="46"/>
      <c r="M227" s="263"/>
      <c r="N227" s="264"/>
      <c r="O227" s="93"/>
      <c r="P227" s="93"/>
      <c r="Q227" s="93"/>
      <c r="R227" s="93"/>
      <c r="S227" s="93"/>
      <c r="T227" s="94"/>
      <c r="U227" s="40"/>
      <c r="V227" s="40"/>
      <c r="W227" s="40"/>
      <c r="X227" s="40"/>
      <c r="Y227" s="40"/>
      <c r="Z227" s="40"/>
      <c r="AA227" s="40"/>
      <c r="AB227" s="40"/>
      <c r="AC227" s="40"/>
      <c r="AD227" s="40"/>
      <c r="AE227" s="40"/>
      <c r="AT227" s="18" t="s">
        <v>404</v>
      </c>
      <c r="AU227" s="18" t="s">
        <v>91</v>
      </c>
    </row>
    <row r="228" s="2" customFormat="1" ht="16.5" customHeight="1">
      <c r="A228" s="40"/>
      <c r="B228" s="41"/>
      <c r="C228" s="247" t="s">
        <v>1061</v>
      </c>
      <c r="D228" s="247" t="s">
        <v>400</v>
      </c>
      <c r="E228" s="248" t="s">
        <v>6472</v>
      </c>
      <c r="F228" s="249" t="s">
        <v>6348</v>
      </c>
      <c r="G228" s="250" t="s">
        <v>1828</v>
      </c>
      <c r="H228" s="251">
        <v>480</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1064</v>
      </c>
    </row>
    <row r="229" s="2" customFormat="1" ht="21.75" customHeight="1">
      <c r="A229" s="40"/>
      <c r="B229" s="41"/>
      <c r="C229" s="247" t="s">
        <v>1066</v>
      </c>
      <c r="D229" s="247" t="s">
        <v>400</v>
      </c>
      <c r="E229" s="248" t="s">
        <v>6473</v>
      </c>
      <c r="F229" s="249" t="s">
        <v>6474</v>
      </c>
      <c r="G229" s="250" t="s">
        <v>1828</v>
      </c>
      <c r="H229" s="251">
        <v>120</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91</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1069</v>
      </c>
    </row>
    <row r="230" s="2" customFormat="1">
      <c r="A230" s="40"/>
      <c r="B230" s="41"/>
      <c r="C230" s="42"/>
      <c r="D230" s="261" t="s">
        <v>404</v>
      </c>
      <c r="E230" s="42"/>
      <c r="F230" s="262" t="s">
        <v>6475</v>
      </c>
      <c r="G230" s="42"/>
      <c r="H230" s="42"/>
      <c r="I230" s="157"/>
      <c r="J230" s="42"/>
      <c r="K230" s="42"/>
      <c r="L230" s="46"/>
      <c r="M230" s="263"/>
      <c r="N230" s="264"/>
      <c r="O230" s="93"/>
      <c r="P230" s="93"/>
      <c r="Q230" s="93"/>
      <c r="R230" s="93"/>
      <c r="S230" s="93"/>
      <c r="T230" s="94"/>
      <c r="U230" s="40"/>
      <c r="V230" s="40"/>
      <c r="W230" s="40"/>
      <c r="X230" s="40"/>
      <c r="Y230" s="40"/>
      <c r="Z230" s="40"/>
      <c r="AA230" s="40"/>
      <c r="AB230" s="40"/>
      <c r="AC230" s="40"/>
      <c r="AD230" s="40"/>
      <c r="AE230" s="40"/>
      <c r="AT230" s="18" t="s">
        <v>404</v>
      </c>
      <c r="AU230" s="18" t="s">
        <v>91</v>
      </c>
    </row>
    <row r="231" s="2" customFormat="1" ht="16.5" customHeight="1">
      <c r="A231" s="40"/>
      <c r="B231" s="41"/>
      <c r="C231" s="247" t="s">
        <v>1070</v>
      </c>
      <c r="D231" s="247" t="s">
        <v>400</v>
      </c>
      <c r="E231" s="248" t="s">
        <v>6476</v>
      </c>
      <c r="F231" s="249" t="s">
        <v>6348</v>
      </c>
      <c r="G231" s="250" t="s">
        <v>1828</v>
      </c>
      <c r="H231" s="251">
        <v>120</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1073</v>
      </c>
    </row>
    <row r="232" s="2" customFormat="1" ht="16.5" customHeight="1">
      <c r="A232" s="40"/>
      <c r="B232" s="41"/>
      <c r="C232" s="247" t="s">
        <v>1078</v>
      </c>
      <c r="D232" s="247" t="s">
        <v>400</v>
      </c>
      <c r="E232" s="248" t="s">
        <v>6477</v>
      </c>
      <c r="F232" s="249" t="s">
        <v>6478</v>
      </c>
      <c r="G232" s="250" t="s">
        <v>461</v>
      </c>
      <c r="H232" s="251">
        <v>125</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1081</v>
      </c>
    </row>
    <row r="233" s="2" customFormat="1">
      <c r="A233" s="40"/>
      <c r="B233" s="41"/>
      <c r="C233" s="42"/>
      <c r="D233" s="261" t="s">
        <v>404</v>
      </c>
      <c r="E233" s="42"/>
      <c r="F233" s="262" t="s">
        <v>6479</v>
      </c>
      <c r="G233" s="42"/>
      <c r="H233" s="42"/>
      <c r="I233" s="157"/>
      <c r="J233" s="42"/>
      <c r="K233" s="42"/>
      <c r="L233" s="46"/>
      <c r="M233" s="263"/>
      <c r="N233" s="264"/>
      <c r="O233" s="93"/>
      <c r="P233" s="93"/>
      <c r="Q233" s="93"/>
      <c r="R233" s="93"/>
      <c r="S233" s="93"/>
      <c r="T233" s="94"/>
      <c r="U233" s="40"/>
      <c r="V233" s="40"/>
      <c r="W233" s="40"/>
      <c r="X233" s="40"/>
      <c r="Y233" s="40"/>
      <c r="Z233" s="40"/>
      <c r="AA233" s="40"/>
      <c r="AB233" s="40"/>
      <c r="AC233" s="40"/>
      <c r="AD233" s="40"/>
      <c r="AE233" s="40"/>
      <c r="AT233" s="18" t="s">
        <v>404</v>
      </c>
      <c r="AU233" s="18" t="s">
        <v>91</v>
      </c>
    </row>
    <row r="234" s="2" customFormat="1" ht="16.5" customHeight="1">
      <c r="A234" s="40"/>
      <c r="B234" s="41"/>
      <c r="C234" s="247" t="s">
        <v>1084</v>
      </c>
      <c r="D234" s="247" t="s">
        <v>400</v>
      </c>
      <c r="E234" s="248" t="s">
        <v>6480</v>
      </c>
      <c r="F234" s="249" t="s">
        <v>6348</v>
      </c>
      <c r="G234" s="250" t="s">
        <v>461</v>
      </c>
      <c r="H234" s="251">
        <v>125</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1087</v>
      </c>
    </row>
    <row r="235" s="2" customFormat="1" ht="16.5" customHeight="1">
      <c r="A235" s="40"/>
      <c r="B235" s="41"/>
      <c r="C235" s="247" t="s">
        <v>1088</v>
      </c>
      <c r="D235" s="247" t="s">
        <v>400</v>
      </c>
      <c r="E235" s="248" t="s">
        <v>6481</v>
      </c>
      <c r="F235" s="249" t="s">
        <v>6482</v>
      </c>
      <c r="G235" s="250" t="s">
        <v>461</v>
      </c>
      <c r="H235" s="251">
        <v>90</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1091</v>
      </c>
    </row>
    <row r="236" s="2" customFormat="1">
      <c r="A236" s="40"/>
      <c r="B236" s="41"/>
      <c r="C236" s="42"/>
      <c r="D236" s="261" t="s">
        <v>404</v>
      </c>
      <c r="E236" s="42"/>
      <c r="F236" s="262" t="s">
        <v>6483</v>
      </c>
      <c r="G236" s="42"/>
      <c r="H236" s="42"/>
      <c r="I236" s="157"/>
      <c r="J236" s="42"/>
      <c r="K236" s="42"/>
      <c r="L236" s="46"/>
      <c r="M236" s="263"/>
      <c r="N236" s="264"/>
      <c r="O236" s="93"/>
      <c r="P236" s="93"/>
      <c r="Q236" s="93"/>
      <c r="R236" s="93"/>
      <c r="S236" s="93"/>
      <c r="T236" s="94"/>
      <c r="U236" s="40"/>
      <c r="V236" s="40"/>
      <c r="W236" s="40"/>
      <c r="X236" s="40"/>
      <c r="Y236" s="40"/>
      <c r="Z236" s="40"/>
      <c r="AA236" s="40"/>
      <c r="AB236" s="40"/>
      <c r="AC236" s="40"/>
      <c r="AD236" s="40"/>
      <c r="AE236" s="40"/>
      <c r="AT236" s="18" t="s">
        <v>404</v>
      </c>
      <c r="AU236" s="18" t="s">
        <v>91</v>
      </c>
    </row>
    <row r="237" s="2" customFormat="1" ht="16.5" customHeight="1">
      <c r="A237" s="40"/>
      <c r="B237" s="41"/>
      <c r="C237" s="247" t="s">
        <v>1092</v>
      </c>
      <c r="D237" s="247" t="s">
        <v>400</v>
      </c>
      <c r="E237" s="248" t="s">
        <v>6484</v>
      </c>
      <c r="F237" s="249" t="s">
        <v>6348</v>
      </c>
      <c r="G237" s="250" t="s">
        <v>461</v>
      </c>
      <c r="H237" s="251">
        <v>90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1095</v>
      </c>
    </row>
    <row r="238" s="2" customFormat="1" ht="16.5" customHeight="1">
      <c r="A238" s="40"/>
      <c r="B238" s="41"/>
      <c r="C238" s="247" t="s">
        <v>1096</v>
      </c>
      <c r="D238" s="247" t="s">
        <v>400</v>
      </c>
      <c r="E238" s="248" t="s">
        <v>6485</v>
      </c>
      <c r="F238" s="249" t="s">
        <v>6486</v>
      </c>
      <c r="G238" s="250" t="s">
        <v>1828</v>
      </c>
      <c r="H238" s="251">
        <v>45</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91</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1099</v>
      </c>
    </row>
    <row r="239" s="2" customFormat="1" ht="16.5" customHeight="1">
      <c r="A239" s="40"/>
      <c r="B239" s="41"/>
      <c r="C239" s="247" t="s">
        <v>1100</v>
      </c>
      <c r="D239" s="247" t="s">
        <v>400</v>
      </c>
      <c r="E239" s="248" t="s">
        <v>6487</v>
      </c>
      <c r="F239" s="249" t="s">
        <v>6348</v>
      </c>
      <c r="G239" s="250" t="s">
        <v>1828</v>
      </c>
      <c r="H239" s="251">
        <v>45</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1103</v>
      </c>
    </row>
    <row r="240" s="12" customFormat="1" ht="25.92" customHeight="1">
      <c r="A240" s="12"/>
      <c r="B240" s="231"/>
      <c r="C240" s="232"/>
      <c r="D240" s="233" t="s">
        <v>82</v>
      </c>
      <c r="E240" s="234" t="s">
        <v>5179</v>
      </c>
      <c r="F240" s="234" t="s">
        <v>6488</v>
      </c>
      <c r="G240" s="232"/>
      <c r="H240" s="232"/>
      <c r="I240" s="235"/>
      <c r="J240" s="236">
        <f>BK240</f>
        <v>0</v>
      </c>
      <c r="K240" s="232"/>
      <c r="L240" s="237"/>
      <c r="M240" s="238"/>
      <c r="N240" s="239"/>
      <c r="O240" s="239"/>
      <c r="P240" s="240">
        <f>SUM(P241:P244)</f>
        <v>0</v>
      </c>
      <c r="Q240" s="239"/>
      <c r="R240" s="240">
        <f>SUM(R241:R244)</f>
        <v>0</v>
      </c>
      <c r="S240" s="239"/>
      <c r="T240" s="241">
        <f>SUM(T241:T244)</f>
        <v>0</v>
      </c>
      <c r="U240" s="12"/>
      <c r="V240" s="12"/>
      <c r="W240" s="12"/>
      <c r="X240" s="12"/>
      <c r="Y240" s="12"/>
      <c r="Z240" s="12"/>
      <c r="AA240" s="12"/>
      <c r="AB240" s="12"/>
      <c r="AC240" s="12"/>
      <c r="AD240" s="12"/>
      <c r="AE240" s="12"/>
      <c r="AR240" s="242" t="s">
        <v>91</v>
      </c>
      <c r="AT240" s="243" t="s">
        <v>82</v>
      </c>
      <c r="AU240" s="243" t="s">
        <v>83</v>
      </c>
      <c r="AY240" s="242" t="s">
        <v>397</v>
      </c>
      <c r="BK240" s="244">
        <f>SUM(BK241:BK244)</f>
        <v>0</v>
      </c>
    </row>
    <row r="241" s="2" customFormat="1" ht="16.5" customHeight="1">
      <c r="A241" s="40"/>
      <c r="B241" s="41"/>
      <c r="C241" s="247" t="s">
        <v>1105</v>
      </c>
      <c r="D241" s="247" t="s">
        <v>400</v>
      </c>
      <c r="E241" s="248" t="s">
        <v>6489</v>
      </c>
      <c r="F241" s="249" t="s">
        <v>6490</v>
      </c>
      <c r="G241" s="250" t="s">
        <v>5373</v>
      </c>
      <c r="H241" s="251">
        <v>1</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1108</v>
      </c>
    </row>
    <row r="242" s="2" customFormat="1" ht="16.5" customHeight="1">
      <c r="A242" s="40"/>
      <c r="B242" s="41"/>
      <c r="C242" s="247" t="s">
        <v>1109</v>
      </c>
      <c r="D242" s="247" t="s">
        <v>400</v>
      </c>
      <c r="E242" s="248" t="s">
        <v>6491</v>
      </c>
      <c r="F242" s="249" t="s">
        <v>6492</v>
      </c>
      <c r="G242" s="250" t="s">
        <v>5373</v>
      </c>
      <c r="H242" s="251">
        <v>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91</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1112</v>
      </c>
    </row>
    <row r="243" s="2" customFormat="1">
      <c r="A243" s="40"/>
      <c r="B243" s="41"/>
      <c r="C243" s="42"/>
      <c r="D243" s="261" t="s">
        <v>404</v>
      </c>
      <c r="E243" s="42"/>
      <c r="F243" s="262" t="s">
        <v>6493</v>
      </c>
      <c r="G243" s="42"/>
      <c r="H243" s="42"/>
      <c r="I243" s="157"/>
      <c r="J243" s="42"/>
      <c r="K243" s="42"/>
      <c r="L243" s="46"/>
      <c r="M243" s="263"/>
      <c r="N243" s="264"/>
      <c r="O243" s="93"/>
      <c r="P243" s="93"/>
      <c r="Q243" s="93"/>
      <c r="R243" s="93"/>
      <c r="S243" s="93"/>
      <c r="T243" s="94"/>
      <c r="U243" s="40"/>
      <c r="V243" s="40"/>
      <c r="W243" s="40"/>
      <c r="X243" s="40"/>
      <c r="Y243" s="40"/>
      <c r="Z243" s="40"/>
      <c r="AA243" s="40"/>
      <c r="AB243" s="40"/>
      <c r="AC243" s="40"/>
      <c r="AD243" s="40"/>
      <c r="AE243" s="40"/>
      <c r="AT243" s="18" t="s">
        <v>404</v>
      </c>
      <c r="AU243" s="18" t="s">
        <v>91</v>
      </c>
    </row>
    <row r="244" s="2" customFormat="1" ht="16.5" customHeight="1">
      <c r="A244" s="40"/>
      <c r="B244" s="41"/>
      <c r="C244" s="247" t="s">
        <v>790</v>
      </c>
      <c r="D244" s="247" t="s">
        <v>400</v>
      </c>
      <c r="E244" s="248" t="s">
        <v>6494</v>
      </c>
      <c r="F244" s="249" t="s">
        <v>6495</v>
      </c>
      <c r="G244" s="250" t="s">
        <v>5373</v>
      </c>
      <c r="H244" s="251">
        <v>1</v>
      </c>
      <c r="I244" s="252"/>
      <c r="J244" s="253">
        <f>ROUND(I244*H244,2)</f>
        <v>0</v>
      </c>
      <c r="K244" s="254"/>
      <c r="L244" s="46"/>
      <c r="M244" s="302" t="s">
        <v>1</v>
      </c>
      <c r="N244" s="303" t="s">
        <v>48</v>
      </c>
      <c r="O244" s="267"/>
      <c r="P244" s="304">
        <f>O244*H244</f>
        <v>0</v>
      </c>
      <c r="Q244" s="304">
        <v>0</v>
      </c>
      <c r="R244" s="304">
        <f>Q244*H244</f>
        <v>0</v>
      </c>
      <c r="S244" s="304">
        <v>0</v>
      </c>
      <c r="T244" s="305">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1115</v>
      </c>
    </row>
    <row r="245" s="2" customFormat="1" ht="6.96" customHeight="1">
      <c r="A245" s="40"/>
      <c r="B245" s="68"/>
      <c r="C245" s="69"/>
      <c r="D245" s="69"/>
      <c r="E245" s="69"/>
      <c r="F245" s="69"/>
      <c r="G245" s="69"/>
      <c r="H245" s="69"/>
      <c r="I245" s="195"/>
      <c r="J245" s="69"/>
      <c r="K245" s="69"/>
      <c r="L245" s="46"/>
      <c r="M245" s="40"/>
      <c r="O245" s="40"/>
      <c r="P245" s="40"/>
      <c r="Q245" s="40"/>
      <c r="R245" s="40"/>
      <c r="S245" s="40"/>
      <c r="T245" s="40"/>
      <c r="U245" s="40"/>
      <c r="V245" s="40"/>
      <c r="W245" s="40"/>
      <c r="X245" s="40"/>
      <c r="Y245" s="40"/>
      <c r="Z245" s="40"/>
      <c r="AA245" s="40"/>
      <c r="AB245" s="40"/>
      <c r="AC245" s="40"/>
      <c r="AD245" s="40"/>
      <c r="AE245" s="40"/>
    </row>
  </sheetData>
  <sheetProtection sheet="1" autoFilter="0" formatColumns="0" formatRows="0" objects="1" scenarios="1" spinCount="100000" saltValue="LBFExVcq9kVpUkpIrkyvzECQTeU1R5GcYXDY6lE9VZXiBUEkjOipL6qQyovCz7UEd0wqLKftNuHAVSBNm28i1g==" hashValue="xkjDkA3FjxG086uXW5MrbRtv2ZwYypHnudfsk/4WlXH9ffBUq/b8+OvJRGOhWMquKdG835L9NbpmAnUcqjf2wA==" algorithmName="SHA-512" password="CC35"/>
  <autoFilter ref="C129:K244"/>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6496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ROUND((SUM(BE133:BE314)),  2)</f>
        <v>0</v>
      </c>
      <c r="G37" s="40"/>
      <c r="H37" s="40"/>
      <c r="I37" s="174">
        <v>0.20999999999999999</v>
      </c>
      <c r="J37" s="173">
        <f>ROUND(((SUM(BE133:BE314))*I37),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ROUND((SUM(BF133:BF314)),  2)</f>
        <v>0</v>
      </c>
      <c r="G38" s="40"/>
      <c r="H38" s="40"/>
      <c r="I38" s="174">
        <v>0.14999999999999999</v>
      </c>
      <c r="J38" s="173">
        <f>ROUND(((SUM(BF133:BF314))*I38),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ROUND((SUM(BG133:BG314)),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ROUND((SUM(BH133:BH314)),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ROUND((SUM(BI133:BI314)),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1.10 - Silnoproudé rozvody NN, hromosvod a uzemění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6497</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6498</v>
      </c>
      <c r="E102" s="208"/>
      <c r="F102" s="208"/>
      <c r="G102" s="208"/>
      <c r="H102" s="208"/>
      <c r="I102" s="209"/>
      <c r="J102" s="210">
        <f>J177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6499</v>
      </c>
      <c r="E103" s="208"/>
      <c r="F103" s="208"/>
      <c r="G103" s="208"/>
      <c r="H103" s="208"/>
      <c r="I103" s="209"/>
      <c r="J103" s="210">
        <f>J202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6500</v>
      </c>
      <c r="E104" s="208"/>
      <c r="F104" s="208"/>
      <c r="G104" s="208"/>
      <c r="H104" s="208"/>
      <c r="I104" s="209"/>
      <c r="J104" s="210">
        <f>J229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6501</v>
      </c>
      <c r="E105" s="208"/>
      <c r="F105" s="208"/>
      <c r="G105" s="208"/>
      <c r="H105" s="208"/>
      <c r="I105" s="209"/>
      <c r="J105" s="210">
        <f>J242</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6502</v>
      </c>
      <c r="E106" s="208"/>
      <c r="F106" s="208"/>
      <c r="G106" s="208"/>
      <c r="H106" s="208"/>
      <c r="I106" s="209"/>
      <c r="J106" s="210">
        <f>J263</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6503</v>
      </c>
      <c r="E107" s="208"/>
      <c r="F107" s="208"/>
      <c r="G107" s="208"/>
      <c r="H107" s="208"/>
      <c r="I107" s="209"/>
      <c r="J107" s="210">
        <f>J277</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6504</v>
      </c>
      <c r="E108" s="208"/>
      <c r="F108" s="208"/>
      <c r="G108" s="208"/>
      <c r="H108" s="208"/>
      <c r="I108" s="209"/>
      <c r="J108" s="210">
        <f>J280</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6505</v>
      </c>
      <c r="E109" s="208"/>
      <c r="F109" s="208"/>
      <c r="G109" s="208"/>
      <c r="H109" s="208"/>
      <c r="I109" s="209"/>
      <c r="J109" s="210">
        <f>J307</f>
        <v>0</v>
      </c>
      <c r="K109" s="206"/>
      <c r="L109" s="211"/>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383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3.25" customHeight="1">
      <c r="A119" s="40"/>
      <c r="B119" s="41"/>
      <c r="C119" s="42"/>
      <c r="D119" s="42"/>
      <c r="E119" s="199" t="str">
        <f>E7</f>
        <v>NNP Moravská Třebová, výstavba nového objektu nemocnice a výjezdové základny ZZS PAK</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368</v>
      </c>
      <c r="D120" s="23"/>
      <c r="E120" s="23"/>
      <c r="F120" s="23"/>
      <c r="G120" s="23"/>
      <c r="H120" s="23"/>
      <c r="I120" s="149"/>
      <c r="J120" s="23"/>
      <c r="K120" s="23"/>
      <c r="L120" s="21"/>
    </row>
    <row r="121" s="1" customFormat="1" ht="16.5" customHeight="1">
      <c r="B121" s="22"/>
      <c r="C121" s="23"/>
      <c r="D121" s="23"/>
      <c r="E121" s="199" t="s">
        <v>555</v>
      </c>
      <c r="F121" s="23"/>
      <c r="G121" s="23"/>
      <c r="H121" s="23"/>
      <c r="I121" s="149"/>
      <c r="J121" s="23"/>
      <c r="K121" s="23"/>
      <c r="L121" s="21"/>
    </row>
    <row r="122" s="1" customFormat="1" ht="12" customHeight="1">
      <c r="B122" s="22"/>
      <c r="C122" s="33" t="s">
        <v>556</v>
      </c>
      <c r="D122" s="23"/>
      <c r="E122" s="23"/>
      <c r="F122" s="23"/>
      <c r="G122" s="23"/>
      <c r="H122" s="23"/>
      <c r="I122" s="149"/>
      <c r="J122" s="23"/>
      <c r="K122" s="23"/>
      <c r="L122" s="21"/>
    </row>
    <row r="123" s="2" customFormat="1" ht="16.5" customHeight="1">
      <c r="A123" s="40"/>
      <c r="B123" s="41"/>
      <c r="C123" s="42"/>
      <c r="D123" s="42"/>
      <c r="E123" s="333" t="s">
        <v>4347</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4348</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1.10 - Silnoproudé rozvody NN, hromosvod a uzemění</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Moravská Třebová</v>
      </c>
      <c r="G127" s="42"/>
      <c r="H127" s="42"/>
      <c r="I127" s="159" t="s">
        <v>24</v>
      </c>
      <c r="J127" s="81" t="str">
        <f>IF(J16="","",J16)</f>
        <v>1. 6. 2020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Pardubický kraj</v>
      </c>
      <c r="G129" s="42"/>
      <c r="H129" s="42"/>
      <c r="I129" s="159" t="s">
        <v>36</v>
      </c>
      <c r="J129" s="38" t="str">
        <f>E25</f>
        <v>SIEBERT + TALAŠ, spol. s 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384</v>
      </c>
      <c r="D132" s="221" t="s">
        <v>68</v>
      </c>
      <c r="E132" s="221" t="s">
        <v>64</v>
      </c>
      <c r="F132" s="221" t="s">
        <v>65</v>
      </c>
      <c r="G132" s="221" t="s">
        <v>385</v>
      </c>
      <c r="H132" s="221" t="s">
        <v>386</v>
      </c>
      <c r="I132" s="222" t="s">
        <v>387</v>
      </c>
      <c r="J132" s="223" t="s">
        <v>372</v>
      </c>
      <c r="K132" s="224" t="s">
        <v>388</v>
      </c>
      <c r="L132" s="225"/>
      <c r="M132" s="102" t="s">
        <v>1</v>
      </c>
      <c r="N132" s="103" t="s">
        <v>47</v>
      </c>
      <c r="O132" s="103" t="s">
        <v>389</v>
      </c>
      <c r="P132" s="103" t="s">
        <v>390</v>
      </c>
      <c r="Q132" s="103" t="s">
        <v>391</v>
      </c>
      <c r="R132" s="103" t="s">
        <v>392</v>
      </c>
      <c r="S132" s="103" t="s">
        <v>393</v>
      </c>
      <c r="T132" s="104" t="s">
        <v>394</v>
      </c>
      <c r="U132" s="218"/>
      <c r="V132" s="218"/>
      <c r="W132" s="218"/>
      <c r="X132" s="218"/>
      <c r="Y132" s="218"/>
      <c r="Z132" s="218"/>
      <c r="AA132" s="218"/>
      <c r="AB132" s="218"/>
      <c r="AC132" s="218"/>
      <c r="AD132" s="218"/>
      <c r="AE132" s="218"/>
    </row>
    <row r="133" s="2" customFormat="1" ht="22.8" customHeight="1">
      <c r="A133" s="40"/>
      <c r="B133" s="41"/>
      <c r="C133" s="109" t="s">
        <v>395</v>
      </c>
      <c r="D133" s="42"/>
      <c r="E133" s="42"/>
      <c r="F133" s="42"/>
      <c r="G133" s="42"/>
      <c r="H133" s="42"/>
      <c r="I133" s="157"/>
      <c r="J133" s="226">
        <f>BK133</f>
        <v>0</v>
      </c>
      <c r="K133" s="42"/>
      <c r="L133" s="46"/>
      <c r="M133" s="105"/>
      <c r="N133" s="227"/>
      <c r="O133" s="106"/>
      <c r="P133" s="228">
        <f>P134+P177+P202+P229+P242+P263+P277+P280+P307</f>
        <v>0</v>
      </c>
      <c r="Q133" s="106"/>
      <c r="R133" s="228">
        <f>R134+R177+R202+R229+R242+R263+R277+R280+R307</f>
        <v>0</v>
      </c>
      <c r="S133" s="106"/>
      <c r="T133" s="229">
        <f>T134+T177+T202+T229+T242+T263+T277+T280+T307</f>
        <v>0</v>
      </c>
      <c r="U133" s="40"/>
      <c r="V133" s="40"/>
      <c r="W133" s="40"/>
      <c r="X133" s="40"/>
      <c r="Y133" s="40"/>
      <c r="Z133" s="40"/>
      <c r="AA133" s="40"/>
      <c r="AB133" s="40"/>
      <c r="AC133" s="40"/>
      <c r="AD133" s="40"/>
      <c r="AE133" s="40"/>
      <c r="AT133" s="18" t="s">
        <v>82</v>
      </c>
      <c r="AU133" s="18" t="s">
        <v>374</v>
      </c>
      <c r="BK133" s="230">
        <f>BK134+BK177+BK202+BK229+BK242+BK263+BK277+BK280+BK307</f>
        <v>0</v>
      </c>
    </row>
    <row r="134" s="12" customFormat="1" ht="25.92" customHeight="1">
      <c r="A134" s="12"/>
      <c r="B134" s="231"/>
      <c r="C134" s="232"/>
      <c r="D134" s="233" t="s">
        <v>82</v>
      </c>
      <c r="E134" s="234" t="s">
        <v>5095</v>
      </c>
      <c r="F134" s="234" t="s">
        <v>6506</v>
      </c>
      <c r="G134" s="232"/>
      <c r="H134" s="232"/>
      <c r="I134" s="235"/>
      <c r="J134" s="236">
        <f>BK134</f>
        <v>0</v>
      </c>
      <c r="K134" s="232"/>
      <c r="L134" s="237"/>
      <c r="M134" s="238"/>
      <c r="N134" s="239"/>
      <c r="O134" s="239"/>
      <c r="P134" s="240">
        <f>SUM(P135:P176)</f>
        <v>0</v>
      </c>
      <c r="Q134" s="239"/>
      <c r="R134" s="240">
        <f>SUM(R135:R176)</f>
        <v>0</v>
      </c>
      <c r="S134" s="239"/>
      <c r="T134" s="241">
        <f>SUM(T135:T176)</f>
        <v>0</v>
      </c>
      <c r="U134" s="12"/>
      <c r="V134" s="12"/>
      <c r="W134" s="12"/>
      <c r="X134" s="12"/>
      <c r="Y134" s="12"/>
      <c r="Z134" s="12"/>
      <c r="AA134" s="12"/>
      <c r="AB134" s="12"/>
      <c r="AC134" s="12"/>
      <c r="AD134" s="12"/>
      <c r="AE134" s="12"/>
      <c r="AR134" s="242" t="s">
        <v>91</v>
      </c>
      <c r="AT134" s="243" t="s">
        <v>82</v>
      </c>
      <c r="AU134" s="243" t="s">
        <v>83</v>
      </c>
      <c r="AY134" s="242" t="s">
        <v>397</v>
      </c>
      <c r="BK134" s="244">
        <f>SUM(BK135:BK176)</f>
        <v>0</v>
      </c>
    </row>
    <row r="135" s="2" customFormat="1" ht="21.75" customHeight="1">
      <c r="A135" s="40"/>
      <c r="B135" s="41"/>
      <c r="C135" s="247" t="s">
        <v>91</v>
      </c>
      <c r="D135" s="247" t="s">
        <v>400</v>
      </c>
      <c r="E135" s="248" t="s">
        <v>6507</v>
      </c>
      <c r="F135" s="249" t="s">
        <v>6508</v>
      </c>
      <c r="G135" s="250" t="s">
        <v>1828</v>
      </c>
      <c r="H135" s="251">
        <v>90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93</v>
      </c>
    </row>
    <row r="136" s="2" customFormat="1" ht="21.75" customHeight="1">
      <c r="A136" s="40"/>
      <c r="B136" s="41"/>
      <c r="C136" s="247" t="s">
        <v>93</v>
      </c>
      <c r="D136" s="247" t="s">
        <v>400</v>
      </c>
      <c r="E136" s="248" t="s">
        <v>6509</v>
      </c>
      <c r="F136" s="249" t="s">
        <v>6510</v>
      </c>
      <c r="G136" s="250" t="s">
        <v>1828</v>
      </c>
      <c r="H136" s="251">
        <v>24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124</v>
      </c>
    </row>
    <row r="137" s="2" customFormat="1" ht="33" customHeight="1">
      <c r="A137" s="40"/>
      <c r="B137" s="41"/>
      <c r="C137" s="247" t="s">
        <v>112</v>
      </c>
      <c r="D137" s="247" t="s">
        <v>400</v>
      </c>
      <c r="E137" s="248" t="s">
        <v>6511</v>
      </c>
      <c r="F137" s="249" t="s">
        <v>6512</v>
      </c>
      <c r="G137" s="250" t="s">
        <v>1828</v>
      </c>
      <c r="H137" s="251">
        <v>13</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2" customFormat="1" ht="33" customHeight="1">
      <c r="A138" s="40"/>
      <c r="B138" s="41"/>
      <c r="C138" s="247" t="s">
        <v>124</v>
      </c>
      <c r="D138" s="247" t="s">
        <v>400</v>
      </c>
      <c r="E138" s="248" t="s">
        <v>6513</v>
      </c>
      <c r="F138" s="249" t="s">
        <v>6514</v>
      </c>
      <c r="G138" s="250" t="s">
        <v>1828</v>
      </c>
      <c r="H138" s="251">
        <v>78</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2" customFormat="1" ht="33" customHeight="1">
      <c r="A139" s="40"/>
      <c r="B139" s="41"/>
      <c r="C139" s="247" t="s">
        <v>130</v>
      </c>
      <c r="D139" s="247" t="s">
        <v>400</v>
      </c>
      <c r="E139" s="248" t="s">
        <v>6515</v>
      </c>
      <c r="F139" s="249" t="s">
        <v>6516</v>
      </c>
      <c r="G139" s="250" t="s">
        <v>1828</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145</v>
      </c>
    </row>
    <row r="140" s="2" customFormat="1" ht="33" customHeight="1">
      <c r="A140" s="40"/>
      <c r="B140" s="41"/>
      <c r="C140" s="247" t="s">
        <v>133</v>
      </c>
      <c r="D140" s="247" t="s">
        <v>400</v>
      </c>
      <c r="E140" s="248" t="s">
        <v>6517</v>
      </c>
      <c r="F140" s="249" t="s">
        <v>6518</v>
      </c>
      <c r="G140" s="250" t="s">
        <v>1828</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ht="33" customHeight="1">
      <c r="A141" s="40"/>
      <c r="B141" s="41"/>
      <c r="C141" s="247" t="s">
        <v>139</v>
      </c>
      <c r="D141" s="247" t="s">
        <v>400</v>
      </c>
      <c r="E141" s="248" t="s">
        <v>6519</v>
      </c>
      <c r="F141" s="249" t="s">
        <v>6512</v>
      </c>
      <c r="G141" s="250" t="s">
        <v>1828</v>
      </c>
      <c r="H141" s="251">
        <v>15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157</v>
      </c>
    </row>
    <row r="142" s="2" customFormat="1" ht="33" customHeight="1">
      <c r="A142" s="40"/>
      <c r="B142" s="41"/>
      <c r="C142" s="247" t="s">
        <v>136</v>
      </c>
      <c r="D142" s="247" t="s">
        <v>400</v>
      </c>
      <c r="E142" s="248" t="s">
        <v>6520</v>
      </c>
      <c r="F142" s="249" t="s">
        <v>6521</v>
      </c>
      <c r="G142" s="250" t="s">
        <v>1828</v>
      </c>
      <c r="H142" s="251">
        <v>6</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162</v>
      </c>
    </row>
    <row r="143" s="2" customFormat="1" ht="33" customHeight="1">
      <c r="A143" s="40"/>
      <c r="B143" s="41"/>
      <c r="C143" s="247" t="s">
        <v>142</v>
      </c>
      <c r="D143" s="247" t="s">
        <v>400</v>
      </c>
      <c r="E143" s="248" t="s">
        <v>6522</v>
      </c>
      <c r="F143" s="249" t="s">
        <v>6523</v>
      </c>
      <c r="G143" s="250" t="s">
        <v>1828</v>
      </c>
      <c r="H143" s="251">
        <v>115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168</v>
      </c>
    </row>
    <row r="144" s="2" customFormat="1" ht="33" customHeight="1">
      <c r="A144" s="40"/>
      <c r="B144" s="41"/>
      <c r="C144" s="247" t="s">
        <v>145</v>
      </c>
      <c r="D144" s="247" t="s">
        <v>400</v>
      </c>
      <c r="E144" s="248" t="s">
        <v>6524</v>
      </c>
      <c r="F144" s="249" t="s">
        <v>6525</v>
      </c>
      <c r="G144" s="250" t="s">
        <v>1828</v>
      </c>
      <c r="H144" s="251">
        <v>69</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174</v>
      </c>
    </row>
    <row r="145" s="2" customFormat="1" ht="33" customHeight="1">
      <c r="A145" s="40"/>
      <c r="B145" s="41"/>
      <c r="C145" s="247" t="s">
        <v>148</v>
      </c>
      <c r="D145" s="247" t="s">
        <v>400</v>
      </c>
      <c r="E145" s="248" t="s">
        <v>6526</v>
      </c>
      <c r="F145" s="249" t="s">
        <v>6527</v>
      </c>
      <c r="G145" s="250" t="s">
        <v>1828</v>
      </c>
      <c r="H145" s="251">
        <v>34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179</v>
      </c>
    </row>
    <row r="146" s="2" customFormat="1" ht="33" customHeight="1">
      <c r="A146" s="40"/>
      <c r="B146" s="41"/>
      <c r="C146" s="247" t="s">
        <v>151</v>
      </c>
      <c r="D146" s="247" t="s">
        <v>400</v>
      </c>
      <c r="E146" s="248" t="s">
        <v>6528</v>
      </c>
      <c r="F146" s="249" t="s">
        <v>6529</v>
      </c>
      <c r="G146" s="250" t="s">
        <v>1828</v>
      </c>
      <c r="H146" s="251">
        <v>22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188</v>
      </c>
    </row>
    <row r="147" s="2" customFormat="1" ht="33" customHeight="1">
      <c r="A147" s="40"/>
      <c r="B147" s="41"/>
      <c r="C147" s="247" t="s">
        <v>154</v>
      </c>
      <c r="D147" s="247" t="s">
        <v>400</v>
      </c>
      <c r="E147" s="248" t="s">
        <v>6530</v>
      </c>
      <c r="F147" s="249" t="s">
        <v>6531</v>
      </c>
      <c r="G147" s="250" t="s">
        <v>1828</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194</v>
      </c>
    </row>
    <row r="148" s="2" customFormat="1" ht="33" customHeight="1">
      <c r="A148" s="40"/>
      <c r="B148" s="41"/>
      <c r="C148" s="247" t="s">
        <v>157</v>
      </c>
      <c r="D148" s="247" t="s">
        <v>400</v>
      </c>
      <c r="E148" s="248" t="s">
        <v>6532</v>
      </c>
      <c r="F148" s="249" t="s">
        <v>6533</v>
      </c>
      <c r="G148" s="250" t="s">
        <v>1828</v>
      </c>
      <c r="H148" s="251">
        <v>60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200</v>
      </c>
    </row>
    <row r="149" s="2" customFormat="1" ht="33" customHeight="1">
      <c r="A149" s="40"/>
      <c r="B149" s="41"/>
      <c r="C149" s="247" t="s">
        <v>8</v>
      </c>
      <c r="D149" s="247" t="s">
        <v>400</v>
      </c>
      <c r="E149" s="248" t="s">
        <v>6534</v>
      </c>
      <c r="F149" s="249" t="s">
        <v>6535</v>
      </c>
      <c r="G149" s="250" t="s">
        <v>1828</v>
      </c>
      <c r="H149" s="251">
        <v>29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ht="33" customHeight="1">
      <c r="A150" s="40"/>
      <c r="B150" s="41"/>
      <c r="C150" s="247" t="s">
        <v>162</v>
      </c>
      <c r="D150" s="247" t="s">
        <v>400</v>
      </c>
      <c r="E150" s="248" t="s">
        <v>6536</v>
      </c>
      <c r="F150" s="249" t="s">
        <v>6537</v>
      </c>
      <c r="G150" s="250" t="s">
        <v>1828</v>
      </c>
      <c r="H150" s="251">
        <v>44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212</v>
      </c>
    </row>
    <row r="151" s="2" customFormat="1" ht="33" customHeight="1">
      <c r="A151" s="40"/>
      <c r="B151" s="41"/>
      <c r="C151" s="247" t="s">
        <v>165</v>
      </c>
      <c r="D151" s="247" t="s">
        <v>400</v>
      </c>
      <c r="E151" s="248" t="s">
        <v>6538</v>
      </c>
      <c r="F151" s="249" t="s">
        <v>6539</v>
      </c>
      <c r="G151" s="250" t="s">
        <v>1828</v>
      </c>
      <c r="H151" s="251">
        <v>94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215</v>
      </c>
    </row>
    <row r="152" s="2" customFormat="1" ht="33" customHeight="1">
      <c r="A152" s="40"/>
      <c r="B152" s="41"/>
      <c r="C152" s="247" t="s">
        <v>168</v>
      </c>
      <c r="D152" s="247" t="s">
        <v>400</v>
      </c>
      <c r="E152" s="248" t="s">
        <v>6540</v>
      </c>
      <c r="F152" s="249" t="s">
        <v>6541</v>
      </c>
      <c r="G152" s="250" t="s">
        <v>1828</v>
      </c>
      <c r="H152" s="251">
        <v>26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661</v>
      </c>
    </row>
    <row r="153" s="2" customFormat="1" ht="21.75" customHeight="1">
      <c r="A153" s="40"/>
      <c r="B153" s="41"/>
      <c r="C153" s="247" t="s">
        <v>171</v>
      </c>
      <c r="D153" s="247" t="s">
        <v>400</v>
      </c>
      <c r="E153" s="248" t="s">
        <v>6542</v>
      </c>
      <c r="F153" s="249" t="s">
        <v>6543</v>
      </c>
      <c r="G153" s="250" t="s">
        <v>1828</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664</v>
      </c>
    </row>
    <row r="154" s="2" customFormat="1" ht="21.75" customHeight="1">
      <c r="A154" s="40"/>
      <c r="B154" s="41"/>
      <c r="C154" s="247" t="s">
        <v>174</v>
      </c>
      <c r="D154" s="247" t="s">
        <v>400</v>
      </c>
      <c r="E154" s="248" t="s">
        <v>6544</v>
      </c>
      <c r="F154" s="249" t="s">
        <v>6545</v>
      </c>
      <c r="G154" s="250" t="s">
        <v>1828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667</v>
      </c>
    </row>
    <row r="155" s="2" customFormat="1" ht="33" customHeight="1">
      <c r="A155" s="40"/>
      <c r="B155" s="41"/>
      <c r="C155" s="247" t="s">
        <v>7</v>
      </c>
      <c r="D155" s="247" t="s">
        <v>400</v>
      </c>
      <c r="E155" s="248" t="s">
        <v>6546</v>
      </c>
      <c r="F155" s="249" t="s">
        <v>6547</v>
      </c>
      <c r="G155" s="250" t="s">
        <v>1828</v>
      </c>
      <c r="H155" s="251">
        <v>149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670</v>
      </c>
    </row>
    <row r="156" s="2" customFormat="1" ht="33" customHeight="1">
      <c r="A156" s="40"/>
      <c r="B156" s="41"/>
      <c r="C156" s="247" t="s">
        <v>179</v>
      </c>
      <c r="D156" s="247" t="s">
        <v>400</v>
      </c>
      <c r="E156" s="248" t="s">
        <v>6548</v>
      </c>
      <c r="F156" s="249" t="s">
        <v>6549</v>
      </c>
      <c r="G156" s="250" t="s">
        <v>1828</v>
      </c>
      <c r="H156" s="251">
        <v>57</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673</v>
      </c>
    </row>
    <row r="157" s="2" customFormat="1" ht="33" customHeight="1">
      <c r="A157" s="40"/>
      <c r="B157" s="41"/>
      <c r="C157" s="247" t="s">
        <v>185</v>
      </c>
      <c r="D157" s="247" t="s">
        <v>400</v>
      </c>
      <c r="E157" s="248" t="s">
        <v>6550</v>
      </c>
      <c r="F157" s="249" t="s">
        <v>6551</v>
      </c>
      <c r="G157" s="250" t="s">
        <v>1828</v>
      </c>
      <c r="H157" s="251">
        <v>137</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676</v>
      </c>
    </row>
    <row r="158" s="2" customFormat="1" ht="33" customHeight="1">
      <c r="A158" s="40"/>
      <c r="B158" s="41"/>
      <c r="C158" s="247" t="s">
        <v>188</v>
      </c>
      <c r="D158" s="247" t="s">
        <v>400</v>
      </c>
      <c r="E158" s="248" t="s">
        <v>6552</v>
      </c>
      <c r="F158" s="249" t="s">
        <v>6553</v>
      </c>
      <c r="G158" s="250" t="s">
        <v>1828</v>
      </c>
      <c r="H158" s="251">
        <v>25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679</v>
      </c>
    </row>
    <row r="159" s="2" customFormat="1" ht="21.75" customHeight="1">
      <c r="A159" s="40"/>
      <c r="B159" s="41"/>
      <c r="C159" s="247" t="s">
        <v>191</v>
      </c>
      <c r="D159" s="247" t="s">
        <v>400</v>
      </c>
      <c r="E159" s="248" t="s">
        <v>6554</v>
      </c>
      <c r="F159" s="249" t="s">
        <v>6555</v>
      </c>
      <c r="G159" s="250" t="s">
        <v>1828</v>
      </c>
      <c r="H159" s="251">
        <v>8</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682</v>
      </c>
    </row>
    <row r="160" s="2" customFormat="1" ht="33" customHeight="1">
      <c r="A160" s="40"/>
      <c r="B160" s="41"/>
      <c r="C160" s="247" t="s">
        <v>194</v>
      </c>
      <c r="D160" s="247" t="s">
        <v>400</v>
      </c>
      <c r="E160" s="248" t="s">
        <v>6556</v>
      </c>
      <c r="F160" s="249" t="s">
        <v>6557</v>
      </c>
      <c r="G160" s="250" t="s">
        <v>1828</v>
      </c>
      <c r="H160" s="251">
        <v>9</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995</v>
      </c>
    </row>
    <row r="161" s="2" customFormat="1" ht="33" customHeight="1">
      <c r="A161" s="40"/>
      <c r="B161" s="41"/>
      <c r="C161" s="247" t="s">
        <v>197</v>
      </c>
      <c r="D161" s="247" t="s">
        <v>400</v>
      </c>
      <c r="E161" s="248" t="s">
        <v>6558</v>
      </c>
      <c r="F161" s="249" t="s">
        <v>6559</v>
      </c>
      <c r="G161" s="250" t="s">
        <v>1828</v>
      </c>
      <c r="H161" s="251">
        <v>27</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1026</v>
      </c>
    </row>
    <row r="162" s="2" customFormat="1" ht="33" customHeight="1">
      <c r="A162" s="40"/>
      <c r="B162" s="41"/>
      <c r="C162" s="247" t="s">
        <v>200</v>
      </c>
      <c r="D162" s="247" t="s">
        <v>400</v>
      </c>
      <c r="E162" s="248" t="s">
        <v>6560</v>
      </c>
      <c r="F162" s="249" t="s">
        <v>6561</v>
      </c>
      <c r="G162" s="250" t="s">
        <v>1828</v>
      </c>
      <c r="H162" s="251">
        <v>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1042</v>
      </c>
    </row>
    <row r="163" s="2" customFormat="1" ht="33" customHeight="1">
      <c r="A163" s="40"/>
      <c r="B163" s="41"/>
      <c r="C163" s="247" t="s">
        <v>203</v>
      </c>
      <c r="D163" s="247" t="s">
        <v>400</v>
      </c>
      <c r="E163" s="248" t="s">
        <v>6562</v>
      </c>
      <c r="F163" s="249" t="s">
        <v>6563</v>
      </c>
      <c r="G163" s="250" t="s">
        <v>1828</v>
      </c>
      <c r="H163" s="251">
        <v>2</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1057</v>
      </c>
    </row>
    <row r="164" s="2" customFormat="1" ht="33" customHeight="1">
      <c r="A164" s="40"/>
      <c r="B164" s="41"/>
      <c r="C164" s="247" t="s">
        <v>206</v>
      </c>
      <c r="D164" s="247" t="s">
        <v>400</v>
      </c>
      <c r="E164" s="248" t="s">
        <v>6564</v>
      </c>
      <c r="F164" s="249" t="s">
        <v>6565</v>
      </c>
      <c r="G164" s="250" t="s">
        <v>1828</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1066</v>
      </c>
    </row>
    <row r="165" s="2" customFormat="1" ht="33" customHeight="1">
      <c r="A165" s="40"/>
      <c r="B165" s="41"/>
      <c r="C165" s="247" t="s">
        <v>209</v>
      </c>
      <c r="D165" s="247" t="s">
        <v>400</v>
      </c>
      <c r="E165" s="248" t="s">
        <v>6566</v>
      </c>
      <c r="F165" s="249" t="s">
        <v>6567</v>
      </c>
      <c r="G165" s="250" t="s">
        <v>1828</v>
      </c>
      <c r="H165" s="251">
        <v>49</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1078</v>
      </c>
    </row>
    <row r="166" s="2" customFormat="1" ht="33" customHeight="1">
      <c r="A166" s="40"/>
      <c r="B166" s="41"/>
      <c r="C166" s="247" t="s">
        <v>212</v>
      </c>
      <c r="D166" s="247" t="s">
        <v>400</v>
      </c>
      <c r="E166" s="248" t="s">
        <v>6568</v>
      </c>
      <c r="F166" s="249" t="s">
        <v>6569</v>
      </c>
      <c r="G166" s="250" t="s">
        <v>1828</v>
      </c>
      <c r="H166" s="251">
        <v>10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1088</v>
      </c>
    </row>
    <row r="167" s="2" customFormat="1" ht="33" customHeight="1">
      <c r="A167" s="40"/>
      <c r="B167" s="41"/>
      <c r="C167" s="247" t="s">
        <v>182</v>
      </c>
      <c r="D167" s="247" t="s">
        <v>400</v>
      </c>
      <c r="E167" s="248" t="s">
        <v>6570</v>
      </c>
      <c r="F167" s="249" t="s">
        <v>6567</v>
      </c>
      <c r="G167" s="250" t="s">
        <v>1828</v>
      </c>
      <c r="H167" s="251">
        <v>34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1096</v>
      </c>
    </row>
    <row r="168" s="2" customFormat="1" ht="33" customHeight="1">
      <c r="A168" s="40"/>
      <c r="B168" s="41"/>
      <c r="C168" s="247" t="s">
        <v>215</v>
      </c>
      <c r="D168" s="247" t="s">
        <v>400</v>
      </c>
      <c r="E168" s="248" t="s">
        <v>6571</v>
      </c>
      <c r="F168" s="249" t="s">
        <v>6569</v>
      </c>
      <c r="G168" s="250" t="s">
        <v>1828</v>
      </c>
      <c r="H168" s="251">
        <v>14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1105</v>
      </c>
    </row>
    <row r="169" s="2" customFormat="1" ht="21.75" customHeight="1">
      <c r="A169" s="40"/>
      <c r="B169" s="41"/>
      <c r="C169" s="247" t="s">
        <v>218</v>
      </c>
      <c r="D169" s="247" t="s">
        <v>400</v>
      </c>
      <c r="E169" s="248" t="s">
        <v>6572</v>
      </c>
      <c r="F169" s="249" t="s">
        <v>6573</v>
      </c>
      <c r="G169" s="250" t="s">
        <v>1828</v>
      </c>
      <c r="H169" s="251">
        <v>170</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790</v>
      </c>
    </row>
    <row r="170" s="2" customFormat="1" ht="16.5" customHeight="1">
      <c r="A170" s="40"/>
      <c r="B170" s="41"/>
      <c r="C170" s="247" t="s">
        <v>661</v>
      </c>
      <c r="D170" s="247" t="s">
        <v>400</v>
      </c>
      <c r="E170" s="248" t="s">
        <v>6574</v>
      </c>
      <c r="F170" s="249" t="s">
        <v>6575</v>
      </c>
      <c r="G170" s="250" t="s">
        <v>1828</v>
      </c>
      <c r="H170" s="251">
        <v>90</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793</v>
      </c>
    </row>
    <row r="171" s="2" customFormat="1" ht="16.5" customHeight="1">
      <c r="A171" s="40"/>
      <c r="B171" s="41"/>
      <c r="C171" s="247" t="s">
        <v>795</v>
      </c>
      <c r="D171" s="247" t="s">
        <v>400</v>
      </c>
      <c r="E171" s="248" t="s">
        <v>6576</v>
      </c>
      <c r="F171" s="249" t="s">
        <v>6577</v>
      </c>
      <c r="G171" s="250" t="s">
        <v>1828</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798</v>
      </c>
    </row>
    <row r="172" s="2" customFormat="1" ht="16.5" customHeight="1">
      <c r="A172" s="40"/>
      <c r="B172" s="41"/>
      <c r="C172" s="247" t="s">
        <v>664</v>
      </c>
      <c r="D172" s="247" t="s">
        <v>400</v>
      </c>
      <c r="E172" s="248" t="s">
        <v>6578</v>
      </c>
      <c r="F172" s="249" t="s">
        <v>6579</v>
      </c>
      <c r="G172" s="250" t="s">
        <v>1828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807</v>
      </c>
    </row>
    <row r="173" s="2" customFormat="1" ht="21.75" customHeight="1">
      <c r="A173" s="40"/>
      <c r="B173" s="41"/>
      <c r="C173" s="247" t="s">
        <v>809</v>
      </c>
      <c r="D173" s="247" t="s">
        <v>400</v>
      </c>
      <c r="E173" s="248" t="s">
        <v>6580</v>
      </c>
      <c r="F173" s="249" t="s">
        <v>6581</v>
      </c>
      <c r="G173" s="250" t="s">
        <v>1828</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812</v>
      </c>
    </row>
    <row r="174" s="2" customFormat="1" ht="21.75" customHeight="1">
      <c r="A174" s="40"/>
      <c r="B174" s="41"/>
      <c r="C174" s="247" t="s">
        <v>667</v>
      </c>
      <c r="D174" s="247" t="s">
        <v>400</v>
      </c>
      <c r="E174" s="248" t="s">
        <v>6582</v>
      </c>
      <c r="F174" s="249" t="s">
        <v>6583</v>
      </c>
      <c r="G174" s="250" t="s">
        <v>1828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815</v>
      </c>
    </row>
    <row r="175" s="2" customFormat="1" ht="21.75" customHeight="1">
      <c r="A175" s="40"/>
      <c r="B175" s="41"/>
      <c r="C175" s="247" t="s">
        <v>818</v>
      </c>
      <c r="D175" s="247" t="s">
        <v>400</v>
      </c>
      <c r="E175" s="248" t="s">
        <v>6584</v>
      </c>
      <c r="F175" s="249" t="s">
        <v>6585</v>
      </c>
      <c r="G175" s="250" t="s">
        <v>1828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821</v>
      </c>
    </row>
    <row r="176" s="2" customFormat="1" ht="16.5" customHeight="1">
      <c r="A176" s="40"/>
      <c r="B176" s="41"/>
      <c r="C176" s="247" t="s">
        <v>670</v>
      </c>
      <c r="D176" s="247" t="s">
        <v>400</v>
      </c>
      <c r="E176" s="248" t="s">
        <v>6586</v>
      </c>
      <c r="F176" s="249" t="s">
        <v>6587</v>
      </c>
      <c r="G176" s="250" t="s">
        <v>1828</v>
      </c>
      <c r="H176" s="251">
        <v>12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1173</v>
      </c>
    </row>
    <row r="177" s="12" customFormat="1" ht="25.92" customHeight="1">
      <c r="A177" s="12"/>
      <c r="B177" s="231"/>
      <c r="C177" s="232"/>
      <c r="D177" s="233" t="s">
        <v>82</v>
      </c>
      <c r="E177" s="234" t="s">
        <v>5135</v>
      </c>
      <c r="F177" s="234" t="s">
        <v>6588</v>
      </c>
      <c r="G177" s="232"/>
      <c r="H177" s="232"/>
      <c r="I177" s="235"/>
      <c r="J177" s="236">
        <f>BK177</f>
        <v>0</v>
      </c>
      <c r="K177" s="232"/>
      <c r="L177" s="237"/>
      <c r="M177" s="238"/>
      <c r="N177" s="239"/>
      <c r="O177" s="239"/>
      <c r="P177" s="240">
        <f>SUM(P178:P201)</f>
        <v>0</v>
      </c>
      <c r="Q177" s="239"/>
      <c r="R177" s="240">
        <f>SUM(R178:R201)</f>
        <v>0</v>
      </c>
      <c r="S177" s="239"/>
      <c r="T177" s="241">
        <f>SUM(T178:T201)</f>
        <v>0</v>
      </c>
      <c r="U177" s="12"/>
      <c r="V177" s="12"/>
      <c r="W177" s="12"/>
      <c r="X177" s="12"/>
      <c r="Y177" s="12"/>
      <c r="Z177" s="12"/>
      <c r="AA177" s="12"/>
      <c r="AB177" s="12"/>
      <c r="AC177" s="12"/>
      <c r="AD177" s="12"/>
      <c r="AE177" s="12"/>
      <c r="AR177" s="242" t="s">
        <v>91</v>
      </c>
      <c r="AT177" s="243" t="s">
        <v>82</v>
      </c>
      <c r="AU177" s="243" t="s">
        <v>83</v>
      </c>
      <c r="AY177" s="242" t="s">
        <v>397</v>
      </c>
      <c r="BK177" s="244">
        <f>SUM(BK178:BK201)</f>
        <v>0</v>
      </c>
    </row>
    <row r="178" s="2" customFormat="1" ht="16.5" customHeight="1">
      <c r="A178" s="40"/>
      <c r="B178" s="41"/>
      <c r="C178" s="247" t="s">
        <v>836</v>
      </c>
      <c r="D178" s="247" t="s">
        <v>400</v>
      </c>
      <c r="E178" s="248" t="s">
        <v>6589</v>
      </c>
      <c r="F178" s="249" t="s">
        <v>6590</v>
      </c>
      <c r="G178" s="250" t="s">
        <v>1828</v>
      </c>
      <c r="H178" s="251">
        <v>1632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1187</v>
      </c>
    </row>
    <row r="179" s="2" customFormat="1" ht="16.5" customHeight="1">
      <c r="A179" s="40"/>
      <c r="B179" s="41"/>
      <c r="C179" s="247" t="s">
        <v>673</v>
      </c>
      <c r="D179" s="247" t="s">
        <v>400</v>
      </c>
      <c r="E179" s="248" t="s">
        <v>6591</v>
      </c>
      <c r="F179" s="249" t="s">
        <v>6592</v>
      </c>
      <c r="G179" s="250" t="s">
        <v>1828</v>
      </c>
      <c r="H179" s="251">
        <v>231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1197</v>
      </c>
    </row>
    <row r="180" s="2" customFormat="1" ht="16.5" customHeight="1">
      <c r="A180" s="40"/>
      <c r="B180" s="41"/>
      <c r="C180" s="247" t="s">
        <v>849</v>
      </c>
      <c r="D180" s="247" t="s">
        <v>400</v>
      </c>
      <c r="E180" s="248" t="s">
        <v>6593</v>
      </c>
      <c r="F180" s="249" t="s">
        <v>6594</v>
      </c>
      <c r="G180" s="250" t="s">
        <v>1828</v>
      </c>
      <c r="H180" s="251">
        <v>114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1205</v>
      </c>
    </row>
    <row r="181" s="2" customFormat="1" ht="16.5" customHeight="1">
      <c r="A181" s="40"/>
      <c r="B181" s="41"/>
      <c r="C181" s="247" t="s">
        <v>676</v>
      </c>
      <c r="D181" s="247" t="s">
        <v>400</v>
      </c>
      <c r="E181" s="248" t="s">
        <v>6595</v>
      </c>
      <c r="F181" s="249" t="s">
        <v>6596</v>
      </c>
      <c r="G181" s="250" t="s">
        <v>1828</v>
      </c>
      <c r="H181" s="251">
        <v>135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1216</v>
      </c>
    </row>
    <row r="182" s="2" customFormat="1" ht="16.5" customHeight="1">
      <c r="A182" s="40"/>
      <c r="B182" s="41"/>
      <c r="C182" s="247" t="s">
        <v>859</v>
      </c>
      <c r="D182" s="247" t="s">
        <v>400</v>
      </c>
      <c r="E182" s="248" t="s">
        <v>6597</v>
      </c>
      <c r="F182" s="249" t="s">
        <v>6598</v>
      </c>
      <c r="G182" s="250" t="s">
        <v>1828</v>
      </c>
      <c r="H182" s="251">
        <v>18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1233</v>
      </c>
    </row>
    <row r="183" s="2" customFormat="1" ht="16.5" customHeight="1">
      <c r="A183" s="40"/>
      <c r="B183" s="41"/>
      <c r="C183" s="247" t="s">
        <v>679</v>
      </c>
      <c r="D183" s="247" t="s">
        <v>400</v>
      </c>
      <c r="E183" s="248" t="s">
        <v>6599</v>
      </c>
      <c r="F183" s="249" t="s">
        <v>6600</v>
      </c>
      <c r="G183" s="250" t="s">
        <v>1828</v>
      </c>
      <c r="H183" s="251">
        <v>12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1241</v>
      </c>
    </row>
    <row r="184" s="2" customFormat="1" ht="16.5" customHeight="1">
      <c r="A184" s="40"/>
      <c r="B184" s="41"/>
      <c r="C184" s="247" t="s">
        <v>926</v>
      </c>
      <c r="D184" s="247" t="s">
        <v>400</v>
      </c>
      <c r="E184" s="248" t="s">
        <v>6601</v>
      </c>
      <c r="F184" s="249" t="s">
        <v>6602</v>
      </c>
      <c r="G184" s="250" t="s">
        <v>1828</v>
      </c>
      <c r="H184" s="251">
        <v>212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1261</v>
      </c>
    </row>
    <row r="185" s="2" customFormat="1" ht="16.5" customHeight="1">
      <c r="A185" s="40"/>
      <c r="B185" s="41"/>
      <c r="C185" s="247" t="s">
        <v>682</v>
      </c>
      <c r="D185" s="247" t="s">
        <v>400</v>
      </c>
      <c r="E185" s="248" t="s">
        <v>6603</v>
      </c>
      <c r="F185" s="249" t="s">
        <v>6604</v>
      </c>
      <c r="G185" s="250" t="s">
        <v>1828</v>
      </c>
      <c r="H185" s="251">
        <v>60</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1280</v>
      </c>
    </row>
    <row r="186" s="2" customFormat="1" ht="16.5" customHeight="1">
      <c r="A186" s="40"/>
      <c r="B186" s="41"/>
      <c r="C186" s="247" t="s">
        <v>987</v>
      </c>
      <c r="D186" s="247" t="s">
        <v>400</v>
      </c>
      <c r="E186" s="248" t="s">
        <v>6605</v>
      </c>
      <c r="F186" s="249" t="s">
        <v>6606</v>
      </c>
      <c r="G186" s="250" t="s">
        <v>1828</v>
      </c>
      <c r="H186" s="251">
        <v>49</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1296</v>
      </c>
    </row>
    <row r="187" s="2" customFormat="1" ht="16.5" customHeight="1">
      <c r="A187" s="40"/>
      <c r="B187" s="41"/>
      <c r="C187" s="247" t="s">
        <v>995</v>
      </c>
      <c r="D187" s="247" t="s">
        <v>400</v>
      </c>
      <c r="E187" s="248" t="s">
        <v>6607</v>
      </c>
      <c r="F187" s="249" t="s">
        <v>6608</v>
      </c>
      <c r="G187" s="250" t="s">
        <v>1828</v>
      </c>
      <c r="H187" s="251">
        <v>211</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1311</v>
      </c>
    </row>
    <row r="188" s="2" customFormat="1" ht="16.5" customHeight="1">
      <c r="A188" s="40"/>
      <c r="B188" s="41"/>
      <c r="C188" s="247" t="s">
        <v>1021</v>
      </c>
      <c r="D188" s="247" t="s">
        <v>400</v>
      </c>
      <c r="E188" s="248" t="s">
        <v>6609</v>
      </c>
      <c r="F188" s="249" t="s">
        <v>6610</v>
      </c>
      <c r="G188" s="250" t="s">
        <v>1828</v>
      </c>
      <c r="H188" s="251">
        <v>174</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91</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1024</v>
      </c>
    </row>
    <row r="189" s="2" customFormat="1" ht="16.5" customHeight="1">
      <c r="A189" s="40"/>
      <c r="B189" s="41"/>
      <c r="C189" s="247" t="s">
        <v>1026</v>
      </c>
      <c r="D189" s="247" t="s">
        <v>400</v>
      </c>
      <c r="E189" s="248" t="s">
        <v>6611</v>
      </c>
      <c r="F189" s="249" t="s">
        <v>6612</v>
      </c>
      <c r="G189" s="250" t="s">
        <v>1828</v>
      </c>
      <c r="H189" s="251">
        <v>94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1326</v>
      </c>
    </row>
    <row r="190" s="2" customFormat="1" ht="16.5" customHeight="1">
      <c r="A190" s="40"/>
      <c r="B190" s="41"/>
      <c r="C190" s="247" t="s">
        <v>1033</v>
      </c>
      <c r="D190" s="247" t="s">
        <v>400</v>
      </c>
      <c r="E190" s="248" t="s">
        <v>6613</v>
      </c>
      <c r="F190" s="249" t="s">
        <v>6614</v>
      </c>
      <c r="G190" s="250" t="s">
        <v>1828</v>
      </c>
      <c r="H190" s="251">
        <v>116</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1036</v>
      </c>
    </row>
    <row r="191" s="2" customFormat="1" ht="16.5" customHeight="1">
      <c r="A191" s="40"/>
      <c r="B191" s="41"/>
      <c r="C191" s="247" t="s">
        <v>1042</v>
      </c>
      <c r="D191" s="247" t="s">
        <v>400</v>
      </c>
      <c r="E191" s="248" t="s">
        <v>6615</v>
      </c>
      <c r="F191" s="249" t="s">
        <v>6616</v>
      </c>
      <c r="G191" s="250" t="s">
        <v>1828</v>
      </c>
      <c r="H191" s="251">
        <v>0</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1345</v>
      </c>
    </row>
    <row r="192" s="2" customFormat="1" ht="16.5" customHeight="1">
      <c r="A192" s="40"/>
      <c r="B192" s="41"/>
      <c r="C192" s="247" t="s">
        <v>1048</v>
      </c>
      <c r="D192" s="247" t="s">
        <v>400</v>
      </c>
      <c r="E192" s="248" t="s">
        <v>6617</v>
      </c>
      <c r="F192" s="249" t="s">
        <v>6618</v>
      </c>
      <c r="G192" s="250" t="s">
        <v>1828</v>
      </c>
      <c r="H192" s="251">
        <v>27</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1051</v>
      </c>
    </row>
    <row r="193" s="2" customFormat="1" ht="16.5" customHeight="1">
      <c r="A193" s="40"/>
      <c r="B193" s="41"/>
      <c r="C193" s="247" t="s">
        <v>1057</v>
      </c>
      <c r="D193" s="247" t="s">
        <v>400</v>
      </c>
      <c r="E193" s="248" t="s">
        <v>6619</v>
      </c>
      <c r="F193" s="249" t="s">
        <v>6620</v>
      </c>
      <c r="G193" s="250" t="s">
        <v>1828</v>
      </c>
      <c r="H193" s="251">
        <v>25</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1060</v>
      </c>
    </row>
    <row r="194" s="2" customFormat="1" ht="16.5" customHeight="1">
      <c r="A194" s="40"/>
      <c r="B194" s="41"/>
      <c r="C194" s="247" t="s">
        <v>1061</v>
      </c>
      <c r="D194" s="247" t="s">
        <v>400</v>
      </c>
      <c r="E194" s="248" t="s">
        <v>6621</v>
      </c>
      <c r="F194" s="249" t="s">
        <v>6622</v>
      </c>
      <c r="G194" s="250" t="s">
        <v>1828</v>
      </c>
      <c r="H194" s="251">
        <v>4</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1064</v>
      </c>
    </row>
    <row r="195" s="2" customFormat="1" ht="16.5" customHeight="1">
      <c r="A195" s="40"/>
      <c r="B195" s="41"/>
      <c r="C195" s="247" t="s">
        <v>1066</v>
      </c>
      <c r="D195" s="247" t="s">
        <v>400</v>
      </c>
      <c r="E195" s="248" t="s">
        <v>6623</v>
      </c>
      <c r="F195" s="249" t="s">
        <v>6624</v>
      </c>
      <c r="G195" s="250" t="s">
        <v>1828</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1069</v>
      </c>
    </row>
    <row r="196" s="2" customFormat="1" ht="16.5" customHeight="1">
      <c r="A196" s="40"/>
      <c r="B196" s="41"/>
      <c r="C196" s="247" t="s">
        <v>1070</v>
      </c>
      <c r="D196" s="247" t="s">
        <v>400</v>
      </c>
      <c r="E196" s="248" t="s">
        <v>6625</v>
      </c>
      <c r="F196" s="249" t="s">
        <v>6626</v>
      </c>
      <c r="G196" s="250" t="s">
        <v>1828</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1073</v>
      </c>
    </row>
    <row r="197" s="2" customFormat="1" ht="16.5" customHeight="1">
      <c r="A197" s="40"/>
      <c r="B197" s="41"/>
      <c r="C197" s="247" t="s">
        <v>1078</v>
      </c>
      <c r="D197" s="247" t="s">
        <v>400</v>
      </c>
      <c r="E197" s="248" t="s">
        <v>6627</v>
      </c>
      <c r="F197" s="249" t="s">
        <v>6628</v>
      </c>
      <c r="G197" s="250" t="s">
        <v>1828</v>
      </c>
      <c r="H197" s="251">
        <v>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1081</v>
      </c>
    </row>
    <row r="198" s="2" customFormat="1" ht="16.5" customHeight="1">
      <c r="A198" s="40"/>
      <c r="B198" s="41"/>
      <c r="C198" s="247" t="s">
        <v>1084</v>
      </c>
      <c r="D198" s="247" t="s">
        <v>400</v>
      </c>
      <c r="E198" s="248" t="s">
        <v>6629</v>
      </c>
      <c r="F198" s="249" t="s">
        <v>6630</v>
      </c>
      <c r="G198" s="250" t="s">
        <v>1828</v>
      </c>
      <c r="H198" s="251">
        <v>38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1087</v>
      </c>
    </row>
    <row r="199" s="2" customFormat="1" ht="16.5" customHeight="1">
      <c r="A199" s="40"/>
      <c r="B199" s="41"/>
      <c r="C199" s="247" t="s">
        <v>1088</v>
      </c>
      <c r="D199" s="247" t="s">
        <v>400</v>
      </c>
      <c r="E199" s="248" t="s">
        <v>6631</v>
      </c>
      <c r="F199" s="249" t="s">
        <v>6632</v>
      </c>
      <c r="G199" s="250" t="s">
        <v>1828</v>
      </c>
      <c r="H199" s="251">
        <v>191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91</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1091</v>
      </c>
    </row>
    <row r="200" s="2" customFormat="1" ht="16.5" customHeight="1">
      <c r="A200" s="40"/>
      <c r="B200" s="41"/>
      <c r="C200" s="247" t="s">
        <v>1092</v>
      </c>
      <c r="D200" s="247" t="s">
        <v>400</v>
      </c>
      <c r="E200" s="248" t="s">
        <v>6633</v>
      </c>
      <c r="F200" s="249" t="s">
        <v>6634</v>
      </c>
      <c r="G200" s="250" t="s">
        <v>1828</v>
      </c>
      <c r="H200" s="251">
        <v>21</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91</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1095</v>
      </c>
    </row>
    <row r="201" s="2" customFormat="1" ht="16.5" customHeight="1">
      <c r="A201" s="40"/>
      <c r="B201" s="41"/>
      <c r="C201" s="247" t="s">
        <v>1096</v>
      </c>
      <c r="D201" s="247" t="s">
        <v>400</v>
      </c>
      <c r="E201" s="248" t="s">
        <v>6635</v>
      </c>
      <c r="F201" s="249" t="s">
        <v>6636</v>
      </c>
      <c r="G201" s="250" t="s">
        <v>1828</v>
      </c>
      <c r="H201" s="251">
        <v>26</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1099</v>
      </c>
    </row>
    <row r="202" s="12" customFormat="1" ht="25.92" customHeight="1">
      <c r="A202" s="12"/>
      <c r="B202" s="231"/>
      <c r="C202" s="232"/>
      <c r="D202" s="233" t="s">
        <v>82</v>
      </c>
      <c r="E202" s="234" t="s">
        <v>5147</v>
      </c>
      <c r="F202" s="234" t="s">
        <v>6637</v>
      </c>
      <c r="G202" s="232"/>
      <c r="H202" s="232"/>
      <c r="I202" s="235"/>
      <c r="J202" s="236">
        <f>BK202</f>
        <v>0</v>
      </c>
      <c r="K202" s="232"/>
      <c r="L202" s="237"/>
      <c r="M202" s="238"/>
      <c r="N202" s="239"/>
      <c r="O202" s="239"/>
      <c r="P202" s="240">
        <f>SUM(P203:P228)</f>
        <v>0</v>
      </c>
      <c r="Q202" s="239"/>
      <c r="R202" s="240">
        <f>SUM(R203:R228)</f>
        <v>0</v>
      </c>
      <c r="S202" s="239"/>
      <c r="T202" s="241">
        <f>SUM(T203:T228)</f>
        <v>0</v>
      </c>
      <c r="U202" s="12"/>
      <c r="V202" s="12"/>
      <c r="W202" s="12"/>
      <c r="X202" s="12"/>
      <c r="Y202" s="12"/>
      <c r="Z202" s="12"/>
      <c r="AA202" s="12"/>
      <c r="AB202" s="12"/>
      <c r="AC202" s="12"/>
      <c r="AD202" s="12"/>
      <c r="AE202" s="12"/>
      <c r="AR202" s="242" t="s">
        <v>91</v>
      </c>
      <c r="AT202" s="243" t="s">
        <v>82</v>
      </c>
      <c r="AU202" s="243" t="s">
        <v>83</v>
      </c>
      <c r="AY202" s="242" t="s">
        <v>397</v>
      </c>
      <c r="BK202" s="244">
        <f>SUM(BK203:BK228)</f>
        <v>0</v>
      </c>
    </row>
    <row r="203" s="2" customFormat="1" ht="16.5" customHeight="1">
      <c r="A203" s="40"/>
      <c r="B203" s="41"/>
      <c r="C203" s="247" t="s">
        <v>1100</v>
      </c>
      <c r="D203" s="247" t="s">
        <v>400</v>
      </c>
      <c r="E203" s="248" t="s">
        <v>6638</v>
      </c>
      <c r="F203" s="249" t="s">
        <v>6639</v>
      </c>
      <c r="G203" s="250" t="s">
        <v>461</v>
      </c>
      <c r="H203" s="251">
        <v>14499</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91</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1103</v>
      </c>
    </row>
    <row r="204" s="2" customFormat="1" ht="16.5" customHeight="1">
      <c r="A204" s="40"/>
      <c r="B204" s="41"/>
      <c r="C204" s="247" t="s">
        <v>1105</v>
      </c>
      <c r="D204" s="247" t="s">
        <v>400</v>
      </c>
      <c r="E204" s="248" t="s">
        <v>6640</v>
      </c>
      <c r="F204" s="249" t="s">
        <v>6641</v>
      </c>
      <c r="G204" s="250" t="s">
        <v>461</v>
      </c>
      <c r="H204" s="251">
        <v>41348</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1108</v>
      </c>
    </row>
    <row r="205" s="2" customFormat="1" ht="16.5" customHeight="1">
      <c r="A205" s="40"/>
      <c r="B205" s="41"/>
      <c r="C205" s="247" t="s">
        <v>1109</v>
      </c>
      <c r="D205" s="247" t="s">
        <v>400</v>
      </c>
      <c r="E205" s="248" t="s">
        <v>6642</v>
      </c>
      <c r="F205" s="249" t="s">
        <v>6643</v>
      </c>
      <c r="G205" s="250" t="s">
        <v>461</v>
      </c>
      <c r="H205" s="251">
        <v>11605</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91</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1112</v>
      </c>
    </row>
    <row r="206" s="2" customFormat="1" ht="16.5" customHeight="1">
      <c r="A206" s="40"/>
      <c r="B206" s="41"/>
      <c r="C206" s="247" t="s">
        <v>790</v>
      </c>
      <c r="D206" s="247" t="s">
        <v>400</v>
      </c>
      <c r="E206" s="248" t="s">
        <v>6644</v>
      </c>
      <c r="F206" s="249" t="s">
        <v>6645</v>
      </c>
      <c r="G206" s="250" t="s">
        <v>461</v>
      </c>
      <c r="H206" s="251">
        <v>326</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91</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1115</v>
      </c>
    </row>
    <row r="207" s="2" customFormat="1" ht="16.5" customHeight="1">
      <c r="A207" s="40"/>
      <c r="B207" s="41"/>
      <c r="C207" s="247" t="s">
        <v>1116</v>
      </c>
      <c r="D207" s="247" t="s">
        <v>400</v>
      </c>
      <c r="E207" s="248" t="s">
        <v>6646</v>
      </c>
      <c r="F207" s="249" t="s">
        <v>6647</v>
      </c>
      <c r="G207" s="250" t="s">
        <v>461</v>
      </c>
      <c r="H207" s="251">
        <v>485</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1479</v>
      </c>
    </row>
    <row r="208" s="2" customFormat="1" ht="16.5" customHeight="1">
      <c r="A208" s="40"/>
      <c r="B208" s="41"/>
      <c r="C208" s="247" t="s">
        <v>793</v>
      </c>
      <c r="D208" s="247" t="s">
        <v>400</v>
      </c>
      <c r="E208" s="248" t="s">
        <v>6648</v>
      </c>
      <c r="F208" s="249" t="s">
        <v>6649</v>
      </c>
      <c r="G208" s="250" t="s">
        <v>461</v>
      </c>
      <c r="H208" s="251">
        <v>1218</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91</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1496</v>
      </c>
    </row>
    <row r="209" s="2" customFormat="1" ht="16.5" customHeight="1">
      <c r="A209" s="40"/>
      <c r="B209" s="41"/>
      <c r="C209" s="247" t="s">
        <v>1125</v>
      </c>
      <c r="D209" s="247" t="s">
        <v>400</v>
      </c>
      <c r="E209" s="248" t="s">
        <v>6650</v>
      </c>
      <c r="F209" s="249" t="s">
        <v>6651</v>
      </c>
      <c r="G209" s="250" t="s">
        <v>461</v>
      </c>
      <c r="H209" s="251">
        <v>1082</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1128</v>
      </c>
    </row>
    <row r="210" s="2" customFormat="1" ht="16.5" customHeight="1">
      <c r="A210" s="40"/>
      <c r="B210" s="41"/>
      <c r="C210" s="247" t="s">
        <v>798</v>
      </c>
      <c r="D210" s="247" t="s">
        <v>400</v>
      </c>
      <c r="E210" s="248" t="s">
        <v>6652</v>
      </c>
      <c r="F210" s="249" t="s">
        <v>6653</v>
      </c>
      <c r="G210" s="250" t="s">
        <v>461</v>
      </c>
      <c r="H210" s="251">
        <v>846</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91</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1133</v>
      </c>
    </row>
    <row r="211" s="2" customFormat="1" ht="16.5" customHeight="1">
      <c r="A211" s="40"/>
      <c r="B211" s="41"/>
      <c r="C211" s="247" t="s">
        <v>1135</v>
      </c>
      <c r="D211" s="247" t="s">
        <v>400</v>
      </c>
      <c r="E211" s="248" t="s">
        <v>6654</v>
      </c>
      <c r="F211" s="249" t="s">
        <v>6655</v>
      </c>
      <c r="G211" s="250" t="s">
        <v>461</v>
      </c>
      <c r="H211" s="251">
        <v>767</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91</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1138</v>
      </c>
    </row>
    <row r="212" s="2" customFormat="1" ht="16.5" customHeight="1">
      <c r="A212" s="40"/>
      <c r="B212" s="41"/>
      <c r="C212" s="247" t="s">
        <v>807</v>
      </c>
      <c r="D212" s="247" t="s">
        <v>400</v>
      </c>
      <c r="E212" s="248" t="s">
        <v>6656</v>
      </c>
      <c r="F212" s="249" t="s">
        <v>6657</v>
      </c>
      <c r="G212" s="250" t="s">
        <v>461</v>
      </c>
      <c r="H212" s="251">
        <v>105</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91</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1142</v>
      </c>
    </row>
    <row r="213" s="2" customFormat="1" ht="16.5" customHeight="1">
      <c r="A213" s="40"/>
      <c r="B213" s="41"/>
      <c r="C213" s="247" t="s">
        <v>1143</v>
      </c>
      <c r="D213" s="247" t="s">
        <v>400</v>
      </c>
      <c r="E213" s="248" t="s">
        <v>6658</v>
      </c>
      <c r="F213" s="249" t="s">
        <v>6659</v>
      </c>
      <c r="G213" s="250" t="s">
        <v>461</v>
      </c>
      <c r="H213" s="251">
        <v>2244</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1146</v>
      </c>
    </row>
    <row r="214" s="2" customFormat="1" ht="16.5" customHeight="1">
      <c r="A214" s="40"/>
      <c r="B214" s="41"/>
      <c r="C214" s="247" t="s">
        <v>812</v>
      </c>
      <c r="D214" s="247" t="s">
        <v>400</v>
      </c>
      <c r="E214" s="248" t="s">
        <v>6660</v>
      </c>
      <c r="F214" s="249" t="s">
        <v>6661</v>
      </c>
      <c r="G214" s="250" t="s">
        <v>461</v>
      </c>
      <c r="H214" s="251">
        <v>206</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1150</v>
      </c>
    </row>
    <row r="215" s="2" customFormat="1" ht="16.5" customHeight="1">
      <c r="A215" s="40"/>
      <c r="B215" s="41"/>
      <c r="C215" s="247" t="s">
        <v>1152</v>
      </c>
      <c r="D215" s="247" t="s">
        <v>400</v>
      </c>
      <c r="E215" s="248" t="s">
        <v>6662</v>
      </c>
      <c r="F215" s="249" t="s">
        <v>6663</v>
      </c>
      <c r="G215" s="250" t="s">
        <v>461</v>
      </c>
      <c r="H215" s="251">
        <v>2778</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91</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1155</v>
      </c>
    </row>
    <row r="216" s="2" customFormat="1" ht="16.5" customHeight="1">
      <c r="A216" s="40"/>
      <c r="B216" s="41"/>
      <c r="C216" s="247" t="s">
        <v>815</v>
      </c>
      <c r="D216" s="247" t="s">
        <v>400</v>
      </c>
      <c r="E216" s="248" t="s">
        <v>6664</v>
      </c>
      <c r="F216" s="249" t="s">
        <v>6665</v>
      </c>
      <c r="G216" s="250" t="s">
        <v>461</v>
      </c>
      <c r="H216" s="251">
        <v>105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1159</v>
      </c>
    </row>
    <row r="217" s="2" customFormat="1" ht="16.5" customHeight="1">
      <c r="A217" s="40"/>
      <c r="B217" s="41"/>
      <c r="C217" s="247" t="s">
        <v>1161</v>
      </c>
      <c r="D217" s="247" t="s">
        <v>400</v>
      </c>
      <c r="E217" s="248" t="s">
        <v>6666</v>
      </c>
      <c r="F217" s="249" t="s">
        <v>6667</v>
      </c>
      <c r="G217" s="250" t="s">
        <v>461</v>
      </c>
      <c r="H217" s="251">
        <v>485</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1162</v>
      </c>
    </row>
    <row r="218" s="2" customFormat="1" ht="16.5" customHeight="1">
      <c r="A218" s="40"/>
      <c r="B218" s="41"/>
      <c r="C218" s="247" t="s">
        <v>821</v>
      </c>
      <c r="D218" s="247" t="s">
        <v>400</v>
      </c>
      <c r="E218" s="248" t="s">
        <v>6668</v>
      </c>
      <c r="F218" s="249" t="s">
        <v>6669</v>
      </c>
      <c r="G218" s="250" t="s">
        <v>461</v>
      </c>
      <c r="H218" s="251">
        <v>179</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91</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1166</v>
      </c>
    </row>
    <row r="219" s="2" customFormat="1" ht="16.5" customHeight="1">
      <c r="A219" s="40"/>
      <c r="B219" s="41"/>
      <c r="C219" s="247" t="s">
        <v>1168</v>
      </c>
      <c r="D219" s="247" t="s">
        <v>400</v>
      </c>
      <c r="E219" s="248" t="s">
        <v>6670</v>
      </c>
      <c r="F219" s="249" t="s">
        <v>6671</v>
      </c>
      <c r="G219" s="250" t="s">
        <v>461</v>
      </c>
      <c r="H219" s="251">
        <v>289</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1171</v>
      </c>
    </row>
    <row r="220" s="2" customFormat="1" ht="16.5" customHeight="1">
      <c r="A220" s="40"/>
      <c r="B220" s="41"/>
      <c r="C220" s="247" t="s">
        <v>1173</v>
      </c>
      <c r="D220" s="247" t="s">
        <v>400</v>
      </c>
      <c r="E220" s="248" t="s">
        <v>6672</v>
      </c>
      <c r="F220" s="249" t="s">
        <v>6673</v>
      </c>
      <c r="G220" s="250" t="s">
        <v>461</v>
      </c>
      <c r="H220" s="251">
        <v>74</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91</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1176</v>
      </c>
    </row>
    <row r="221" s="2" customFormat="1" ht="16.5" customHeight="1">
      <c r="A221" s="40"/>
      <c r="B221" s="41"/>
      <c r="C221" s="247" t="s">
        <v>1178</v>
      </c>
      <c r="D221" s="247" t="s">
        <v>400</v>
      </c>
      <c r="E221" s="248" t="s">
        <v>6674</v>
      </c>
      <c r="F221" s="249" t="s">
        <v>6675</v>
      </c>
      <c r="G221" s="250" t="s">
        <v>461</v>
      </c>
      <c r="H221" s="251">
        <v>84</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91</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1181</v>
      </c>
    </row>
    <row r="222" s="2" customFormat="1" ht="16.5" customHeight="1">
      <c r="A222" s="40"/>
      <c r="B222" s="41"/>
      <c r="C222" s="247" t="s">
        <v>1187</v>
      </c>
      <c r="D222" s="247" t="s">
        <v>400</v>
      </c>
      <c r="E222" s="248" t="s">
        <v>6676</v>
      </c>
      <c r="F222" s="249" t="s">
        <v>6677</v>
      </c>
      <c r="G222" s="250" t="s">
        <v>461</v>
      </c>
      <c r="H222" s="251">
        <v>110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1190</v>
      </c>
    </row>
    <row r="223" s="2" customFormat="1" ht="16.5" customHeight="1">
      <c r="A223" s="40"/>
      <c r="B223" s="41"/>
      <c r="C223" s="247" t="s">
        <v>1192</v>
      </c>
      <c r="D223" s="247" t="s">
        <v>400</v>
      </c>
      <c r="E223" s="248" t="s">
        <v>6678</v>
      </c>
      <c r="F223" s="249" t="s">
        <v>6679</v>
      </c>
      <c r="G223" s="250" t="s">
        <v>461</v>
      </c>
      <c r="H223" s="251">
        <v>105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1195</v>
      </c>
    </row>
    <row r="224" s="2" customFormat="1" ht="16.5" customHeight="1">
      <c r="A224" s="40"/>
      <c r="B224" s="41"/>
      <c r="C224" s="247" t="s">
        <v>1197</v>
      </c>
      <c r="D224" s="247" t="s">
        <v>400</v>
      </c>
      <c r="E224" s="248" t="s">
        <v>6680</v>
      </c>
      <c r="F224" s="249" t="s">
        <v>6681</v>
      </c>
      <c r="G224" s="250" t="s">
        <v>461</v>
      </c>
      <c r="H224" s="251">
        <v>236</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91</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1200</v>
      </c>
    </row>
    <row r="225" s="2" customFormat="1" ht="16.5" customHeight="1">
      <c r="A225" s="40"/>
      <c r="B225" s="41"/>
      <c r="C225" s="247" t="s">
        <v>1201</v>
      </c>
      <c r="D225" s="247" t="s">
        <v>400</v>
      </c>
      <c r="E225" s="248" t="s">
        <v>6682</v>
      </c>
      <c r="F225" s="249" t="s">
        <v>6683</v>
      </c>
      <c r="G225" s="250" t="s">
        <v>461</v>
      </c>
      <c r="H225" s="251">
        <v>504</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1204</v>
      </c>
    </row>
    <row r="226" s="2" customFormat="1" ht="16.5" customHeight="1">
      <c r="A226" s="40"/>
      <c r="B226" s="41"/>
      <c r="C226" s="247" t="s">
        <v>1205</v>
      </c>
      <c r="D226" s="247" t="s">
        <v>400</v>
      </c>
      <c r="E226" s="248" t="s">
        <v>6684</v>
      </c>
      <c r="F226" s="249" t="s">
        <v>6685</v>
      </c>
      <c r="G226" s="250" t="s">
        <v>461</v>
      </c>
      <c r="H226" s="251">
        <v>113</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1208</v>
      </c>
    </row>
    <row r="227" s="2" customFormat="1" ht="16.5" customHeight="1">
      <c r="A227" s="40"/>
      <c r="B227" s="41"/>
      <c r="C227" s="247" t="s">
        <v>1209</v>
      </c>
      <c r="D227" s="247" t="s">
        <v>400</v>
      </c>
      <c r="E227" s="248" t="s">
        <v>6686</v>
      </c>
      <c r="F227" s="249" t="s">
        <v>6687</v>
      </c>
      <c r="G227" s="250" t="s">
        <v>461</v>
      </c>
      <c r="H227" s="251">
        <v>63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91</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1212</v>
      </c>
    </row>
    <row r="228" s="2" customFormat="1" ht="16.5" customHeight="1">
      <c r="A228" s="40"/>
      <c r="B228" s="41"/>
      <c r="C228" s="247" t="s">
        <v>1216</v>
      </c>
      <c r="D228" s="247" t="s">
        <v>400</v>
      </c>
      <c r="E228" s="248" t="s">
        <v>6688</v>
      </c>
      <c r="F228" s="249" t="s">
        <v>6689</v>
      </c>
      <c r="G228" s="250" t="s">
        <v>461</v>
      </c>
      <c r="H228" s="251">
        <v>242</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1219</v>
      </c>
    </row>
    <row r="229" s="12" customFormat="1" ht="25.92" customHeight="1">
      <c r="A229" s="12"/>
      <c r="B229" s="231"/>
      <c r="C229" s="232"/>
      <c r="D229" s="233" t="s">
        <v>82</v>
      </c>
      <c r="E229" s="234" t="s">
        <v>5151</v>
      </c>
      <c r="F229" s="234" t="s">
        <v>6690</v>
      </c>
      <c r="G229" s="232"/>
      <c r="H229" s="232"/>
      <c r="I229" s="235"/>
      <c r="J229" s="236">
        <f>BK229</f>
        <v>0</v>
      </c>
      <c r="K229" s="232"/>
      <c r="L229" s="237"/>
      <c r="M229" s="238"/>
      <c r="N229" s="239"/>
      <c r="O229" s="239"/>
      <c r="P229" s="240">
        <f>SUM(P230:P241)</f>
        <v>0</v>
      </c>
      <c r="Q229" s="239"/>
      <c r="R229" s="240">
        <f>SUM(R230:R241)</f>
        <v>0</v>
      </c>
      <c r="S229" s="239"/>
      <c r="T229" s="241">
        <f>SUM(T230:T241)</f>
        <v>0</v>
      </c>
      <c r="U229" s="12"/>
      <c r="V229" s="12"/>
      <c r="W229" s="12"/>
      <c r="X229" s="12"/>
      <c r="Y229" s="12"/>
      <c r="Z229" s="12"/>
      <c r="AA229" s="12"/>
      <c r="AB229" s="12"/>
      <c r="AC229" s="12"/>
      <c r="AD229" s="12"/>
      <c r="AE229" s="12"/>
      <c r="AR229" s="242" t="s">
        <v>91</v>
      </c>
      <c r="AT229" s="243" t="s">
        <v>82</v>
      </c>
      <c r="AU229" s="243" t="s">
        <v>83</v>
      </c>
      <c r="AY229" s="242" t="s">
        <v>397</v>
      </c>
      <c r="BK229" s="244">
        <f>SUM(BK230:BK241)</f>
        <v>0</v>
      </c>
    </row>
    <row r="230" s="2" customFormat="1" ht="16.5" customHeight="1">
      <c r="A230" s="40"/>
      <c r="B230" s="41"/>
      <c r="C230" s="247" t="s">
        <v>1228</v>
      </c>
      <c r="D230" s="247" t="s">
        <v>400</v>
      </c>
      <c r="E230" s="248" t="s">
        <v>6691</v>
      </c>
      <c r="F230" s="249" t="s">
        <v>6692</v>
      </c>
      <c r="G230" s="250" t="s">
        <v>461</v>
      </c>
      <c r="H230" s="251">
        <v>126</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91</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1231</v>
      </c>
    </row>
    <row r="231" s="2" customFormat="1" ht="16.5" customHeight="1">
      <c r="A231" s="40"/>
      <c r="B231" s="41"/>
      <c r="C231" s="247" t="s">
        <v>1233</v>
      </c>
      <c r="D231" s="247" t="s">
        <v>400</v>
      </c>
      <c r="E231" s="248" t="s">
        <v>6693</v>
      </c>
      <c r="F231" s="249" t="s">
        <v>6694</v>
      </c>
      <c r="G231" s="250" t="s">
        <v>461</v>
      </c>
      <c r="H231" s="251">
        <v>363</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1236</v>
      </c>
    </row>
    <row r="232" s="2" customFormat="1" ht="16.5" customHeight="1">
      <c r="A232" s="40"/>
      <c r="B232" s="41"/>
      <c r="C232" s="247" t="s">
        <v>1237</v>
      </c>
      <c r="D232" s="247" t="s">
        <v>400</v>
      </c>
      <c r="E232" s="248" t="s">
        <v>6695</v>
      </c>
      <c r="F232" s="249" t="s">
        <v>6696</v>
      </c>
      <c r="G232" s="250" t="s">
        <v>461</v>
      </c>
      <c r="H232" s="251">
        <v>389</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1240</v>
      </c>
    </row>
    <row r="233" s="2" customFormat="1" ht="16.5" customHeight="1">
      <c r="A233" s="40"/>
      <c r="B233" s="41"/>
      <c r="C233" s="247" t="s">
        <v>1241</v>
      </c>
      <c r="D233" s="247" t="s">
        <v>400</v>
      </c>
      <c r="E233" s="248" t="s">
        <v>6697</v>
      </c>
      <c r="F233" s="249" t="s">
        <v>6698</v>
      </c>
      <c r="G233" s="250" t="s">
        <v>461</v>
      </c>
      <c r="H233" s="251">
        <v>157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91</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1245</v>
      </c>
    </row>
    <row r="234" s="2" customFormat="1" ht="16.5" customHeight="1">
      <c r="A234" s="40"/>
      <c r="B234" s="41"/>
      <c r="C234" s="247" t="s">
        <v>1257</v>
      </c>
      <c r="D234" s="247" t="s">
        <v>400</v>
      </c>
      <c r="E234" s="248" t="s">
        <v>6699</v>
      </c>
      <c r="F234" s="249" t="s">
        <v>6700</v>
      </c>
      <c r="G234" s="250" t="s">
        <v>461</v>
      </c>
      <c r="H234" s="251">
        <v>48</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1260</v>
      </c>
    </row>
    <row r="235" s="2" customFormat="1" ht="16.5" customHeight="1">
      <c r="A235" s="40"/>
      <c r="B235" s="41"/>
      <c r="C235" s="247" t="s">
        <v>1261</v>
      </c>
      <c r="D235" s="247" t="s">
        <v>400</v>
      </c>
      <c r="E235" s="248" t="s">
        <v>6701</v>
      </c>
      <c r="F235" s="249" t="s">
        <v>6702</v>
      </c>
      <c r="G235" s="250" t="s">
        <v>461</v>
      </c>
      <c r="H235" s="251">
        <v>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1264</v>
      </c>
    </row>
    <row r="236" s="2" customFormat="1" ht="16.5" customHeight="1">
      <c r="A236" s="40"/>
      <c r="B236" s="41"/>
      <c r="C236" s="247" t="s">
        <v>1266</v>
      </c>
      <c r="D236" s="247" t="s">
        <v>400</v>
      </c>
      <c r="E236" s="248" t="s">
        <v>6703</v>
      </c>
      <c r="F236" s="249" t="s">
        <v>6704</v>
      </c>
      <c r="G236" s="250" t="s">
        <v>461</v>
      </c>
      <c r="H236" s="251">
        <v>33</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91</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1269</v>
      </c>
    </row>
    <row r="237" s="2" customFormat="1" ht="16.5" customHeight="1">
      <c r="A237" s="40"/>
      <c r="B237" s="41"/>
      <c r="C237" s="247" t="s">
        <v>1280</v>
      </c>
      <c r="D237" s="247" t="s">
        <v>400</v>
      </c>
      <c r="E237" s="248" t="s">
        <v>6705</v>
      </c>
      <c r="F237" s="249" t="s">
        <v>6706</v>
      </c>
      <c r="G237" s="250" t="s">
        <v>461</v>
      </c>
      <c r="H237" s="251">
        <v>396</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1283</v>
      </c>
    </row>
    <row r="238" s="2" customFormat="1" ht="16.5" customHeight="1">
      <c r="A238" s="40"/>
      <c r="B238" s="41"/>
      <c r="C238" s="247" t="s">
        <v>1290</v>
      </c>
      <c r="D238" s="247" t="s">
        <v>400</v>
      </c>
      <c r="E238" s="248" t="s">
        <v>6707</v>
      </c>
      <c r="F238" s="249" t="s">
        <v>6708</v>
      </c>
      <c r="G238" s="250" t="s">
        <v>461</v>
      </c>
      <c r="H238" s="251">
        <v>2500</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91</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1293</v>
      </c>
    </row>
    <row r="239" s="2" customFormat="1" ht="16.5" customHeight="1">
      <c r="A239" s="40"/>
      <c r="B239" s="41"/>
      <c r="C239" s="247" t="s">
        <v>1296</v>
      </c>
      <c r="D239" s="247" t="s">
        <v>400</v>
      </c>
      <c r="E239" s="248" t="s">
        <v>6709</v>
      </c>
      <c r="F239" s="249" t="s">
        <v>6710</v>
      </c>
      <c r="G239" s="250" t="s">
        <v>461</v>
      </c>
      <c r="H239" s="251">
        <v>800</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1299</v>
      </c>
    </row>
    <row r="240" s="2" customFormat="1" ht="16.5" customHeight="1">
      <c r="A240" s="40"/>
      <c r="B240" s="41"/>
      <c r="C240" s="247" t="s">
        <v>1306</v>
      </c>
      <c r="D240" s="247" t="s">
        <v>400</v>
      </c>
      <c r="E240" s="248" t="s">
        <v>6711</v>
      </c>
      <c r="F240" s="249" t="s">
        <v>6712</v>
      </c>
      <c r="G240" s="250" t="s">
        <v>461</v>
      </c>
      <c r="H240" s="251">
        <v>450</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91</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1309</v>
      </c>
    </row>
    <row r="241" s="2" customFormat="1" ht="16.5" customHeight="1">
      <c r="A241" s="40"/>
      <c r="B241" s="41"/>
      <c r="C241" s="247" t="s">
        <v>1311</v>
      </c>
      <c r="D241" s="247" t="s">
        <v>400</v>
      </c>
      <c r="E241" s="248" t="s">
        <v>6713</v>
      </c>
      <c r="F241" s="249" t="s">
        <v>6714</v>
      </c>
      <c r="G241" s="250" t="s">
        <v>1828</v>
      </c>
      <c r="H241" s="251">
        <v>900</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1314</v>
      </c>
    </row>
    <row r="242" s="12" customFormat="1" ht="25.92" customHeight="1">
      <c r="A242" s="12"/>
      <c r="B242" s="231"/>
      <c r="C242" s="232"/>
      <c r="D242" s="233" t="s">
        <v>82</v>
      </c>
      <c r="E242" s="234" t="s">
        <v>5165</v>
      </c>
      <c r="F242" s="234" t="s">
        <v>6715</v>
      </c>
      <c r="G242" s="232"/>
      <c r="H242" s="232"/>
      <c r="I242" s="235"/>
      <c r="J242" s="236">
        <f>BK242</f>
        <v>0</v>
      </c>
      <c r="K242" s="232"/>
      <c r="L242" s="237"/>
      <c r="M242" s="238"/>
      <c r="N242" s="239"/>
      <c r="O242" s="239"/>
      <c r="P242" s="240">
        <f>SUM(P243:P262)</f>
        <v>0</v>
      </c>
      <c r="Q242" s="239"/>
      <c r="R242" s="240">
        <f>SUM(R243:R262)</f>
        <v>0</v>
      </c>
      <c r="S242" s="239"/>
      <c r="T242" s="241">
        <f>SUM(T243:T262)</f>
        <v>0</v>
      </c>
      <c r="U242" s="12"/>
      <c r="V242" s="12"/>
      <c r="W242" s="12"/>
      <c r="X242" s="12"/>
      <c r="Y242" s="12"/>
      <c r="Z242" s="12"/>
      <c r="AA242" s="12"/>
      <c r="AB242" s="12"/>
      <c r="AC242" s="12"/>
      <c r="AD242" s="12"/>
      <c r="AE242" s="12"/>
      <c r="AR242" s="242" t="s">
        <v>91</v>
      </c>
      <c r="AT242" s="243" t="s">
        <v>82</v>
      </c>
      <c r="AU242" s="243" t="s">
        <v>83</v>
      </c>
      <c r="AY242" s="242" t="s">
        <v>397</v>
      </c>
      <c r="BK242" s="244">
        <f>SUM(BK243:BK262)</f>
        <v>0</v>
      </c>
    </row>
    <row r="243" s="2" customFormat="1" ht="16.5" customHeight="1">
      <c r="A243" s="40"/>
      <c r="B243" s="41"/>
      <c r="C243" s="247" t="s">
        <v>1315</v>
      </c>
      <c r="D243" s="247" t="s">
        <v>400</v>
      </c>
      <c r="E243" s="248" t="s">
        <v>6716</v>
      </c>
      <c r="F243" s="249" t="s">
        <v>6717</v>
      </c>
      <c r="G243" s="250" t="s">
        <v>1828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400</v>
      </c>
      <c r="AU243" s="259" t="s">
        <v>91</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1318</v>
      </c>
    </row>
    <row r="244" s="2" customFormat="1" ht="16.5" customHeight="1">
      <c r="A244" s="40"/>
      <c r="B244" s="41"/>
      <c r="C244" s="247" t="s">
        <v>1024</v>
      </c>
      <c r="D244" s="247" t="s">
        <v>400</v>
      </c>
      <c r="E244" s="248" t="s">
        <v>6718</v>
      </c>
      <c r="F244" s="249" t="s">
        <v>6719</v>
      </c>
      <c r="G244" s="250" t="s">
        <v>1828</v>
      </c>
      <c r="H244" s="251">
        <v>1</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1321</v>
      </c>
    </row>
    <row r="245" s="2" customFormat="1" ht="16.5" customHeight="1">
      <c r="A245" s="40"/>
      <c r="B245" s="41"/>
      <c r="C245" s="247" t="s">
        <v>1322</v>
      </c>
      <c r="D245" s="247" t="s">
        <v>400</v>
      </c>
      <c r="E245" s="248" t="s">
        <v>6720</v>
      </c>
      <c r="F245" s="249" t="s">
        <v>6721</v>
      </c>
      <c r="G245" s="250" t="s">
        <v>1828</v>
      </c>
      <c r="H245" s="251">
        <v>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91</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1325</v>
      </c>
    </row>
    <row r="246" s="2" customFormat="1" ht="16.5" customHeight="1">
      <c r="A246" s="40"/>
      <c r="B246" s="41"/>
      <c r="C246" s="247" t="s">
        <v>1326</v>
      </c>
      <c r="D246" s="247" t="s">
        <v>400</v>
      </c>
      <c r="E246" s="248" t="s">
        <v>6722</v>
      </c>
      <c r="F246" s="249" t="s">
        <v>6723</v>
      </c>
      <c r="G246" s="250" t="s">
        <v>1828</v>
      </c>
      <c r="H246" s="251">
        <v>1</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400</v>
      </c>
      <c r="AU246" s="259" t="s">
        <v>91</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1329</v>
      </c>
    </row>
    <row r="247" s="2" customFormat="1" ht="16.5" customHeight="1">
      <c r="A247" s="40"/>
      <c r="B247" s="41"/>
      <c r="C247" s="247" t="s">
        <v>1331</v>
      </c>
      <c r="D247" s="247" t="s">
        <v>400</v>
      </c>
      <c r="E247" s="248" t="s">
        <v>6724</v>
      </c>
      <c r="F247" s="249" t="s">
        <v>6725</v>
      </c>
      <c r="G247" s="250" t="s">
        <v>1828</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400</v>
      </c>
      <c r="AU247" s="259" t="s">
        <v>91</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1334</v>
      </c>
    </row>
    <row r="248" s="2" customFormat="1" ht="16.5" customHeight="1">
      <c r="A248" s="40"/>
      <c r="B248" s="41"/>
      <c r="C248" s="247" t="s">
        <v>1036</v>
      </c>
      <c r="D248" s="247" t="s">
        <v>400</v>
      </c>
      <c r="E248" s="248" t="s">
        <v>6726</v>
      </c>
      <c r="F248" s="249" t="s">
        <v>6727</v>
      </c>
      <c r="G248" s="250" t="s">
        <v>1828</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91</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1815</v>
      </c>
    </row>
    <row r="249" s="2" customFormat="1" ht="16.5" customHeight="1">
      <c r="A249" s="40"/>
      <c r="B249" s="41"/>
      <c r="C249" s="247" t="s">
        <v>1340</v>
      </c>
      <c r="D249" s="247" t="s">
        <v>400</v>
      </c>
      <c r="E249" s="248" t="s">
        <v>6728</v>
      </c>
      <c r="F249" s="249" t="s">
        <v>6729</v>
      </c>
      <c r="G249" s="250" t="s">
        <v>1828</v>
      </c>
      <c r="H249" s="251">
        <v>1</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400</v>
      </c>
      <c r="AU249" s="259" t="s">
        <v>91</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1825</v>
      </c>
    </row>
    <row r="250" s="2" customFormat="1" ht="16.5" customHeight="1">
      <c r="A250" s="40"/>
      <c r="B250" s="41"/>
      <c r="C250" s="247" t="s">
        <v>1345</v>
      </c>
      <c r="D250" s="247" t="s">
        <v>400</v>
      </c>
      <c r="E250" s="248" t="s">
        <v>6730</v>
      </c>
      <c r="F250" s="249" t="s">
        <v>6731</v>
      </c>
      <c r="G250" s="250" t="s">
        <v>1828</v>
      </c>
      <c r="H250" s="251">
        <v>1</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91</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1835</v>
      </c>
    </row>
    <row r="251" s="2" customFormat="1" ht="16.5" customHeight="1">
      <c r="A251" s="40"/>
      <c r="B251" s="41"/>
      <c r="C251" s="247" t="s">
        <v>1349</v>
      </c>
      <c r="D251" s="247" t="s">
        <v>400</v>
      </c>
      <c r="E251" s="248" t="s">
        <v>6732</v>
      </c>
      <c r="F251" s="249" t="s">
        <v>6733</v>
      </c>
      <c r="G251" s="250" t="s">
        <v>1828</v>
      </c>
      <c r="H251" s="251">
        <v>1</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91</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1352</v>
      </c>
    </row>
    <row r="252" s="2" customFormat="1" ht="16.5" customHeight="1">
      <c r="A252" s="40"/>
      <c r="B252" s="41"/>
      <c r="C252" s="247" t="s">
        <v>1051</v>
      </c>
      <c r="D252" s="247" t="s">
        <v>400</v>
      </c>
      <c r="E252" s="248" t="s">
        <v>6734</v>
      </c>
      <c r="F252" s="249" t="s">
        <v>6735</v>
      </c>
      <c r="G252" s="250" t="s">
        <v>1828</v>
      </c>
      <c r="H252" s="251">
        <v>1</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400</v>
      </c>
      <c r="AU252" s="259" t="s">
        <v>91</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1357</v>
      </c>
    </row>
    <row r="253" s="2" customFormat="1" ht="16.5" customHeight="1">
      <c r="A253" s="40"/>
      <c r="B253" s="41"/>
      <c r="C253" s="247" t="s">
        <v>1363</v>
      </c>
      <c r="D253" s="247" t="s">
        <v>400</v>
      </c>
      <c r="E253" s="248" t="s">
        <v>6736</v>
      </c>
      <c r="F253" s="249" t="s">
        <v>6737</v>
      </c>
      <c r="G253" s="250" t="s">
        <v>1828</v>
      </c>
      <c r="H253" s="251">
        <v>1</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91</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1857</v>
      </c>
    </row>
    <row r="254" s="2" customFormat="1" ht="16.5" customHeight="1">
      <c r="A254" s="40"/>
      <c r="B254" s="41"/>
      <c r="C254" s="247" t="s">
        <v>1060</v>
      </c>
      <c r="D254" s="247" t="s">
        <v>400</v>
      </c>
      <c r="E254" s="248" t="s">
        <v>6738</v>
      </c>
      <c r="F254" s="249" t="s">
        <v>6739</v>
      </c>
      <c r="G254" s="250" t="s">
        <v>1828</v>
      </c>
      <c r="H254" s="251">
        <v>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91</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1865</v>
      </c>
    </row>
    <row r="255" s="2" customFormat="1" ht="16.5" customHeight="1">
      <c r="A255" s="40"/>
      <c r="B255" s="41"/>
      <c r="C255" s="247" t="s">
        <v>1372</v>
      </c>
      <c r="D255" s="247" t="s">
        <v>400</v>
      </c>
      <c r="E255" s="248" t="s">
        <v>6740</v>
      </c>
      <c r="F255" s="249" t="s">
        <v>6741</v>
      </c>
      <c r="G255" s="250" t="s">
        <v>1828</v>
      </c>
      <c r="H255" s="251">
        <v>1</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91</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1873</v>
      </c>
    </row>
    <row r="256" s="2" customFormat="1" ht="16.5" customHeight="1">
      <c r="A256" s="40"/>
      <c r="B256" s="41"/>
      <c r="C256" s="247" t="s">
        <v>1064</v>
      </c>
      <c r="D256" s="247" t="s">
        <v>400</v>
      </c>
      <c r="E256" s="248" t="s">
        <v>6742</v>
      </c>
      <c r="F256" s="249" t="s">
        <v>6743</v>
      </c>
      <c r="G256" s="250" t="s">
        <v>1828</v>
      </c>
      <c r="H256" s="251">
        <v>1</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91</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1881</v>
      </c>
    </row>
    <row r="257" s="2" customFormat="1" ht="16.5" customHeight="1">
      <c r="A257" s="40"/>
      <c r="B257" s="41"/>
      <c r="C257" s="247" t="s">
        <v>1384</v>
      </c>
      <c r="D257" s="247" t="s">
        <v>400</v>
      </c>
      <c r="E257" s="248" t="s">
        <v>6744</v>
      </c>
      <c r="F257" s="249" t="s">
        <v>6745</v>
      </c>
      <c r="G257" s="250" t="s">
        <v>1828</v>
      </c>
      <c r="H257" s="251">
        <v>1</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91</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1889</v>
      </c>
    </row>
    <row r="258" s="2" customFormat="1" ht="16.5" customHeight="1">
      <c r="A258" s="40"/>
      <c r="B258" s="41"/>
      <c r="C258" s="247" t="s">
        <v>1069</v>
      </c>
      <c r="D258" s="247" t="s">
        <v>400</v>
      </c>
      <c r="E258" s="248" t="s">
        <v>6746</v>
      </c>
      <c r="F258" s="249" t="s">
        <v>6747</v>
      </c>
      <c r="G258" s="250" t="s">
        <v>1828</v>
      </c>
      <c r="H258" s="251">
        <v>2</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400</v>
      </c>
      <c r="AU258" s="259" t="s">
        <v>91</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1897</v>
      </c>
    </row>
    <row r="259" s="2" customFormat="1" ht="16.5" customHeight="1">
      <c r="A259" s="40"/>
      <c r="B259" s="41"/>
      <c r="C259" s="247" t="s">
        <v>1393</v>
      </c>
      <c r="D259" s="247" t="s">
        <v>400</v>
      </c>
      <c r="E259" s="248" t="s">
        <v>6748</v>
      </c>
      <c r="F259" s="249" t="s">
        <v>6749</v>
      </c>
      <c r="G259" s="250" t="s">
        <v>1828</v>
      </c>
      <c r="H259" s="251">
        <v>1</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400</v>
      </c>
      <c r="AU259" s="259" t="s">
        <v>91</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1905</v>
      </c>
    </row>
    <row r="260" s="2" customFormat="1" ht="16.5" customHeight="1">
      <c r="A260" s="40"/>
      <c r="B260" s="41"/>
      <c r="C260" s="247" t="s">
        <v>1073</v>
      </c>
      <c r="D260" s="247" t="s">
        <v>400</v>
      </c>
      <c r="E260" s="248" t="s">
        <v>6750</v>
      </c>
      <c r="F260" s="249" t="s">
        <v>6751</v>
      </c>
      <c r="G260" s="250" t="s">
        <v>1828</v>
      </c>
      <c r="H260" s="251">
        <v>1</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400</v>
      </c>
      <c r="AU260" s="259" t="s">
        <v>91</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1913</v>
      </c>
    </row>
    <row r="261" s="2" customFormat="1" ht="16.5" customHeight="1">
      <c r="A261" s="40"/>
      <c r="B261" s="41"/>
      <c r="C261" s="247" t="s">
        <v>1406</v>
      </c>
      <c r="D261" s="247" t="s">
        <v>400</v>
      </c>
      <c r="E261" s="248" t="s">
        <v>6752</v>
      </c>
      <c r="F261" s="249" t="s">
        <v>6753</v>
      </c>
      <c r="G261" s="250" t="s">
        <v>1828</v>
      </c>
      <c r="H261" s="251">
        <v>1</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91</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1921</v>
      </c>
    </row>
    <row r="262" s="2" customFormat="1" ht="16.5" customHeight="1">
      <c r="A262" s="40"/>
      <c r="B262" s="41"/>
      <c r="C262" s="247" t="s">
        <v>1081</v>
      </c>
      <c r="D262" s="247" t="s">
        <v>400</v>
      </c>
      <c r="E262" s="248" t="s">
        <v>6754</v>
      </c>
      <c r="F262" s="249" t="s">
        <v>6755</v>
      </c>
      <c r="G262" s="250" t="s">
        <v>1828</v>
      </c>
      <c r="H262" s="251">
        <v>1</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91</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1929</v>
      </c>
    </row>
    <row r="263" s="12" customFormat="1" ht="25.92" customHeight="1">
      <c r="A263" s="12"/>
      <c r="B263" s="231"/>
      <c r="C263" s="232"/>
      <c r="D263" s="233" t="s">
        <v>82</v>
      </c>
      <c r="E263" s="234" t="s">
        <v>5179</v>
      </c>
      <c r="F263" s="234" t="s">
        <v>6756</v>
      </c>
      <c r="G263" s="232"/>
      <c r="H263" s="232"/>
      <c r="I263" s="235"/>
      <c r="J263" s="236">
        <f>BK263</f>
        <v>0</v>
      </c>
      <c r="K263" s="232"/>
      <c r="L263" s="237"/>
      <c r="M263" s="238"/>
      <c r="N263" s="239"/>
      <c r="O263" s="239"/>
      <c r="P263" s="240">
        <f>SUM(P264:P276)</f>
        <v>0</v>
      </c>
      <c r="Q263" s="239"/>
      <c r="R263" s="240">
        <f>SUM(R264:R276)</f>
        <v>0</v>
      </c>
      <c r="S263" s="239"/>
      <c r="T263" s="241">
        <f>SUM(T264:T276)</f>
        <v>0</v>
      </c>
      <c r="U263" s="12"/>
      <c r="V263" s="12"/>
      <c r="W263" s="12"/>
      <c r="X263" s="12"/>
      <c r="Y263" s="12"/>
      <c r="Z263" s="12"/>
      <c r="AA263" s="12"/>
      <c r="AB263" s="12"/>
      <c r="AC263" s="12"/>
      <c r="AD263" s="12"/>
      <c r="AE263" s="12"/>
      <c r="AR263" s="242" t="s">
        <v>91</v>
      </c>
      <c r="AT263" s="243" t="s">
        <v>82</v>
      </c>
      <c r="AU263" s="243" t="s">
        <v>83</v>
      </c>
      <c r="AY263" s="242" t="s">
        <v>397</v>
      </c>
      <c r="BK263" s="244">
        <f>SUM(BK264:BK276)</f>
        <v>0</v>
      </c>
    </row>
    <row r="264" s="2" customFormat="1" ht="16.5" customHeight="1">
      <c r="A264" s="40"/>
      <c r="B264" s="41"/>
      <c r="C264" s="247" t="s">
        <v>1410</v>
      </c>
      <c r="D264" s="247" t="s">
        <v>400</v>
      </c>
      <c r="E264" s="248" t="s">
        <v>6757</v>
      </c>
      <c r="F264" s="249" t="s">
        <v>6758</v>
      </c>
      <c r="G264" s="250" t="s">
        <v>461</v>
      </c>
      <c r="H264" s="251">
        <v>1110</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400</v>
      </c>
      <c r="AU264" s="259" t="s">
        <v>91</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1937</v>
      </c>
    </row>
    <row r="265" s="2" customFormat="1" ht="16.5" customHeight="1">
      <c r="A265" s="40"/>
      <c r="B265" s="41"/>
      <c r="C265" s="247" t="s">
        <v>1087</v>
      </c>
      <c r="D265" s="247" t="s">
        <v>400</v>
      </c>
      <c r="E265" s="248" t="s">
        <v>6759</v>
      </c>
      <c r="F265" s="249" t="s">
        <v>6760</v>
      </c>
      <c r="G265" s="250" t="s">
        <v>461</v>
      </c>
      <c r="H265" s="251">
        <v>308</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91</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1945</v>
      </c>
    </row>
    <row r="266" s="2" customFormat="1" ht="16.5" customHeight="1">
      <c r="A266" s="40"/>
      <c r="B266" s="41"/>
      <c r="C266" s="247" t="s">
        <v>1418</v>
      </c>
      <c r="D266" s="247" t="s">
        <v>400</v>
      </c>
      <c r="E266" s="248" t="s">
        <v>6761</v>
      </c>
      <c r="F266" s="249" t="s">
        <v>6762</v>
      </c>
      <c r="G266" s="250" t="s">
        <v>1828</v>
      </c>
      <c r="H266" s="251">
        <v>15</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400</v>
      </c>
      <c r="AU266" s="259" t="s">
        <v>91</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1421</v>
      </c>
    </row>
    <row r="267" s="2" customFormat="1" ht="16.5" customHeight="1">
      <c r="A267" s="40"/>
      <c r="B267" s="41"/>
      <c r="C267" s="247" t="s">
        <v>1091</v>
      </c>
      <c r="D267" s="247" t="s">
        <v>400</v>
      </c>
      <c r="E267" s="248" t="s">
        <v>6763</v>
      </c>
      <c r="F267" s="249" t="s">
        <v>6764</v>
      </c>
      <c r="G267" s="250" t="s">
        <v>461</v>
      </c>
      <c r="H267" s="251">
        <v>1975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91</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1426</v>
      </c>
    </row>
    <row r="268" s="2" customFormat="1" ht="16.5" customHeight="1">
      <c r="A268" s="40"/>
      <c r="B268" s="41"/>
      <c r="C268" s="247" t="s">
        <v>1428</v>
      </c>
      <c r="D268" s="247" t="s">
        <v>400</v>
      </c>
      <c r="E268" s="248" t="s">
        <v>6765</v>
      </c>
      <c r="F268" s="249" t="s">
        <v>6766</v>
      </c>
      <c r="G268" s="250" t="s">
        <v>461</v>
      </c>
      <c r="H268" s="251">
        <v>479</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91</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1432</v>
      </c>
    </row>
    <row r="269" s="2" customFormat="1" ht="16.5" customHeight="1">
      <c r="A269" s="40"/>
      <c r="B269" s="41"/>
      <c r="C269" s="247" t="s">
        <v>1095</v>
      </c>
      <c r="D269" s="247" t="s">
        <v>400</v>
      </c>
      <c r="E269" s="248" t="s">
        <v>6767</v>
      </c>
      <c r="F269" s="249" t="s">
        <v>6768</v>
      </c>
      <c r="G269" s="250" t="s">
        <v>1828</v>
      </c>
      <c r="H269" s="251">
        <v>46</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91</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1437</v>
      </c>
    </row>
    <row r="270" s="2" customFormat="1" ht="16.5" customHeight="1">
      <c r="A270" s="40"/>
      <c r="B270" s="41"/>
      <c r="C270" s="247" t="s">
        <v>1439</v>
      </c>
      <c r="D270" s="247" t="s">
        <v>400</v>
      </c>
      <c r="E270" s="248" t="s">
        <v>6769</v>
      </c>
      <c r="F270" s="249" t="s">
        <v>6770</v>
      </c>
      <c r="G270" s="250" t="s">
        <v>1828</v>
      </c>
      <c r="H270" s="251">
        <v>29</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400</v>
      </c>
      <c r="AU270" s="259" t="s">
        <v>91</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1440</v>
      </c>
    </row>
    <row r="271" s="2" customFormat="1" ht="16.5" customHeight="1">
      <c r="A271" s="40"/>
      <c r="B271" s="41"/>
      <c r="C271" s="247" t="s">
        <v>1099</v>
      </c>
      <c r="D271" s="247" t="s">
        <v>400</v>
      </c>
      <c r="E271" s="248" t="s">
        <v>6771</v>
      </c>
      <c r="F271" s="249" t="s">
        <v>6772</v>
      </c>
      <c r="G271" s="250" t="s">
        <v>1828</v>
      </c>
      <c r="H271" s="251">
        <v>61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91</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1444</v>
      </c>
    </row>
    <row r="272" s="2" customFormat="1" ht="16.5" customHeight="1">
      <c r="A272" s="40"/>
      <c r="B272" s="41"/>
      <c r="C272" s="247" t="s">
        <v>1446</v>
      </c>
      <c r="D272" s="247" t="s">
        <v>400</v>
      </c>
      <c r="E272" s="248" t="s">
        <v>6773</v>
      </c>
      <c r="F272" s="249" t="s">
        <v>6774</v>
      </c>
      <c r="G272" s="250" t="s">
        <v>1828</v>
      </c>
      <c r="H272" s="251">
        <v>1600</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91</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1449</v>
      </c>
    </row>
    <row r="273" s="2" customFormat="1" ht="16.5" customHeight="1">
      <c r="A273" s="40"/>
      <c r="B273" s="41"/>
      <c r="C273" s="247" t="s">
        <v>1103</v>
      </c>
      <c r="D273" s="247" t="s">
        <v>400</v>
      </c>
      <c r="E273" s="248" t="s">
        <v>6775</v>
      </c>
      <c r="F273" s="249" t="s">
        <v>6776</v>
      </c>
      <c r="G273" s="250" t="s">
        <v>1828</v>
      </c>
      <c r="H273" s="251">
        <v>450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91</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1453</v>
      </c>
    </row>
    <row r="274" s="2" customFormat="1" ht="16.5" customHeight="1">
      <c r="A274" s="40"/>
      <c r="B274" s="41"/>
      <c r="C274" s="247" t="s">
        <v>1454</v>
      </c>
      <c r="D274" s="247" t="s">
        <v>400</v>
      </c>
      <c r="E274" s="248" t="s">
        <v>6777</v>
      </c>
      <c r="F274" s="249" t="s">
        <v>6778</v>
      </c>
      <c r="G274" s="250" t="s">
        <v>461</v>
      </c>
      <c r="H274" s="251">
        <v>4800</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91</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1457</v>
      </c>
    </row>
    <row r="275" s="2" customFormat="1" ht="16.5" customHeight="1">
      <c r="A275" s="40"/>
      <c r="B275" s="41"/>
      <c r="C275" s="247" t="s">
        <v>1108</v>
      </c>
      <c r="D275" s="247" t="s">
        <v>400</v>
      </c>
      <c r="E275" s="248" t="s">
        <v>6779</v>
      </c>
      <c r="F275" s="249" t="s">
        <v>6780</v>
      </c>
      <c r="G275" s="250" t="s">
        <v>461</v>
      </c>
      <c r="H275" s="251">
        <v>2500</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91</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1459</v>
      </c>
    </row>
    <row r="276" s="2" customFormat="1" ht="16.5" customHeight="1">
      <c r="A276" s="40"/>
      <c r="B276" s="41"/>
      <c r="C276" s="247" t="s">
        <v>1460</v>
      </c>
      <c r="D276" s="247" t="s">
        <v>400</v>
      </c>
      <c r="E276" s="248" t="s">
        <v>6781</v>
      </c>
      <c r="F276" s="249" t="s">
        <v>6782</v>
      </c>
      <c r="G276" s="250" t="s">
        <v>461</v>
      </c>
      <c r="H276" s="251">
        <v>400</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91</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1463</v>
      </c>
    </row>
    <row r="277" s="12" customFormat="1" ht="25.92" customHeight="1">
      <c r="A277" s="12"/>
      <c r="B277" s="231"/>
      <c r="C277" s="232"/>
      <c r="D277" s="233" t="s">
        <v>82</v>
      </c>
      <c r="E277" s="234" t="s">
        <v>5183</v>
      </c>
      <c r="F277" s="234" t="s">
        <v>6783</v>
      </c>
      <c r="G277" s="232"/>
      <c r="H277" s="232"/>
      <c r="I277" s="235"/>
      <c r="J277" s="236">
        <f>BK277</f>
        <v>0</v>
      </c>
      <c r="K277" s="232"/>
      <c r="L277" s="237"/>
      <c r="M277" s="238"/>
      <c r="N277" s="239"/>
      <c r="O277" s="239"/>
      <c r="P277" s="240">
        <f>SUM(P278:P279)</f>
        <v>0</v>
      </c>
      <c r="Q277" s="239"/>
      <c r="R277" s="240">
        <f>SUM(R278:R279)</f>
        <v>0</v>
      </c>
      <c r="S277" s="239"/>
      <c r="T277" s="241">
        <f>SUM(T278:T279)</f>
        <v>0</v>
      </c>
      <c r="U277" s="12"/>
      <c r="V277" s="12"/>
      <c r="W277" s="12"/>
      <c r="X277" s="12"/>
      <c r="Y277" s="12"/>
      <c r="Z277" s="12"/>
      <c r="AA277" s="12"/>
      <c r="AB277" s="12"/>
      <c r="AC277" s="12"/>
      <c r="AD277" s="12"/>
      <c r="AE277" s="12"/>
      <c r="AR277" s="242" t="s">
        <v>91</v>
      </c>
      <c r="AT277" s="243" t="s">
        <v>82</v>
      </c>
      <c r="AU277" s="243" t="s">
        <v>83</v>
      </c>
      <c r="AY277" s="242" t="s">
        <v>397</v>
      </c>
      <c r="BK277" s="244">
        <f>SUM(BK278:BK279)</f>
        <v>0</v>
      </c>
    </row>
    <row r="278" s="2" customFormat="1" ht="21.75" customHeight="1">
      <c r="A278" s="40"/>
      <c r="B278" s="41"/>
      <c r="C278" s="247" t="s">
        <v>1112</v>
      </c>
      <c r="D278" s="247" t="s">
        <v>400</v>
      </c>
      <c r="E278" s="248" t="s">
        <v>6784</v>
      </c>
      <c r="F278" s="249" t="s">
        <v>6785</v>
      </c>
      <c r="G278" s="250" t="s">
        <v>1828</v>
      </c>
      <c r="H278" s="251">
        <v>1</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91</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1466</v>
      </c>
    </row>
    <row r="279" s="2" customFormat="1" ht="21.75" customHeight="1">
      <c r="A279" s="40"/>
      <c r="B279" s="41"/>
      <c r="C279" s="247" t="s">
        <v>1467</v>
      </c>
      <c r="D279" s="247" t="s">
        <v>400</v>
      </c>
      <c r="E279" s="248" t="s">
        <v>6786</v>
      </c>
      <c r="F279" s="249" t="s">
        <v>6787</v>
      </c>
      <c r="G279" s="250" t="s">
        <v>1828</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91</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1470</v>
      </c>
    </row>
    <row r="280" s="12" customFormat="1" ht="25.92" customHeight="1">
      <c r="A280" s="12"/>
      <c r="B280" s="231"/>
      <c r="C280" s="232"/>
      <c r="D280" s="233" t="s">
        <v>82</v>
      </c>
      <c r="E280" s="234" t="s">
        <v>5188</v>
      </c>
      <c r="F280" s="234" t="s">
        <v>6788</v>
      </c>
      <c r="G280" s="232"/>
      <c r="H280" s="232"/>
      <c r="I280" s="235"/>
      <c r="J280" s="236">
        <f>BK280</f>
        <v>0</v>
      </c>
      <c r="K280" s="232"/>
      <c r="L280" s="237"/>
      <c r="M280" s="238"/>
      <c r="N280" s="239"/>
      <c r="O280" s="239"/>
      <c r="P280" s="240">
        <f>SUM(P281:P306)</f>
        <v>0</v>
      </c>
      <c r="Q280" s="239"/>
      <c r="R280" s="240">
        <f>SUM(R281:R306)</f>
        <v>0</v>
      </c>
      <c r="S280" s="239"/>
      <c r="T280" s="241">
        <f>SUM(T281:T306)</f>
        <v>0</v>
      </c>
      <c r="U280" s="12"/>
      <c r="V280" s="12"/>
      <c r="W280" s="12"/>
      <c r="X280" s="12"/>
      <c r="Y280" s="12"/>
      <c r="Z280" s="12"/>
      <c r="AA280" s="12"/>
      <c r="AB280" s="12"/>
      <c r="AC280" s="12"/>
      <c r="AD280" s="12"/>
      <c r="AE280" s="12"/>
      <c r="AR280" s="242" t="s">
        <v>91</v>
      </c>
      <c r="AT280" s="243" t="s">
        <v>82</v>
      </c>
      <c r="AU280" s="243" t="s">
        <v>83</v>
      </c>
      <c r="AY280" s="242" t="s">
        <v>397</v>
      </c>
      <c r="BK280" s="244">
        <f>SUM(BK281:BK306)</f>
        <v>0</v>
      </c>
    </row>
    <row r="281" s="2" customFormat="1" ht="16.5" customHeight="1">
      <c r="A281" s="40"/>
      <c r="B281" s="41"/>
      <c r="C281" s="247" t="s">
        <v>1115</v>
      </c>
      <c r="D281" s="247" t="s">
        <v>400</v>
      </c>
      <c r="E281" s="248" t="s">
        <v>6789</v>
      </c>
      <c r="F281" s="249" t="s">
        <v>6790</v>
      </c>
      <c r="G281" s="250" t="s">
        <v>461</v>
      </c>
      <c r="H281" s="251">
        <v>73323</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91</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1473</v>
      </c>
    </row>
    <row r="282" s="2" customFormat="1" ht="16.5" customHeight="1">
      <c r="A282" s="40"/>
      <c r="B282" s="41"/>
      <c r="C282" s="247" t="s">
        <v>1474</v>
      </c>
      <c r="D282" s="247" t="s">
        <v>400</v>
      </c>
      <c r="E282" s="248" t="s">
        <v>6791</v>
      </c>
      <c r="F282" s="249" t="s">
        <v>6792</v>
      </c>
      <c r="G282" s="250" t="s">
        <v>461</v>
      </c>
      <c r="H282" s="251">
        <v>5613</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91</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1477</v>
      </c>
    </row>
    <row r="283" s="2" customFormat="1" ht="16.5" customHeight="1">
      <c r="A283" s="40"/>
      <c r="B283" s="41"/>
      <c r="C283" s="247" t="s">
        <v>1479</v>
      </c>
      <c r="D283" s="247" t="s">
        <v>400</v>
      </c>
      <c r="E283" s="248" t="s">
        <v>6793</v>
      </c>
      <c r="F283" s="249" t="s">
        <v>6794</v>
      </c>
      <c r="G283" s="250" t="s">
        <v>461</v>
      </c>
      <c r="H283" s="251">
        <v>215</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400</v>
      </c>
      <c r="AU283" s="259" t="s">
        <v>91</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1482</v>
      </c>
    </row>
    <row r="284" s="2" customFormat="1" ht="16.5" customHeight="1">
      <c r="A284" s="40"/>
      <c r="B284" s="41"/>
      <c r="C284" s="247" t="s">
        <v>1491</v>
      </c>
      <c r="D284" s="247" t="s">
        <v>400</v>
      </c>
      <c r="E284" s="248" t="s">
        <v>6795</v>
      </c>
      <c r="F284" s="249" t="s">
        <v>6796</v>
      </c>
      <c r="G284" s="250" t="s">
        <v>461</v>
      </c>
      <c r="H284" s="251">
        <v>517</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91</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1494</v>
      </c>
    </row>
    <row r="285" s="2" customFormat="1" ht="16.5" customHeight="1">
      <c r="A285" s="40"/>
      <c r="B285" s="41"/>
      <c r="C285" s="247" t="s">
        <v>1496</v>
      </c>
      <c r="D285" s="247" t="s">
        <v>400</v>
      </c>
      <c r="E285" s="248" t="s">
        <v>6797</v>
      </c>
      <c r="F285" s="249" t="s">
        <v>6798</v>
      </c>
      <c r="G285" s="250" t="s">
        <v>1828</v>
      </c>
      <c r="H285" s="251">
        <v>9300</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400</v>
      </c>
      <c r="AU285" s="259" t="s">
        <v>91</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1497</v>
      </c>
    </row>
    <row r="286" s="2" customFormat="1" ht="16.5" customHeight="1">
      <c r="A286" s="40"/>
      <c r="B286" s="41"/>
      <c r="C286" s="247" t="s">
        <v>1499</v>
      </c>
      <c r="D286" s="247" t="s">
        <v>400</v>
      </c>
      <c r="E286" s="248" t="s">
        <v>6799</v>
      </c>
      <c r="F286" s="249" t="s">
        <v>6800</v>
      </c>
      <c r="G286" s="250" t="s">
        <v>1828</v>
      </c>
      <c r="H286" s="251">
        <v>1500</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91</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1502</v>
      </c>
    </row>
    <row r="287" s="2" customFormat="1" ht="16.5" customHeight="1">
      <c r="A287" s="40"/>
      <c r="B287" s="41"/>
      <c r="C287" s="247" t="s">
        <v>1128</v>
      </c>
      <c r="D287" s="247" t="s">
        <v>400</v>
      </c>
      <c r="E287" s="248" t="s">
        <v>6801</v>
      </c>
      <c r="F287" s="249" t="s">
        <v>6802</v>
      </c>
      <c r="G287" s="250" t="s">
        <v>1828</v>
      </c>
      <c r="H287" s="251">
        <v>120</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91</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1503</v>
      </c>
    </row>
    <row r="288" s="2" customFormat="1" ht="16.5" customHeight="1">
      <c r="A288" s="40"/>
      <c r="B288" s="41"/>
      <c r="C288" s="247" t="s">
        <v>1505</v>
      </c>
      <c r="D288" s="247" t="s">
        <v>400</v>
      </c>
      <c r="E288" s="248" t="s">
        <v>6803</v>
      </c>
      <c r="F288" s="249" t="s">
        <v>6804</v>
      </c>
      <c r="G288" s="250" t="s">
        <v>1828</v>
      </c>
      <c r="H288" s="251">
        <v>80</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91</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1506</v>
      </c>
    </row>
    <row r="289" s="2" customFormat="1" ht="16.5" customHeight="1">
      <c r="A289" s="40"/>
      <c r="B289" s="41"/>
      <c r="C289" s="247" t="s">
        <v>1133</v>
      </c>
      <c r="D289" s="247" t="s">
        <v>400</v>
      </c>
      <c r="E289" s="248" t="s">
        <v>6805</v>
      </c>
      <c r="F289" s="249" t="s">
        <v>6806</v>
      </c>
      <c r="G289" s="250" t="s">
        <v>1828</v>
      </c>
      <c r="H289" s="251">
        <v>1171</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400</v>
      </c>
      <c r="AU289" s="259" t="s">
        <v>91</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1507</v>
      </c>
    </row>
    <row r="290" s="2" customFormat="1" ht="16.5" customHeight="1">
      <c r="A290" s="40"/>
      <c r="B290" s="41"/>
      <c r="C290" s="247" t="s">
        <v>1509</v>
      </c>
      <c r="D290" s="247" t="s">
        <v>400</v>
      </c>
      <c r="E290" s="248" t="s">
        <v>6807</v>
      </c>
      <c r="F290" s="249" t="s">
        <v>6808</v>
      </c>
      <c r="G290" s="250" t="s">
        <v>1828</v>
      </c>
      <c r="H290" s="251">
        <v>277</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91</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1512</v>
      </c>
    </row>
    <row r="291" s="2" customFormat="1" ht="16.5" customHeight="1">
      <c r="A291" s="40"/>
      <c r="B291" s="41"/>
      <c r="C291" s="247" t="s">
        <v>1138</v>
      </c>
      <c r="D291" s="247" t="s">
        <v>400</v>
      </c>
      <c r="E291" s="248" t="s">
        <v>6809</v>
      </c>
      <c r="F291" s="249" t="s">
        <v>6810</v>
      </c>
      <c r="G291" s="250" t="s">
        <v>1828</v>
      </c>
      <c r="H291" s="251">
        <v>3096</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91</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1517</v>
      </c>
    </row>
    <row r="292" s="2" customFormat="1" ht="16.5" customHeight="1">
      <c r="A292" s="40"/>
      <c r="B292" s="41"/>
      <c r="C292" s="247" t="s">
        <v>1519</v>
      </c>
      <c r="D292" s="247" t="s">
        <v>400</v>
      </c>
      <c r="E292" s="248" t="s">
        <v>6811</v>
      </c>
      <c r="F292" s="249" t="s">
        <v>6812</v>
      </c>
      <c r="G292" s="250" t="s">
        <v>1828</v>
      </c>
      <c r="H292" s="251">
        <v>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91</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1522</v>
      </c>
    </row>
    <row r="293" s="2" customFormat="1" ht="16.5" customHeight="1">
      <c r="A293" s="40"/>
      <c r="B293" s="41"/>
      <c r="C293" s="247" t="s">
        <v>1142</v>
      </c>
      <c r="D293" s="247" t="s">
        <v>400</v>
      </c>
      <c r="E293" s="248" t="s">
        <v>6813</v>
      </c>
      <c r="F293" s="249" t="s">
        <v>6814</v>
      </c>
      <c r="G293" s="250" t="s">
        <v>1828</v>
      </c>
      <c r="H293" s="251">
        <v>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91</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1524</v>
      </c>
    </row>
    <row r="294" s="2" customFormat="1" ht="16.5" customHeight="1">
      <c r="A294" s="40"/>
      <c r="B294" s="41"/>
      <c r="C294" s="247" t="s">
        <v>1525</v>
      </c>
      <c r="D294" s="247" t="s">
        <v>400</v>
      </c>
      <c r="E294" s="248" t="s">
        <v>6815</v>
      </c>
      <c r="F294" s="249" t="s">
        <v>6816</v>
      </c>
      <c r="G294" s="250" t="s">
        <v>1828</v>
      </c>
      <c r="H294" s="251">
        <v>22</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400</v>
      </c>
      <c r="AU294" s="259" t="s">
        <v>91</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1528</v>
      </c>
    </row>
    <row r="295" s="2" customFormat="1" ht="16.5" customHeight="1">
      <c r="A295" s="40"/>
      <c r="B295" s="41"/>
      <c r="C295" s="247" t="s">
        <v>1146</v>
      </c>
      <c r="D295" s="247" t="s">
        <v>400</v>
      </c>
      <c r="E295" s="248" t="s">
        <v>6817</v>
      </c>
      <c r="F295" s="249" t="s">
        <v>6818</v>
      </c>
      <c r="G295" s="250" t="s">
        <v>1828</v>
      </c>
      <c r="H295" s="251">
        <v>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91</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1530</v>
      </c>
    </row>
    <row r="296" s="2" customFormat="1" ht="16.5" customHeight="1">
      <c r="A296" s="40"/>
      <c r="B296" s="41"/>
      <c r="C296" s="247" t="s">
        <v>1531</v>
      </c>
      <c r="D296" s="247" t="s">
        <v>400</v>
      </c>
      <c r="E296" s="248" t="s">
        <v>6819</v>
      </c>
      <c r="F296" s="249" t="s">
        <v>6820</v>
      </c>
      <c r="G296" s="250" t="s">
        <v>1828</v>
      </c>
      <c r="H296" s="251">
        <v>1</v>
      </c>
      <c r="I296" s="252"/>
      <c r="J296" s="253">
        <f>ROUND(I296*H296,2)</f>
        <v>0</v>
      </c>
      <c r="K296" s="254"/>
      <c r="L296" s="46"/>
      <c r="M296" s="255" t="s">
        <v>1</v>
      </c>
      <c r="N296" s="25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124</v>
      </c>
      <c r="AT296" s="259" t="s">
        <v>400</v>
      </c>
      <c r="AU296" s="259" t="s">
        <v>91</v>
      </c>
      <c r="AY296" s="18" t="s">
        <v>397</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124</v>
      </c>
      <c r="BM296" s="259" t="s">
        <v>1534</v>
      </c>
    </row>
    <row r="297" s="2" customFormat="1" ht="16.5" customHeight="1">
      <c r="A297" s="40"/>
      <c r="B297" s="41"/>
      <c r="C297" s="247" t="s">
        <v>1150</v>
      </c>
      <c r="D297" s="247" t="s">
        <v>400</v>
      </c>
      <c r="E297" s="248" t="s">
        <v>6821</v>
      </c>
      <c r="F297" s="249" t="s">
        <v>6822</v>
      </c>
      <c r="G297" s="250" t="s">
        <v>461</v>
      </c>
      <c r="H297" s="251">
        <v>694</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91</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1537</v>
      </c>
    </row>
    <row r="298" s="2" customFormat="1" ht="16.5" customHeight="1">
      <c r="A298" s="40"/>
      <c r="B298" s="41"/>
      <c r="C298" s="247" t="s">
        <v>1539</v>
      </c>
      <c r="D298" s="247" t="s">
        <v>400</v>
      </c>
      <c r="E298" s="248" t="s">
        <v>6823</v>
      </c>
      <c r="F298" s="249" t="s">
        <v>6824</v>
      </c>
      <c r="G298" s="250" t="s">
        <v>461</v>
      </c>
      <c r="H298" s="251">
        <v>488</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91</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1542</v>
      </c>
    </row>
    <row r="299" s="2" customFormat="1" ht="16.5" customHeight="1">
      <c r="A299" s="40"/>
      <c r="B299" s="41"/>
      <c r="C299" s="247" t="s">
        <v>1155</v>
      </c>
      <c r="D299" s="247" t="s">
        <v>400</v>
      </c>
      <c r="E299" s="248" t="s">
        <v>6825</v>
      </c>
      <c r="F299" s="249" t="s">
        <v>6826</v>
      </c>
      <c r="G299" s="250" t="s">
        <v>461</v>
      </c>
      <c r="H299" s="251">
        <v>5079</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400</v>
      </c>
      <c r="AU299" s="259" t="s">
        <v>91</v>
      </c>
      <c r="AY299" s="18" t="s">
        <v>397</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1546</v>
      </c>
    </row>
    <row r="300" s="2" customFormat="1" ht="16.5" customHeight="1">
      <c r="A300" s="40"/>
      <c r="B300" s="41"/>
      <c r="C300" s="247" t="s">
        <v>1548</v>
      </c>
      <c r="D300" s="247" t="s">
        <v>400</v>
      </c>
      <c r="E300" s="248" t="s">
        <v>6827</v>
      </c>
      <c r="F300" s="249" t="s">
        <v>6828</v>
      </c>
      <c r="G300" s="250" t="s">
        <v>461</v>
      </c>
      <c r="H300" s="251">
        <v>7700</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91</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1551</v>
      </c>
    </row>
    <row r="301" s="2" customFormat="1" ht="16.5" customHeight="1">
      <c r="A301" s="40"/>
      <c r="B301" s="41"/>
      <c r="C301" s="247" t="s">
        <v>1159</v>
      </c>
      <c r="D301" s="247" t="s">
        <v>400</v>
      </c>
      <c r="E301" s="248" t="s">
        <v>6829</v>
      </c>
      <c r="F301" s="249" t="s">
        <v>6830</v>
      </c>
      <c r="G301" s="250" t="s">
        <v>1828</v>
      </c>
      <c r="H301" s="251">
        <v>64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91</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1555</v>
      </c>
    </row>
    <row r="302" s="2" customFormat="1" ht="16.5" customHeight="1">
      <c r="A302" s="40"/>
      <c r="B302" s="41"/>
      <c r="C302" s="247" t="s">
        <v>1556</v>
      </c>
      <c r="D302" s="247" t="s">
        <v>400</v>
      </c>
      <c r="E302" s="248" t="s">
        <v>6831</v>
      </c>
      <c r="F302" s="249" t="s">
        <v>6832</v>
      </c>
      <c r="G302" s="250" t="s">
        <v>461</v>
      </c>
      <c r="H302" s="251">
        <v>1110</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400</v>
      </c>
      <c r="AU302" s="259" t="s">
        <v>91</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1559</v>
      </c>
    </row>
    <row r="303" s="2" customFormat="1" ht="16.5" customHeight="1">
      <c r="A303" s="40"/>
      <c r="B303" s="41"/>
      <c r="C303" s="247" t="s">
        <v>1162</v>
      </c>
      <c r="D303" s="247" t="s">
        <v>400</v>
      </c>
      <c r="E303" s="248" t="s">
        <v>6833</v>
      </c>
      <c r="F303" s="249" t="s">
        <v>6834</v>
      </c>
      <c r="G303" s="250" t="s">
        <v>461</v>
      </c>
      <c r="H303" s="251">
        <v>479</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91</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1563</v>
      </c>
    </row>
    <row r="304" s="2" customFormat="1" ht="16.5" customHeight="1">
      <c r="A304" s="40"/>
      <c r="B304" s="41"/>
      <c r="C304" s="247" t="s">
        <v>1565</v>
      </c>
      <c r="D304" s="247" t="s">
        <v>400</v>
      </c>
      <c r="E304" s="248" t="s">
        <v>6835</v>
      </c>
      <c r="F304" s="249" t="s">
        <v>6836</v>
      </c>
      <c r="G304" s="250" t="s">
        <v>461</v>
      </c>
      <c r="H304" s="251">
        <v>1975</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91</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1567</v>
      </c>
    </row>
    <row r="305" s="2" customFormat="1" ht="16.5" customHeight="1">
      <c r="A305" s="40"/>
      <c r="B305" s="41"/>
      <c r="C305" s="247" t="s">
        <v>1166</v>
      </c>
      <c r="D305" s="247" t="s">
        <v>400</v>
      </c>
      <c r="E305" s="248" t="s">
        <v>6837</v>
      </c>
      <c r="F305" s="249" t="s">
        <v>6838</v>
      </c>
      <c r="G305" s="250" t="s">
        <v>1828</v>
      </c>
      <c r="H305" s="251">
        <v>75</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124</v>
      </c>
      <c r="AT305" s="259" t="s">
        <v>400</v>
      </c>
      <c r="AU305" s="259" t="s">
        <v>91</v>
      </c>
      <c r="AY305" s="18" t="s">
        <v>397</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124</v>
      </c>
      <c r="BM305" s="259" t="s">
        <v>1569</v>
      </c>
    </row>
    <row r="306" s="2" customFormat="1" ht="16.5" customHeight="1">
      <c r="A306" s="40"/>
      <c r="B306" s="41"/>
      <c r="C306" s="247" t="s">
        <v>1571</v>
      </c>
      <c r="D306" s="247" t="s">
        <v>400</v>
      </c>
      <c r="E306" s="248" t="s">
        <v>6839</v>
      </c>
      <c r="F306" s="249" t="s">
        <v>6840</v>
      </c>
      <c r="G306" s="250" t="s">
        <v>5373</v>
      </c>
      <c r="H306" s="251">
        <v>1</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91</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1574</v>
      </c>
    </row>
    <row r="307" s="12" customFormat="1" ht="25.92" customHeight="1">
      <c r="A307" s="12"/>
      <c r="B307" s="231"/>
      <c r="C307" s="232"/>
      <c r="D307" s="233" t="s">
        <v>82</v>
      </c>
      <c r="E307" s="234" t="s">
        <v>5193</v>
      </c>
      <c r="F307" s="234" t="s">
        <v>6841</v>
      </c>
      <c r="G307" s="232"/>
      <c r="H307" s="232"/>
      <c r="I307" s="235"/>
      <c r="J307" s="236">
        <f>BK307</f>
        <v>0</v>
      </c>
      <c r="K307" s="232"/>
      <c r="L307" s="237"/>
      <c r="M307" s="238"/>
      <c r="N307" s="239"/>
      <c r="O307" s="239"/>
      <c r="P307" s="240">
        <f>SUM(P308:P314)</f>
        <v>0</v>
      </c>
      <c r="Q307" s="239"/>
      <c r="R307" s="240">
        <f>SUM(R308:R314)</f>
        <v>0</v>
      </c>
      <c r="S307" s="239"/>
      <c r="T307" s="241">
        <f>SUM(T308:T314)</f>
        <v>0</v>
      </c>
      <c r="U307" s="12"/>
      <c r="V307" s="12"/>
      <c r="W307" s="12"/>
      <c r="X307" s="12"/>
      <c r="Y307" s="12"/>
      <c r="Z307" s="12"/>
      <c r="AA307" s="12"/>
      <c r="AB307" s="12"/>
      <c r="AC307" s="12"/>
      <c r="AD307" s="12"/>
      <c r="AE307" s="12"/>
      <c r="AR307" s="242" t="s">
        <v>91</v>
      </c>
      <c r="AT307" s="243" t="s">
        <v>82</v>
      </c>
      <c r="AU307" s="243" t="s">
        <v>83</v>
      </c>
      <c r="AY307" s="242" t="s">
        <v>397</v>
      </c>
      <c r="BK307" s="244">
        <f>SUM(BK308:BK314)</f>
        <v>0</v>
      </c>
    </row>
    <row r="308" s="2" customFormat="1" ht="16.5" customHeight="1">
      <c r="A308" s="40"/>
      <c r="B308" s="41"/>
      <c r="C308" s="247" t="s">
        <v>1171</v>
      </c>
      <c r="D308" s="247" t="s">
        <v>400</v>
      </c>
      <c r="E308" s="248" t="s">
        <v>6842</v>
      </c>
      <c r="F308" s="249" t="s">
        <v>6843</v>
      </c>
      <c r="G308" s="250" t="s">
        <v>1828</v>
      </c>
      <c r="H308" s="251">
        <v>1</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124</v>
      </c>
      <c r="AT308" s="259" t="s">
        <v>400</v>
      </c>
      <c r="AU308" s="259" t="s">
        <v>91</v>
      </c>
      <c r="AY308" s="18" t="s">
        <v>397</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124</v>
      </c>
      <c r="BM308" s="259" t="s">
        <v>1578</v>
      </c>
    </row>
    <row r="309" s="2" customFormat="1" ht="16.5" customHeight="1">
      <c r="A309" s="40"/>
      <c r="B309" s="41"/>
      <c r="C309" s="247" t="s">
        <v>1580</v>
      </c>
      <c r="D309" s="247" t="s">
        <v>400</v>
      </c>
      <c r="E309" s="248" t="s">
        <v>6844</v>
      </c>
      <c r="F309" s="249" t="s">
        <v>6845</v>
      </c>
      <c r="G309" s="250" t="s">
        <v>1828</v>
      </c>
      <c r="H309" s="251">
        <v>1</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91</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1583</v>
      </c>
    </row>
    <row r="310" s="2" customFormat="1" ht="16.5" customHeight="1">
      <c r="A310" s="40"/>
      <c r="B310" s="41"/>
      <c r="C310" s="247" t="s">
        <v>1176</v>
      </c>
      <c r="D310" s="247" t="s">
        <v>400</v>
      </c>
      <c r="E310" s="248" t="s">
        <v>6846</v>
      </c>
      <c r="F310" s="249" t="s">
        <v>6847</v>
      </c>
      <c r="G310" s="250" t="s">
        <v>1431</v>
      </c>
      <c r="H310" s="329"/>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91</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1587</v>
      </c>
    </row>
    <row r="311" s="2" customFormat="1" ht="16.5" customHeight="1">
      <c r="A311" s="40"/>
      <c r="B311" s="41"/>
      <c r="C311" s="247" t="s">
        <v>1588</v>
      </c>
      <c r="D311" s="247" t="s">
        <v>400</v>
      </c>
      <c r="E311" s="248" t="s">
        <v>6848</v>
      </c>
      <c r="F311" s="249" t="s">
        <v>6849</v>
      </c>
      <c r="G311" s="250" t="s">
        <v>5373</v>
      </c>
      <c r="H311" s="251">
        <v>1</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400</v>
      </c>
      <c r="AU311" s="259" t="s">
        <v>91</v>
      </c>
      <c r="AY311" s="18" t="s">
        <v>397</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1591</v>
      </c>
    </row>
    <row r="312" s="2" customFormat="1" ht="16.5" customHeight="1">
      <c r="A312" s="40"/>
      <c r="B312" s="41"/>
      <c r="C312" s="247" t="s">
        <v>1181</v>
      </c>
      <c r="D312" s="247" t="s">
        <v>400</v>
      </c>
      <c r="E312" s="248" t="s">
        <v>6850</v>
      </c>
      <c r="F312" s="249" t="s">
        <v>6851</v>
      </c>
      <c r="G312" s="250" t="s">
        <v>1431</v>
      </c>
      <c r="H312" s="329"/>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124</v>
      </c>
      <c r="AT312" s="259" t="s">
        <v>400</v>
      </c>
      <c r="AU312" s="259" t="s">
        <v>91</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1595</v>
      </c>
    </row>
    <row r="313" s="2" customFormat="1" ht="16.5" customHeight="1">
      <c r="A313" s="40"/>
      <c r="B313" s="41"/>
      <c r="C313" s="247" t="s">
        <v>1608</v>
      </c>
      <c r="D313" s="247" t="s">
        <v>400</v>
      </c>
      <c r="E313" s="248" t="s">
        <v>6852</v>
      </c>
      <c r="F313" s="249" t="s">
        <v>6853</v>
      </c>
      <c r="G313" s="250" t="s">
        <v>502</v>
      </c>
      <c r="H313" s="251">
        <v>3.5</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91</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1611</v>
      </c>
    </row>
    <row r="314" s="2" customFormat="1" ht="16.5" customHeight="1">
      <c r="A314" s="40"/>
      <c r="B314" s="41"/>
      <c r="C314" s="247" t="s">
        <v>1190</v>
      </c>
      <c r="D314" s="247" t="s">
        <v>400</v>
      </c>
      <c r="E314" s="248" t="s">
        <v>6854</v>
      </c>
      <c r="F314" s="249" t="s">
        <v>6855</v>
      </c>
      <c r="G314" s="250" t="s">
        <v>5373</v>
      </c>
      <c r="H314" s="251">
        <v>1</v>
      </c>
      <c r="I314" s="252"/>
      <c r="J314" s="253">
        <f>ROUND(I314*H314,2)</f>
        <v>0</v>
      </c>
      <c r="K314" s="254"/>
      <c r="L314" s="46"/>
      <c r="M314" s="302" t="s">
        <v>1</v>
      </c>
      <c r="N314" s="303" t="s">
        <v>48</v>
      </c>
      <c r="O314" s="267"/>
      <c r="P314" s="304">
        <f>O314*H314</f>
        <v>0</v>
      </c>
      <c r="Q314" s="304">
        <v>0</v>
      </c>
      <c r="R314" s="304">
        <f>Q314*H314</f>
        <v>0</v>
      </c>
      <c r="S314" s="304">
        <v>0</v>
      </c>
      <c r="T314" s="305">
        <f>S314*H314</f>
        <v>0</v>
      </c>
      <c r="U314" s="40"/>
      <c r="V314" s="40"/>
      <c r="W314" s="40"/>
      <c r="X314" s="40"/>
      <c r="Y314" s="40"/>
      <c r="Z314" s="40"/>
      <c r="AA314" s="40"/>
      <c r="AB314" s="40"/>
      <c r="AC314" s="40"/>
      <c r="AD314" s="40"/>
      <c r="AE314" s="40"/>
      <c r="AR314" s="259" t="s">
        <v>124</v>
      </c>
      <c r="AT314" s="259" t="s">
        <v>400</v>
      </c>
      <c r="AU314" s="259" t="s">
        <v>91</v>
      </c>
      <c r="AY314" s="18" t="s">
        <v>397</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1616</v>
      </c>
    </row>
    <row r="315" s="2" customFormat="1" ht="6.96" customHeight="1">
      <c r="A315" s="40"/>
      <c r="B315" s="68"/>
      <c r="C315" s="69"/>
      <c r="D315" s="69"/>
      <c r="E315" s="69"/>
      <c r="F315" s="69"/>
      <c r="G315" s="69"/>
      <c r="H315" s="69"/>
      <c r="I315" s="195"/>
      <c r="J315" s="69"/>
      <c r="K315" s="69"/>
      <c r="L315" s="46"/>
      <c r="M315" s="40"/>
      <c r="O315" s="40"/>
      <c r="P315" s="40"/>
      <c r="Q315" s="40"/>
      <c r="R315" s="40"/>
      <c r="S315" s="40"/>
      <c r="T315" s="40"/>
      <c r="U315" s="40"/>
      <c r="V315" s="40"/>
      <c r="W315" s="40"/>
      <c r="X315" s="40"/>
      <c r="Y315" s="40"/>
      <c r="Z315" s="40"/>
      <c r="AA315" s="40"/>
      <c r="AB315" s="40"/>
      <c r="AC315" s="40"/>
      <c r="AD315" s="40"/>
      <c r="AE315" s="40"/>
    </row>
  </sheetData>
  <sheetProtection sheet="1" autoFilter="0" formatColumns="0" formatRows="0" objects="1" scenarios="1" spinCount="100000" saltValue="IQ6lytiXOFzPCIKfqN7HLfFzvMoxLzUDyjebA+uf1yAwt5ga2dnMrR7jieqx2pnb4qOhWsMy4j89Chtwq51oNA==" hashValue="onbn7izTTL6e1ui314MkuTwau3heVWZIQlHdRDH+xoKWJiuwBDta9Tz9Kx0brOTgPdKp3A5ZH4AqwpGLApF37Q==" algorithmName="SHA-512" password="CC35"/>
  <autoFilter ref="C132:K31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6856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ROUND((SUM(BE132:BE295)),  2)</f>
        <v>0</v>
      </c>
      <c r="G37" s="40"/>
      <c r="H37" s="40"/>
      <c r="I37" s="174">
        <v>0.20999999999999999</v>
      </c>
      <c r="J37" s="173">
        <f>ROUND(((SUM(BE132:BE295))*I37),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ROUND((SUM(BF132:BF295)),  2)</f>
        <v>0</v>
      </c>
      <c r="G38" s="40"/>
      <c r="H38" s="40"/>
      <c r="I38" s="174">
        <v>0.14999999999999999</v>
      </c>
      <c r="J38" s="173">
        <f>ROUND(((SUM(BF132:BF295))*I38),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ROUND((SUM(BG132:BG295)),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ROUND((SUM(BH132:BH295)),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ROUND((SUM(BI132:BI295)),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1.14 - Slaboproudé rozvody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6857</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6858</v>
      </c>
      <c r="E102" s="208"/>
      <c r="F102" s="208"/>
      <c r="G102" s="208"/>
      <c r="H102" s="208"/>
      <c r="I102" s="209"/>
      <c r="J102" s="210">
        <f>J153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6859</v>
      </c>
      <c r="E103" s="208"/>
      <c r="F103" s="208"/>
      <c r="G103" s="208"/>
      <c r="H103" s="208"/>
      <c r="I103" s="209"/>
      <c r="J103" s="210">
        <f>J188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6860</v>
      </c>
      <c r="E104" s="208"/>
      <c r="F104" s="208"/>
      <c r="G104" s="208"/>
      <c r="H104" s="208"/>
      <c r="I104" s="209"/>
      <c r="J104" s="210">
        <f>J199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6861</v>
      </c>
      <c r="E105" s="208"/>
      <c r="F105" s="208"/>
      <c r="G105" s="208"/>
      <c r="H105" s="208"/>
      <c r="I105" s="209"/>
      <c r="J105" s="210">
        <f>J238</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6862</v>
      </c>
      <c r="E106" s="208"/>
      <c r="F106" s="208"/>
      <c r="G106" s="208"/>
      <c r="H106" s="208"/>
      <c r="I106" s="209"/>
      <c r="J106" s="210">
        <f>J248</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6863</v>
      </c>
      <c r="E107" s="208"/>
      <c r="F107" s="208"/>
      <c r="G107" s="208"/>
      <c r="H107" s="208"/>
      <c r="I107" s="209"/>
      <c r="J107" s="210">
        <f>J262</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6864</v>
      </c>
      <c r="E108" s="208"/>
      <c r="F108" s="208"/>
      <c r="G108" s="208"/>
      <c r="H108" s="208"/>
      <c r="I108" s="209"/>
      <c r="J108" s="210">
        <f>J281</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383</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368</v>
      </c>
      <c r="D119" s="23"/>
      <c r="E119" s="23"/>
      <c r="F119" s="23"/>
      <c r="G119" s="23"/>
      <c r="H119" s="23"/>
      <c r="I119" s="149"/>
      <c r="J119" s="23"/>
      <c r="K119" s="23"/>
      <c r="L119" s="21"/>
    </row>
    <row r="120" s="1" customFormat="1" ht="16.5" customHeight="1">
      <c r="B120" s="22"/>
      <c r="C120" s="23"/>
      <c r="D120" s="23"/>
      <c r="E120" s="199" t="s">
        <v>555</v>
      </c>
      <c r="F120" s="23"/>
      <c r="G120" s="23"/>
      <c r="H120" s="23"/>
      <c r="I120" s="149"/>
      <c r="J120" s="23"/>
      <c r="K120" s="23"/>
      <c r="L120" s="21"/>
    </row>
    <row r="121" s="1" customFormat="1" ht="12" customHeight="1">
      <c r="B121" s="22"/>
      <c r="C121" s="33" t="s">
        <v>556</v>
      </c>
      <c r="D121" s="23"/>
      <c r="E121" s="23"/>
      <c r="F121" s="23"/>
      <c r="G121" s="23"/>
      <c r="H121" s="23"/>
      <c r="I121" s="149"/>
      <c r="J121" s="23"/>
      <c r="K121" s="23"/>
      <c r="L121" s="21"/>
    </row>
    <row r="122" s="2" customFormat="1" ht="16.5" customHeight="1">
      <c r="A122" s="40"/>
      <c r="B122" s="41"/>
      <c r="C122" s="42"/>
      <c r="D122" s="42"/>
      <c r="E122" s="333" t="s">
        <v>4347</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4348</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1.14 - Slaboproudé rozvody</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Moravská Třebová</v>
      </c>
      <c r="G126" s="42"/>
      <c r="H126" s="42"/>
      <c r="I126" s="159" t="s">
        <v>24</v>
      </c>
      <c r="J126" s="81" t="str">
        <f>IF(J16="","",J16)</f>
        <v>1. 6. 2020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25.65" customHeight="1">
      <c r="A128" s="40"/>
      <c r="B128" s="41"/>
      <c r="C128" s="33" t="s">
        <v>30</v>
      </c>
      <c r="D128" s="42"/>
      <c r="E128" s="42"/>
      <c r="F128" s="28" t="str">
        <f>E19</f>
        <v>Pardubický kraj</v>
      </c>
      <c r="G128" s="42"/>
      <c r="H128" s="42"/>
      <c r="I128" s="159" t="s">
        <v>36</v>
      </c>
      <c r="J128" s="38" t="str">
        <f>E25</f>
        <v>SIEBERT + TALAŠ, spol. s r.o.</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384</v>
      </c>
      <c r="D131" s="221" t="s">
        <v>68</v>
      </c>
      <c r="E131" s="221" t="s">
        <v>64</v>
      </c>
      <c r="F131" s="221" t="s">
        <v>65</v>
      </c>
      <c r="G131" s="221" t="s">
        <v>385</v>
      </c>
      <c r="H131" s="221" t="s">
        <v>386</v>
      </c>
      <c r="I131" s="222" t="s">
        <v>387</v>
      </c>
      <c r="J131" s="223" t="s">
        <v>372</v>
      </c>
      <c r="K131" s="224" t="s">
        <v>388</v>
      </c>
      <c r="L131" s="225"/>
      <c r="M131" s="102" t="s">
        <v>1</v>
      </c>
      <c r="N131" s="103" t="s">
        <v>47</v>
      </c>
      <c r="O131" s="103" t="s">
        <v>389</v>
      </c>
      <c r="P131" s="103" t="s">
        <v>390</v>
      </c>
      <c r="Q131" s="103" t="s">
        <v>391</v>
      </c>
      <c r="R131" s="103" t="s">
        <v>392</v>
      </c>
      <c r="S131" s="103" t="s">
        <v>393</v>
      </c>
      <c r="T131" s="104" t="s">
        <v>394</v>
      </c>
      <c r="U131" s="218"/>
      <c r="V131" s="218"/>
      <c r="W131" s="218"/>
      <c r="X131" s="218"/>
      <c r="Y131" s="218"/>
      <c r="Z131" s="218"/>
      <c r="AA131" s="218"/>
      <c r="AB131" s="218"/>
      <c r="AC131" s="218"/>
      <c r="AD131" s="218"/>
      <c r="AE131" s="218"/>
    </row>
    <row r="132" s="2" customFormat="1" ht="22.8" customHeight="1">
      <c r="A132" s="40"/>
      <c r="B132" s="41"/>
      <c r="C132" s="109" t="s">
        <v>395</v>
      </c>
      <c r="D132" s="42"/>
      <c r="E132" s="42"/>
      <c r="F132" s="42"/>
      <c r="G132" s="42"/>
      <c r="H132" s="42"/>
      <c r="I132" s="157"/>
      <c r="J132" s="226">
        <f>BK132</f>
        <v>0</v>
      </c>
      <c r="K132" s="42"/>
      <c r="L132" s="46"/>
      <c r="M132" s="105"/>
      <c r="N132" s="227"/>
      <c r="O132" s="106"/>
      <c r="P132" s="228">
        <f>P133+P153+P188+P199+P238+P248+P262+P281</f>
        <v>0</v>
      </c>
      <c r="Q132" s="106"/>
      <c r="R132" s="228">
        <f>R133+R153+R188+R199+R238+R248+R262+R281</f>
        <v>0</v>
      </c>
      <c r="S132" s="106"/>
      <c r="T132" s="229">
        <f>T133+T153+T188+T199+T238+T248+T262+T281</f>
        <v>0</v>
      </c>
      <c r="U132" s="40"/>
      <c r="V132" s="40"/>
      <c r="W132" s="40"/>
      <c r="X132" s="40"/>
      <c r="Y132" s="40"/>
      <c r="Z132" s="40"/>
      <c r="AA132" s="40"/>
      <c r="AB132" s="40"/>
      <c r="AC132" s="40"/>
      <c r="AD132" s="40"/>
      <c r="AE132" s="40"/>
      <c r="AT132" s="18" t="s">
        <v>82</v>
      </c>
      <c r="AU132" s="18" t="s">
        <v>374</v>
      </c>
      <c r="BK132" s="230">
        <f>BK133+BK153+BK188+BK199+BK238+BK248+BK262+BK281</f>
        <v>0</v>
      </c>
    </row>
    <row r="133" s="12" customFormat="1" ht="25.92" customHeight="1">
      <c r="A133" s="12"/>
      <c r="B133" s="231"/>
      <c r="C133" s="232"/>
      <c r="D133" s="233" t="s">
        <v>82</v>
      </c>
      <c r="E133" s="234" t="s">
        <v>5095</v>
      </c>
      <c r="F133" s="234" t="s">
        <v>6865</v>
      </c>
      <c r="G133" s="232"/>
      <c r="H133" s="232"/>
      <c r="I133" s="235"/>
      <c r="J133" s="236">
        <f>BK133</f>
        <v>0</v>
      </c>
      <c r="K133" s="232"/>
      <c r="L133" s="237"/>
      <c r="M133" s="238"/>
      <c r="N133" s="239"/>
      <c r="O133" s="239"/>
      <c r="P133" s="240">
        <f>SUM(P134:P152)</f>
        <v>0</v>
      </c>
      <c r="Q133" s="239"/>
      <c r="R133" s="240">
        <f>SUM(R134:R152)</f>
        <v>0</v>
      </c>
      <c r="S133" s="239"/>
      <c r="T133" s="241">
        <f>SUM(T134:T152)</f>
        <v>0</v>
      </c>
      <c r="U133" s="12"/>
      <c r="V133" s="12"/>
      <c r="W133" s="12"/>
      <c r="X133" s="12"/>
      <c r="Y133" s="12"/>
      <c r="Z133" s="12"/>
      <c r="AA133" s="12"/>
      <c r="AB133" s="12"/>
      <c r="AC133" s="12"/>
      <c r="AD133" s="12"/>
      <c r="AE133" s="12"/>
      <c r="AR133" s="242" t="s">
        <v>91</v>
      </c>
      <c r="AT133" s="243" t="s">
        <v>82</v>
      </c>
      <c r="AU133" s="243" t="s">
        <v>83</v>
      </c>
      <c r="AY133" s="242" t="s">
        <v>397</v>
      </c>
      <c r="BK133" s="244">
        <f>SUM(BK134:BK152)</f>
        <v>0</v>
      </c>
    </row>
    <row r="134" s="2" customFormat="1" ht="21.75" customHeight="1">
      <c r="A134" s="40"/>
      <c r="B134" s="41"/>
      <c r="C134" s="247" t="s">
        <v>91</v>
      </c>
      <c r="D134" s="247" t="s">
        <v>400</v>
      </c>
      <c r="E134" s="248" t="s">
        <v>6866</v>
      </c>
      <c r="F134" s="249" t="s">
        <v>6867</v>
      </c>
      <c r="G134" s="250" t="s">
        <v>5373</v>
      </c>
      <c r="H134" s="251">
        <v>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93</v>
      </c>
    </row>
    <row r="135" s="2" customFormat="1" ht="21.75" customHeight="1">
      <c r="A135" s="40"/>
      <c r="B135" s="41"/>
      <c r="C135" s="247" t="s">
        <v>93</v>
      </c>
      <c r="D135" s="247" t="s">
        <v>400</v>
      </c>
      <c r="E135" s="248" t="s">
        <v>6868</v>
      </c>
      <c r="F135" s="249" t="s">
        <v>6869</v>
      </c>
      <c r="G135" s="250" t="s">
        <v>5373</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124</v>
      </c>
    </row>
    <row r="136" s="2" customFormat="1" ht="21.75" customHeight="1">
      <c r="A136" s="40"/>
      <c r="B136" s="41"/>
      <c r="C136" s="247" t="s">
        <v>112</v>
      </c>
      <c r="D136" s="247" t="s">
        <v>400</v>
      </c>
      <c r="E136" s="248" t="s">
        <v>6870</v>
      </c>
      <c r="F136" s="249" t="s">
        <v>6871</v>
      </c>
      <c r="G136" s="250" t="s">
        <v>1828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ht="16.5" customHeight="1">
      <c r="A137" s="40"/>
      <c r="B137" s="41"/>
      <c r="C137" s="247" t="s">
        <v>124</v>
      </c>
      <c r="D137" s="247" t="s">
        <v>400</v>
      </c>
      <c r="E137" s="248" t="s">
        <v>6872</v>
      </c>
      <c r="F137" s="249" t="s">
        <v>6873</v>
      </c>
      <c r="G137" s="250" t="s">
        <v>1828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2" customFormat="1" ht="16.5" customHeight="1">
      <c r="A138" s="40"/>
      <c r="B138" s="41"/>
      <c r="C138" s="247" t="s">
        <v>130</v>
      </c>
      <c r="D138" s="247" t="s">
        <v>400</v>
      </c>
      <c r="E138" s="248" t="s">
        <v>6874</v>
      </c>
      <c r="F138" s="249" t="s">
        <v>6875</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145</v>
      </c>
    </row>
    <row r="139" s="2" customFormat="1" ht="21.75" customHeight="1">
      <c r="A139" s="40"/>
      <c r="B139" s="41"/>
      <c r="C139" s="247" t="s">
        <v>133</v>
      </c>
      <c r="D139" s="247" t="s">
        <v>400</v>
      </c>
      <c r="E139" s="248" t="s">
        <v>6876</v>
      </c>
      <c r="F139" s="249" t="s">
        <v>6877</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151</v>
      </c>
    </row>
    <row r="140" s="2" customFormat="1" ht="21.75" customHeight="1">
      <c r="A140" s="40"/>
      <c r="B140" s="41"/>
      <c r="C140" s="247" t="s">
        <v>139</v>
      </c>
      <c r="D140" s="247" t="s">
        <v>400</v>
      </c>
      <c r="E140" s="248" t="s">
        <v>6878</v>
      </c>
      <c r="F140" s="249" t="s">
        <v>6879</v>
      </c>
      <c r="G140" s="250" t="s">
        <v>5373</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157</v>
      </c>
    </row>
    <row r="141" s="2" customFormat="1" ht="33" customHeight="1">
      <c r="A141" s="40"/>
      <c r="B141" s="41"/>
      <c r="C141" s="247" t="s">
        <v>136</v>
      </c>
      <c r="D141" s="247" t="s">
        <v>400</v>
      </c>
      <c r="E141" s="248" t="s">
        <v>6880</v>
      </c>
      <c r="F141" s="249" t="s">
        <v>6881</v>
      </c>
      <c r="G141" s="250" t="s">
        <v>1828</v>
      </c>
      <c r="H141" s="251">
        <v>70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162</v>
      </c>
    </row>
    <row r="142" s="2" customFormat="1" ht="16.5" customHeight="1">
      <c r="A142" s="40"/>
      <c r="B142" s="41"/>
      <c r="C142" s="247" t="s">
        <v>142</v>
      </c>
      <c r="D142" s="247" t="s">
        <v>400</v>
      </c>
      <c r="E142" s="248" t="s">
        <v>6882</v>
      </c>
      <c r="F142" s="249" t="s">
        <v>6883</v>
      </c>
      <c r="G142" s="250" t="s">
        <v>461</v>
      </c>
      <c r="H142" s="251">
        <v>4400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168</v>
      </c>
    </row>
    <row r="143" s="2" customFormat="1" ht="33" customHeight="1">
      <c r="A143" s="40"/>
      <c r="B143" s="41"/>
      <c r="C143" s="247" t="s">
        <v>145</v>
      </c>
      <c r="D143" s="247" t="s">
        <v>400</v>
      </c>
      <c r="E143" s="248" t="s">
        <v>6884</v>
      </c>
      <c r="F143" s="249" t="s">
        <v>6885</v>
      </c>
      <c r="G143" s="250" t="s">
        <v>461</v>
      </c>
      <c r="H143" s="251">
        <v>140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174</v>
      </c>
    </row>
    <row r="144" s="2" customFormat="1" ht="33" customHeight="1">
      <c r="A144" s="40"/>
      <c r="B144" s="41"/>
      <c r="C144" s="247" t="s">
        <v>148</v>
      </c>
      <c r="D144" s="247" t="s">
        <v>400</v>
      </c>
      <c r="E144" s="248" t="s">
        <v>6886</v>
      </c>
      <c r="F144" s="249" t="s">
        <v>6887</v>
      </c>
      <c r="G144" s="250" t="s">
        <v>1828</v>
      </c>
      <c r="H144" s="251">
        <v>200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179</v>
      </c>
    </row>
    <row r="145" s="2" customFormat="1" ht="16.5" customHeight="1">
      <c r="A145" s="40"/>
      <c r="B145" s="41"/>
      <c r="C145" s="247" t="s">
        <v>151</v>
      </c>
      <c r="D145" s="247" t="s">
        <v>400</v>
      </c>
      <c r="E145" s="248" t="s">
        <v>6888</v>
      </c>
      <c r="F145" s="249" t="s">
        <v>6889</v>
      </c>
      <c r="G145" s="250" t="s">
        <v>5373</v>
      </c>
      <c r="H145" s="251">
        <v>10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188</v>
      </c>
    </row>
    <row r="146" s="2" customFormat="1" ht="16.5" customHeight="1">
      <c r="A146" s="40"/>
      <c r="B146" s="41"/>
      <c r="C146" s="247" t="s">
        <v>154</v>
      </c>
      <c r="D146" s="247" t="s">
        <v>400</v>
      </c>
      <c r="E146" s="248" t="s">
        <v>6890</v>
      </c>
      <c r="F146" s="249" t="s">
        <v>6891</v>
      </c>
      <c r="G146" s="250" t="s">
        <v>5373</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194</v>
      </c>
    </row>
    <row r="147" s="2" customFormat="1" ht="21.75" customHeight="1">
      <c r="A147" s="40"/>
      <c r="B147" s="41"/>
      <c r="C147" s="247" t="s">
        <v>157</v>
      </c>
      <c r="D147" s="247" t="s">
        <v>400</v>
      </c>
      <c r="E147" s="248" t="s">
        <v>6892</v>
      </c>
      <c r="F147" s="249" t="s">
        <v>6893</v>
      </c>
      <c r="G147" s="250" t="s">
        <v>5373</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ht="16.5" customHeight="1">
      <c r="A148" s="40"/>
      <c r="B148" s="41"/>
      <c r="C148" s="247" t="s">
        <v>8</v>
      </c>
      <c r="D148" s="247" t="s">
        <v>400</v>
      </c>
      <c r="E148" s="248" t="s">
        <v>6894</v>
      </c>
      <c r="F148" s="249" t="s">
        <v>6895</v>
      </c>
      <c r="G148" s="250" t="s">
        <v>5373</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206</v>
      </c>
    </row>
    <row r="149" s="2" customFormat="1" ht="16.5" customHeight="1">
      <c r="A149" s="40"/>
      <c r="B149" s="41"/>
      <c r="C149" s="247" t="s">
        <v>162</v>
      </c>
      <c r="D149" s="247" t="s">
        <v>400</v>
      </c>
      <c r="E149" s="248" t="s">
        <v>6896</v>
      </c>
      <c r="F149" s="249" t="s">
        <v>6897</v>
      </c>
      <c r="G149" s="250" t="s">
        <v>5373</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212</v>
      </c>
    </row>
    <row r="150" s="2" customFormat="1" ht="21.75" customHeight="1">
      <c r="A150" s="40"/>
      <c r="B150" s="41"/>
      <c r="C150" s="247" t="s">
        <v>165</v>
      </c>
      <c r="D150" s="247" t="s">
        <v>400</v>
      </c>
      <c r="E150" s="248" t="s">
        <v>6898</v>
      </c>
      <c r="F150" s="249" t="s">
        <v>6899</v>
      </c>
      <c r="G150" s="250" t="s">
        <v>5373</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215</v>
      </c>
    </row>
    <row r="151" s="2" customFormat="1" ht="16.5" customHeight="1">
      <c r="A151" s="40"/>
      <c r="B151" s="41"/>
      <c r="C151" s="247" t="s">
        <v>168</v>
      </c>
      <c r="D151" s="247" t="s">
        <v>400</v>
      </c>
      <c r="E151" s="248" t="s">
        <v>6900</v>
      </c>
      <c r="F151" s="249" t="s">
        <v>6901</v>
      </c>
      <c r="G151" s="250" t="s">
        <v>5373</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661</v>
      </c>
    </row>
    <row r="152" s="2" customFormat="1" ht="16.5" customHeight="1">
      <c r="A152" s="40"/>
      <c r="B152" s="41"/>
      <c r="C152" s="247" t="s">
        <v>171</v>
      </c>
      <c r="D152" s="247" t="s">
        <v>400</v>
      </c>
      <c r="E152" s="248" t="s">
        <v>6902</v>
      </c>
      <c r="F152" s="249" t="s">
        <v>6903</v>
      </c>
      <c r="G152" s="250" t="s">
        <v>5392</v>
      </c>
      <c r="H152" s="251">
        <v>16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664</v>
      </c>
    </row>
    <row r="153" s="12" customFormat="1" ht="25.92" customHeight="1">
      <c r="A153" s="12"/>
      <c r="B153" s="231"/>
      <c r="C153" s="232"/>
      <c r="D153" s="233" t="s">
        <v>82</v>
      </c>
      <c r="E153" s="234" t="s">
        <v>5135</v>
      </c>
      <c r="F153" s="234" t="s">
        <v>6904</v>
      </c>
      <c r="G153" s="232"/>
      <c r="H153" s="232"/>
      <c r="I153" s="235"/>
      <c r="J153" s="236">
        <f>BK153</f>
        <v>0</v>
      </c>
      <c r="K153" s="232"/>
      <c r="L153" s="237"/>
      <c r="M153" s="238"/>
      <c r="N153" s="239"/>
      <c r="O153" s="239"/>
      <c r="P153" s="240">
        <f>SUM(P154:P187)</f>
        <v>0</v>
      </c>
      <c r="Q153" s="239"/>
      <c r="R153" s="240">
        <f>SUM(R154:R187)</f>
        <v>0</v>
      </c>
      <c r="S153" s="239"/>
      <c r="T153" s="241">
        <f>SUM(T154:T187)</f>
        <v>0</v>
      </c>
      <c r="U153" s="12"/>
      <c r="V153" s="12"/>
      <c r="W153" s="12"/>
      <c r="X153" s="12"/>
      <c r="Y153" s="12"/>
      <c r="Z153" s="12"/>
      <c r="AA153" s="12"/>
      <c r="AB153" s="12"/>
      <c r="AC153" s="12"/>
      <c r="AD153" s="12"/>
      <c r="AE153" s="12"/>
      <c r="AR153" s="242" t="s">
        <v>91</v>
      </c>
      <c r="AT153" s="243" t="s">
        <v>82</v>
      </c>
      <c r="AU153" s="243" t="s">
        <v>83</v>
      </c>
      <c r="AY153" s="242" t="s">
        <v>397</v>
      </c>
      <c r="BK153" s="244">
        <f>SUM(BK154:BK187)</f>
        <v>0</v>
      </c>
    </row>
    <row r="154" s="2" customFormat="1" ht="21.75" customHeight="1">
      <c r="A154" s="40"/>
      <c r="B154" s="41"/>
      <c r="C154" s="247" t="s">
        <v>174</v>
      </c>
      <c r="D154" s="247" t="s">
        <v>400</v>
      </c>
      <c r="E154" s="248" t="s">
        <v>6905</v>
      </c>
      <c r="F154" s="249" t="s">
        <v>6906</v>
      </c>
      <c r="G154" s="250" t="s">
        <v>1828</v>
      </c>
      <c r="H154" s="251">
        <v>53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667</v>
      </c>
    </row>
    <row r="155" s="2" customFormat="1" ht="21.75" customHeight="1">
      <c r="A155" s="40"/>
      <c r="B155" s="41"/>
      <c r="C155" s="247" t="s">
        <v>7</v>
      </c>
      <c r="D155" s="247" t="s">
        <v>400</v>
      </c>
      <c r="E155" s="248" t="s">
        <v>6907</v>
      </c>
      <c r="F155" s="249" t="s">
        <v>6908</v>
      </c>
      <c r="G155" s="250" t="s">
        <v>1828</v>
      </c>
      <c r="H155" s="251">
        <v>139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670</v>
      </c>
    </row>
    <row r="156" s="2" customFormat="1" ht="21.75" customHeight="1">
      <c r="A156" s="40"/>
      <c r="B156" s="41"/>
      <c r="C156" s="247" t="s">
        <v>179</v>
      </c>
      <c r="D156" s="247" t="s">
        <v>400</v>
      </c>
      <c r="E156" s="248" t="s">
        <v>6909</v>
      </c>
      <c r="F156" s="249" t="s">
        <v>6910</v>
      </c>
      <c r="G156" s="250" t="s">
        <v>1828</v>
      </c>
      <c r="H156" s="251">
        <v>13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673</v>
      </c>
    </row>
    <row r="157" s="2" customFormat="1" ht="21.75" customHeight="1">
      <c r="A157" s="40"/>
      <c r="B157" s="41"/>
      <c r="C157" s="247" t="s">
        <v>185</v>
      </c>
      <c r="D157" s="247" t="s">
        <v>400</v>
      </c>
      <c r="E157" s="248" t="s">
        <v>6911</v>
      </c>
      <c r="F157" s="249" t="s">
        <v>6912</v>
      </c>
      <c r="G157" s="250" t="s">
        <v>1828</v>
      </c>
      <c r="H157" s="251">
        <v>22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676</v>
      </c>
    </row>
    <row r="158" s="2" customFormat="1" ht="21.75" customHeight="1">
      <c r="A158" s="40"/>
      <c r="B158" s="41"/>
      <c r="C158" s="247" t="s">
        <v>188</v>
      </c>
      <c r="D158" s="247" t="s">
        <v>400</v>
      </c>
      <c r="E158" s="248" t="s">
        <v>6913</v>
      </c>
      <c r="F158" s="249" t="s">
        <v>6914</v>
      </c>
      <c r="G158" s="250" t="s">
        <v>1828</v>
      </c>
      <c r="H158" s="251">
        <v>53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679</v>
      </c>
    </row>
    <row r="159" s="2" customFormat="1" ht="33" customHeight="1">
      <c r="A159" s="40"/>
      <c r="B159" s="41"/>
      <c r="C159" s="247" t="s">
        <v>191</v>
      </c>
      <c r="D159" s="247" t="s">
        <v>400</v>
      </c>
      <c r="E159" s="248" t="s">
        <v>6915</v>
      </c>
      <c r="F159" s="249" t="s">
        <v>6916</v>
      </c>
      <c r="G159" s="250" t="s">
        <v>1828</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682</v>
      </c>
    </row>
    <row r="160" s="2" customFormat="1" ht="16.5" customHeight="1">
      <c r="A160" s="40"/>
      <c r="B160" s="41"/>
      <c r="C160" s="247" t="s">
        <v>194</v>
      </c>
      <c r="D160" s="247" t="s">
        <v>400</v>
      </c>
      <c r="E160" s="248" t="s">
        <v>6917</v>
      </c>
      <c r="F160" s="249" t="s">
        <v>6918</v>
      </c>
      <c r="G160" s="250" t="s">
        <v>1828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995</v>
      </c>
    </row>
    <row r="161" s="2" customFormat="1" ht="16.5" customHeight="1">
      <c r="A161" s="40"/>
      <c r="B161" s="41"/>
      <c r="C161" s="247" t="s">
        <v>197</v>
      </c>
      <c r="D161" s="247" t="s">
        <v>400</v>
      </c>
      <c r="E161" s="248" t="s">
        <v>6919</v>
      </c>
      <c r="F161" s="249" t="s">
        <v>6920</v>
      </c>
      <c r="G161" s="250" t="s">
        <v>1828</v>
      </c>
      <c r="H161" s="251">
        <v>17</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1026</v>
      </c>
    </row>
    <row r="162" s="2" customFormat="1" ht="16.5" customHeight="1">
      <c r="A162" s="40"/>
      <c r="B162" s="41"/>
      <c r="C162" s="247" t="s">
        <v>200</v>
      </c>
      <c r="D162" s="247" t="s">
        <v>400</v>
      </c>
      <c r="E162" s="248" t="s">
        <v>6921</v>
      </c>
      <c r="F162" s="249" t="s">
        <v>6922</v>
      </c>
      <c r="G162" s="250" t="s">
        <v>1828</v>
      </c>
      <c r="H162" s="251">
        <v>379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1042</v>
      </c>
    </row>
    <row r="163" s="2" customFormat="1" ht="33" customHeight="1">
      <c r="A163" s="40"/>
      <c r="B163" s="41"/>
      <c r="C163" s="247" t="s">
        <v>203</v>
      </c>
      <c r="D163" s="247" t="s">
        <v>400</v>
      </c>
      <c r="E163" s="248" t="s">
        <v>6923</v>
      </c>
      <c r="F163" s="249" t="s">
        <v>6924</v>
      </c>
      <c r="G163" s="250" t="s">
        <v>1828</v>
      </c>
      <c r="H163" s="251">
        <v>17</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1057</v>
      </c>
    </row>
    <row r="164" s="2" customFormat="1" ht="21.75" customHeight="1">
      <c r="A164" s="40"/>
      <c r="B164" s="41"/>
      <c r="C164" s="247" t="s">
        <v>206</v>
      </c>
      <c r="D164" s="247" t="s">
        <v>400</v>
      </c>
      <c r="E164" s="248" t="s">
        <v>6925</v>
      </c>
      <c r="F164" s="249" t="s">
        <v>6926</v>
      </c>
      <c r="G164" s="250" t="s">
        <v>1828</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1066</v>
      </c>
    </row>
    <row r="165" s="2" customFormat="1" ht="44.25" customHeight="1">
      <c r="A165" s="40"/>
      <c r="B165" s="41"/>
      <c r="C165" s="247" t="s">
        <v>209</v>
      </c>
      <c r="D165" s="247" t="s">
        <v>400</v>
      </c>
      <c r="E165" s="248" t="s">
        <v>6927</v>
      </c>
      <c r="F165" s="249" t="s">
        <v>6928</v>
      </c>
      <c r="G165" s="250" t="s">
        <v>1828</v>
      </c>
      <c r="H165" s="251">
        <v>53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1078</v>
      </c>
    </row>
    <row r="166" s="2" customFormat="1" ht="21.75" customHeight="1">
      <c r="A166" s="40"/>
      <c r="B166" s="41"/>
      <c r="C166" s="247" t="s">
        <v>212</v>
      </c>
      <c r="D166" s="247" t="s">
        <v>400</v>
      </c>
      <c r="E166" s="248" t="s">
        <v>6929</v>
      </c>
      <c r="F166" s="249" t="s">
        <v>6930</v>
      </c>
      <c r="G166" s="250" t="s">
        <v>461</v>
      </c>
      <c r="H166" s="251">
        <v>25850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1088</v>
      </c>
    </row>
    <row r="167" s="2" customFormat="1" ht="16.5" customHeight="1">
      <c r="A167" s="40"/>
      <c r="B167" s="41"/>
      <c r="C167" s="247" t="s">
        <v>182</v>
      </c>
      <c r="D167" s="247" t="s">
        <v>400</v>
      </c>
      <c r="E167" s="248" t="s">
        <v>6931</v>
      </c>
      <c r="F167" s="249" t="s">
        <v>6932</v>
      </c>
      <c r="G167" s="250" t="s">
        <v>461</v>
      </c>
      <c r="H167" s="251">
        <v>150</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1096</v>
      </c>
    </row>
    <row r="168" s="2" customFormat="1" ht="16.5" customHeight="1">
      <c r="A168" s="40"/>
      <c r="B168" s="41"/>
      <c r="C168" s="247" t="s">
        <v>215</v>
      </c>
      <c r="D168" s="247" t="s">
        <v>400</v>
      </c>
      <c r="E168" s="248" t="s">
        <v>6933</v>
      </c>
      <c r="F168" s="249" t="s">
        <v>6934</v>
      </c>
      <c r="G168" s="250" t="s">
        <v>1828</v>
      </c>
      <c r="H168" s="251">
        <v>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1105</v>
      </c>
    </row>
    <row r="169" s="2" customFormat="1" ht="16.5" customHeight="1">
      <c r="A169" s="40"/>
      <c r="B169" s="41"/>
      <c r="C169" s="247" t="s">
        <v>218</v>
      </c>
      <c r="D169" s="247" t="s">
        <v>400</v>
      </c>
      <c r="E169" s="248" t="s">
        <v>6935</v>
      </c>
      <c r="F169" s="249" t="s">
        <v>6936</v>
      </c>
      <c r="G169" s="250" t="s">
        <v>1828</v>
      </c>
      <c r="H169" s="251">
        <v>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790</v>
      </c>
    </row>
    <row r="170" s="2" customFormat="1" ht="16.5" customHeight="1">
      <c r="A170" s="40"/>
      <c r="B170" s="41"/>
      <c r="C170" s="247" t="s">
        <v>661</v>
      </c>
      <c r="D170" s="247" t="s">
        <v>400</v>
      </c>
      <c r="E170" s="248" t="s">
        <v>6937</v>
      </c>
      <c r="F170" s="249" t="s">
        <v>6938</v>
      </c>
      <c r="G170" s="250" t="s">
        <v>1828</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793</v>
      </c>
    </row>
    <row r="171" s="2" customFormat="1" ht="16.5" customHeight="1">
      <c r="A171" s="40"/>
      <c r="B171" s="41"/>
      <c r="C171" s="247" t="s">
        <v>795</v>
      </c>
      <c r="D171" s="247" t="s">
        <v>400</v>
      </c>
      <c r="E171" s="248" t="s">
        <v>6939</v>
      </c>
      <c r="F171" s="249" t="s">
        <v>6940</v>
      </c>
      <c r="G171" s="250" t="s">
        <v>1828</v>
      </c>
      <c r="H171" s="251">
        <v>96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798</v>
      </c>
    </row>
    <row r="172" s="2" customFormat="1" ht="16.5" customHeight="1">
      <c r="A172" s="40"/>
      <c r="B172" s="41"/>
      <c r="C172" s="247" t="s">
        <v>664</v>
      </c>
      <c r="D172" s="247" t="s">
        <v>400</v>
      </c>
      <c r="E172" s="248" t="s">
        <v>6941</v>
      </c>
      <c r="F172" s="249" t="s">
        <v>6942</v>
      </c>
      <c r="G172" s="250" t="s">
        <v>1828</v>
      </c>
      <c r="H172" s="251">
        <v>8</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807</v>
      </c>
    </row>
    <row r="173" s="2" customFormat="1" ht="16.5" customHeight="1">
      <c r="A173" s="40"/>
      <c r="B173" s="41"/>
      <c r="C173" s="247" t="s">
        <v>809</v>
      </c>
      <c r="D173" s="247" t="s">
        <v>400</v>
      </c>
      <c r="E173" s="248" t="s">
        <v>6943</v>
      </c>
      <c r="F173" s="249" t="s">
        <v>6944</v>
      </c>
      <c r="G173" s="250" t="s">
        <v>1828</v>
      </c>
      <c r="H173" s="251">
        <v>96</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812</v>
      </c>
    </row>
    <row r="174" s="2" customFormat="1" ht="21.75" customHeight="1">
      <c r="A174" s="40"/>
      <c r="B174" s="41"/>
      <c r="C174" s="247" t="s">
        <v>667</v>
      </c>
      <c r="D174" s="247" t="s">
        <v>400</v>
      </c>
      <c r="E174" s="248" t="s">
        <v>6945</v>
      </c>
      <c r="F174" s="249" t="s">
        <v>6946</v>
      </c>
      <c r="G174" s="250" t="s">
        <v>461</v>
      </c>
      <c r="H174" s="251">
        <v>25</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815</v>
      </c>
    </row>
    <row r="175" s="2" customFormat="1" ht="21.75" customHeight="1">
      <c r="A175" s="40"/>
      <c r="B175" s="41"/>
      <c r="C175" s="247" t="s">
        <v>818</v>
      </c>
      <c r="D175" s="247" t="s">
        <v>400</v>
      </c>
      <c r="E175" s="248" t="s">
        <v>6947</v>
      </c>
      <c r="F175" s="249" t="s">
        <v>6948</v>
      </c>
      <c r="G175" s="250" t="s">
        <v>461</v>
      </c>
      <c r="H175" s="251">
        <v>400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821</v>
      </c>
    </row>
    <row r="176" s="2" customFormat="1" ht="33" customHeight="1">
      <c r="A176" s="40"/>
      <c r="B176" s="41"/>
      <c r="C176" s="247" t="s">
        <v>670</v>
      </c>
      <c r="D176" s="247" t="s">
        <v>400</v>
      </c>
      <c r="E176" s="248" t="s">
        <v>6886</v>
      </c>
      <c r="F176" s="249" t="s">
        <v>6887</v>
      </c>
      <c r="G176" s="250" t="s">
        <v>1828</v>
      </c>
      <c r="H176" s="251">
        <v>750</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91</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1173</v>
      </c>
    </row>
    <row r="177" s="2" customFormat="1" ht="21.75" customHeight="1">
      <c r="A177" s="40"/>
      <c r="B177" s="41"/>
      <c r="C177" s="247" t="s">
        <v>836</v>
      </c>
      <c r="D177" s="247" t="s">
        <v>400</v>
      </c>
      <c r="E177" s="248" t="s">
        <v>6949</v>
      </c>
      <c r="F177" s="249" t="s">
        <v>6950</v>
      </c>
      <c r="G177" s="250" t="s">
        <v>1828</v>
      </c>
      <c r="H177" s="251">
        <v>1000</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1187</v>
      </c>
    </row>
    <row r="178" s="2" customFormat="1" ht="33" customHeight="1">
      <c r="A178" s="40"/>
      <c r="B178" s="41"/>
      <c r="C178" s="247" t="s">
        <v>673</v>
      </c>
      <c r="D178" s="247" t="s">
        <v>400</v>
      </c>
      <c r="E178" s="248" t="s">
        <v>6951</v>
      </c>
      <c r="F178" s="249" t="s">
        <v>6952</v>
      </c>
      <c r="G178" s="250" t="s">
        <v>461</v>
      </c>
      <c r="H178" s="251">
        <v>500</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91</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1197</v>
      </c>
    </row>
    <row r="179" s="2" customFormat="1" ht="21.75" customHeight="1">
      <c r="A179" s="40"/>
      <c r="B179" s="41"/>
      <c r="C179" s="247" t="s">
        <v>849</v>
      </c>
      <c r="D179" s="247" t="s">
        <v>400</v>
      </c>
      <c r="E179" s="248" t="s">
        <v>6953</v>
      </c>
      <c r="F179" s="249" t="s">
        <v>6954</v>
      </c>
      <c r="G179" s="250" t="s">
        <v>5373</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1205</v>
      </c>
    </row>
    <row r="180" s="2" customFormat="1" ht="16.5" customHeight="1">
      <c r="A180" s="40"/>
      <c r="B180" s="41"/>
      <c r="C180" s="247" t="s">
        <v>676</v>
      </c>
      <c r="D180" s="247" t="s">
        <v>400</v>
      </c>
      <c r="E180" s="248" t="s">
        <v>6955</v>
      </c>
      <c r="F180" s="249" t="s">
        <v>6956</v>
      </c>
      <c r="G180" s="250" t="s">
        <v>1828</v>
      </c>
      <c r="H180" s="251">
        <v>379</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91</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1216</v>
      </c>
    </row>
    <row r="181" s="2" customFormat="1" ht="16.5" customHeight="1">
      <c r="A181" s="40"/>
      <c r="B181" s="41"/>
      <c r="C181" s="247" t="s">
        <v>859</v>
      </c>
      <c r="D181" s="247" t="s">
        <v>400</v>
      </c>
      <c r="E181" s="248" t="s">
        <v>6957</v>
      </c>
      <c r="F181" s="249" t="s">
        <v>6958</v>
      </c>
      <c r="G181" s="250" t="s">
        <v>1828</v>
      </c>
      <c r="H181" s="251">
        <v>96</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91</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1233</v>
      </c>
    </row>
    <row r="182" s="2" customFormat="1" ht="16.5" customHeight="1">
      <c r="A182" s="40"/>
      <c r="B182" s="41"/>
      <c r="C182" s="247" t="s">
        <v>679</v>
      </c>
      <c r="D182" s="247" t="s">
        <v>400</v>
      </c>
      <c r="E182" s="248" t="s">
        <v>6959</v>
      </c>
      <c r="F182" s="249" t="s">
        <v>6960</v>
      </c>
      <c r="G182" s="250" t="s">
        <v>5373</v>
      </c>
      <c r="H182" s="251">
        <v>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91</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1241</v>
      </c>
    </row>
    <row r="183" s="2" customFormat="1" ht="16.5" customHeight="1">
      <c r="A183" s="40"/>
      <c r="B183" s="41"/>
      <c r="C183" s="247" t="s">
        <v>926</v>
      </c>
      <c r="D183" s="247" t="s">
        <v>400</v>
      </c>
      <c r="E183" s="248" t="s">
        <v>6902</v>
      </c>
      <c r="F183" s="249" t="s">
        <v>6903</v>
      </c>
      <c r="G183" s="250" t="s">
        <v>5392</v>
      </c>
      <c r="H183" s="251">
        <v>16</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91</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1261</v>
      </c>
    </row>
    <row r="184" s="2" customFormat="1" ht="16.5" customHeight="1">
      <c r="A184" s="40"/>
      <c r="B184" s="41"/>
      <c r="C184" s="247" t="s">
        <v>682</v>
      </c>
      <c r="D184" s="247" t="s">
        <v>400</v>
      </c>
      <c r="E184" s="248" t="s">
        <v>6961</v>
      </c>
      <c r="F184" s="249" t="s">
        <v>6962</v>
      </c>
      <c r="G184" s="250" t="s">
        <v>1828</v>
      </c>
      <c r="H184" s="251">
        <v>379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91</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1280</v>
      </c>
    </row>
    <row r="185" s="2" customFormat="1" ht="21.75" customHeight="1">
      <c r="A185" s="40"/>
      <c r="B185" s="41"/>
      <c r="C185" s="247" t="s">
        <v>987</v>
      </c>
      <c r="D185" s="247" t="s">
        <v>400</v>
      </c>
      <c r="E185" s="248" t="s">
        <v>6963</v>
      </c>
      <c r="F185" s="249" t="s">
        <v>6964</v>
      </c>
      <c r="G185" s="250" t="s">
        <v>5373</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91</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1296</v>
      </c>
    </row>
    <row r="186" s="2" customFormat="1" ht="16.5" customHeight="1">
      <c r="A186" s="40"/>
      <c r="B186" s="41"/>
      <c r="C186" s="247" t="s">
        <v>995</v>
      </c>
      <c r="D186" s="247" t="s">
        <v>400</v>
      </c>
      <c r="E186" s="248" t="s">
        <v>6965</v>
      </c>
      <c r="F186" s="249" t="s">
        <v>6966</v>
      </c>
      <c r="G186" s="250" t="s">
        <v>5373</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91</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1311</v>
      </c>
    </row>
    <row r="187" s="2" customFormat="1" ht="21.75" customHeight="1">
      <c r="A187" s="40"/>
      <c r="B187" s="41"/>
      <c r="C187" s="247" t="s">
        <v>1021</v>
      </c>
      <c r="D187" s="247" t="s">
        <v>400</v>
      </c>
      <c r="E187" s="248" t="s">
        <v>6967</v>
      </c>
      <c r="F187" s="249" t="s">
        <v>6968</v>
      </c>
      <c r="G187" s="250" t="s">
        <v>5373</v>
      </c>
      <c r="H187" s="251">
        <v>40</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91</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1024</v>
      </c>
    </row>
    <row r="188" s="12" customFormat="1" ht="25.92" customHeight="1">
      <c r="A188" s="12"/>
      <c r="B188" s="231"/>
      <c r="C188" s="232"/>
      <c r="D188" s="233" t="s">
        <v>82</v>
      </c>
      <c r="E188" s="234" t="s">
        <v>5147</v>
      </c>
      <c r="F188" s="234" t="s">
        <v>6969</v>
      </c>
      <c r="G188" s="232"/>
      <c r="H188" s="232"/>
      <c r="I188" s="235"/>
      <c r="J188" s="236">
        <f>BK188</f>
        <v>0</v>
      </c>
      <c r="K188" s="232"/>
      <c r="L188" s="237"/>
      <c r="M188" s="238"/>
      <c r="N188" s="239"/>
      <c r="O188" s="239"/>
      <c r="P188" s="240">
        <f>SUM(P189:P198)</f>
        <v>0</v>
      </c>
      <c r="Q188" s="239"/>
      <c r="R188" s="240">
        <f>SUM(R189:R198)</f>
        <v>0</v>
      </c>
      <c r="S188" s="239"/>
      <c r="T188" s="241">
        <f>SUM(T189:T198)</f>
        <v>0</v>
      </c>
      <c r="U188" s="12"/>
      <c r="V188" s="12"/>
      <c r="W188" s="12"/>
      <c r="X188" s="12"/>
      <c r="Y188" s="12"/>
      <c r="Z188" s="12"/>
      <c r="AA188" s="12"/>
      <c r="AB188" s="12"/>
      <c r="AC188" s="12"/>
      <c r="AD188" s="12"/>
      <c r="AE188" s="12"/>
      <c r="AR188" s="242" t="s">
        <v>91</v>
      </c>
      <c r="AT188" s="243" t="s">
        <v>82</v>
      </c>
      <c r="AU188" s="243" t="s">
        <v>83</v>
      </c>
      <c r="AY188" s="242" t="s">
        <v>397</v>
      </c>
      <c r="BK188" s="244">
        <f>SUM(BK189:BK198)</f>
        <v>0</v>
      </c>
    </row>
    <row r="189" s="2" customFormat="1" ht="21.75" customHeight="1">
      <c r="A189" s="40"/>
      <c r="B189" s="41"/>
      <c r="C189" s="247" t="s">
        <v>1026</v>
      </c>
      <c r="D189" s="247" t="s">
        <v>400</v>
      </c>
      <c r="E189" s="248" t="s">
        <v>6970</v>
      </c>
      <c r="F189" s="249" t="s">
        <v>6971</v>
      </c>
      <c r="G189" s="250" t="s">
        <v>1828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91</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1326</v>
      </c>
    </row>
    <row r="190" s="2" customFormat="1" ht="21.75" customHeight="1">
      <c r="A190" s="40"/>
      <c r="B190" s="41"/>
      <c r="C190" s="247" t="s">
        <v>1033</v>
      </c>
      <c r="D190" s="247" t="s">
        <v>400</v>
      </c>
      <c r="E190" s="248" t="s">
        <v>6972</v>
      </c>
      <c r="F190" s="249" t="s">
        <v>6973</v>
      </c>
      <c r="G190" s="250" t="s">
        <v>5373</v>
      </c>
      <c r="H190" s="251">
        <v>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91</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1036</v>
      </c>
    </row>
    <row r="191" s="2" customFormat="1" ht="21.75" customHeight="1">
      <c r="A191" s="40"/>
      <c r="B191" s="41"/>
      <c r="C191" s="247" t="s">
        <v>1042</v>
      </c>
      <c r="D191" s="247" t="s">
        <v>400</v>
      </c>
      <c r="E191" s="248" t="s">
        <v>6974</v>
      </c>
      <c r="F191" s="249" t="s">
        <v>6975</v>
      </c>
      <c r="G191" s="250" t="s">
        <v>5373</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91</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1345</v>
      </c>
    </row>
    <row r="192" s="2" customFormat="1" ht="16.5" customHeight="1">
      <c r="A192" s="40"/>
      <c r="B192" s="41"/>
      <c r="C192" s="247" t="s">
        <v>1048</v>
      </c>
      <c r="D192" s="247" t="s">
        <v>400</v>
      </c>
      <c r="E192" s="248" t="s">
        <v>6976</v>
      </c>
      <c r="F192" s="249" t="s">
        <v>6977</v>
      </c>
      <c r="G192" s="250" t="s">
        <v>1828</v>
      </c>
      <c r="H192" s="251">
        <v>2</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91</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1051</v>
      </c>
    </row>
    <row r="193" s="2" customFormat="1" ht="16.5" customHeight="1">
      <c r="A193" s="40"/>
      <c r="B193" s="41"/>
      <c r="C193" s="247" t="s">
        <v>1057</v>
      </c>
      <c r="D193" s="247" t="s">
        <v>400</v>
      </c>
      <c r="E193" s="248" t="s">
        <v>6978</v>
      </c>
      <c r="F193" s="249" t="s">
        <v>6979</v>
      </c>
      <c r="G193" s="250" t="s">
        <v>1828</v>
      </c>
      <c r="H193" s="251">
        <v>2</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91</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1060</v>
      </c>
    </row>
    <row r="194" s="2" customFormat="1" ht="16.5" customHeight="1">
      <c r="A194" s="40"/>
      <c r="B194" s="41"/>
      <c r="C194" s="247" t="s">
        <v>1061</v>
      </c>
      <c r="D194" s="247" t="s">
        <v>400</v>
      </c>
      <c r="E194" s="248" t="s">
        <v>6980</v>
      </c>
      <c r="F194" s="249" t="s">
        <v>6981</v>
      </c>
      <c r="G194" s="250" t="s">
        <v>1828</v>
      </c>
      <c r="H194" s="251">
        <v>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91</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1064</v>
      </c>
    </row>
    <row r="195" s="2" customFormat="1" ht="16.5" customHeight="1">
      <c r="A195" s="40"/>
      <c r="B195" s="41"/>
      <c r="C195" s="247" t="s">
        <v>1066</v>
      </c>
      <c r="D195" s="247" t="s">
        <v>400</v>
      </c>
      <c r="E195" s="248" t="s">
        <v>6982</v>
      </c>
      <c r="F195" s="249" t="s">
        <v>6983</v>
      </c>
      <c r="G195" s="250" t="s">
        <v>1828</v>
      </c>
      <c r="H195" s="251">
        <v>2</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91</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1069</v>
      </c>
    </row>
    <row r="196" s="2" customFormat="1" ht="16.5" customHeight="1">
      <c r="A196" s="40"/>
      <c r="B196" s="41"/>
      <c r="C196" s="247" t="s">
        <v>1070</v>
      </c>
      <c r="D196" s="247" t="s">
        <v>400</v>
      </c>
      <c r="E196" s="248" t="s">
        <v>6984</v>
      </c>
      <c r="F196" s="249" t="s">
        <v>6985</v>
      </c>
      <c r="G196" s="250" t="s">
        <v>5373</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91</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1073</v>
      </c>
    </row>
    <row r="197" s="2" customFormat="1" ht="16.5" customHeight="1">
      <c r="A197" s="40"/>
      <c r="B197" s="41"/>
      <c r="C197" s="247" t="s">
        <v>1078</v>
      </c>
      <c r="D197" s="247" t="s">
        <v>400</v>
      </c>
      <c r="E197" s="248" t="s">
        <v>6986</v>
      </c>
      <c r="F197" s="249" t="s">
        <v>6987</v>
      </c>
      <c r="G197" s="250" t="s">
        <v>5373</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91</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1081</v>
      </c>
    </row>
    <row r="198" s="2" customFormat="1" ht="16.5" customHeight="1">
      <c r="A198" s="40"/>
      <c r="B198" s="41"/>
      <c r="C198" s="247" t="s">
        <v>1084</v>
      </c>
      <c r="D198" s="247" t="s">
        <v>400</v>
      </c>
      <c r="E198" s="248" t="s">
        <v>6988</v>
      </c>
      <c r="F198" s="249" t="s">
        <v>6989</v>
      </c>
      <c r="G198" s="250" t="s">
        <v>5392</v>
      </c>
      <c r="H198" s="251">
        <v>3</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91</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1087</v>
      </c>
    </row>
    <row r="199" s="12" customFormat="1" ht="25.92" customHeight="1">
      <c r="A199" s="12"/>
      <c r="B199" s="231"/>
      <c r="C199" s="232"/>
      <c r="D199" s="233" t="s">
        <v>82</v>
      </c>
      <c r="E199" s="234" t="s">
        <v>5151</v>
      </c>
      <c r="F199" s="234" t="s">
        <v>6990</v>
      </c>
      <c r="G199" s="232"/>
      <c r="H199" s="232"/>
      <c r="I199" s="235"/>
      <c r="J199" s="236">
        <f>BK199</f>
        <v>0</v>
      </c>
      <c r="K199" s="232"/>
      <c r="L199" s="237"/>
      <c r="M199" s="238"/>
      <c r="N199" s="239"/>
      <c r="O199" s="239"/>
      <c r="P199" s="240">
        <f>SUM(P200:P237)</f>
        <v>0</v>
      </c>
      <c r="Q199" s="239"/>
      <c r="R199" s="240">
        <f>SUM(R200:R237)</f>
        <v>0</v>
      </c>
      <c r="S199" s="239"/>
      <c r="T199" s="241">
        <f>SUM(T200:T237)</f>
        <v>0</v>
      </c>
      <c r="U199" s="12"/>
      <c r="V199" s="12"/>
      <c r="W199" s="12"/>
      <c r="X199" s="12"/>
      <c r="Y199" s="12"/>
      <c r="Z199" s="12"/>
      <c r="AA199" s="12"/>
      <c r="AB199" s="12"/>
      <c r="AC199" s="12"/>
      <c r="AD199" s="12"/>
      <c r="AE199" s="12"/>
      <c r="AR199" s="242" t="s">
        <v>91</v>
      </c>
      <c r="AT199" s="243" t="s">
        <v>82</v>
      </c>
      <c r="AU199" s="243" t="s">
        <v>83</v>
      </c>
      <c r="AY199" s="242" t="s">
        <v>397</v>
      </c>
      <c r="BK199" s="244">
        <f>SUM(BK200:BK237)</f>
        <v>0</v>
      </c>
    </row>
    <row r="200" s="2" customFormat="1" ht="16.5" customHeight="1">
      <c r="A200" s="40"/>
      <c r="B200" s="41"/>
      <c r="C200" s="247" t="s">
        <v>1088</v>
      </c>
      <c r="D200" s="247" t="s">
        <v>400</v>
      </c>
      <c r="E200" s="248" t="s">
        <v>6991</v>
      </c>
      <c r="F200" s="249" t="s">
        <v>6992</v>
      </c>
      <c r="G200" s="250" t="s">
        <v>1828</v>
      </c>
      <c r="H200" s="251">
        <v>3</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91</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1091</v>
      </c>
    </row>
    <row r="201" s="2" customFormat="1" ht="21.75" customHeight="1">
      <c r="A201" s="40"/>
      <c r="B201" s="41"/>
      <c r="C201" s="247" t="s">
        <v>1092</v>
      </c>
      <c r="D201" s="247" t="s">
        <v>400</v>
      </c>
      <c r="E201" s="248" t="s">
        <v>6993</v>
      </c>
      <c r="F201" s="249" t="s">
        <v>6994</v>
      </c>
      <c r="G201" s="250" t="s">
        <v>1828</v>
      </c>
      <c r="H201" s="251">
        <v>2</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91</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1095</v>
      </c>
    </row>
    <row r="202" s="2" customFormat="1" ht="16.5" customHeight="1">
      <c r="A202" s="40"/>
      <c r="B202" s="41"/>
      <c r="C202" s="247" t="s">
        <v>1096</v>
      </c>
      <c r="D202" s="247" t="s">
        <v>400</v>
      </c>
      <c r="E202" s="248" t="s">
        <v>6995</v>
      </c>
      <c r="F202" s="249" t="s">
        <v>6996</v>
      </c>
      <c r="G202" s="250" t="s">
        <v>1828</v>
      </c>
      <c r="H202" s="251">
        <v>3</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91</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1099</v>
      </c>
    </row>
    <row r="203" s="2" customFormat="1" ht="16.5" customHeight="1">
      <c r="A203" s="40"/>
      <c r="B203" s="41"/>
      <c r="C203" s="247" t="s">
        <v>1100</v>
      </c>
      <c r="D203" s="247" t="s">
        <v>400</v>
      </c>
      <c r="E203" s="248" t="s">
        <v>6997</v>
      </c>
      <c r="F203" s="249" t="s">
        <v>6998</v>
      </c>
      <c r="G203" s="250" t="s">
        <v>1828</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91</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1103</v>
      </c>
    </row>
    <row r="204" s="2" customFormat="1" ht="16.5" customHeight="1">
      <c r="A204" s="40"/>
      <c r="B204" s="41"/>
      <c r="C204" s="247" t="s">
        <v>1105</v>
      </c>
      <c r="D204" s="247" t="s">
        <v>400</v>
      </c>
      <c r="E204" s="248" t="s">
        <v>6999</v>
      </c>
      <c r="F204" s="249" t="s">
        <v>7000</v>
      </c>
      <c r="G204" s="250" t="s">
        <v>1828</v>
      </c>
      <c r="H204" s="251">
        <v>100</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91</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1108</v>
      </c>
    </row>
    <row r="205" s="2" customFormat="1" ht="16.5" customHeight="1">
      <c r="A205" s="40"/>
      <c r="B205" s="41"/>
      <c r="C205" s="247" t="s">
        <v>1109</v>
      </c>
      <c r="D205" s="247" t="s">
        <v>400</v>
      </c>
      <c r="E205" s="248" t="s">
        <v>7001</v>
      </c>
      <c r="F205" s="249" t="s">
        <v>7002</v>
      </c>
      <c r="G205" s="250" t="s">
        <v>1828</v>
      </c>
      <c r="H205" s="251">
        <v>1</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91</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1112</v>
      </c>
    </row>
    <row r="206" s="2" customFormat="1" ht="16.5" customHeight="1">
      <c r="A206" s="40"/>
      <c r="B206" s="41"/>
      <c r="C206" s="247" t="s">
        <v>790</v>
      </c>
      <c r="D206" s="247" t="s">
        <v>400</v>
      </c>
      <c r="E206" s="248" t="s">
        <v>7003</v>
      </c>
      <c r="F206" s="249" t="s">
        <v>7004</v>
      </c>
      <c r="G206" s="250" t="s">
        <v>1828</v>
      </c>
      <c r="H206" s="251">
        <v>4</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91</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1115</v>
      </c>
    </row>
    <row r="207" s="2" customFormat="1" ht="16.5" customHeight="1">
      <c r="A207" s="40"/>
      <c r="B207" s="41"/>
      <c r="C207" s="247" t="s">
        <v>1116</v>
      </c>
      <c r="D207" s="247" t="s">
        <v>400</v>
      </c>
      <c r="E207" s="248" t="s">
        <v>7005</v>
      </c>
      <c r="F207" s="249" t="s">
        <v>7006</v>
      </c>
      <c r="G207" s="250" t="s">
        <v>1828</v>
      </c>
      <c r="H207" s="251">
        <v>4</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91</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1479</v>
      </c>
    </row>
    <row r="208" s="2" customFormat="1" ht="16.5" customHeight="1">
      <c r="A208" s="40"/>
      <c r="B208" s="41"/>
      <c r="C208" s="247" t="s">
        <v>793</v>
      </c>
      <c r="D208" s="247" t="s">
        <v>400</v>
      </c>
      <c r="E208" s="248" t="s">
        <v>7007</v>
      </c>
      <c r="F208" s="249" t="s">
        <v>7008</v>
      </c>
      <c r="G208" s="250" t="s">
        <v>5373</v>
      </c>
      <c r="H208" s="251">
        <v>1</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91</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1496</v>
      </c>
    </row>
    <row r="209" s="2" customFormat="1" ht="16.5" customHeight="1">
      <c r="A209" s="40"/>
      <c r="B209" s="41"/>
      <c r="C209" s="247" t="s">
        <v>1125</v>
      </c>
      <c r="D209" s="247" t="s">
        <v>400</v>
      </c>
      <c r="E209" s="248" t="s">
        <v>7009</v>
      </c>
      <c r="F209" s="249" t="s">
        <v>7010</v>
      </c>
      <c r="G209" s="250" t="s">
        <v>1828</v>
      </c>
      <c r="H209" s="251">
        <v>3</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91</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1128</v>
      </c>
    </row>
    <row r="210" s="2" customFormat="1" ht="16.5" customHeight="1">
      <c r="A210" s="40"/>
      <c r="B210" s="41"/>
      <c r="C210" s="247" t="s">
        <v>798</v>
      </c>
      <c r="D210" s="247" t="s">
        <v>400</v>
      </c>
      <c r="E210" s="248" t="s">
        <v>7011</v>
      </c>
      <c r="F210" s="249" t="s">
        <v>7012</v>
      </c>
      <c r="G210" s="250" t="s">
        <v>1828</v>
      </c>
      <c r="H210" s="251">
        <v>1</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91</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1133</v>
      </c>
    </row>
    <row r="211" s="2" customFormat="1" ht="16.5" customHeight="1">
      <c r="A211" s="40"/>
      <c r="B211" s="41"/>
      <c r="C211" s="247" t="s">
        <v>1135</v>
      </c>
      <c r="D211" s="247" t="s">
        <v>400</v>
      </c>
      <c r="E211" s="248" t="s">
        <v>7013</v>
      </c>
      <c r="F211" s="249" t="s">
        <v>7014</v>
      </c>
      <c r="G211" s="250" t="s">
        <v>1828</v>
      </c>
      <c r="H211" s="251">
        <v>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91</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1138</v>
      </c>
    </row>
    <row r="212" s="2" customFormat="1" ht="16.5" customHeight="1">
      <c r="A212" s="40"/>
      <c r="B212" s="41"/>
      <c r="C212" s="247" t="s">
        <v>807</v>
      </c>
      <c r="D212" s="247" t="s">
        <v>400</v>
      </c>
      <c r="E212" s="248" t="s">
        <v>7015</v>
      </c>
      <c r="F212" s="249" t="s">
        <v>7016</v>
      </c>
      <c r="G212" s="250" t="s">
        <v>1828</v>
      </c>
      <c r="H212" s="251">
        <v>4</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91</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1142</v>
      </c>
    </row>
    <row r="213" s="2" customFormat="1" ht="16.5" customHeight="1">
      <c r="A213" s="40"/>
      <c r="B213" s="41"/>
      <c r="C213" s="247" t="s">
        <v>1143</v>
      </c>
      <c r="D213" s="247" t="s">
        <v>400</v>
      </c>
      <c r="E213" s="248" t="s">
        <v>7017</v>
      </c>
      <c r="F213" s="249" t="s">
        <v>7018</v>
      </c>
      <c r="G213" s="250" t="s">
        <v>1828</v>
      </c>
      <c r="H213" s="251">
        <v>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91</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1146</v>
      </c>
    </row>
    <row r="214" s="2" customFormat="1" ht="16.5" customHeight="1">
      <c r="A214" s="40"/>
      <c r="B214" s="41"/>
      <c r="C214" s="247" t="s">
        <v>812</v>
      </c>
      <c r="D214" s="247" t="s">
        <v>400</v>
      </c>
      <c r="E214" s="248" t="s">
        <v>7019</v>
      </c>
      <c r="F214" s="249" t="s">
        <v>7020</v>
      </c>
      <c r="G214" s="250" t="s">
        <v>1828</v>
      </c>
      <c r="H214" s="251">
        <v>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91</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1150</v>
      </c>
    </row>
    <row r="215" s="2" customFormat="1" ht="16.5" customHeight="1">
      <c r="A215" s="40"/>
      <c r="B215" s="41"/>
      <c r="C215" s="247" t="s">
        <v>1152</v>
      </c>
      <c r="D215" s="247" t="s">
        <v>400</v>
      </c>
      <c r="E215" s="248" t="s">
        <v>7021</v>
      </c>
      <c r="F215" s="249" t="s">
        <v>7022</v>
      </c>
      <c r="G215" s="250" t="s">
        <v>1828</v>
      </c>
      <c r="H215" s="251">
        <v>6</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91</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1155</v>
      </c>
    </row>
    <row r="216" s="2" customFormat="1" ht="16.5" customHeight="1">
      <c r="A216" s="40"/>
      <c r="B216" s="41"/>
      <c r="C216" s="247" t="s">
        <v>815</v>
      </c>
      <c r="D216" s="247" t="s">
        <v>400</v>
      </c>
      <c r="E216" s="248" t="s">
        <v>7023</v>
      </c>
      <c r="F216" s="249" t="s">
        <v>7024</v>
      </c>
      <c r="G216" s="250" t="s">
        <v>1828</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91</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1159</v>
      </c>
    </row>
    <row r="217" s="2" customFormat="1" ht="16.5" customHeight="1">
      <c r="A217" s="40"/>
      <c r="B217" s="41"/>
      <c r="C217" s="247" t="s">
        <v>1161</v>
      </c>
      <c r="D217" s="247" t="s">
        <v>400</v>
      </c>
      <c r="E217" s="248" t="s">
        <v>7025</v>
      </c>
      <c r="F217" s="249" t="s">
        <v>7026</v>
      </c>
      <c r="G217" s="250" t="s">
        <v>1828</v>
      </c>
      <c r="H217" s="251">
        <v>6</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91</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1162</v>
      </c>
    </row>
    <row r="218" s="2" customFormat="1" ht="16.5" customHeight="1">
      <c r="A218" s="40"/>
      <c r="B218" s="41"/>
      <c r="C218" s="247" t="s">
        <v>821</v>
      </c>
      <c r="D218" s="247" t="s">
        <v>400</v>
      </c>
      <c r="E218" s="248" t="s">
        <v>7027</v>
      </c>
      <c r="F218" s="249" t="s">
        <v>7028</v>
      </c>
      <c r="G218" s="250" t="s">
        <v>1828</v>
      </c>
      <c r="H218" s="251">
        <v>52</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91</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1166</v>
      </c>
    </row>
    <row r="219" s="2" customFormat="1" ht="16.5" customHeight="1">
      <c r="A219" s="40"/>
      <c r="B219" s="41"/>
      <c r="C219" s="247" t="s">
        <v>1168</v>
      </c>
      <c r="D219" s="247" t="s">
        <v>400</v>
      </c>
      <c r="E219" s="248" t="s">
        <v>7029</v>
      </c>
      <c r="F219" s="249" t="s">
        <v>7030</v>
      </c>
      <c r="G219" s="250" t="s">
        <v>1828</v>
      </c>
      <c r="H219" s="251">
        <v>51</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400</v>
      </c>
      <c r="AU219" s="259" t="s">
        <v>91</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1171</v>
      </c>
    </row>
    <row r="220" s="2" customFormat="1" ht="16.5" customHeight="1">
      <c r="A220" s="40"/>
      <c r="B220" s="41"/>
      <c r="C220" s="247" t="s">
        <v>1173</v>
      </c>
      <c r="D220" s="247" t="s">
        <v>400</v>
      </c>
      <c r="E220" s="248" t="s">
        <v>7031</v>
      </c>
      <c r="F220" s="249" t="s">
        <v>7032</v>
      </c>
      <c r="G220" s="250" t="s">
        <v>1828</v>
      </c>
      <c r="H220" s="251">
        <v>13</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91</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1176</v>
      </c>
    </row>
    <row r="221" s="2" customFormat="1" ht="16.5" customHeight="1">
      <c r="A221" s="40"/>
      <c r="B221" s="41"/>
      <c r="C221" s="247" t="s">
        <v>1178</v>
      </c>
      <c r="D221" s="247" t="s">
        <v>400</v>
      </c>
      <c r="E221" s="248" t="s">
        <v>7033</v>
      </c>
      <c r="F221" s="249" t="s">
        <v>7034</v>
      </c>
      <c r="G221" s="250" t="s">
        <v>1828</v>
      </c>
      <c r="H221" s="251">
        <v>10</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91</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1181</v>
      </c>
    </row>
    <row r="222" s="2" customFormat="1" ht="16.5" customHeight="1">
      <c r="A222" s="40"/>
      <c r="B222" s="41"/>
      <c r="C222" s="247" t="s">
        <v>1187</v>
      </c>
      <c r="D222" s="247" t="s">
        <v>400</v>
      </c>
      <c r="E222" s="248" t="s">
        <v>7035</v>
      </c>
      <c r="F222" s="249" t="s">
        <v>7036</v>
      </c>
      <c r="G222" s="250" t="s">
        <v>1828</v>
      </c>
      <c r="H222" s="251">
        <v>90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91</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1190</v>
      </c>
    </row>
    <row r="223" s="2" customFormat="1" ht="16.5" customHeight="1">
      <c r="A223" s="40"/>
      <c r="B223" s="41"/>
      <c r="C223" s="247" t="s">
        <v>1192</v>
      </c>
      <c r="D223" s="247" t="s">
        <v>400</v>
      </c>
      <c r="E223" s="248" t="s">
        <v>7037</v>
      </c>
      <c r="F223" s="249" t="s">
        <v>7038</v>
      </c>
      <c r="G223" s="250" t="s">
        <v>1828</v>
      </c>
      <c r="H223" s="251">
        <v>90</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91</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1195</v>
      </c>
    </row>
    <row r="224" s="2" customFormat="1" ht="16.5" customHeight="1">
      <c r="A224" s="40"/>
      <c r="B224" s="41"/>
      <c r="C224" s="247" t="s">
        <v>1197</v>
      </c>
      <c r="D224" s="247" t="s">
        <v>400</v>
      </c>
      <c r="E224" s="248" t="s">
        <v>7039</v>
      </c>
      <c r="F224" s="249" t="s">
        <v>7040</v>
      </c>
      <c r="G224" s="250" t="s">
        <v>1828</v>
      </c>
      <c r="H224" s="251">
        <v>22</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400</v>
      </c>
      <c r="AU224" s="259" t="s">
        <v>91</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1200</v>
      </c>
    </row>
    <row r="225" s="2" customFormat="1" ht="16.5" customHeight="1">
      <c r="A225" s="40"/>
      <c r="B225" s="41"/>
      <c r="C225" s="247" t="s">
        <v>1201</v>
      </c>
      <c r="D225" s="247" t="s">
        <v>400</v>
      </c>
      <c r="E225" s="248" t="s">
        <v>7041</v>
      </c>
      <c r="F225" s="249" t="s">
        <v>7042</v>
      </c>
      <c r="G225" s="250" t="s">
        <v>1828</v>
      </c>
      <c r="H225" s="251">
        <v>159</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91</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1204</v>
      </c>
    </row>
    <row r="226" s="2" customFormat="1" ht="16.5" customHeight="1">
      <c r="A226" s="40"/>
      <c r="B226" s="41"/>
      <c r="C226" s="247" t="s">
        <v>1205</v>
      </c>
      <c r="D226" s="247" t="s">
        <v>400</v>
      </c>
      <c r="E226" s="248" t="s">
        <v>7043</v>
      </c>
      <c r="F226" s="249" t="s">
        <v>7044</v>
      </c>
      <c r="G226" s="250" t="s">
        <v>1828</v>
      </c>
      <c r="H226" s="251">
        <v>318</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91</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1208</v>
      </c>
    </row>
    <row r="227" s="2" customFormat="1" ht="16.5" customHeight="1">
      <c r="A227" s="40"/>
      <c r="B227" s="41"/>
      <c r="C227" s="247" t="s">
        <v>1209</v>
      </c>
      <c r="D227" s="247" t="s">
        <v>400</v>
      </c>
      <c r="E227" s="248" t="s">
        <v>7045</v>
      </c>
      <c r="F227" s="249" t="s">
        <v>7046</v>
      </c>
      <c r="G227" s="250" t="s">
        <v>1828</v>
      </c>
      <c r="H227" s="251">
        <v>159</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91</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1212</v>
      </c>
    </row>
    <row r="228" s="2" customFormat="1" ht="16.5" customHeight="1">
      <c r="A228" s="40"/>
      <c r="B228" s="41"/>
      <c r="C228" s="247" t="s">
        <v>1216</v>
      </c>
      <c r="D228" s="247" t="s">
        <v>400</v>
      </c>
      <c r="E228" s="248" t="s">
        <v>7047</v>
      </c>
      <c r="F228" s="249" t="s">
        <v>7048</v>
      </c>
      <c r="G228" s="250" t="s">
        <v>461</v>
      </c>
      <c r="H228" s="251">
        <v>11760</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400</v>
      </c>
      <c r="AU228" s="259" t="s">
        <v>91</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1219</v>
      </c>
    </row>
    <row r="229" s="2" customFormat="1" ht="16.5" customHeight="1">
      <c r="A229" s="40"/>
      <c r="B229" s="41"/>
      <c r="C229" s="247" t="s">
        <v>1228</v>
      </c>
      <c r="D229" s="247" t="s">
        <v>400</v>
      </c>
      <c r="E229" s="248" t="s">
        <v>7049</v>
      </c>
      <c r="F229" s="249" t="s">
        <v>7050</v>
      </c>
      <c r="G229" s="250" t="s">
        <v>1828</v>
      </c>
      <c r="H229" s="251">
        <v>237</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91</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1231</v>
      </c>
    </row>
    <row r="230" s="2" customFormat="1" ht="33" customHeight="1">
      <c r="A230" s="40"/>
      <c r="B230" s="41"/>
      <c r="C230" s="247" t="s">
        <v>1233</v>
      </c>
      <c r="D230" s="247" t="s">
        <v>400</v>
      </c>
      <c r="E230" s="248" t="s">
        <v>6951</v>
      </c>
      <c r="F230" s="249" t="s">
        <v>6952</v>
      </c>
      <c r="G230" s="250" t="s">
        <v>461</v>
      </c>
      <c r="H230" s="251">
        <v>474</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91</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1236</v>
      </c>
    </row>
    <row r="231" s="2" customFormat="1" ht="33" customHeight="1">
      <c r="A231" s="40"/>
      <c r="B231" s="41"/>
      <c r="C231" s="247" t="s">
        <v>1237</v>
      </c>
      <c r="D231" s="247" t="s">
        <v>400</v>
      </c>
      <c r="E231" s="248" t="s">
        <v>6886</v>
      </c>
      <c r="F231" s="249" t="s">
        <v>6887</v>
      </c>
      <c r="G231" s="250" t="s">
        <v>1828</v>
      </c>
      <c r="H231" s="251">
        <v>1000</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400</v>
      </c>
      <c r="AU231" s="259" t="s">
        <v>91</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1240</v>
      </c>
    </row>
    <row r="232" s="2" customFormat="1" ht="16.5" customHeight="1">
      <c r="A232" s="40"/>
      <c r="B232" s="41"/>
      <c r="C232" s="247" t="s">
        <v>1241</v>
      </c>
      <c r="D232" s="247" t="s">
        <v>400</v>
      </c>
      <c r="E232" s="248" t="s">
        <v>7051</v>
      </c>
      <c r="F232" s="249" t="s">
        <v>7052</v>
      </c>
      <c r="G232" s="250" t="s">
        <v>7053</v>
      </c>
      <c r="H232" s="251">
        <v>40</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91</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1245</v>
      </c>
    </row>
    <row r="233" s="2" customFormat="1" ht="21.75" customHeight="1">
      <c r="A233" s="40"/>
      <c r="B233" s="41"/>
      <c r="C233" s="247" t="s">
        <v>1257</v>
      </c>
      <c r="D233" s="247" t="s">
        <v>400</v>
      </c>
      <c r="E233" s="248" t="s">
        <v>7054</v>
      </c>
      <c r="F233" s="249" t="s">
        <v>6964</v>
      </c>
      <c r="G233" s="250" t="s">
        <v>5373</v>
      </c>
      <c r="H233" s="251">
        <v>1</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91</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1260</v>
      </c>
    </row>
    <row r="234" s="2" customFormat="1" ht="16.5" customHeight="1">
      <c r="A234" s="40"/>
      <c r="B234" s="41"/>
      <c r="C234" s="247" t="s">
        <v>1261</v>
      </c>
      <c r="D234" s="247" t="s">
        <v>400</v>
      </c>
      <c r="E234" s="248" t="s">
        <v>7055</v>
      </c>
      <c r="F234" s="249" t="s">
        <v>7056</v>
      </c>
      <c r="G234" s="250" t="s">
        <v>5373</v>
      </c>
      <c r="H234" s="251">
        <v>1</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400</v>
      </c>
      <c r="AU234" s="259" t="s">
        <v>91</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1264</v>
      </c>
    </row>
    <row r="235" s="2" customFormat="1" ht="16.5" customHeight="1">
      <c r="A235" s="40"/>
      <c r="B235" s="41"/>
      <c r="C235" s="247" t="s">
        <v>1266</v>
      </c>
      <c r="D235" s="247" t="s">
        <v>400</v>
      </c>
      <c r="E235" s="248" t="s">
        <v>7057</v>
      </c>
      <c r="F235" s="249" t="s">
        <v>7058</v>
      </c>
      <c r="G235" s="250" t="s">
        <v>5373</v>
      </c>
      <c r="H235" s="251">
        <v>1</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91</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1269</v>
      </c>
    </row>
    <row r="236" s="2" customFormat="1" ht="16.5" customHeight="1">
      <c r="A236" s="40"/>
      <c r="B236" s="41"/>
      <c r="C236" s="247" t="s">
        <v>1280</v>
      </c>
      <c r="D236" s="247" t="s">
        <v>400</v>
      </c>
      <c r="E236" s="248" t="s">
        <v>6965</v>
      </c>
      <c r="F236" s="249" t="s">
        <v>6966</v>
      </c>
      <c r="G236" s="250" t="s">
        <v>5373</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91</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1283</v>
      </c>
    </row>
    <row r="237" s="2" customFormat="1" ht="21.75" customHeight="1">
      <c r="A237" s="40"/>
      <c r="B237" s="41"/>
      <c r="C237" s="247" t="s">
        <v>1290</v>
      </c>
      <c r="D237" s="247" t="s">
        <v>400</v>
      </c>
      <c r="E237" s="248" t="s">
        <v>6967</v>
      </c>
      <c r="F237" s="249" t="s">
        <v>6968</v>
      </c>
      <c r="G237" s="250" t="s">
        <v>5373</v>
      </c>
      <c r="H237" s="251">
        <v>20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91</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1293</v>
      </c>
    </row>
    <row r="238" s="12" customFormat="1" ht="25.92" customHeight="1">
      <c r="A238" s="12"/>
      <c r="B238" s="231"/>
      <c r="C238" s="232"/>
      <c r="D238" s="233" t="s">
        <v>82</v>
      </c>
      <c r="E238" s="234" t="s">
        <v>5165</v>
      </c>
      <c r="F238" s="234" t="s">
        <v>7059</v>
      </c>
      <c r="G238" s="232"/>
      <c r="H238" s="232"/>
      <c r="I238" s="235"/>
      <c r="J238" s="236">
        <f>BK238</f>
        <v>0</v>
      </c>
      <c r="K238" s="232"/>
      <c r="L238" s="237"/>
      <c r="M238" s="238"/>
      <c r="N238" s="239"/>
      <c r="O238" s="239"/>
      <c r="P238" s="240">
        <f>SUM(P239:P247)</f>
        <v>0</v>
      </c>
      <c r="Q238" s="239"/>
      <c r="R238" s="240">
        <f>SUM(R239:R247)</f>
        <v>0</v>
      </c>
      <c r="S238" s="239"/>
      <c r="T238" s="241">
        <f>SUM(T239:T247)</f>
        <v>0</v>
      </c>
      <c r="U238" s="12"/>
      <c r="V238" s="12"/>
      <c r="W238" s="12"/>
      <c r="X238" s="12"/>
      <c r="Y238" s="12"/>
      <c r="Z238" s="12"/>
      <c r="AA238" s="12"/>
      <c r="AB238" s="12"/>
      <c r="AC238" s="12"/>
      <c r="AD238" s="12"/>
      <c r="AE238" s="12"/>
      <c r="AR238" s="242" t="s">
        <v>91</v>
      </c>
      <c r="AT238" s="243" t="s">
        <v>82</v>
      </c>
      <c r="AU238" s="243" t="s">
        <v>83</v>
      </c>
      <c r="AY238" s="242" t="s">
        <v>397</v>
      </c>
      <c r="BK238" s="244">
        <f>SUM(BK239:BK247)</f>
        <v>0</v>
      </c>
    </row>
    <row r="239" s="2" customFormat="1" ht="44.25" customHeight="1">
      <c r="A239" s="40"/>
      <c r="B239" s="41"/>
      <c r="C239" s="247" t="s">
        <v>1296</v>
      </c>
      <c r="D239" s="247" t="s">
        <v>400</v>
      </c>
      <c r="E239" s="248" t="s">
        <v>7060</v>
      </c>
      <c r="F239" s="249" t="s">
        <v>7061</v>
      </c>
      <c r="G239" s="250" t="s">
        <v>1828</v>
      </c>
      <c r="H239" s="251">
        <v>7</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91</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1299</v>
      </c>
    </row>
    <row r="240" s="2" customFormat="1" ht="21.75" customHeight="1">
      <c r="A240" s="40"/>
      <c r="B240" s="41"/>
      <c r="C240" s="247" t="s">
        <v>1306</v>
      </c>
      <c r="D240" s="247" t="s">
        <v>400</v>
      </c>
      <c r="E240" s="248" t="s">
        <v>7062</v>
      </c>
      <c r="F240" s="249" t="s">
        <v>7063</v>
      </c>
      <c r="G240" s="250" t="s">
        <v>1828</v>
      </c>
      <c r="H240" s="251">
        <v>2</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91</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1309</v>
      </c>
    </row>
    <row r="241" s="2" customFormat="1" ht="21.75" customHeight="1">
      <c r="A241" s="40"/>
      <c r="B241" s="41"/>
      <c r="C241" s="247" t="s">
        <v>1311</v>
      </c>
      <c r="D241" s="247" t="s">
        <v>400</v>
      </c>
      <c r="E241" s="248" t="s">
        <v>7064</v>
      </c>
      <c r="F241" s="249" t="s">
        <v>7065</v>
      </c>
      <c r="G241" s="250" t="s">
        <v>1828</v>
      </c>
      <c r="H241" s="251">
        <v>5</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91</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1314</v>
      </c>
    </row>
    <row r="242" s="2" customFormat="1" ht="16.5" customHeight="1">
      <c r="A242" s="40"/>
      <c r="B242" s="41"/>
      <c r="C242" s="247" t="s">
        <v>1315</v>
      </c>
      <c r="D242" s="247" t="s">
        <v>400</v>
      </c>
      <c r="E242" s="248" t="s">
        <v>7066</v>
      </c>
      <c r="F242" s="249" t="s">
        <v>7067</v>
      </c>
      <c r="G242" s="250" t="s">
        <v>1828</v>
      </c>
      <c r="H242" s="251">
        <v>6</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91</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1318</v>
      </c>
    </row>
    <row r="243" s="2" customFormat="1" ht="33" customHeight="1">
      <c r="A243" s="40"/>
      <c r="B243" s="41"/>
      <c r="C243" s="247" t="s">
        <v>1024</v>
      </c>
      <c r="D243" s="247" t="s">
        <v>400</v>
      </c>
      <c r="E243" s="248" t="s">
        <v>7068</v>
      </c>
      <c r="F243" s="249" t="s">
        <v>7069</v>
      </c>
      <c r="G243" s="250" t="s">
        <v>1828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400</v>
      </c>
      <c r="AU243" s="259" t="s">
        <v>91</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1321</v>
      </c>
    </row>
    <row r="244" s="2" customFormat="1" ht="16.5" customHeight="1">
      <c r="A244" s="40"/>
      <c r="B244" s="41"/>
      <c r="C244" s="247" t="s">
        <v>1322</v>
      </c>
      <c r="D244" s="247" t="s">
        <v>400</v>
      </c>
      <c r="E244" s="248" t="s">
        <v>7070</v>
      </c>
      <c r="F244" s="249" t="s">
        <v>7071</v>
      </c>
      <c r="G244" s="250" t="s">
        <v>1828</v>
      </c>
      <c r="H244" s="251">
        <v>7</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91</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1325</v>
      </c>
    </row>
    <row r="245" s="2" customFormat="1" ht="16.5" customHeight="1">
      <c r="A245" s="40"/>
      <c r="B245" s="41"/>
      <c r="C245" s="247" t="s">
        <v>1326</v>
      </c>
      <c r="D245" s="247" t="s">
        <v>400</v>
      </c>
      <c r="E245" s="248" t="s">
        <v>7072</v>
      </c>
      <c r="F245" s="249" t="s">
        <v>7073</v>
      </c>
      <c r="G245" s="250" t="s">
        <v>5373</v>
      </c>
      <c r="H245" s="251">
        <v>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91</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1329</v>
      </c>
    </row>
    <row r="246" s="2" customFormat="1" ht="21.75" customHeight="1">
      <c r="A246" s="40"/>
      <c r="B246" s="41"/>
      <c r="C246" s="247" t="s">
        <v>1331</v>
      </c>
      <c r="D246" s="247" t="s">
        <v>400</v>
      </c>
      <c r="E246" s="248" t="s">
        <v>7074</v>
      </c>
      <c r="F246" s="249" t="s">
        <v>7075</v>
      </c>
      <c r="G246" s="250" t="s">
        <v>5373</v>
      </c>
      <c r="H246" s="251">
        <v>1</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400</v>
      </c>
      <c r="AU246" s="259" t="s">
        <v>91</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1334</v>
      </c>
    </row>
    <row r="247" s="2" customFormat="1" ht="16.5" customHeight="1">
      <c r="A247" s="40"/>
      <c r="B247" s="41"/>
      <c r="C247" s="247" t="s">
        <v>1036</v>
      </c>
      <c r="D247" s="247" t="s">
        <v>400</v>
      </c>
      <c r="E247" s="248" t="s">
        <v>7076</v>
      </c>
      <c r="F247" s="249" t="s">
        <v>7077</v>
      </c>
      <c r="G247" s="250" t="s">
        <v>5373</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400</v>
      </c>
      <c r="AU247" s="259" t="s">
        <v>91</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1815</v>
      </c>
    </row>
    <row r="248" s="12" customFormat="1" ht="25.92" customHeight="1">
      <c r="A248" s="12"/>
      <c r="B248" s="231"/>
      <c r="C248" s="232"/>
      <c r="D248" s="233" t="s">
        <v>82</v>
      </c>
      <c r="E248" s="234" t="s">
        <v>5179</v>
      </c>
      <c r="F248" s="234" t="s">
        <v>7078</v>
      </c>
      <c r="G248" s="232"/>
      <c r="H248" s="232"/>
      <c r="I248" s="235"/>
      <c r="J248" s="236">
        <f>BK248</f>
        <v>0</v>
      </c>
      <c r="K248" s="232"/>
      <c r="L248" s="237"/>
      <c r="M248" s="238"/>
      <c r="N248" s="239"/>
      <c r="O248" s="239"/>
      <c r="P248" s="240">
        <f>SUM(P249:P261)</f>
        <v>0</v>
      </c>
      <c r="Q248" s="239"/>
      <c r="R248" s="240">
        <f>SUM(R249:R261)</f>
        <v>0</v>
      </c>
      <c r="S248" s="239"/>
      <c r="T248" s="241">
        <f>SUM(T249:T261)</f>
        <v>0</v>
      </c>
      <c r="U248" s="12"/>
      <c r="V248" s="12"/>
      <c r="W248" s="12"/>
      <c r="X248" s="12"/>
      <c r="Y248" s="12"/>
      <c r="Z248" s="12"/>
      <c r="AA248" s="12"/>
      <c r="AB248" s="12"/>
      <c r="AC248" s="12"/>
      <c r="AD248" s="12"/>
      <c r="AE248" s="12"/>
      <c r="AR248" s="242" t="s">
        <v>91</v>
      </c>
      <c r="AT248" s="243" t="s">
        <v>82</v>
      </c>
      <c r="AU248" s="243" t="s">
        <v>83</v>
      </c>
      <c r="AY248" s="242" t="s">
        <v>397</v>
      </c>
      <c r="BK248" s="244">
        <f>SUM(BK249:BK261)</f>
        <v>0</v>
      </c>
    </row>
    <row r="249" s="2" customFormat="1" ht="33" customHeight="1">
      <c r="A249" s="40"/>
      <c r="B249" s="41"/>
      <c r="C249" s="247" t="s">
        <v>1340</v>
      </c>
      <c r="D249" s="247" t="s">
        <v>400</v>
      </c>
      <c r="E249" s="248" t="s">
        <v>7079</v>
      </c>
      <c r="F249" s="249" t="s">
        <v>7080</v>
      </c>
      <c r="G249" s="250" t="s">
        <v>5373</v>
      </c>
      <c r="H249" s="251">
        <v>1</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400</v>
      </c>
      <c r="AU249" s="259" t="s">
        <v>91</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1825</v>
      </c>
    </row>
    <row r="250" s="2" customFormat="1" ht="16.5" customHeight="1">
      <c r="A250" s="40"/>
      <c r="B250" s="41"/>
      <c r="C250" s="247" t="s">
        <v>1345</v>
      </c>
      <c r="D250" s="247" t="s">
        <v>400</v>
      </c>
      <c r="E250" s="248" t="s">
        <v>7081</v>
      </c>
      <c r="F250" s="249" t="s">
        <v>7082</v>
      </c>
      <c r="G250" s="250" t="s">
        <v>461</v>
      </c>
      <c r="H250" s="251">
        <v>1380</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91</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1835</v>
      </c>
    </row>
    <row r="251" s="2" customFormat="1" ht="33" customHeight="1">
      <c r="A251" s="40"/>
      <c r="B251" s="41"/>
      <c r="C251" s="247" t="s">
        <v>1349</v>
      </c>
      <c r="D251" s="247" t="s">
        <v>400</v>
      </c>
      <c r="E251" s="248" t="s">
        <v>6886</v>
      </c>
      <c r="F251" s="249" t="s">
        <v>6887</v>
      </c>
      <c r="G251" s="250" t="s">
        <v>1828</v>
      </c>
      <c r="H251" s="251">
        <v>2760</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91</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1352</v>
      </c>
    </row>
    <row r="252" s="2" customFormat="1" ht="33" customHeight="1">
      <c r="A252" s="40"/>
      <c r="B252" s="41"/>
      <c r="C252" s="247" t="s">
        <v>1051</v>
      </c>
      <c r="D252" s="247" t="s">
        <v>400</v>
      </c>
      <c r="E252" s="248" t="s">
        <v>6951</v>
      </c>
      <c r="F252" s="249" t="s">
        <v>6952</v>
      </c>
      <c r="G252" s="250" t="s">
        <v>461</v>
      </c>
      <c r="H252" s="251">
        <v>114</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400</v>
      </c>
      <c r="AU252" s="259" t="s">
        <v>91</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1357</v>
      </c>
    </row>
    <row r="253" s="2" customFormat="1" ht="21.75" customHeight="1">
      <c r="A253" s="40"/>
      <c r="B253" s="41"/>
      <c r="C253" s="247" t="s">
        <v>1363</v>
      </c>
      <c r="D253" s="247" t="s">
        <v>400</v>
      </c>
      <c r="E253" s="248" t="s">
        <v>7083</v>
      </c>
      <c r="F253" s="249" t="s">
        <v>7084</v>
      </c>
      <c r="G253" s="250" t="s">
        <v>1828</v>
      </c>
      <c r="H253" s="251">
        <v>114</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91</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1857</v>
      </c>
    </row>
    <row r="254" s="2" customFormat="1" ht="21.75" customHeight="1">
      <c r="A254" s="40"/>
      <c r="B254" s="41"/>
      <c r="C254" s="247" t="s">
        <v>1060</v>
      </c>
      <c r="D254" s="247" t="s">
        <v>400</v>
      </c>
      <c r="E254" s="248" t="s">
        <v>7085</v>
      </c>
      <c r="F254" s="249" t="s">
        <v>7086</v>
      </c>
      <c r="G254" s="250" t="s">
        <v>1828</v>
      </c>
      <c r="H254" s="251">
        <v>9</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91</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1865</v>
      </c>
    </row>
    <row r="255" s="2" customFormat="1" ht="16.5" customHeight="1">
      <c r="A255" s="40"/>
      <c r="B255" s="41"/>
      <c r="C255" s="247" t="s">
        <v>1372</v>
      </c>
      <c r="D255" s="247" t="s">
        <v>400</v>
      </c>
      <c r="E255" s="248" t="s">
        <v>7087</v>
      </c>
      <c r="F255" s="249" t="s">
        <v>7088</v>
      </c>
      <c r="G255" s="250" t="s">
        <v>1828</v>
      </c>
      <c r="H255" s="251">
        <v>123</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91</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1873</v>
      </c>
    </row>
    <row r="256" s="2" customFormat="1" ht="16.5" customHeight="1">
      <c r="A256" s="40"/>
      <c r="B256" s="41"/>
      <c r="C256" s="247" t="s">
        <v>1064</v>
      </c>
      <c r="D256" s="247" t="s">
        <v>400</v>
      </c>
      <c r="E256" s="248" t="s">
        <v>7089</v>
      </c>
      <c r="F256" s="249" t="s">
        <v>7090</v>
      </c>
      <c r="G256" s="250" t="s">
        <v>1828</v>
      </c>
      <c r="H256" s="251">
        <v>123</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91</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1881</v>
      </c>
    </row>
    <row r="257" s="2" customFormat="1" ht="21.75" customHeight="1">
      <c r="A257" s="40"/>
      <c r="B257" s="41"/>
      <c r="C257" s="247" t="s">
        <v>1384</v>
      </c>
      <c r="D257" s="247" t="s">
        <v>400</v>
      </c>
      <c r="E257" s="248" t="s">
        <v>7091</v>
      </c>
      <c r="F257" s="249" t="s">
        <v>7092</v>
      </c>
      <c r="G257" s="250" t="s">
        <v>5373</v>
      </c>
      <c r="H257" s="251">
        <v>1</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91</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1889</v>
      </c>
    </row>
    <row r="258" s="2" customFormat="1" ht="16.5" customHeight="1">
      <c r="A258" s="40"/>
      <c r="B258" s="41"/>
      <c r="C258" s="247" t="s">
        <v>1069</v>
      </c>
      <c r="D258" s="247" t="s">
        <v>400</v>
      </c>
      <c r="E258" s="248" t="s">
        <v>7093</v>
      </c>
      <c r="F258" s="249" t="s">
        <v>7094</v>
      </c>
      <c r="G258" s="250" t="s">
        <v>5373</v>
      </c>
      <c r="H258" s="251">
        <v>1</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400</v>
      </c>
      <c r="AU258" s="259" t="s">
        <v>91</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1897</v>
      </c>
    </row>
    <row r="259" s="2" customFormat="1">
      <c r="A259" s="40"/>
      <c r="B259" s="41"/>
      <c r="C259" s="42"/>
      <c r="D259" s="261" t="s">
        <v>404</v>
      </c>
      <c r="E259" s="42"/>
      <c r="F259" s="262" t="s">
        <v>7095</v>
      </c>
      <c r="G259" s="42"/>
      <c r="H259" s="42"/>
      <c r="I259" s="157"/>
      <c r="J259" s="42"/>
      <c r="K259" s="42"/>
      <c r="L259" s="46"/>
      <c r="M259" s="263"/>
      <c r="N259" s="264"/>
      <c r="O259" s="93"/>
      <c r="P259" s="93"/>
      <c r="Q259" s="93"/>
      <c r="R259" s="93"/>
      <c r="S259" s="93"/>
      <c r="T259" s="94"/>
      <c r="U259" s="40"/>
      <c r="V259" s="40"/>
      <c r="W259" s="40"/>
      <c r="X259" s="40"/>
      <c r="Y259" s="40"/>
      <c r="Z259" s="40"/>
      <c r="AA259" s="40"/>
      <c r="AB259" s="40"/>
      <c r="AC259" s="40"/>
      <c r="AD259" s="40"/>
      <c r="AE259" s="40"/>
      <c r="AT259" s="18" t="s">
        <v>404</v>
      </c>
      <c r="AU259" s="18" t="s">
        <v>91</v>
      </c>
    </row>
    <row r="260" s="2" customFormat="1" ht="16.5" customHeight="1">
      <c r="A260" s="40"/>
      <c r="B260" s="41"/>
      <c r="C260" s="247" t="s">
        <v>1393</v>
      </c>
      <c r="D260" s="247" t="s">
        <v>400</v>
      </c>
      <c r="E260" s="248" t="s">
        <v>7096</v>
      </c>
      <c r="F260" s="249" t="s">
        <v>7058</v>
      </c>
      <c r="G260" s="250" t="s">
        <v>5373</v>
      </c>
      <c r="H260" s="251">
        <v>1</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400</v>
      </c>
      <c r="AU260" s="259" t="s">
        <v>91</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1905</v>
      </c>
    </row>
    <row r="261" s="2" customFormat="1" ht="16.5" customHeight="1">
      <c r="A261" s="40"/>
      <c r="B261" s="41"/>
      <c r="C261" s="247" t="s">
        <v>1073</v>
      </c>
      <c r="D261" s="247" t="s">
        <v>400</v>
      </c>
      <c r="E261" s="248" t="s">
        <v>7051</v>
      </c>
      <c r="F261" s="249" t="s">
        <v>7052</v>
      </c>
      <c r="G261" s="250" t="s">
        <v>7053</v>
      </c>
      <c r="H261" s="251">
        <v>4</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91</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1913</v>
      </c>
    </row>
    <row r="262" s="12" customFormat="1" ht="25.92" customHeight="1">
      <c r="A262" s="12"/>
      <c r="B262" s="231"/>
      <c r="C262" s="232"/>
      <c r="D262" s="233" t="s">
        <v>82</v>
      </c>
      <c r="E262" s="234" t="s">
        <v>5183</v>
      </c>
      <c r="F262" s="234" t="s">
        <v>7097</v>
      </c>
      <c r="G262" s="232"/>
      <c r="H262" s="232"/>
      <c r="I262" s="235"/>
      <c r="J262" s="236">
        <f>BK262</f>
        <v>0</v>
      </c>
      <c r="K262" s="232"/>
      <c r="L262" s="237"/>
      <c r="M262" s="238"/>
      <c r="N262" s="239"/>
      <c r="O262" s="239"/>
      <c r="P262" s="240">
        <f>SUM(P263:P280)</f>
        <v>0</v>
      </c>
      <c r="Q262" s="239"/>
      <c r="R262" s="240">
        <f>SUM(R263:R280)</f>
        <v>0</v>
      </c>
      <c r="S262" s="239"/>
      <c r="T262" s="241">
        <f>SUM(T263:T280)</f>
        <v>0</v>
      </c>
      <c r="U262" s="12"/>
      <c r="V262" s="12"/>
      <c r="W262" s="12"/>
      <c r="X262" s="12"/>
      <c r="Y262" s="12"/>
      <c r="Z262" s="12"/>
      <c r="AA262" s="12"/>
      <c r="AB262" s="12"/>
      <c r="AC262" s="12"/>
      <c r="AD262" s="12"/>
      <c r="AE262" s="12"/>
      <c r="AR262" s="242" t="s">
        <v>91</v>
      </c>
      <c r="AT262" s="243" t="s">
        <v>82</v>
      </c>
      <c r="AU262" s="243" t="s">
        <v>83</v>
      </c>
      <c r="AY262" s="242" t="s">
        <v>397</v>
      </c>
      <c r="BK262" s="244">
        <f>SUM(BK263:BK280)</f>
        <v>0</v>
      </c>
    </row>
    <row r="263" s="2" customFormat="1" ht="16.5" customHeight="1">
      <c r="A263" s="40"/>
      <c r="B263" s="41"/>
      <c r="C263" s="247" t="s">
        <v>1406</v>
      </c>
      <c r="D263" s="247" t="s">
        <v>400</v>
      </c>
      <c r="E263" s="248" t="s">
        <v>7098</v>
      </c>
      <c r="F263" s="249" t="s">
        <v>7099</v>
      </c>
      <c r="G263" s="250" t="s">
        <v>1828</v>
      </c>
      <c r="H263" s="251">
        <v>1</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400</v>
      </c>
      <c r="AU263" s="259" t="s">
        <v>91</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1921</v>
      </c>
    </row>
    <row r="264" s="2" customFormat="1" ht="16.5" customHeight="1">
      <c r="A264" s="40"/>
      <c r="B264" s="41"/>
      <c r="C264" s="247" t="s">
        <v>1081</v>
      </c>
      <c r="D264" s="247" t="s">
        <v>400</v>
      </c>
      <c r="E264" s="248" t="s">
        <v>7100</v>
      </c>
      <c r="F264" s="249" t="s">
        <v>7101</v>
      </c>
      <c r="G264" s="250" t="s">
        <v>1828</v>
      </c>
      <c r="H264" s="251">
        <v>1</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400</v>
      </c>
      <c r="AU264" s="259" t="s">
        <v>91</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1929</v>
      </c>
    </row>
    <row r="265" s="2" customFormat="1" ht="16.5" customHeight="1">
      <c r="A265" s="40"/>
      <c r="B265" s="41"/>
      <c r="C265" s="247" t="s">
        <v>1410</v>
      </c>
      <c r="D265" s="247" t="s">
        <v>400</v>
      </c>
      <c r="E265" s="248" t="s">
        <v>7102</v>
      </c>
      <c r="F265" s="249" t="s">
        <v>7103</v>
      </c>
      <c r="G265" s="250" t="s">
        <v>1828</v>
      </c>
      <c r="H265" s="251">
        <v>16</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91</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1937</v>
      </c>
    </row>
    <row r="266" s="2" customFormat="1" ht="21.75" customHeight="1">
      <c r="A266" s="40"/>
      <c r="B266" s="41"/>
      <c r="C266" s="247" t="s">
        <v>1087</v>
      </c>
      <c r="D266" s="247" t="s">
        <v>400</v>
      </c>
      <c r="E266" s="248" t="s">
        <v>7104</v>
      </c>
      <c r="F266" s="249" t="s">
        <v>7105</v>
      </c>
      <c r="G266" s="250" t="s">
        <v>1828</v>
      </c>
      <c r="H266" s="251">
        <v>3</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400</v>
      </c>
      <c r="AU266" s="259" t="s">
        <v>91</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1945</v>
      </c>
    </row>
    <row r="267" s="2" customFormat="1" ht="16.5" customHeight="1">
      <c r="A267" s="40"/>
      <c r="B267" s="41"/>
      <c r="C267" s="247" t="s">
        <v>1418</v>
      </c>
      <c r="D267" s="247" t="s">
        <v>400</v>
      </c>
      <c r="E267" s="248" t="s">
        <v>7106</v>
      </c>
      <c r="F267" s="249" t="s">
        <v>7107</v>
      </c>
      <c r="G267" s="250" t="s">
        <v>1828</v>
      </c>
      <c r="H267" s="251">
        <v>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91</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1421</v>
      </c>
    </row>
    <row r="268" s="2" customFormat="1" ht="16.5" customHeight="1">
      <c r="A268" s="40"/>
      <c r="B268" s="41"/>
      <c r="C268" s="247" t="s">
        <v>1091</v>
      </c>
      <c r="D268" s="247" t="s">
        <v>400</v>
      </c>
      <c r="E268" s="248" t="s">
        <v>7108</v>
      </c>
      <c r="F268" s="249" t="s">
        <v>7109</v>
      </c>
      <c r="G268" s="250" t="s">
        <v>1828</v>
      </c>
      <c r="H268" s="251">
        <v>57</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91</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1426</v>
      </c>
    </row>
    <row r="269" s="2" customFormat="1" ht="16.5" customHeight="1">
      <c r="A269" s="40"/>
      <c r="B269" s="41"/>
      <c r="C269" s="247" t="s">
        <v>1428</v>
      </c>
      <c r="D269" s="247" t="s">
        <v>400</v>
      </c>
      <c r="E269" s="248" t="s">
        <v>7110</v>
      </c>
      <c r="F269" s="249" t="s">
        <v>7111</v>
      </c>
      <c r="G269" s="250" t="s">
        <v>1828</v>
      </c>
      <c r="H269" s="251">
        <v>96</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91</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1432</v>
      </c>
    </row>
    <row r="270" s="2" customFormat="1" ht="16.5" customHeight="1">
      <c r="A270" s="40"/>
      <c r="B270" s="41"/>
      <c r="C270" s="247" t="s">
        <v>1095</v>
      </c>
      <c r="D270" s="247" t="s">
        <v>400</v>
      </c>
      <c r="E270" s="248" t="s">
        <v>7112</v>
      </c>
      <c r="F270" s="249" t="s">
        <v>7113</v>
      </c>
      <c r="G270" s="250" t="s">
        <v>1828</v>
      </c>
      <c r="H270" s="251">
        <v>153</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400</v>
      </c>
      <c r="AU270" s="259" t="s">
        <v>91</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1437</v>
      </c>
    </row>
    <row r="271" s="2" customFormat="1" ht="33" customHeight="1">
      <c r="A271" s="40"/>
      <c r="B271" s="41"/>
      <c r="C271" s="247" t="s">
        <v>1439</v>
      </c>
      <c r="D271" s="247" t="s">
        <v>400</v>
      </c>
      <c r="E271" s="248" t="s">
        <v>7114</v>
      </c>
      <c r="F271" s="249" t="s">
        <v>7115</v>
      </c>
      <c r="G271" s="250" t="s">
        <v>461</v>
      </c>
      <c r="H271" s="251">
        <v>820</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91</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1440</v>
      </c>
    </row>
    <row r="272" s="2" customFormat="1" ht="21.75" customHeight="1">
      <c r="A272" s="40"/>
      <c r="B272" s="41"/>
      <c r="C272" s="247" t="s">
        <v>1099</v>
      </c>
      <c r="D272" s="247" t="s">
        <v>400</v>
      </c>
      <c r="E272" s="248" t="s">
        <v>7116</v>
      </c>
      <c r="F272" s="249" t="s">
        <v>7117</v>
      </c>
      <c r="G272" s="250" t="s">
        <v>461</v>
      </c>
      <c r="H272" s="251">
        <v>3500</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91</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1444</v>
      </c>
    </row>
    <row r="273" s="2" customFormat="1" ht="21.75" customHeight="1">
      <c r="A273" s="40"/>
      <c r="B273" s="41"/>
      <c r="C273" s="247" t="s">
        <v>1446</v>
      </c>
      <c r="D273" s="247" t="s">
        <v>400</v>
      </c>
      <c r="E273" s="248" t="s">
        <v>7118</v>
      </c>
      <c r="F273" s="249" t="s">
        <v>7119</v>
      </c>
      <c r="G273" s="250" t="s">
        <v>461</v>
      </c>
      <c r="H273" s="251">
        <v>1200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91</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1449</v>
      </c>
    </row>
    <row r="274" s="2" customFormat="1" ht="33" customHeight="1">
      <c r="A274" s="40"/>
      <c r="B274" s="41"/>
      <c r="C274" s="247" t="s">
        <v>1103</v>
      </c>
      <c r="D274" s="247" t="s">
        <v>400</v>
      </c>
      <c r="E274" s="248" t="s">
        <v>7120</v>
      </c>
      <c r="F274" s="249" t="s">
        <v>7121</v>
      </c>
      <c r="G274" s="250" t="s">
        <v>461</v>
      </c>
      <c r="H274" s="251">
        <v>2200</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91</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1453</v>
      </c>
    </row>
    <row r="275" s="2" customFormat="1" ht="16.5" customHeight="1">
      <c r="A275" s="40"/>
      <c r="B275" s="41"/>
      <c r="C275" s="247" t="s">
        <v>1454</v>
      </c>
      <c r="D275" s="247" t="s">
        <v>400</v>
      </c>
      <c r="E275" s="248" t="s">
        <v>7122</v>
      </c>
      <c r="F275" s="249" t="s">
        <v>7123</v>
      </c>
      <c r="G275" s="250" t="s">
        <v>5392</v>
      </c>
      <c r="H275" s="251">
        <v>16</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91</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1457</v>
      </c>
    </row>
    <row r="276" s="2" customFormat="1" ht="16.5" customHeight="1">
      <c r="A276" s="40"/>
      <c r="B276" s="41"/>
      <c r="C276" s="247" t="s">
        <v>1108</v>
      </c>
      <c r="D276" s="247" t="s">
        <v>400</v>
      </c>
      <c r="E276" s="248" t="s">
        <v>7124</v>
      </c>
      <c r="F276" s="249" t="s">
        <v>7125</v>
      </c>
      <c r="G276" s="250" t="s">
        <v>1828</v>
      </c>
      <c r="H276" s="251">
        <v>1</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91</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1459</v>
      </c>
    </row>
    <row r="277" s="2" customFormat="1" ht="16.5" customHeight="1">
      <c r="A277" s="40"/>
      <c r="B277" s="41"/>
      <c r="C277" s="247" t="s">
        <v>1460</v>
      </c>
      <c r="D277" s="247" t="s">
        <v>400</v>
      </c>
      <c r="E277" s="248" t="s">
        <v>7126</v>
      </c>
      <c r="F277" s="249" t="s">
        <v>7052</v>
      </c>
      <c r="G277" s="250" t="s">
        <v>5392</v>
      </c>
      <c r="H277" s="251">
        <v>8</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400</v>
      </c>
      <c r="AU277" s="259" t="s">
        <v>91</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1463</v>
      </c>
    </row>
    <row r="278" s="2" customFormat="1" ht="21.75" customHeight="1">
      <c r="A278" s="40"/>
      <c r="B278" s="41"/>
      <c r="C278" s="247" t="s">
        <v>1112</v>
      </c>
      <c r="D278" s="247" t="s">
        <v>400</v>
      </c>
      <c r="E278" s="248" t="s">
        <v>7127</v>
      </c>
      <c r="F278" s="249" t="s">
        <v>7128</v>
      </c>
      <c r="G278" s="250" t="s">
        <v>1828</v>
      </c>
      <c r="H278" s="251">
        <v>15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91</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1466</v>
      </c>
    </row>
    <row r="279" s="2" customFormat="1" ht="16.5" customHeight="1">
      <c r="A279" s="40"/>
      <c r="B279" s="41"/>
      <c r="C279" s="247" t="s">
        <v>1467</v>
      </c>
      <c r="D279" s="247" t="s">
        <v>400</v>
      </c>
      <c r="E279" s="248" t="s">
        <v>7129</v>
      </c>
      <c r="F279" s="249" t="s">
        <v>7077</v>
      </c>
      <c r="G279" s="250" t="s">
        <v>5373</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91</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1470</v>
      </c>
    </row>
    <row r="280" s="2" customFormat="1" ht="16.5" customHeight="1">
      <c r="A280" s="40"/>
      <c r="B280" s="41"/>
      <c r="C280" s="247" t="s">
        <v>1115</v>
      </c>
      <c r="D280" s="247" t="s">
        <v>400</v>
      </c>
      <c r="E280" s="248" t="s">
        <v>7130</v>
      </c>
      <c r="F280" s="249" t="s">
        <v>6966</v>
      </c>
      <c r="G280" s="250" t="s">
        <v>5373</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400</v>
      </c>
      <c r="AU280" s="259" t="s">
        <v>91</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1473</v>
      </c>
    </row>
    <row r="281" s="12" customFormat="1" ht="25.92" customHeight="1">
      <c r="A281" s="12"/>
      <c r="B281" s="231"/>
      <c r="C281" s="232"/>
      <c r="D281" s="233" t="s">
        <v>82</v>
      </c>
      <c r="E281" s="234" t="s">
        <v>5188</v>
      </c>
      <c r="F281" s="234" t="s">
        <v>7131</v>
      </c>
      <c r="G281" s="232"/>
      <c r="H281" s="232"/>
      <c r="I281" s="235"/>
      <c r="J281" s="236">
        <f>BK281</f>
        <v>0</v>
      </c>
      <c r="K281" s="232"/>
      <c r="L281" s="237"/>
      <c r="M281" s="238"/>
      <c r="N281" s="239"/>
      <c r="O281" s="239"/>
      <c r="P281" s="240">
        <f>SUM(P282:P295)</f>
        <v>0</v>
      </c>
      <c r="Q281" s="239"/>
      <c r="R281" s="240">
        <f>SUM(R282:R295)</f>
        <v>0</v>
      </c>
      <c r="S281" s="239"/>
      <c r="T281" s="241">
        <f>SUM(T282:T295)</f>
        <v>0</v>
      </c>
      <c r="U281" s="12"/>
      <c r="V281" s="12"/>
      <c r="W281" s="12"/>
      <c r="X281" s="12"/>
      <c r="Y281" s="12"/>
      <c r="Z281" s="12"/>
      <c r="AA281" s="12"/>
      <c r="AB281" s="12"/>
      <c r="AC281" s="12"/>
      <c r="AD281" s="12"/>
      <c r="AE281" s="12"/>
      <c r="AR281" s="242" t="s">
        <v>91</v>
      </c>
      <c r="AT281" s="243" t="s">
        <v>82</v>
      </c>
      <c r="AU281" s="243" t="s">
        <v>83</v>
      </c>
      <c r="AY281" s="242" t="s">
        <v>397</v>
      </c>
      <c r="BK281" s="244">
        <f>SUM(BK282:BK295)</f>
        <v>0</v>
      </c>
    </row>
    <row r="282" s="2" customFormat="1" ht="21.75" customHeight="1">
      <c r="A282" s="40"/>
      <c r="B282" s="41"/>
      <c r="C282" s="247" t="s">
        <v>1474</v>
      </c>
      <c r="D282" s="247" t="s">
        <v>400</v>
      </c>
      <c r="E282" s="248" t="s">
        <v>7132</v>
      </c>
      <c r="F282" s="249" t="s">
        <v>7133</v>
      </c>
      <c r="G282" s="250" t="s">
        <v>1828</v>
      </c>
      <c r="H282" s="251">
        <v>14</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91</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1477</v>
      </c>
    </row>
    <row r="283" s="2" customFormat="1" ht="44.25" customHeight="1">
      <c r="A283" s="40"/>
      <c r="B283" s="41"/>
      <c r="C283" s="247" t="s">
        <v>1479</v>
      </c>
      <c r="D283" s="247" t="s">
        <v>400</v>
      </c>
      <c r="E283" s="248" t="s">
        <v>7134</v>
      </c>
      <c r="F283" s="249" t="s">
        <v>7135</v>
      </c>
      <c r="G283" s="250" t="s">
        <v>1828</v>
      </c>
      <c r="H283" s="251">
        <v>1</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400</v>
      </c>
      <c r="AU283" s="259" t="s">
        <v>91</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1482</v>
      </c>
    </row>
    <row r="284" s="2" customFormat="1" ht="21.75" customHeight="1">
      <c r="A284" s="40"/>
      <c r="B284" s="41"/>
      <c r="C284" s="247" t="s">
        <v>1491</v>
      </c>
      <c r="D284" s="247" t="s">
        <v>400</v>
      </c>
      <c r="E284" s="248" t="s">
        <v>7136</v>
      </c>
      <c r="F284" s="249" t="s">
        <v>7137</v>
      </c>
      <c r="G284" s="250" t="s">
        <v>1828</v>
      </c>
      <c r="H284" s="251">
        <v>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91</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1494</v>
      </c>
    </row>
    <row r="285" s="2" customFormat="1" ht="21.75" customHeight="1">
      <c r="A285" s="40"/>
      <c r="B285" s="41"/>
      <c r="C285" s="247" t="s">
        <v>1496</v>
      </c>
      <c r="D285" s="247" t="s">
        <v>400</v>
      </c>
      <c r="E285" s="248" t="s">
        <v>7138</v>
      </c>
      <c r="F285" s="249" t="s">
        <v>7139</v>
      </c>
      <c r="G285" s="250" t="s">
        <v>1828</v>
      </c>
      <c r="H285" s="251">
        <v>3</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400</v>
      </c>
      <c r="AU285" s="259" t="s">
        <v>91</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1497</v>
      </c>
    </row>
    <row r="286" s="2" customFormat="1" ht="16.5" customHeight="1">
      <c r="A286" s="40"/>
      <c r="B286" s="41"/>
      <c r="C286" s="247" t="s">
        <v>1499</v>
      </c>
      <c r="D286" s="247" t="s">
        <v>400</v>
      </c>
      <c r="E286" s="248" t="s">
        <v>7140</v>
      </c>
      <c r="F286" s="249" t="s">
        <v>7141</v>
      </c>
      <c r="G286" s="250" t="s">
        <v>1828</v>
      </c>
      <c r="H286" s="251">
        <v>1</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91</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1502</v>
      </c>
    </row>
    <row r="287" s="2" customFormat="1" ht="16.5" customHeight="1">
      <c r="A287" s="40"/>
      <c r="B287" s="41"/>
      <c r="C287" s="247" t="s">
        <v>1128</v>
      </c>
      <c r="D287" s="247" t="s">
        <v>400</v>
      </c>
      <c r="E287" s="248" t="s">
        <v>7142</v>
      </c>
      <c r="F287" s="249" t="s">
        <v>7143</v>
      </c>
      <c r="G287" s="250" t="s">
        <v>1828</v>
      </c>
      <c r="H287" s="251">
        <v>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91</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1503</v>
      </c>
    </row>
    <row r="288" s="2" customFormat="1" ht="16.5" customHeight="1">
      <c r="A288" s="40"/>
      <c r="B288" s="41"/>
      <c r="C288" s="247" t="s">
        <v>1505</v>
      </c>
      <c r="D288" s="247" t="s">
        <v>400</v>
      </c>
      <c r="E288" s="248" t="s">
        <v>7144</v>
      </c>
      <c r="F288" s="249" t="s">
        <v>7145</v>
      </c>
      <c r="G288" s="250" t="s">
        <v>5373</v>
      </c>
      <c r="H288" s="251">
        <v>1</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91</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1506</v>
      </c>
    </row>
    <row r="289" s="2" customFormat="1" ht="55.5" customHeight="1">
      <c r="A289" s="40"/>
      <c r="B289" s="41"/>
      <c r="C289" s="247" t="s">
        <v>1133</v>
      </c>
      <c r="D289" s="247" t="s">
        <v>400</v>
      </c>
      <c r="E289" s="248" t="s">
        <v>7146</v>
      </c>
      <c r="F289" s="249" t="s">
        <v>7147</v>
      </c>
      <c r="G289" s="250" t="s">
        <v>1828</v>
      </c>
      <c r="H289" s="251">
        <v>1</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400</v>
      </c>
      <c r="AU289" s="259" t="s">
        <v>91</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1507</v>
      </c>
    </row>
    <row r="290" s="2" customFormat="1" ht="33" customHeight="1">
      <c r="A290" s="40"/>
      <c r="B290" s="41"/>
      <c r="C290" s="247" t="s">
        <v>1509</v>
      </c>
      <c r="D290" s="247" t="s">
        <v>400</v>
      </c>
      <c r="E290" s="248" t="s">
        <v>7148</v>
      </c>
      <c r="F290" s="249" t="s">
        <v>7149</v>
      </c>
      <c r="G290" s="250" t="s">
        <v>1828</v>
      </c>
      <c r="H290" s="251">
        <v>4</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91</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1512</v>
      </c>
    </row>
    <row r="291" s="2" customFormat="1" ht="44.25" customHeight="1">
      <c r="A291" s="40"/>
      <c r="B291" s="41"/>
      <c r="C291" s="247" t="s">
        <v>1138</v>
      </c>
      <c r="D291" s="247" t="s">
        <v>400</v>
      </c>
      <c r="E291" s="248" t="s">
        <v>7150</v>
      </c>
      <c r="F291" s="249" t="s">
        <v>7151</v>
      </c>
      <c r="G291" s="250" t="s">
        <v>5373</v>
      </c>
      <c r="H291" s="251">
        <v>1</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91</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1517</v>
      </c>
    </row>
    <row r="292" s="2" customFormat="1" ht="16.5" customHeight="1">
      <c r="A292" s="40"/>
      <c r="B292" s="41"/>
      <c r="C292" s="247" t="s">
        <v>1519</v>
      </c>
      <c r="D292" s="247" t="s">
        <v>400</v>
      </c>
      <c r="E292" s="248" t="s">
        <v>7152</v>
      </c>
      <c r="F292" s="249" t="s">
        <v>7153</v>
      </c>
      <c r="G292" s="250" t="s">
        <v>1828</v>
      </c>
      <c r="H292" s="251">
        <v>1</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91</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1522</v>
      </c>
    </row>
    <row r="293" s="2" customFormat="1" ht="16.5" customHeight="1">
      <c r="A293" s="40"/>
      <c r="B293" s="41"/>
      <c r="C293" s="247" t="s">
        <v>1142</v>
      </c>
      <c r="D293" s="247" t="s">
        <v>400</v>
      </c>
      <c r="E293" s="248" t="s">
        <v>7154</v>
      </c>
      <c r="F293" s="249" t="s">
        <v>7155</v>
      </c>
      <c r="G293" s="250" t="s">
        <v>5373</v>
      </c>
      <c r="H293" s="251">
        <v>15</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91</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1524</v>
      </c>
    </row>
    <row r="294" s="2" customFormat="1" ht="55.5" customHeight="1">
      <c r="A294" s="40"/>
      <c r="B294" s="41"/>
      <c r="C294" s="247" t="s">
        <v>1525</v>
      </c>
      <c r="D294" s="247" t="s">
        <v>400</v>
      </c>
      <c r="E294" s="248" t="s">
        <v>7156</v>
      </c>
      <c r="F294" s="249" t="s">
        <v>7157</v>
      </c>
      <c r="G294" s="250" t="s">
        <v>5373</v>
      </c>
      <c r="H294" s="251">
        <v>1</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400</v>
      </c>
      <c r="AU294" s="259" t="s">
        <v>91</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1528</v>
      </c>
    </row>
    <row r="295" s="2" customFormat="1" ht="16.5" customHeight="1">
      <c r="A295" s="40"/>
      <c r="B295" s="41"/>
      <c r="C295" s="247" t="s">
        <v>1146</v>
      </c>
      <c r="D295" s="247" t="s">
        <v>400</v>
      </c>
      <c r="E295" s="248" t="s">
        <v>7158</v>
      </c>
      <c r="F295" s="249" t="s">
        <v>7058</v>
      </c>
      <c r="G295" s="250" t="s">
        <v>5373</v>
      </c>
      <c r="H295" s="251">
        <v>1</v>
      </c>
      <c r="I295" s="252"/>
      <c r="J295" s="253">
        <f>ROUND(I295*H295,2)</f>
        <v>0</v>
      </c>
      <c r="K295" s="254"/>
      <c r="L295" s="46"/>
      <c r="M295" s="302" t="s">
        <v>1</v>
      </c>
      <c r="N295" s="303" t="s">
        <v>48</v>
      </c>
      <c r="O295" s="267"/>
      <c r="P295" s="304">
        <f>O295*H295</f>
        <v>0</v>
      </c>
      <c r="Q295" s="304">
        <v>0</v>
      </c>
      <c r="R295" s="304">
        <f>Q295*H295</f>
        <v>0</v>
      </c>
      <c r="S295" s="304">
        <v>0</v>
      </c>
      <c r="T295" s="305">
        <f>S295*H295</f>
        <v>0</v>
      </c>
      <c r="U295" s="40"/>
      <c r="V295" s="40"/>
      <c r="W295" s="40"/>
      <c r="X295" s="40"/>
      <c r="Y295" s="40"/>
      <c r="Z295" s="40"/>
      <c r="AA295" s="40"/>
      <c r="AB295" s="40"/>
      <c r="AC295" s="40"/>
      <c r="AD295" s="40"/>
      <c r="AE295" s="40"/>
      <c r="AR295" s="259" t="s">
        <v>124</v>
      </c>
      <c r="AT295" s="259" t="s">
        <v>400</v>
      </c>
      <c r="AU295" s="259" t="s">
        <v>91</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1530</v>
      </c>
    </row>
    <row r="296" s="2" customFormat="1" ht="6.96" customHeight="1">
      <c r="A296" s="40"/>
      <c r="B296" s="68"/>
      <c r="C296" s="69"/>
      <c r="D296" s="69"/>
      <c r="E296" s="69"/>
      <c r="F296" s="69"/>
      <c r="G296" s="69"/>
      <c r="H296" s="69"/>
      <c r="I296" s="195"/>
      <c r="J296" s="69"/>
      <c r="K296" s="69"/>
      <c r="L296" s="46"/>
      <c r="M296" s="40"/>
      <c r="O296" s="40"/>
      <c r="P296" s="40"/>
      <c r="Q296" s="40"/>
      <c r="R296" s="40"/>
      <c r="S296" s="40"/>
      <c r="T296" s="40"/>
      <c r="U296" s="40"/>
      <c r="V296" s="40"/>
      <c r="W296" s="40"/>
      <c r="X296" s="40"/>
      <c r="Y296" s="40"/>
      <c r="Z296" s="40"/>
      <c r="AA296" s="40"/>
      <c r="AB296" s="40"/>
      <c r="AC296" s="40"/>
      <c r="AD296" s="40"/>
      <c r="AE296" s="40"/>
    </row>
  </sheetData>
  <sheetProtection sheet="1" autoFilter="0" formatColumns="0" formatRows="0" objects="1" scenarios="1" spinCount="100000" saltValue="Q0ZEorRSSX1XdfJ9fa2d5XlNiYDvsOypqlj34TaRUGFUpsWrjcrpsnY0PLkL7AiNF8GH73fIq5yUhwWs3Xx/eg==" hashValue="wzmurnzWqMVeK1fDb2uFRVG+gIvtqLRu7J8Tzic/douNXlRcJ0+Sk76hfByJRvaXtazbMqfmPzXvq6dLlkUpNA==" algorithmName="SHA-512" password="CC35"/>
  <autoFilter ref="C131:K29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7159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ROUND((SUM(BE128:BE170)),  2)</f>
        <v>0</v>
      </c>
      <c r="G37" s="40"/>
      <c r="H37" s="40"/>
      <c r="I37" s="174">
        <v>0.20999999999999999</v>
      </c>
      <c r="J37" s="173">
        <f>ROUND(((SUM(BE128:BE170))*I37),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ROUND((SUM(BF128:BF170)),  2)</f>
        <v>0</v>
      </c>
      <c r="G38" s="40"/>
      <c r="H38" s="40"/>
      <c r="I38" s="174">
        <v>0.14999999999999999</v>
      </c>
      <c r="J38" s="173">
        <f>ROUND(((SUM(BF128:BF170))*I38),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ROUND((SUM(BG128:BG170)),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ROUND((SUM(BH128:BH170)),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ROUND((SUM(BI128:BI170)),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1.18 - Elektronická požární signalizace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7160</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580</v>
      </c>
      <c r="E102" s="208"/>
      <c r="F102" s="208"/>
      <c r="G102" s="208"/>
      <c r="H102" s="208"/>
      <c r="I102" s="209"/>
      <c r="J102" s="210">
        <f>J165</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583</v>
      </c>
      <c r="E103" s="214"/>
      <c r="F103" s="214"/>
      <c r="G103" s="214"/>
      <c r="H103" s="214"/>
      <c r="I103" s="215"/>
      <c r="J103" s="216">
        <f>J166</f>
        <v>0</v>
      </c>
      <c r="K103" s="135"/>
      <c r="L103" s="217"/>
      <c r="S103" s="10"/>
      <c r="T103" s="10"/>
      <c r="U103" s="10"/>
      <c r="V103" s="10"/>
      <c r="W103" s="10"/>
      <c r="X103" s="10"/>
      <c r="Y103" s="10"/>
      <c r="Z103" s="10"/>
      <c r="AA103" s="10"/>
      <c r="AB103" s="10"/>
      <c r="AC103" s="10"/>
      <c r="AD103" s="10"/>
      <c r="AE103" s="10"/>
    </row>
    <row r="104" s="10" customFormat="1" ht="14.88" customHeight="1">
      <c r="A104" s="10"/>
      <c r="B104" s="212"/>
      <c r="C104" s="135"/>
      <c r="D104" s="213" t="s">
        <v>7161</v>
      </c>
      <c r="E104" s="214"/>
      <c r="F104" s="214"/>
      <c r="G104" s="214"/>
      <c r="H104" s="214"/>
      <c r="I104" s="215"/>
      <c r="J104" s="216">
        <f>J169</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1" customFormat="1" ht="16.5" customHeight="1">
      <c r="B116" s="22"/>
      <c r="C116" s="23"/>
      <c r="D116" s="23"/>
      <c r="E116" s="199" t="s">
        <v>555</v>
      </c>
      <c r="F116" s="23"/>
      <c r="G116" s="23"/>
      <c r="H116" s="23"/>
      <c r="I116" s="149"/>
      <c r="J116" s="23"/>
      <c r="K116" s="23"/>
      <c r="L116" s="21"/>
    </row>
    <row r="117" s="1" customFormat="1" ht="12" customHeight="1">
      <c r="B117" s="22"/>
      <c r="C117" s="33" t="s">
        <v>556</v>
      </c>
      <c r="D117" s="23"/>
      <c r="E117" s="23"/>
      <c r="F117" s="23"/>
      <c r="G117" s="23"/>
      <c r="H117" s="23"/>
      <c r="I117" s="149"/>
      <c r="J117" s="23"/>
      <c r="K117" s="23"/>
      <c r="L117" s="21"/>
    </row>
    <row r="118" s="2" customFormat="1" ht="16.5" customHeight="1">
      <c r="A118" s="40"/>
      <c r="B118" s="41"/>
      <c r="C118" s="42"/>
      <c r="D118" s="42"/>
      <c r="E118" s="333" t="s">
        <v>4347</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4348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1.18 - Elektronická požární signalizace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Moravská Třebová</v>
      </c>
      <c r="G122" s="42"/>
      <c r="H122" s="42"/>
      <c r="I122" s="159" t="s">
        <v>24</v>
      </c>
      <c r="J122" s="81" t="str">
        <f>IF(J16="","",J16)</f>
        <v>1. 6. 2020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Pardubický kraj</v>
      </c>
      <c r="G124" s="42"/>
      <c r="H124" s="42"/>
      <c r="I124" s="159" t="s">
        <v>36</v>
      </c>
      <c r="J124" s="38" t="str">
        <f>E25</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P129+P165</f>
        <v>0</v>
      </c>
      <c r="Q128" s="106"/>
      <c r="R128" s="228">
        <f>R129+R165</f>
        <v>0</v>
      </c>
      <c r="S128" s="106"/>
      <c r="T128" s="229">
        <f>T129+T165</f>
        <v>0</v>
      </c>
      <c r="U128" s="40"/>
      <c r="V128" s="40"/>
      <c r="W128" s="40"/>
      <c r="X128" s="40"/>
      <c r="Y128" s="40"/>
      <c r="Z128" s="40"/>
      <c r="AA128" s="40"/>
      <c r="AB128" s="40"/>
      <c r="AC128" s="40"/>
      <c r="AD128" s="40"/>
      <c r="AE128" s="40"/>
      <c r="AT128" s="18" t="s">
        <v>82</v>
      </c>
      <c r="AU128" s="18" t="s">
        <v>374</v>
      </c>
      <c r="BK128" s="230">
        <f>BK129+BK165</f>
        <v>0</v>
      </c>
    </row>
    <row r="129" s="12" customFormat="1" ht="25.92" customHeight="1">
      <c r="A129" s="12"/>
      <c r="B129" s="231"/>
      <c r="C129" s="232"/>
      <c r="D129" s="233" t="s">
        <v>82</v>
      </c>
      <c r="E129" s="234" t="s">
        <v>5095</v>
      </c>
      <c r="F129" s="234" t="s">
        <v>7162</v>
      </c>
      <c r="G129" s="232"/>
      <c r="H129" s="232"/>
      <c r="I129" s="235"/>
      <c r="J129" s="236">
        <f>BK129</f>
        <v>0</v>
      </c>
      <c r="K129" s="232"/>
      <c r="L129" s="237"/>
      <c r="M129" s="238"/>
      <c r="N129" s="239"/>
      <c r="O129" s="239"/>
      <c r="P129" s="240">
        <f>SUM(P130:P164)</f>
        <v>0</v>
      </c>
      <c r="Q129" s="239"/>
      <c r="R129" s="240">
        <f>SUM(R130:R164)</f>
        <v>0</v>
      </c>
      <c r="S129" s="239"/>
      <c r="T129" s="241">
        <f>SUM(T130:T164)</f>
        <v>0</v>
      </c>
      <c r="U129" s="12"/>
      <c r="V129" s="12"/>
      <c r="W129" s="12"/>
      <c r="X129" s="12"/>
      <c r="Y129" s="12"/>
      <c r="Z129" s="12"/>
      <c r="AA129" s="12"/>
      <c r="AB129" s="12"/>
      <c r="AC129" s="12"/>
      <c r="AD129" s="12"/>
      <c r="AE129" s="12"/>
      <c r="AR129" s="242" t="s">
        <v>91</v>
      </c>
      <c r="AT129" s="243" t="s">
        <v>82</v>
      </c>
      <c r="AU129" s="243" t="s">
        <v>83</v>
      </c>
      <c r="AY129" s="242" t="s">
        <v>397</v>
      </c>
      <c r="BK129" s="244">
        <f>SUM(BK130:BK164)</f>
        <v>0</v>
      </c>
    </row>
    <row r="130" s="2" customFormat="1" ht="16.5" customHeight="1">
      <c r="A130" s="40"/>
      <c r="B130" s="41"/>
      <c r="C130" s="247" t="s">
        <v>91</v>
      </c>
      <c r="D130" s="247" t="s">
        <v>400</v>
      </c>
      <c r="E130" s="248" t="s">
        <v>7163</v>
      </c>
      <c r="F130" s="249" t="s">
        <v>7164</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2" customFormat="1" ht="21.75" customHeight="1">
      <c r="A131" s="40"/>
      <c r="B131" s="41"/>
      <c r="C131" s="247" t="s">
        <v>93</v>
      </c>
      <c r="D131" s="247" t="s">
        <v>400</v>
      </c>
      <c r="E131" s="248" t="s">
        <v>7165</v>
      </c>
      <c r="F131" s="249" t="s">
        <v>7166</v>
      </c>
      <c r="G131" s="250" t="s">
        <v>1828</v>
      </c>
      <c r="H131" s="251">
        <v>5</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2" customFormat="1" ht="21.75" customHeight="1">
      <c r="A132" s="40"/>
      <c r="B132" s="41"/>
      <c r="C132" s="247" t="s">
        <v>112</v>
      </c>
      <c r="D132" s="247" t="s">
        <v>400</v>
      </c>
      <c r="E132" s="248" t="s">
        <v>7167</v>
      </c>
      <c r="F132" s="249" t="s">
        <v>7168</v>
      </c>
      <c r="G132" s="250" t="s">
        <v>1828</v>
      </c>
      <c r="H132" s="251">
        <v>10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133</v>
      </c>
    </row>
    <row r="133" s="2" customFormat="1" ht="21.75" customHeight="1">
      <c r="A133" s="40"/>
      <c r="B133" s="41"/>
      <c r="C133" s="247" t="s">
        <v>124</v>
      </c>
      <c r="D133" s="247" t="s">
        <v>400</v>
      </c>
      <c r="E133" s="248" t="s">
        <v>7169</v>
      </c>
      <c r="F133" s="249" t="s">
        <v>7170</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ht="16.5" customHeight="1">
      <c r="A134" s="40"/>
      <c r="B134" s="41"/>
      <c r="C134" s="247" t="s">
        <v>130</v>
      </c>
      <c r="D134" s="247" t="s">
        <v>400</v>
      </c>
      <c r="E134" s="248" t="s">
        <v>7171</v>
      </c>
      <c r="F134" s="249" t="s">
        <v>7172</v>
      </c>
      <c r="G134" s="250" t="s">
        <v>1828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145</v>
      </c>
    </row>
    <row r="135" s="2" customFormat="1" ht="16.5" customHeight="1">
      <c r="A135" s="40"/>
      <c r="B135" s="41"/>
      <c r="C135" s="247" t="s">
        <v>133</v>
      </c>
      <c r="D135" s="247" t="s">
        <v>400</v>
      </c>
      <c r="E135" s="248" t="s">
        <v>7173</v>
      </c>
      <c r="F135" s="249" t="s">
        <v>7174</v>
      </c>
      <c r="G135" s="250" t="s">
        <v>1828</v>
      </c>
      <c r="H135" s="251">
        <v>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151</v>
      </c>
    </row>
    <row r="136" s="2" customFormat="1" ht="16.5" customHeight="1">
      <c r="A136" s="40"/>
      <c r="B136" s="41"/>
      <c r="C136" s="247" t="s">
        <v>139</v>
      </c>
      <c r="D136" s="247" t="s">
        <v>400</v>
      </c>
      <c r="E136" s="248" t="s">
        <v>7175</v>
      </c>
      <c r="F136" s="249" t="s">
        <v>7176</v>
      </c>
      <c r="G136" s="250" t="s">
        <v>1828</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16.5" customHeight="1">
      <c r="A137" s="40"/>
      <c r="B137" s="41"/>
      <c r="C137" s="247" t="s">
        <v>136</v>
      </c>
      <c r="D137" s="247" t="s">
        <v>400</v>
      </c>
      <c r="E137" s="248" t="s">
        <v>7177</v>
      </c>
      <c r="F137" s="249" t="s">
        <v>7178</v>
      </c>
      <c r="G137" s="250" t="s">
        <v>1828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162</v>
      </c>
    </row>
    <row r="138" s="2" customFormat="1" ht="16.5" customHeight="1">
      <c r="A138" s="40"/>
      <c r="B138" s="41"/>
      <c r="C138" s="247" t="s">
        <v>142</v>
      </c>
      <c r="D138" s="247" t="s">
        <v>400</v>
      </c>
      <c r="E138" s="248" t="s">
        <v>7179</v>
      </c>
      <c r="F138" s="249" t="s">
        <v>7180</v>
      </c>
      <c r="G138" s="250" t="s">
        <v>5373</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2" customFormat="1" ht="16.5" customHeight="1">
      <c r="A139" s="40"/>
      <c r="B139" s="41"/>
      <c r="C139" s="247" t="s">
        <v>145</v>
      </c>
      <c r="D139" s="247" t="s">
        <v>400</v>
      </c>
      <c r="E139" s="248" t="s">
        <v>7181</v>
      </c>
      <c r="F139" s="249" t="s">
        <v>7182</v>
      </c>
      <c r="G139" s="250" t="s">
        <v>1828</v>
      </c>
      <c r="H139" s="251">
        <v>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ht="16.5" customHeight="1">
      <c r="A140" s="40"/>
      <c r="B140" s="41"/>
      <c r="C140" s="247" t="s">
        <v>148</v>
      </c>
      <c r="D140" s="247" t="s">
        <v>400</v>
      </c>
      <c r="E140" s="248" t="s">
        <v>7183</v>
      </c>
      <c r="F140" s="249" t="s">
        <v>7184</v>
      </c>
      <c r="G140" s="250" t="s">
        <v>1828</v>
      </c>
      <c r="H140" s="251">
        <v>364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179</v>
      </c>
    </row>
    <row r="141" s="2" customFormat="1" ht="16.5" customHeight="1">
      <c r="A141" s="40"/>
      <c r="B141" s="41"/>
      <c r="C141" s="247" t="s">
        <v>151</v>
      </c>
      <c r="D141" s="247" t="s">
        <v>400</v>
      </c>
      <c r="E141" s="248" t="s">
        <v>7185</v>
      </c>
      <c r="F141" s="249" t="s">
        <v>7186</v>
      </c>
      <c r="G141" s="250" t="s">
        <v>1828</v>
      </c>
      <c r="H141" s="251">
        <v>14</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188</v>
      </c>
    </row>
    <row r="142" s="2" customFormat="1" ht="21.75" customHeight="1">
      <c r="A142" s="40"/>
      <c r="B142" s="41"/>
      <c r="C142" s="247" t="s">
        <v>154</v>
      </c>
      <c r="D142" s="247" t="s">
        <v>400</v>
      </c>
      <c r="E142" s="248" t="s">
        <v>7187</v>
      </c>
      <c r="F142" s="249" t="s">
        <v>7188</v>
      </c>
      <c r="G142" s="250" t="s">
        <v>1828</v>
      </c>
      <c r="H142" s="251">
        <v>45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194</v>
      </c>
    </row>
    <row r="143" s="2" customFormat="1" ht="16.5" customHeight="1">
      <c r="A143" s="40"/>
      <c r="B143" s="41"/>
      <c r="C143" s="247" t="s">
        <v>157</v>
      </c>
      <c r="D143" s="247" t="s">
        <v>400</v>
      </c>
      <c r="E143" s="248" t="s">
        <v>7189</v>
      </c>
      <c r="F143" s="249" t="s">
        <v>7190</v>
      </c>
      <c r="G143" s="250" t="s">
        <v>1828</v>
      </c>
      <c r="H143" s="251">
        <v>45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200</v>
      </c>
    </row>
    <row r="144" s="2" customFormat="1" ht="16.5" customHeight="1">
      <c r="A144" s="40"/>
      <c r="B144" s="41"/>
      <c r="C144" s="247" t="s">
        <v>8</v>
      </c>
      <c r="D144" s="247" t="s">
        <v>400</v>
      </c>
      <c r="E144" s="248" t="s">
        <v>7191</v>
      </c>
      <c r="F144" s="249" t="s">
        <v>7192</v>
      </c>
      <c r="G144" s="250" t="s">
        <v>1828</v>
      </c>
      <c r="H144" s="251">
        <v>423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206</v>
      </c>
    </row>
    <row r="145" s="2" customFormat="1" ht="33" customHeight="1">
      <c r="A145" s="40"/>
      <c r="B145" s="41"/>
      <c r="C145" s="247" t="s">
        <v>162</v>
      </c>
      <c r="D145" s="247" t="s">
        <v>400</v>
      </c>
      <c r="E145" s="248" t="s">
        <v>7193</v>
      </c>
      <c r="F145" s="249" t="s">
        <v>7194</v>
      </c>
      <c r="G145" s="250" t="s">
        <v>1828</v>
      </c>
      <c r="H145" s="251">
        <v>10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212</v>
      </c>
    </row>
    <row r="146" s="2" customFormat="1" ht="16.5" customHeight="1">
      <c r="A146" s="40"/>
      <c r="B146" s="41"/>
      <c r="C146" s="247" t="s">
        <v>165</v>
      </c>
      <c r="D146" s="247" t="s">
        <v>400</v>
      </c>
      <c r="E146" s="248" t="s">
        <v>7195</v>
      </c>
      <c r="F146" s="249" t="s">
        <v>7196</v>
      </c>
      <c r="G146" s="250" t="s">
        <v>461</v>
      </c>
      <c r="H146" s="251">
        <v>10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215</v>
      </c>
    </row>
    <row r="147" s="2" customFormat="1" ht="16.5" customHeight="1">
      <c r="A147" s="40"/>
      <c r="B147" s="41"/>
      <c r="C147" s="247" t="s">
        <v>168</v>
      </c>
      <c r="D147" s="247" t="s">
        <v>400</v>
      </c>
      <c r="E147" s="248" t="s">
        <v>7197</v>
      </c>
      <c r="F147" s="249" t="s">
        <v>7198</v>
      </c>
      <c r="G147" s="250" t="s">
        <v>461</v>
      </c>
      <c r="H147" s="251">
        <v>9400</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661</v>
      </c>
    </row>
    <row r="148" s="2" customFormat="1" ht="16.5" customHeight="1">
      <c r="A148" s="40"/>
      <c r="B148" s="41"/>
      <c r="C148" s="247" t="s">
        <v>171</v>
      </c>
      <c r="D148" s="247" t="s">
        <v>400</v>
      </c>
      <c r="E148" s="248" t="s">
        <v>7199</v>
      </c>
      <c r="F148" s="249" t="s">
        <v>7200</v>
      </c>
      <c r="G148" s="250" t="s">
        <v>461</v>
      </c>
      <c r="H148" s="251">
        <v>2800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664</v>
      </c>
    </row>
    <row r="149" s="2" customFormat="1" ht="16.5" customHeight="1">
      <c r="A149" s="40"/>
      <c r="B149" s="41"/>
      <c r="C149" s="247" t="s">
        <v>174</v>
      </c>
      <c r="D149" s="247" t="s">
        <v>400</v>
      </c>
      <c r="E149" s="248" t="s">
        <v>7201</v>
      </c>
      <c r="F149" s="249" t="s">
        <v>7202</v>
      </c>
      <c r="G149" s="250" t="s">
        <v>461</v>
      </c>
      <c r="H149" s="251">
        <v>480</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667</v>
      </c>
    </row>
    <row r="150" s="2" customFormat="1" ht="21.75" customHeight="1">
      <c r="A150" s="40"/>
      <c r="B150" s="41"/>
      <c r="C150" s="247" t="s">
        <v>7</v>
      </c>
      <c r="D150" s="247" t="s">
        <v>400</v>
      </c>
      <c r="E150" s="248" t="s">
        <v>7203</v>
      </c>
      <c r="F150" s="249" t="s">
        <v>7204</v>
      </c>
      <c r="G150" s="250" t="s">
        <v>1828</v>
      </c>
      <c r="H150" s="251">
        <v>8000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670</v>
      </c>
    </row>
    <row r="151" s="2" customFormat="1" ht="21.75" customHeight="1">
      <c r="A151" s="40"/>
      <c r="B151" s="41"/>
      <c r="C151" s="247" t="s">
        <v>179</v>
      </c>
      <c r="D151" s="247" t="s">
        <v>400</v>
      </c>
      <c r="E151" s="248" t="s">
        <v>7205</v>
      </c>
      <c r="F151" s="249" t="s">
        <v>7206</v>
      </c>
      <c r="G151" s="250" t="s">
        <v>1828</v>
      </c>
      <c r="H151" s="251">
        <v>2500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673</v>
      </c>
    </row>
    <row r="152" s="2" customFormat="1" ht="21.75" customHeight="1">
      <c r="A152" s="40"/>
      <c r="B152" s="41"/>
      <c r="C152" s="247" t="s">
        <v>185</v>
      </c>
      <c r="D152" s="247" t="s">
        <v>400</v>
      </c>
      <c r="E152" s="248" t="s">
        <v>7207</v>
      </c>
      <c r="F152" s="249" t="s">
        <v>7208</v>
      </c>
      <c r="G152" s="250" t="s">
        <v>461</v>
      </c>
      <c r="H152" s="251">
        <v>20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676</v>
      </c>
    </row>
    <row r="153" s="2" customFormat="1" ht="21.75" customHeight="1">
      <c r="A153" s="40"/>
      <c r="B153" s="41"/>
      <c r="C153" s="247" t="s">
        <v>188</v>
      </c>
      <c r="D153" s="247" t="s">
        <v>400</v>
      </c>
      <c r="E153" s="248" t="s">
        <v>7209</v>
      </c>
      <c r="F153" s="249" t="s">
        <v>7210</v>
      </c>
      <c r="G153" s="250" t="s">
        <v>461</v>
      </c>
      <c r="H153" s="251">
        <v>8500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679</v>
      </c>
    </row>
    <row r="154" s="2" customFormat="1" ht="21.75" customHeight="1">
      <c r="A154" s="40"/>
      <c r="B154" s="41"/>
      <c r="C154" s="247" t="s">
        <v>191</v>
      </c>
      <c r="D154" s="247" t="s">
        <v>400</v>
      </c>
      <c r="E154" s="248" t="s">
        <v>7211</v>
      </c>
      <c r="F154" s="249" t="s">
        <v>7212</v>
      </c>
      <c r="G154" s="250" t="s">
        <v>1828</v>
      </c>
      <c r="H154" s="251">
        <v>50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682</v>
      </c>
    </row>
    <row r="155" s="2" customFormat="1" ht="21.75" customHeight="1">
      <c r="A155" s="40"/>
      <c r="B155" s="41"/>
      <c r="C155" s="247" t="s">
        <v>194</v>
      </c>
      <c r="D155" s="247" t="s">
        <v>400</v>
      </c>
      <c r="E155" s="248" t="s">
        <v>7213</v>
      </c>
      <c r="F155" s="249" t="s">
        <v>7214</v>
      </c>
      <c r="G155" s="250" t="s">
        <v>1828</v>
      </c>
      <c r="H155" s="251">
        <v>30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995</v>
      </c>
    </row>
    <row r="156" s="2" customFormat="1" ht="16.5" customHeight="1">
      <c r="A156" s="40"/>
      <c r="B156" s="41"/>
      <c r="C156" s="247" t="s">
        <v>197</v>
      </c>
      <c r="D156" s="247" t="s">
        <v>400</v>
      </c>
      <c r="E156" s="248" t="s">
        <v>7215</v>
      </c>
      <c r="F156" s="249" t="s">
        <v>7216</v>
      </c>
      <c r="G156" s="250" t="s">
        <v>5392</v>
      </c>
      <c r="H156" s="251">
        <v>16</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1026</v>
      </c>
    </row>
    <row r="157" s="2" customFormat="1" ht="16.5" customHeight="1">
      <c r="A157" s="40"/>
      <c r="B157" s="41"/>
      <c r="C157" s="247" t="s">
        <v>200</v>
      </c>
      <c r="D157" s="247" t="s">
        <v>400</v>
      </c>
      <c r="E157" s="248" t="s">
        <v>7217</v>
      </c>
      <c r="F157" s="249" t="s">
        <v>7218</v>
      </c>
      <c r="G157" s="250" t="s">
        <v>5392</v>
      </c>
      <c r="H157" s="251">
        <v>16</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1042</v>
      </c>
    </row>
    <row r="158" s="2" customFormat="1" ht="16.5" customHeight="1">
      <c r="A158" s="40"/>
      <c r="B158" s="41"/>
      <c r="C158" s="247" t="s">
        <v>203</v>
      </c>
      <c r="D158" s="247" t="s">
        <v>400</v>
      </c>
      <c r="E158" s="248" t="s">
        <v>7219</v>
      </c>
      <c r="F158" s="249" t="s">
        <v>7220</v>
      </c>
      <c r="G158" s="250" t="s">
        <v>5373</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1057</v>
      </c>
    </row>
    <row r="159" s="2" customFormat="1" ht="16.5" customHeight="1">
      <c r="A159" s="40"/>
      <c r="B159" s="41"/>
      <c r="C159" s="247" t="s">
        <v>206</v>
      </c>
      <c r="D159" s="247" t="s">
        <v>400</v>
      </c>
      <c r="E159" s="248" t="s">
        <v>7221</v>
      </c>
      <c r="F159" s="249" t="s">
        <v>7222</v>
      </c>
      <c r="G159" s="250" t="s">
        <v>5373</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1066</v>
      </c>
    </row>
    <row r="160" s="2" customFormat="1" ht="16.5" customHeight="1">
      <c r="A160" s="40"/>
      <c r="B160" s="41"/>
      <c r="C160" s="247" t="s">
        <v>209</v>
      </c>
      <c r="D160" s="247" t="s">
        <v>400</v>
      </c>
      <c r="E160" s="248" t="s">
        <v>7223</v>
      </c>
      <c r="F160" s="249" t="s">
        <v>7224</v>
      </c>
      <c r="G160" s="250" t="s">
        <v>5373</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1078</v>
      </c>
    </row>
    <row r="161" s="2" customFormat="1" ht="16.5" customHeight="1">
      <c r="A161" s="40"/>
      <c r="B161" s="41"/>
      <c r="C161" s="247" t="s">
        <v>212</v>
      </c>
      <c r="D161" s="247" t="s">
        <v>400</v>
      </c>
      <c r="E161" s="248" t="s">
        <v>7225</v>
      </c>
      <c r="F161" s="249" t="s">
        <v>7226</v>
      </c>
      <c r="G161" s="250" t="s">
        <v>5373</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1088</v>
      </c>
    </row>
    <row r="162" s="2" customFormat="1" ht="16.5" customHeight="1">
      <c r="A162" s="40"/>
      <c r="B162" s="41"/>
      <c r="C162" s="247" t="s">
        <v>182</v>
      </c>
      <c r="D162" s="247" t="s">
        <v>400</v>
      </c>
      <c r="E162" s="248" t="s">
        <v>7227</v>
      </c>
      <c r="F162" s="249" t="s">
        <v>7228</v>
      </c>
      <c r="G162" s="250" t="s">
        <v>5373</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1096</v>
      </c>
    </row>
    <row r="163" s="2" customFormat="1" ht="16.5" customHeight="1">
      <c r="A163" s="40"/>
      <c r="B163" s="41"/>
      <c r="C163" s="247" t="s">
        <v>215</v>
      </c>
      <c r="D163" s="247" t="s">
        <v>400</v>
      </c>
      <c r="E163" s="248" t="s">
        <v>7229</v>
      </c>
      <c r="F163" s="249" t="s">
        <v>6891</v>
      </c>
      <c r="G163" s="250" t="s">
        <v>5373</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1105</v>
      </c>
    </row>
    <row r="164" s="2" customFormat="1" ht="16.5" customHeight="1">
      <c r="A164" s="40"/>
      <c r="B164" s="41"/>
      <c r="C164" s="247" t="s">
        <v>218</v>
      </c>
      <c r="D164" s="247" t="s">
        <v>400</v>
      </c>
      <c r="E164" s="248" t="s">
        <v>7230</v>
      </c>
      <c r="F164" s="249" t="s">
        <v>7231</v>
      </c>
      <c r="G164" s="250" t="s">
        <v>5373</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790</v>
      </c>
    </row>
    <row r="165" s="12" customFormat="1" ht="25.92" customHeight="1">
      <c r="A165" s="12"/>
      <c r="B165" s="231"/>
      <c r="C165" s="232"/>
      <c r="D165" s="233" t="s">
        <v>82</v>
      </c>
      <c r="E165" s="234" t="s">
        <v>4008</v>
      </c>
      <c r="F165" s="234" t="s">
        <v>4008</v>
      </c>
      <c r="G165" s="232"/>
      <c r="H165" s="232"/>
      <c r="I165" s="235"/>
      <c r="J165" s="236">
        <f>BK165</f>
        <v>0</v>
      </c>
      <c r="K165" s="232"/>
      <c r="L165" s="237"/>
      <c r="M165" s="238"/>
      <c r="N165" s="239"/>
      <c r="O165" s="239"/>
      <c r="P165" s="240">
        <f>P166</f>
        <v>0</v>
      </c>
      <c r="Q165" s="239"/>
      <c r="R165" s="240">
        <f>R166</f>
        <v>0</v>
      </c>
      <c r="S165" s="239"/>
      <c r="T165" s="241">
        <f>T166</f>
        <v>0</v>
      </c>
      <c r="U165" s="12"/>
      <c r="V165" s="12"/>
      <c r="W165" s="12"/>
      <c r="X165" s="12"/>
      <c r="Y165" s="12"/>
      <c r="Z165" s="12"/>
      <c r="AA165" s="12"/>
      <c r="AB165" s="12"/>
      <c r="AC165" s="12"/>
      <c r="AD165" s="12"/>
      <c r="AE165" s="12"/>
      <c r="AR165" s="242" t="s">
        <v>124</v>
      </c>
      <c r="AT165" s="243" t="s">
        <v>82</v>
      </c>
      <c r="AU165" s="243" t="s">
        <v>83</v>
      </c>
      <c r="AY165" s="242" t="s">
        <v>397</v>
      </c>
      <c r="BK165" s="244">
        <f>BK166</f>
        <v>0</v>
      </c>
    </row>
    <row r="166" s="12" customFormat="1" ht="22.8" customHeight="1">
      <c r="A166" s="12"/>
      <c r="B166" s="231"/>
      <c r="C166" s="232"/>
      <c r="D166" s="233" t="s">
        <v>82</v>
      </c>
      <c r="E166" s="245" t="s">
        <v>4157</v>
      </c>
      <c r="F166" s="245" t="s">
        <v>4158</v>
      </c>
      <c r="G166" s="232"/>
      <c r="H166" s="232"/>
      <c r="I166" s="235"/>
      <c r="J166" s="246">
        <f>BK166</f>
        <v>0</v>
      </c>
      <c r="K166" s="232"/>
      <c r="L166" s="237"/>
      <c r="M166" s="238"/>
      <c r="N166" s="239"/>
      <c r="O166" s="239"/>
      <c r="P166" s="240">
        <f>P167+P168+P169</f>
        <v>0</v>
      </c>
      <c r="Q166" s="239"/>
      <c r="R166" s="240">
        <f>R167+R168+R169</f>
        <v>0</v>
      </c>
      <c r="S166" s="239"/>
      <c r="T166" s="241">
        <f>T167+T168+T169</f>
        <v>0</v>
      </c>
      <c r="U166" s="12"/>
      <c r="V166" s="12"/>
      <c r="W166" s="12"/>
      <c r="X166" s="12"/>
      <c r="Y166" s="12"/>
      <c r="Z166" s="12"/>
      <c r="AA166" s="12"/>
      <c r="AB166" s="12"/>
      <c r="AC166" s="12"/>
      <c r="AD166" s="12"/>
      <c r="AE166" s="12"/>
      <c r="AR166" s="242" t="s">
        <v>124</v>
      </c>
      <c r="AT166" s="243" t="s">
        <v>82</v>
      </c>
      <c r="AU166" s="243" t="s">
        <v>91</v>
      </c>
      <c r="AY166" s="242" t="s">
        <v>397</v>
      </c>
      <c r="BK166" s="244">
        <f>BK167+BK168+BK169</f>
        <v>0</v>
      </c>
    </row>
    <row r="167" s="2" customFormat="1" ht="16.5" customHeight="1">
      <c r="A167" s="40"/>
      <c r="B167" s="41"/>
      <c r="C167" s="247" t="s">
        <v>661</v>
      </c>
      <c r="D167" s="247" t="s">
        <v>400</v>
      </c>
      <c r="E167" s="248" t="s">
        <v>7232</v>
      </c>
      <c r="F167" s="249" t="s">
        <v>7233</v>
      </c>
      <c r="G167" s="250" t="s">
        <v>1828</v>
      </c>
      <c r="H167" s="251">
        <v>8</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1962</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1962</v>
      </c>
      <c r="BM167" s="259" t="s">
        <v>7234</v>
      </c>
    </row>
    <row r="168" s="2" customFormat="1" ht="16.5" customHeight="1">
      <c r="A168" s="40"/>
      <c r="B168" s="41"/>
      <c r="C168" s="247" t="s">
        <v>795</v>
      </c>
      <c r="D168" s="247" t="s">
        <v>400</v>
      </c>
      <c r="E168" s="248" t="s">
        <v>7235</v>
      </c>
      <c r="F168" s="249" t="s">
        <v>7236</v>
      </c>
      <c r="G168" s="250" t="s">
        <v>461</v>
      </c>
      <c r="H168" s="251">
        <v>120</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1962</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1962</v>
      </c>
      <c r="BM168" s="259" t="s">
        <v>7237</v>
      </c>
    </row>
    <row r="169" s="12" customFormat="1" ht="20.88" customHeight="1">
      <c r="A169" s="12"/>
      <c r="B169" s="231"/>
      <c r="C169" s="232"/>
      <c r="D169" s="233" t="s">
        <v>82</v>
      </c>
      <c r="E169" s="245" t="s">
        <v>7238</v>
      </c>
      <c r="F169" s="245" t="s">
        <v>7239</v>
      </c>
      <c r="G169" s="232"/>
      <c r="H169" s="232"/>
      <c r="I169" s="235"/>
      <c r="J169" s="246">
        <f>BK169</f>
        <v>0</v>
      </c>
      <c r="K169" s="232"/>
      <c r="L169" s="237"/>
      <c r="M169" s="238"/>
      <c r="N169" s="239"/>
      <c r="O169" s="239"/>
      <c r="P169" s="240">
        <f>P170</f>
        <v>0</v>
      </c>
      <c r="Q169" s="239"/>
      <c r="R169" s="240">
        <f>R170</f>
        <v>0</v>
      </c>
      <c r="S169" s="239"/>
      <c r="T169" s="241">
        <f>T170</f>
        <v>0</v>
      </c>
      <c r="U169" s="12"/>
      <c r="V169" s="12"/>
      <c r="W169" s="12"/>
      <c r="X169" s="12"/>
      <c r="Y169" s="12"/>
      <c r="Z169" s="12"/>
      <c r="AA169" s="12"/>
      <c r="AB169" s="12"/>
      <c r="AC169" s="12"/>
      <c r="AD169" s="12"/>
      <c r="AE169" s="12"/>
      <c r="AR169" s="242" t="s">
        <v>124</v>
      </c>
      <c r="AT169" s="243" t="s">
        <v>82</v>
      </c>
      <c r="AU169" s="243" t="s">
        <v>93</v>
      </c>
      <c r="AY169" s="242" t="s">
        <v>397</v>
      </c>
      <c r="BK169" s="244">
        <f>BK170</f>
        <v>0</v>
      </c>
    </row>
    <row r="170" s="2" customFormat="1" ht="21.75" customHeight="1">
      <c r="A170" s="40"/>
      <c r="B170" s="41"/>
      <c r="C170" s="247" t="s">
        <v>664</v>
      </c>
      <c r="D170" s="247" t="s">
        <v>400</v>
      </c>
      <c r="E170" s="248" t="s">
        <v>7104</v>
      </c>
      <c r="F170" s="249" t="s">
        <v>7240</v>
      </c>
      <c r="G170" s="250" t="s">
        <v>1828</v>
      </c>
      <c r="H170" s="251">
        <v>3</v>
      </c>
      <c r="I170" s="252"/>
      <c r="J170" s="253">
        <f>ROUND(I170*H170,2)</f>
        <v>0</v>
      </c>
      <c r="K170" s="254"/>
      <c r="L170" s="46"/>
      <c r="M170" s="302" t="s">
        <v>1</v>
      </c>
      <c r="N170" s="303" t="s">
        <v>48</v>
      </c>
      <c r="O170" s="267"/>
      <c r="P170" s="304">
        <f>O170*H170</f>
        <v>0</v>
      </c>
      <c r="Q170" s="304">
        <v>0</v>
      </c>
      <c r="R170" s="304">
        <f>Q170*H170</f>
        <v>0</v>
      </c>
      <c r="S170" s="304">
        <v>0</v>
      </c>
      <c r="T170" s="305">
        <f>S170*H170</f>
        <v>0</v>
      </c>
      <c r="U170" s="40"/>
      <c r="V170" s="40"/>
      <c r="W170" s="40"/>
      <c r="X170" s="40"/>
      <c r="Y170" s="40"/>
      <c r="Z170" s="40"/>
      <c r="AA170" s="40"/>
      <c r="AB170" s="40"/>
      <c r="AC170" s="40"/>
      <c r="AD170" s="40"/>
      <c r="AE170" s="40"/>
      <c r="AR170" s="259" t="s">
        <v>1962</v>
      </c>
      <c r="AT170" s="259" t="s">
        <v>400</v>
      </c>
      <c r="AU170" s="259" t="s">
        <v>112</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1962</v>
      </c>
      <c r="BM170" s="259" t="s">
        <v>7241</v>
      </c>
    </row>
    <row r="171" s="2" customFormat="1" ht="6.96" customHeight="1">
      <c r="A171" s="40"/>
      <c r="B171" s="68"/>
      <c r="C171" s="69"/>
      <c r="D171" s="69"/>
      <c r="E171" s="69"/>
      <c r="F171" s="69"/>
      <c r="G171" s="69"/>
      <c r="H171" s="69"/>
      <c r="I171" s="195"/>
      <c r="J171" s="69"/>
      <c r="K171" s="69"/>
      <c r="L171" s="46"/>
      <c r="M171" s="40"/>
      <c r="O171" s="40"/>
      <c r="P171" s="40"/>
      <c r="Q171" s="40"/>
      <c r="R171" s="40"/>
      <c r="S171" s="40"/>
      <c r="T171" s="40"/>
      <c r="U171" s="40"/>
      <c r="V171" s="40"/>
      <c r="W171" s="40"/>
      <c r="X171" s="40"/>
      <c r="Y171" s="40"/>
      <c r="Z171" s="40"/>
      <c r="AA171" s="40"/>
      <c r="AB171" s="40"/>
      <c r="AC171" s="40"/>
      <c r="AD171" s="40"/>
      <c r="AE171" s="40"/>
    </row>
  </sheetData>
  <sheetProtection sheet="1" autoFilter="0" formatColumns="0" formatRows="0" objects="1" scenarios="1" spinCount="100000" saltValue="P2tgijhrvxBzdeswpIuo96y7QMq01POMx1Uuv5cS8L8B5Ih1MYLUSWTLG/etID8V50DDfQSVj2Dxp5uPZlEDzg==" hashValue="5xQtUsRhyRDjsKF9zphN3phD+8dnE/mDjyPFJGbXRErIfv8cqutuSuf73oxIXTOB9janGhdtRvK8NJGPDaR2qw==" algorithmName="SHA-512" password="CC35"/>
  <autoFilter ref="C127:K17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4347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7242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ROUND((SUM(BE127:BE154)),  2)</f>
        <v>0</v>
      </c>
      <c r="G37" s="40"/>
      <c r="H37" s="40"/>
      <c r="I37" s="174">
        <v>0.20999999999999999</v>
      </c>
      <c r="J37" s="173">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ROUND((SUM(BF127:BF154)),  2)</f>
        <v>0</v>
      </c>
      <c r="G38" s="40"/>
      <c r="H38" s="40"/>
      <c r="I38" s="174">
        <v>0.14999999999999999</v>
      </c>
      <c r="J38" s="173">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4347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1.22 - Evakuační rozhlas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7243</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580</v>
      </c>
      <c r="E102" s="208"/>
      <c r="F102" s="208"/>
      <c r="G102" s="208"/>
      <c r="H102" s="208"/>
      <c r="I102" s="209"/>
      <c r="J102" s="210">
        <f>J152</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583</v>
      </c>
      <c r="E103" s="214"/>
      <c r="F103" s="214"/>
      <c r="G103" s="214"/>
      <c r="H103" s="214"/>
      <c r="I103" s="215"/>
      <c r="J103" s="216">
        <f>J153</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1" customFormat="1" ht="16.5" customHeight="1">
      <c r="B115" s="22"/>
      <c r="C115" s="23"/>
      <c r="D115" s="23"/>
      <c r="E115" s="199" t="s">
        <v>555</v>
      </c>
      <c r="F115" s="23"/>
      <c r="G115" s="23"/>
      <c r="H115" s="23"/>
      <c r="I115" s="149"/>
      <c r="J115" s="23"/>
      <c r="K115" s="23"/>
      <c r="L115" s="21"/>
    </row>
    <row r="116" s="1" customFormat="1" ht="12" customHeight="1">
      <c r="B116" s="22"/>
      <c r="C116" s="33" t="s">
        <v>556</v>
      </c>
      <c r="D116" s="23"/>
      <c r="E116" s="23"/>
      <c r="F116" s="23"/>
      <c r="G116" s="23"/>
      <c r="H116" s="23"/>
      <c r="I116" s="149"/>
      <c r="J116" s="23"/>
      <c r="K116" s="23"/>
      <c r="L116" s="21"/>
    </row>
    <row r="117" s="2" customFormat="1" ht="16.5" customHeight="1">
      <c r="A117" s="40"/>
      <c r="B117" s="41"/>
      <c r="C117" s="42"/>
      <c r="D117" s="42"/>
      <c r="E117" s="333" t="s">
        <v>4347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4348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1.22 - Evakuační rozhlas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Moravská Třebová</v>
      </c>
      <c r="G121" s="42"/>
      <c r="H121" s="42"/>
      <c r="I121" s="159" t="s">
        <v>24</v>
      </c>
      <c r="J121" s="81" t="str">
        <f>IF(J16="","",J16)</f>
        <v>1. 6. 2020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Pardubický kraj</v>
      </c>
      <c r="G123" s="42"/>
      <c r="H123" s="42"/>
      <c r="I123" s="159" t="s">
        <v>36</v>
      </c>
      <c r="J123" s="38" t="str">
        <f>E25</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P128+P152</f>
        <v>0</v>
      </c>
      <c r="Q127" s="106"/>
      <c r="R127" s="228">
        <f>R128+R152</f>
        <v>0</v>
      </c>
      <c r="S127" s="106"/>
      <c r="T127" s="229">
        <f>T128+T152</f>
        <v>0</v>
      </c>
      <c r="U127" s="40"/>
      <c r="V127" s="40"/>
      <c r="W127" s="40"/>
      <c r="X127" s="40"/>
      <c r="Y127" s="40"/>
      <c r="Z127" s="40"/>
      <c r="AA127" s="40"/>
      <c r="AB127" s="40"/>
      <c r="AC127" s="40"/>
      <c r="AD127" s="40"/>
      <c r="AE127" s="40"/>
      <c r="AT127" s="18" t="s">
        <v>82</v>
      </c>
      <c r="AU127" s="18" t="s">
        <v>374</v>
      </c>
      <c r="BK127" s="230">
        <f>BK128+BK152</f>
        <v>0</v>
      </c>
    </row>
    <row r="128" s="12" customFormat="1" ht="25.92" customHeight="1">
      <c r="A128" s="12"/>
      <c r="B128" s="231"/>
      <c r="C128" s="232"/>
      <c r="D128" s="233" t="s">
        <v>82</v>
      </c>
      <c r="E128" s="234" t="s">
        <v>5135</v>
      </c>
      <c r="F128" s="234" t="s">
        <v>7244</v>
      </c>
      <c r="G128" s="232"/>
      <c r="H128" s="232"/>
      <c r="I128" s="235"/>
      <c r="J128" s="236">
        <f>BK128</f>
        <v>0</v>
      </c>
      <c r="K128" s="232"/>
      <c r="L128" s="237"/>
      <c r="M128" s="238"/>
      <c r="N128" s="239"/>
      <c r="O128" s="239"/>
      <c r="P128" s="240">
        <f>SUM(P129:P151)</f>
        <v>0</v>
      </c>
      <c r="Q128" s="239"/>
      <c r="R128" s="240">
        <f>SUM(R129:R151)</f>
        <v>0</v>
      </c>
      <c r="S128" s="239"/>
      <c r="T128" s="241">
        <f>SUM(T129:T151)</f>
        <v>0</v>
      </c>
      <c r="U128" s="12"/>
      <c r="V128" s="12"/>
      <c r="W128" s="12"/>
      <c r="X128" s="12"/>
      <c r="Y128" s="12"/>
      <c r="Z128" s="12"/>
      <c r="AA128" s="12"/>
      <c r="AB128" s="12"/>
      <c r="AC128" s="12"/>
      <c r="AD128" s="12"/>
      <c r="AE128" s="12"/>
      <c r="AR128" s="242" t="s">
        <v>91</v>
      </c>
      <c r="AT128" s="243" t="s">
        <v>82</v>
      </c>
      <c r="AU128" s="243" t="s">
        <v>83</v>
      </c>
      <c r="AY128" s="242" t="s">
        <v>397</v>
      </c>
      <c r="BK128" s="244">
        <f>SUM(BK129:BK151)</f>
        <v>0</v>
      </c>
    </row>
    <row r="129" s="2" customFormat="1" ht="16.5" customHeight="1">
      <c r="A129" s="40"/>
      <c r="B129" s="41"/>
      <c r="C129" s="247" t="s">
        <v>91</v>
      </c>
      <c r="D129" s="247" t="s">
        <v>400</v>
      </c>
      <c r="E129" s="248" t="s">
        <v>7245</v>
      </c>
      <c r="F129" s="249" t="s">
        <v>7246</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2" customFormat="1" ht="21.75" customHeight="1">
      <c r="A130" s="40"/>
      <c r="B130" s="41"/>
      <c r="C130" s="247" t="s">
        <v>93</v>
      </c>
      <c r="D130" s="247" t="s">
        <v>400</v>
      </c>
      <c r="E130" s="248" t="s">
        <v>7247</v>
      </c>
      <c r="F130" s="249" t="s">
        <v>7248</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ht="21.75" customHeight="1">
      <c r="A131" s="40"/>
      <c r="B131" s="41"/>
      <c r="C131" s="247" t="s">
        <v>112</v>
      </c>
      <c r="D131" s="247" t="s">
        <v>400</v>
      </c>
      <c r="E131" s="248" t="s">
        <v>7249</v>
      </c>
      <c r="F131" s="249" t="s">
        <v>7250</v>
      </c>
      <c r="G131" s="250" t="s">
        <v>1828</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ht="16.5" customHeight="1">
      <c r="A132" s="40"/>
      <c r="B132" s="41"/>
      <c r="C132" s="247" t="s">
        <v>124</v>
      </c>
      <c r="D132" s="247" t="s">
        <v>400</v>
      </c>
      <c r="E132" s="248" t="s">
        <v>7251</v>
      </c>
      <c r="F132" s="249" t="s">
        <v>7252</v>
      </c>
      <c r="G132" s="250" t="s">
        <v>1828</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ht="21.75" customHeight="1">
      <c r="A133" s="40"/>
      <c r="B133" s="41"/>
      <c r="C133" s="247" t="s">
        <v>130</v>
      </c>
      <c r="D133" s="247" t="s">
        <v>400</v>
      </c>
      <c r="E133" s="248" t="s">
        <v>7253</v>
      </c>
      <c r="F133" s="249" t="s">
        <v>7254</v>
      </c>
      <c r="G133" s="250" t="s">
        <v>1828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145</v>
      </c>
    </row>
    <row r="134" s="2" customFormat="1" ht="21.75" customHeight="1">
      <c r="A134" s="40"/>
      <c r="B134" s="41"/>
      <c r="C134" s="247" t="s">
        <v>133</v>
      </c>
      <c r="D134" s="247" t="s">
        <v>400</v>
      </c>
      <c r="E134" s="248" t="s">
        <v>7255</v>
      </c>
      <c r="F134" s="249" t="s">
        <v>7256</v>
      </c>
      <c r="G134" s="250" t="s">
        <v>1828</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151</v>
      </c>
    </row>
    <row r="135" s="2" customFormat="1" ht="21.75" customHeight="1">
      <c r="A135" s="40"/>
      <c r="B135" s="41"/>
      <c r="C135" s="247" t="s">
        <v>139</v>
      </c>
      <c r="D135" s="247" t="s">
        <v>400</v>
      </c>
      <c r="E135" s="248" t="s">
        <v>7257</v>
      </c>
      <c r="F135" s="249" t="s">
        <v>7258</v>
      </c>
      <c r="G135" s="250" t="s">
        <v>1828</v>
      </c>
      <c r="H135" s="251">
        <v>43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21.75" customHeight="1">
      <c r="A136" s="40"/>
      <c r="B136" s="41"/>
      <c r="C136" s="247" t="s">
        <v>136</v>
      </c>
      <c r="D136" s="247" t="s">
        <v>400</v>
      </c>
      <c r="E136" s="248" t="s">
        <v>7259</v>
      </c>
      <c r="F136" s="249" t="s">
        <v>7260</v>
      </c>
      <c r="G136" s="250" t="s">
        <v>1828</v>
      </c>
      <c r="H136" s="251">
        <v>333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ht="16.5" customHeight="1">
      <c r="A137" s="40"/>
      <c r="B137" s="41"/>
      <c r="C137" s="247" t="s">
        <v>142</v>
      </c>
      <c r="D137" s="247" t="s">
        <v>400</v>
      </c>
      <c r="E137" s="248" t="s">
        <v>7261</v>
      </c>
      <c r="F137" s="249" t="s">
        <v>7262</v>
      </c>
      <c r="G137" s="250" t="s">
        <v>461</v>
      </c>
      <c r="H137" s="251">
        <v>8600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ht="16.5" customHeight="1">
      <c r="A138" s="40"/>
      <c r="B138" s="41"/>
      <c r="C138" s="247" t="s">
        <v>145</v>
      </c>
      <c r="D138" s="247" t="s">
        <v>400</v>
      </c>
      <c r="E138" s="248" t="s">
        <v>7263</v>
      </c>
      <c r="F138" s="249" t="s">
        <v>7202</v>
      </c>
      <c r="G138" s="250" t="s">
        <v>461</v>
      </c>
      <c r="H138" s="251">
        <v>300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174</v>
      </c>
    </row>
    <row r="139" s="2" customFormat="1" ht="21.75" customHeight="1">
      <c r="A139" s="40"/>
      <c r="B139" s="41"/>
      <c r="C139" s="247" t="s">
        <v>148</v>
      </c>
      <c r="D139" s="247" t="s">
        <v>400</v>
      </c>
      <c r="E139" s="248" t="s">
        <v>7264</v>
      </c>
      <c r="F139" s="249" t="s">
        <v>7265</v>
      </c>
      <c r="G139" s="250" t="s">
        <v>461</v>
      </c>
      <c r="H139" s="251">
        <v>580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179</v>
      </c>
    </row>
    <row r="140" s="2" customFormat="1" ht="21.75" customHeight="1">
      <c r="A140" s="40"/>
      <c r="B140" s="41"/>
      <c r="C140" s="247" t="s">
        <v>151</v>
      </c>
      <c r="D140" s="247" t="s">
        <v>400</v>
      </c>
      <c r="E140" s="248" t="s">
        <v>7209</v>
      </c>
      <c r="F140" s="249" t="s">
        <v>7210</v>
      </c>
      <c r="G140" s="250" t="s">
        <v>461</v>
      </c>
      <c r="H140" s="251">
        <v>450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188</v>
      </c>
    </row>
    <row r="141" s="2" customFormat="1" ht="21.75" customHeight="1">
      <c r="A141" s="40"/>
      <c r="B141" s="41"/>
      <c r="C141" s="247" t="s">
        <v>154</v>
      </c>
      <c r="D141" s="247" t="s">
        <v>400</v>
      </c>
      <c r="E141" s="248" t="s">
        <v>7203</v>
      </c>
      <c r="F141" s="249" t="s">
        <v>7204</v>
      </c>
      <c r="G141" s="250" t="s">
        <v>1828</v>
      </c>
      <c r="H141" s="251">
        <v>25000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194</v>
      </c>
    </row>
    <row r="142" s="2" customFormat="1" ht="16.5" customHeight="1">
      <c r="A142" s="40"/>
      <c r="B142" s="41"/>
      <c r="C142" s="247" t="s">
        <v>157</v>
      </c>
      <c r="D142" s="247" t="s">
        <v>400</v>
      </c>
      <c r="E142" s="248" t="s">
        <v>7266</v>
      </c>
      <c r="F142" s="249" t="s">
        <v>7267</v>
      </c>
      <c r="G142" s="250" t="s">
        <v>1828</v>
      </c>
      <c r="H142" s="251">
        <v>14</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200</v>
      </c>
    </row>
    <row r="143" s="2" customFormat="1" ht="21.75" customHeight="1">
      <c r="A143" s="40"/>
      <c r="B143" s="41"/>
      <c r="C143" s="247" t="s">
        <v>8</v>
      </c>
      <c r="D143" s="247" t="s">
        <v>400</v>
      </c>
      <c r="E143" s="248" t="s">
        <v>7213</v>
      </c>
      <c r="F143" s="249" t="s">
        <v>7214</v>
      </c>
      <c r="G143" s="250" t="s">
        <v>1828</v>
      </c>
      <c r="H143" s="251">
        <v>16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7268</v>
      </c>
      <c r="F144" s="249" t="s">
        <v>7269</v>
      </c>
      <c r="G144" s="250" t="s">
        <v>5392</v>
      </c>
      <c r="H144" s="251">
        <v>12</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7270</v>
      </c>
      <c r="F145" s="249" t="s">
        <v>7220</v>
      </c>
      <c r="G145" s="250" t="s">
        <v>5373</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7271</v>
      </c>
      <c r="F146" s="249" t="s">
        <v>7222</v>
      </c>
      <c r="G146" s="250" t="s">
        <v>5392</v>
      </c>
      <c r="H146" s="251">
        <v>32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7272</v>
      </c>
      <c r="F147" s="249" t="s">
        <v>7224</v>
      </c>
      <c r="G147" s="250" t="s">
        <v>5373</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7225</v>
      </c>
      <c r="F148" s="249" t="s">
        <v>7226</v>
      </c>
      <c r="G148" s="250" t="s">
        <v>5373</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7227</v>
      </c>
      <c r="F149" s="249" t="s">
        <v>7228</v>
      </c>
      <c r="G149" s="250" t="s">
        <v>5373</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7229</v>
      </c>
      <c r="F150" s="249" t="s">
        <v>6891</v>
      </c>
      <c r="G150" s="250" t="s">
        <v>5373</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7273</v>
      </c>
      <c r="F151" s="249" t="s">
        <v>7231</v>
      </c>
      <c r="G151" s="250" t="s">
        <v>5373</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12" customFormat="1" ht="25.92" customHeight="1">
      <c r="A152" s="12"/>
      <c r="B152" s="231"/>
      <c r="C152" s="232"/>
      <c r="D152" s="233" t="s">
        <v>82</v>
      </c>
      <c r="E152" s="234" t="s">
        <v>4008</v>
      </c>
      <c r="F152" s="234" t="s">
        <v>4008</v>
      </c>
      <c r="G152" s="232"/>
      <c r="H152" s="232"/>
      <c r="I152" s="235"/>
      <c r="J152" s="236">
        <f>BK152</f>
        <v>0</v>
      </c>
      <c r="K152" s="232"/>
      <c r="L152" s="237"/>
      <c r="M152" s="238"/>
      <c r="N152" s="239"/>
      <c r="O152" s="239"/>
      <c r="P152" s="240">
        <f>P153</f>
        <v>0</v>
      </c>
      <c r="Q152" s="239"/>
      <c r="R152" s="240">
        <f>R153</f>
        <v>0</v>
      </c>
      <c r="S152" s="239"/>
      <c r="T152" s="241">
        <f>T153</f>
        <v>0</v>
      </c>
      <c r="U152" s="12"/>
      <c r="V152" s="12"/>
      <c r="W152" s="12"/>
      <c r="X152" s="12"/>
      <c r="Y152" s="12"/>
      <c r="Z152" s="12"/>
      <c r="AA152" s="12"/>
      <c r="AB152" s="12"/>
      <c r="AC152" s="12"/>
      <c r="AD152" s="12"/>
      <c r="AE152" s="12"/>
      <c r="AR152" s="242" t="s">
        <v>124</v>
      </c>
      <c r="AT152" s="243" t="s">
        <v>82</v>
      </c>
      <c r="AU152" s="243" t="s">
        <v>83</v>
      </c>
      <c r="AY152" s="242" t="s">
        <v>397</v>
      </c>
      <c r="BK152" s="244">
        <f>BK153</f>
        <v>0</v>
      </c>
    </row>
    <row r="153" s="12" customFormat="1" ht="22.8" customHeight="1">
      <c r="A153" s="12"/>
      <c r="B153" s="231"/>
      <c r="C153" s="232"/>
      <c r="D153" s="233" t="s">
        <v>82</v>
      </c>
      <c r="E153" s="245" t="s">
        <v>4157</v>
      </c>
      <c r="F153" s="245" t="s">
        <v>4158</v>
      </c>
      <c r="G153" s="232"/>
      <c r="H153" s="232"/>
      <c r="I153" s="235"/>
      <c r="J153" s="246">
        <f>BK153</f>
        <v>0</v>
      </c>
      <c r="K153" s="232"/>
      <c r="L153" s="237"/>
      <c r="M153" s="238"/>
      <c r="N153" s="239"/>
      <c r="O153" s="239"/>
      <c r="P153" s="240">
        <f>P154</f>
        <v>0</v>
      </c>
      <c r="Q153" s="239"/>
      <c r="R153" s="240">
        <f>R154</f>
        <v>0</v>
      </c>
      <c r="S153" s="239"/>
      <c r="T153" s="241">
        <f>T154</f>
        <v>0</v>
      </c>
      <c r="U153" s="12"/>
      <c r="V153" s="12"/>
      <c r="W153" s="12"/>
      <c r="X153" s="12"/>
      <c r="Y153" s="12"/>
      <c r="Z153" s="12"/>
      <c r="AA153" s="12"/>
      <c r="AB153" s="12"/>
      <c r="AC153" s="12"/>
      <c r="AD153" s="12"/>
      <c r="AE153" s="12"/>
      <c r="AR153" s="242" t="s">
        <v>124</v>
      </c>
      <c r="AT153" s="243" t="s">
        <v>82</v>
      </c>
      <c r="AU153" s="243" t="s">
        <v>91</v>
      </c>
      <c r="AY153" s="242" t="s">
        <v>397</v>
      </c>
      <c r="BK153" s="244">
        <f>BK154</f>
        <v>0</v>
      </c>
    </row>
    <row r="154" s="2" customFormat="1" ht="16.5" customHeight="1">
      <c r="A154" s="40"/>
      <c r="B154" s="41"/>
      <c r="C154" s="247" t="s">
        <v>188</v>
      </c>
      <c r="D154" s="247" t="s">
        <v>400</v>
      </c>
      <c r="E154" s="248" t="s">
        <v>7232</v>
      </c>
      <c r="F154" s="249" t="s">
        <v>7274</v>
      </c>
      <c r="G154" s="250" t="s">
        <v>1828</v>
      </c>
      <c r="H154" s="251">
        <v>8</v>
      </c>
      <c r="I154" s="252"/>
      <c r="J154" s="253">
        <f>ROUND(I154*H154,2)</f>
        <v>0</v>
      </c>
      <c r="K154" s="254"/>
      <c r="L154" s="46"/>
      <c r="M154" s="302" t="s">
        <v>1</v>
      </c>
      <c r="N154" s="303" t="s">
        <v>48</v>
      </c>
      <c r="O154" s="267"/>
      <c r="P154" s="304">
        <f>O154*H154</f>
        <v>0</v>
      </c>
      <c r="Q154" s="304">
        <v>0</v>
      </c>
      <c r="R154" s="304">
        <f>Q154*H154</f>
        <v>0</v>
      </c>
      <c r="S154" s="304">
        <v>0</v>
      </c>
      <c r="T154" s="305">
        <f>S154*H154</f>
        <v>0</v>
      </c>
      <c r="U154" s="40"/>
      <c r="V154" s="40"/>
      <c r="W154" s="40"/>
      <c r="X154" s="40"/>
      <c r="Y154" s="40"/>
      <c r="Z154" s="40"/>
      <c r="AA154" s="40"/>
      <c r="AB154" s="40"/>
      <c r="AC154" s="40"/>
      <c r="AD154" s="40"/>
      <c r="AE154" s="40"/>
      <c r="AR154" s="259" t="s">
        <v>1962</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1962</v>
      </c>
      <c r="BM154" s="259" t="s">
        <v>7275</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PzzYT7stQHxaYkaBAV8atD3yywbz3xE3+Ok8ZVTb1iHQCEhBGofpRTtMHSyOHBjwnPwWBDN6P4klI/WwJ16ELA==" hashValue="sdo0Ggp+2saxRJq2DNNymhtotDmnX9bLb2GVw0D1FuSdTLHEVpDP5SQXsFaNpVQZBPBfGs4Bc6SoVWrxf5eBww==" algorithmName="SHA-512" password="CC3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7276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7277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7276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2.00 - Výtahy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7278</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7279</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1" customFormat="1" ht="16.5" customHeight="1">
      <c r="B114" s="22"/>
      <c r="C114" s="23"/>
      <c r="D114" s="23"/>
      <c r="E114" s="199" t="s">
        <v>555</v>
      </c>
      <c r="F114" s="23"/>
      <c r="G114" s="23"/>
      <c r="H114" s="23"/>
      <c r="I114" s="149"/>
      <c r="J114" s="23"/>
      <c r="K114" s="23"/>
      <c r="L114" s="21"/>
    </row>
    <row r="115" s="1" customFormat="1" ht="12" customHeight="1">
      <c r="B115" s="22"/>
      <c r="C115" s="33" t="s">
        <v>556</v>
      </c>
      <c r="D115" s="23"/>
      <c r="E115" s="23"/>
      <c r="F115" s="23"/>
      <c r="G115" s="23"/>
      <c r="H115" s="23"/>
      <c r="I115" s="149"/>
      <c r="J115" s="23"/>
      <c r="K115" s="23"/>
      <c r="L115" s="21"/>
    </row>
    <row r="116" s="2" customFormat="1" ht="16.5" customHeight="1">
      <c r="A116" s="40"/>
      <c r="B116" s="41"/>
      <c r="C116" s="42"/>
      <c r="D116" s="42"/>
      <c r="E116" s="333" t="s">
        <v>7276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4348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2.00 - Výtahy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1. 6. 2020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534</v>
      </c>
      <c r="F127" s="234" t="s">
        <v>7280</v>
      </c>
      <c r="G127" s="232"/>
      <c r="H127" s="232"/>
      <c r="I127" s="235"/>
      <c r="J127" s="236">
        <f>BK127</f>
        <v>0</v>
      </c>
      <c r="K127" s="232"/>
      <c r="L127" s="237"/>
      <c r="M127" s="238"/>
      <c r="N127" s="239"/>
      <c r="O127" s="239"/>
      <c r="P127" s="240">
        <f>P128</f>
        <v>0</v>
      </c>
      <c r="Q127" s="239"/>
      <c r="R127" s="240">
        <f>R128</f>
        <v>0</v>
      </c>
      <c r="S127" s="239"/>
      <c r="T127" s="241">
        <f>T128</f>
        <v>0</v>
      </c>
      <c r="U127" s="12"/>
      <c r="V127" s="12"/>
      <c r="W127" s="12"/>
      <c r="X127" s="12"/>
      <c r="Y127" s="12"/>
      <c r="Z127" s="12"/>
      <c r="AA127" s="12"/>
      <c r="AB127" s="12"/>
      <c r="AC127" s="12"/>
      <c r="AD127" s="12"/>
      <c r="AE127" s="12"/>
      <c r="AR127" s="242" t="s">
        <v>112</v>
      </c>
      <c r="AT127" s="243" t="s">
        <v>82</v>
      </c>
      <c r="AU127" s="243" t="s">
        <v>83</v>
      </c>
      <c r="AY127" s="242" t="s">
        <v>397</v>
      </c>
      <c r="BK127" s="244">
        <f>BK128</f>
        <v>0</v>
      </c>
    </row>
    <row r="128" s="12" customFormat="1" ht="22.8" customHeight="1">
      <c r="A128" s="12"/>
      <c r="B128" s="231"/>
      <c r="C128" s="232"/>
      <c r="D128" s="233" t="s">
        <v>82</v>
      </c>
      <c r="E128" s="245" t="s">
        <v>7281</v>
      </c>
      <c r="F128" s="245" t="s">
        <v>7282</v>
      </c>
      <c r="G128" s="232"/>
      <c r="H128" s="232"/>
      <c r="I128" s="235"/>
      <c r="J128" s="246">
        <f>BK128</f>
        <v>0</v>
      </c>
      <c r="K128" s="232"/>
      <c r="L128" s="237"/>
      <c r="M128" s="238"/>
      <c r="N128" s="239"/>
      <c r="O128" s="239"/>
      <c r="P128" s="240">
        <f>SUM(P129:P136)</f>
        <v>0</v>
      </c>
      <c r="Q128" s="239"/>
      <c r="R128" s="240">
        <f>SUM(R129:R136)</f>
        <v>0</v>
      </c>
      <c r="S128" s="239"/>
      <c r="T128" s="241">
        <f>SUM(T129:T136)</f>
        <v>0</v>
      </c>
      <c r="U128" s="12"/>
      <c r="V128" s="12"/>
      <c r="W128" s="12"/>
      <c r="X128" s="12"/>
      <c r="Y128" s="12"/>
      <c r="Z128" s="12"/>
      <c r="AA128" s="12"/>
      <c r="AB128" s="12"/>
      <c r="AC128" s="12"/>
      <c r="AD128" s="12"/>
      <c r="AE128" s="12"/>
      <c r="AR128" s="242" t="s">
        <v>112</v>
      </c>
      <c r="AT128" s="243" t="s">
        <v>82</v>
      </c>
      <c r="AU128" s="243" t="s">
        <v>91</v>
      </c>
      <c r="AY128" s="242" t="s">
        <v>397</v>
      </c>
      <c r="BK128" s="244">
        <f>SUM(BK129:BK136)</f>
        <v>0</v>
      </c>
    </row>
    <row r="129" s="2" customFormat="1" ht="16.5" customHeight="1">
      <c r="A129" s="40"/>
      <c r="B129" s="41"/>
      <c r="C129" s="247" t="s">
        <v>91</v>
      </c>
      <c r="D129" s="247" t="s">
        <v>400</v>
      </c>
      <c r="E129" s="248" t="s">
        <v>7283</v>
      </c>
      <c r="F129" s="249" t="s">
        <v>7284</v>
      </c>
      <c r="G129" s="250" t="s">
        <v>656</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1088</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1088</v>
      </c>
      <c r="BM129" s="259" t="s">
        <v>93</v>
      </c>
    </row>
    <row r="130" s="2" customFormat="1">
      <c r="A130" s="40"/>
      <c r="B130" s="41"/>
      <c r="C130" s="42"/>
      <c r="D130" s="261" t="s">
        <v>404</v>
      </c>
      <c r="E130" s="42"/>
      <c r="F130" s="262" t="s">
        <v>7285</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93</v>
      </c>
    </row>
    <row r="131" s="2" customFormat="1" ht="16.5" customHeight="1">
      <c r="A131" s="40"/>
      <c r="B131" s="41"/>
      <c r="C131" s="247" t="s">
        <v>93</v>
      </c>
      <c r="D131" s="247" t="s">
        <v>400</v>
      </c>
      <c r="E131" s="248" t="s">
        <v>7286</v>
      </c>
      <c r="F131" s="249" t="s">
        <v>7287</v>
      </c>
      <c r="G131" s="250" t="s">
        <v>656</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1088</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1088</v>
      </c>
      <c r="BM131" s="259" t="s">
        <v>124</v>
      </c>
    </row>
    <row r="132" s="2" customFormat="1">
      <c r="A132" s="40"/>
      <c r="B132" s="41"/>
      <c r="C132" s="42"/>
      <c r="D132" s="261" t="s">
        <v>404</v>
      </c>
      <c r="E132" s="42"/>
      <c r="F132" s="262" t="s">
        <v>7285</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93</v>
      </c>
    </row>
    <row r="133" s="2" customFormat="1" ht="16.5" customHeight="1">
      <c r="A133" s="40"/>
      <c r="B133" s="41"/>
      <c r="C133" s="247" t="s">
        <v>112</v>
      </c>
      <c r="D133" s="247" t="s">
        <v>400</v>
      </c>
      <c r="E133" s="248" t="s">
        <v>7288</v>
      </c>
      <c r="F133" s="249" t="s">
        <v>7289</v>
      </c>
      <c r="G133" s="250" t="s">
        <v>656</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1088</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1088</v>
      </c>
      <c r="BM133" s="259" t="s">
        <v>133</v>
      </c>
    </row>
    <row r="134" s="2" customFormat="1">
      <c r="A134" s="40"/>
      <c r="B134" s="41"/>
      <c r="C134" s="42"/>
      <c r="D134" s="261" t="s">
        <v>404</v>
      </c>
      <c r="E134" s="42"/>
      <c r="F134" s="262" t="s">
        <v>7285</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93</v>
      </c>
    </row>
    <row r="135" s="2" customFormat="1" ht="16.5" customHeight="1">
      <c r="A135" s="40"/>
      <c r="B135" s="41"/>
      <c r="C135" s="247" t="s">
        <v>124</v>
      </c>
      <c r="D135" s="247" t="s">
        <v>400</v>
      </c>
      <c r="E135" s="248" t="s">
        <v>7290</v>
      </c>
      <c r="F135" s="249" t="s">
        <v>7291</v>
      </c>
      <c r="G135" s="250" t="s">
        <v>656</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1088</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1088</v>
      </c>
      <c r="BM135" s="259" t="s">
        <v>136</v>
      </c>
    </row>
    <row r="136" s="2" customFormat="1">
      <c r="A136" s="40"/>
      <c r="B136" s="41"/>
      <c r="C136" s="42"/>
      <c r="D136" s="261" t="s">
        <v>404</v>
      </c>
      <c r="E136" s="42"/>
      <c r="F136" s="262" t="s">
        <v>7285</v>
      </c>
      <c r="G136" s="42"/>
      <c r="H136" s="42"/>
      <c r="I136" s="157"/>
      <c r="J136" s="42"/>
      <c r="K136" s="42"/>
      <c r="L136" s="46"/>
      <c r="M136" s="265"/>
      <c r="N136" s="266"/>
      <c r="O136" s="267"/>
      <c r="P136" s="267"/>
      <c r="Q136" s="267"/>
      <c r="R136" s="267"/>
      <c r="S136" s="267"/>
      <c r="T136" s="268"/>
      <c r="U136" s="40"/>
      <c r="V136" s="40"/>
      <c r="W136" s="40"/>
      <c r="X136" s="40"/>
      <c r="Y136" s="40"/>
      <c r="Z136" s="40"/>
      <c r="AA136" s="40"/>
      <c r="AB136" s="40"/>
      <c r="AC136" s="40"/>
      <c r="AD136" s="40"/>
      <c r="AE136" s="40"/>
      <c r="AT136" s="18" t="s">
        <v>404</v>
      </c>
      <c r="AU136" s="18" t="s">
        <v>93</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CC87HW5e1KKcWvtFpjv5pXPpX5WYU+nT6LB5oCRu0sb7z2JPVjVrBqTZK+EVkJ6awujJ9srbHqCGF0FIn30fVw==" hashValue="IWD2N3M07WiSYymKsbcjaWmCaGIB9uAHPexNDivDceoH/ptGyYrqPoXCvNYy3HSz3sDE7pmwrtvREWslyqpMZQ==" algorithmName="SHA-512" password="CC3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7276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7292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ROUND((SUM(BE129:BE175)),  2)</f>
        <v>0</v>
      </c>
      <c r="G37" s="40"/>
      <c r="H37" s="40"/>
      <c r="I37" s="174">
        <v>0.20999999999999999</v>
      </c>
      <c r="J37" s="173">
        <f>ROUND(((SUM(BE129:BE175))*I37),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ROUND((SUM(BF129:BF175)),  2)</f>
        <v>0</v>
      </c>
      <c r="G38" s="40"/>
      <c r="H38" s="40"/>
      <c r="I38" s="174">
        <v>0.14999999999999999</v>
      </c>
      <c r="J38" s="173">
        <f>ROUND(((SUM(BF129:BF175))*I38),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ROUND((SUM(BG129:BG175)),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ROUND((SUM(BH129:BH175)),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ROUND((SUM(BI129:BI175)),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7276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2.12 - Rozvody medicinálních plynů</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7293</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7294</v>
      </c>
      <c r="E102" s="208"/>
      <c r="F102" s="208"/>
      <c r="G102" s="208"/>
      <c r="H102" s="208"/>
      <c r="I102" s="209"/>
      <c r="J102" s="210">
        <f>J157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7295</v>
      </c>
      <c r="E103" s="208"/>
      <c r="F103" s="208"/>
      <c r="G103" s="208"/>
      <c r="H103" s="208"/>
      <c r="I103" s="209"/>
      <c r="J103" s="210">
        <f>J162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7296</v>
      </c>
      <c r="E104" s="208"/>
      <c r="F104" s="208"/>
      <c r="G104" s="208"/>
      <c r="H104" s="208"/>
      <c r="I104" s="209"/>
      <c r="J104" s="210">
        <f>J168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7297</v>
      </c>
      <c r="E105" s="208"/>
      <c r="F105" s="208"/>
      <c r="G105" s="208"/>
      <c r="H105" s="208"/>
      <c r="I105" s="209"/>
      <c r="J105" s="210">
        <f>J170</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1" customFormat="1" ht="16.5" customHeight="1">
      <c r="B117" s="22"/>
      <c r="C117" s="23"/>
      <c r="D117" s="23"/>
      <c r="E117" s="199" t="s">
        <v>555</v>
      </c>
      <c r="F117" s="23"/>
      <c r="G117" s="23"/>
      <c r="H117" s="23"/>
      <c r="I117" s="149"/>
      <c r="J117" s="23"/>
      <c r="K117" s="23"/>
      <c r="L117" s="21"/>
    </row>
    <row r="118" s="1" customFormat="1" ht="12" customHeight="1">
      <c r="B118" s="22"/>
      <c r="C118" s="33" t="s">
        <v>556</v>
      </c>
      <c r="D118" s="23"/>
      <c r="E118" s="23"/>
      <c r="F118" s="23"/>
      <c r="G118" s="23"/>
      <c r="H118" s="23"/>
      <c r="I118" s="149"/>
      <c r="J118" s="23"/>
      <c r="K118" s="23"/>
      <c r="L118" s="21"/>
    </row>
    <row r="119" s="2" customFormat="1" ht="16.5" customHeight="1">
      <c r="A119" s="40"/>
      <c r="B119" s="41"/>
      <c r="C119" s="42"/>
      <c r="D119" s="42"/>
      <c r="E119" s="333" t="s">
        <v>7276</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4348</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2.12 - Rozvody medicinálních plynů</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Moravská Třebová</v>
      </c>
      <c r="G123" s="42"/>
      <c r="H123" s="42"/>
      <c r="I123" s="159" t="s">
        <v>24</v>
      </c>
      <c r="J123" s="81" t="str">
        <f>IF(J16="","",J16)</f>
        <v>1. 6. 2020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Pardubický kraj</v>
      </c>
      <c r="G125" s="42"/>
      <c r="H125" s="42"/>
      <c r="I125" s="159" t="s">
        <v>36</v>
      </c>
      <c r="J125" s="38" t="str">
        <f>E25</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384</v>
      </c>
      <c r="D128" s="221" t="s">
        <v>68</v>
      </c>
      <c r="E128" s="221" t="s">
        <v>64</v>
      </c>
      <c r="F128" s="221" t="s">
        <v>65</v>
      </c>
      <c r="G128" s="221" t="s">
        <v>385</v>
      </c>
      <c r="H128" s="221" t="s">
        <v>386</v>
      </c>
      <c r="I128" s="222" t="s">
        <v>387</v>
      </c>
      <c r="J128" s="223" t="s">
        <v>372</v>
      </c>
      <c r="K128" s="224" t="s">
        <v>388</v>
      </c>
      <c r="L128" s="225"/>
      <c r="M128" s="102" t="s">
        <v>1</v>
      </c>
      <c r="N128" s="103" t="s">
        <v>47</v>
      </c>
      <c r="O128" s="103" t="s">
        <v>389</v>
      </c>
      <c r="P128" s="103" t="s">
        <v>390</v>
      </c>
      <c r="Q128" s="103" t="s">
        <v>391</v>
      </c>
      <c r="R128" s="103" t="s">
        <v>392</v>
      </c>
      <c r="S128" s="103" t="s">
        <v>393</v>
      </c>
      <c r="T128" s="104" t="s">
        <v>394</v>
      </c>
      <c r="U128" s="218"/>
      <c r="V128" s="218"/>
      <c r="W128" s="218"/>
      <c r="X128" s="218"/>
      <c r="Y128" s="218"/>
      <c r="Z128" s="218"/>
      <c r="AA128" s="218"/>
      <c r="AB128" s="218"/>
      <c r="AC128" s="218"/>
      <c r="AD128" s="218"/>
      <c r="AE128" s="218"/>
    </row>
    <row r="129" s="2" customFormat="1" ht="22.8" customHeight="1">
      <c r="A129" s="40"/>
      <c r="B129" s="41"/>
      <c r="C129" s="109" t="s">
        <v>395</v>
      </c>
      <c r="D129" s="42"/>
      <c r="E129" s="42"/>
      <c r="F129" s="42"/>
      <c r="G129" s="42"/>
      <c r="H129" s="42"/>
      <c r="I129" s="157"/>
      <c r="J129" s="226">
        <f>BK129</f>
        <v>0</v>
      </c>
      <c r="K129" s="42"/>
      <c r="L129" s="46"/>
      <c r="M129" s="105"/>
      <c r="N129" s="227"/>
      <c r="O129" s="106"/>
      <c r="P129" s="228">
        <f>P130+P157+P162+P168+P170</f>
        <v>0</v>
      </c>
      <c r="Q129" s="106"/>
      <c r="R129" s="228">
        <f>R130+R157+R162+R168+R170</f>
        <v>0</v>
      </c>
      <c r="S129" s="106"/>
      <c r="T129" s="229">
        <f>T130+T157+T162+T168+T170</f>
        <v>0</v>
      </c>
      <c r="U129" s="40"/>
      <c r="V129" s="40"/>
      <c r="W129" s="40"/>
      <c r="X129" s="40"/>
      <c r="Y129" s="40"/>
      <c r="Z129" s="40"/>
      <c r="AA129" s="40"/>
      <c r="AB129" s="40"/>
      <c r="AC129" s="40"/>
      <c r="AD129" s="40"/>
      <c r="AE129" s="40"/>
      <c r="AT129" s="18" t="s">
        <v>82</v>
      </c>
      <c r="AU129" s="18" t="s">
        <v>374</v>
      </c>
      <c r="BK129" s="230">
        <f>BK130+BK157+BK162+BK168+BK170</f>
        <v>0</v>
      </c>
    </row>
    <row r="130" s="12" customFormat="1" ht="25.92" customHeight="1">
      <c r="A130" s="12"/>
      <c r="B130" s="231"/>
      <c r="C130" s="232"/>
      <c r="D130" s="233" t="s">
        <v>82</v>
      </c>
      <c r="E130" s="234" t="s">
        <v>5095</v>
      </c>
      <c r="F130" s="234" t="s">
        <v>7298</v>
      </c>
      <c r="G130" s="232"/>
      <c r="H130" s="232"/>
      <c r="I130" s="235"/>
      <c r="J130" s="236">
        <f>BK130</f>
        <v>0</v>
      </c>
      <c r="K130" s="232"/>
      <c r="L130" s="237"/>
      <c r="M130" s="238"/>
      <c r="N130" s="239"/>
      <c r="O130" s="239"/>
      <c r="P130" s="240">
        <f>SUM(P131:P156)</f>
        <v>0</v>
      </c>
      <c r="Q130" s="239"/>
      <c r="R130" s="240">
        <f>SUM(R131:R156)</f>
        <v>0</v>
      </c>
      <c r="S130" s="239"/>
      <c r="T130" s="241">
        <f>SUM(T131:T156)</f>
        <v>0</v>
      </c>
      <c r="U130" s="12"/>
      <c r="V130" s="12"/>
      <c r="W130" s="12"/>
      <c r="X130" s="12"/>
      <c r="Y130" s="12"/>
      <c r="Z130" s="12"/>
      <c r="AA130" s="12"/>
      <c r="AB130" s="12"/>
      <c r="AC130" s="12"/>
      <c r="AD130" s="12"/>
      <c r="AE130" s="12"/>
      <c r="AR130" s="242" t="s">
        <v>91</v>
      </c>
      <c r="AT130" s="243" t="s">
        <v>82</v>
      </c>
      <c r="AU130" s="243" t="s">
        <v>83</v>
      </c>
      <c r="AY130" s="242" t="s">
        <v>397</v>
      </c>
      <c r="BK130" s="244">
        <f>SUM(BK131:BK156)</f>
        <v>0</v>
      </c>
    </row>
    <row r="131" s="2" customFormat="1" ht="16.5" customHeight="1">
      <c r="A131" s="40"/>
      <c r="B131" s="41"/>
      <c r="C131" s="247" t="s">
        <v>91</v>
      </c>
      <c r="D131" s="247" t="s">
        <v>400</v>
      </c>
      <c r="E131" s="248" t="s">
        <v>7299</v>
      </c>
      <c r="F131" s="249" t="s">
        <v>7300</v>
      </c>
      <c r="G131" s="250" t="s">
        <v>461</v>
      </c>
      <c r="H131" s="251">
        <v>59</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2" customFormat="1" ht="16.5" customHeight="1">
      <c r="A132" s="40"/>
      <c r="B132" s="41"/>
      <c r="C132" s="247" t="s">
        <v>93</v>
      </c>
      <c r="D132" s="247" t="s">
        <v>400</v>
      </c>
      <c r="E132" s="248" t="s">
        <v>7301</v>
      </c>
      <c r="F132" s="249" t="s">
        <v>7302</v>
      </c>
      <c r="G132" s="250" t="s">
        <v>461</v>
      </c>
      <c r="H132" s="251">
        <v>420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2" customFormat="1" ht="16.5" customHeight="1">
      <c r="A133" s="40"/>
      <c r="B133" s="41"/>
      <c r="C133" s="247" t="s">
        <v>112</v>
      </c>
      <c r="D133" s="247" t="s">
        <v>400</v>
      </c>
      <c r="E133" s="248" t="s">
        <v>7303</v>
      </c>
      <c r="F133" s="249" t="s">
        <v>7304</v>
      </c>
      <c r="G133" s="250" t="s">
        <v>461</v>
      </c>
      <c r="H133" s="251">
        <v>509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133</v>
      </c>
    </row>
    <row r="134" s="2" customFormat="1" ht="16.5" customHeight="1">
      <c r="A134" s="40"/>
      <c r="B134" s="41"/>
      <c r="C134" s="247" t="s">
        <v>124</v>
      </c>
      <c r="D134" s="247" t="s">
        <v>400</v>
      </c>
      <c r="E134" s="248" t="s">
        <v>7305</v>
      </c>
      <c r="F134" s="249" t="s">
        <v>7306</v>
      </c>
      <c r="G134" s="250" t="s">
        <v>461</v>
      </c>
      <c r="H134" s="251">
        <v>109</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136</v>
      </c>
    </row>
    <row r="135" s="2" customFormat="1" ht="16.5" customHeight="1">
      <c r="A135" s="40"/>
      <c r="B135" s="41"/>
      <c r="C135" s="247" t="s">
        <v>130</v>
      </c>
      <c r="D135" s="247" t="s">
        <v>400</v>
      </c>
      <c r="E135" s="248" t="s">
        <v>7307</v>
      </c>
      <c r="F135" s="249" t="s">
        <v>7308</v>
      </c>
      <c r="G135" s="250" t="s">
        <v>656</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145</v>
      </c>
    </row>
    <row r="136" s="2" customFormat="1" ht="16.5" customHeight="1">
      <c r="A136" s="40"/>
      <c r="B136" s="41"/>
      <c r="C136" s="247" t="s">
        <v>133</v>
      </c>
      <c r="D136" s="247" t="s">
        <v>400</v>
      </c>
      <c r="E136" s="248" t="s">
        <v>7309</v>
      </c>
      <c r="F136" s="249" t="s">
        <v>7310</v>
      </c>
      <c r="G136" s="250" t="s">
        <v>7311</v>
      </c>
      <c r="H136" s="251">
        <v>2400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151</v>
      </c>
    </row>
    <row r="137" s="2" customFormat="1" ht="16.5" customHeight="1">
      <c r="A137" s="40"/>
      <c r="B137" s="41"/>
      <c r="C137" s="247" t="s">
        <v>139</v>
      </c>
      <c r="D137" s="247" t="s">
        <v>400</v>
      </c>
      <c r="E137" s="248" t="s">
        <v>7312</v>
      </c>
      <c r="F137" s="249" t="s">
        <v>7313</v>
      </c>
      <c r="G137" s="250" t="s">
        <v>656</v>
      </c>
      <c r="H137" s="251">
        <v>39</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157</v>
      </c>
    </row>
    <row r="138" s="2" customFormat="1" ht="16.5" customHeight="1">
      <c r="A138" s="40"/>
      <c r="B138" s="41"/>
      <c r="C138" s="247" t="s">
        <v>136</v>
      </c>
      <c r="D138" s="247" t="s">
        <v>400</v>
      </c>
      <c r="E138" s="248" t="s">
        <v>7314</v>
      </c>
      <c r="F138" s="249" t="s">
        <v>7315</v>
      </c>
      <c r="G138" s="250" t="s">
        <v>656</v>
      </c>
      <c r="H138" s="251">
        <v>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162</v>
      </c>
    </row>
    <row r="139" s="2" customFormat="1" ht="16.5" customHeight="1">
      <c r="A139" s="40"/>
      <c r="B139" s="41"/>
      <c r="C139" s="247" t="s">
        <v>142</v>
      </c>
      <c r="D139" s="247" t="s">
        <v>400</v>
      </c>
      <c r="E139" s="248" t="s">
        <v>7316</v>
      </c>
      <c r="F139" s="249" t="s">
        <v>7317</v>
      </c>
      <c r="G139" s="250" t="s">
        <v>656</v>
      </c>
      <c r="H139" s="251">
        <v>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168</v>
      </c>
    </row>
    <row r="140" s="2" customFormat="1" ht="16.5" customHeight="1">
      <c r="A140" s="40"/>
      <c r="B140" s="41"/>
      <c r="C140" s="247" t="s">
        <v>145</v>
      </c>
      <c r="D140" s="247" t="s">
        <v>400</v>
      </c>
      <c r="E140" s="248" t="s">
        <v>7318</v>
      </c>
      <c r="F140" s="249" t="s">
        <v>7319</v>
      </c>
      <c r="G140" s="250" t="s">
        <v>656</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ht="16.5" customHeight="1">
      <c r="A141" s="40"/>
      <c r="B141" s="41"/>
      <c r="C141" s="247" t="s">
        <v>148</v>
      </c>
      <c r="D141" s="247" t="s">
        <v>400</v>
      </c>
      <c r="E141" s="248" t="s">
        <v>7320</v>
      </c>
      <c r="F141" s="249" t="s">
        <v>7321</v>
      </c>
      <c r="G141" s="250" t="s">
        <v>656</v>
      </c>
      <c r="H141" s="251">
        <v>4</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400</v>
      </c>
      <c r="E142" s="248" t="s">
        <v>7322</v>
      </c>
      <c r="F142" s="249" t="s">
        <v>7323</v>
      </c>
      <c r="G142" s="250" t="s">
        <v>656</v>
      </c>
      <c r="H142" s="251">
        <v>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ht="16.5" customHeight="1">
      <c r="A143" s="40"/>
      <c r="B143" s="41"/>
      <c r="C143" s="247" t="s">
        <v>154</v>
      </c>
      <c r="D143" s="247" t="s">
        <v>400</v>
      </c>
      <c r="E143" s="248" t="s">
        <v>7324</v>
      </c>
      <c r="F143" s="249" t="s">
        <v>7325</v>
      </c>
      <c r="G143" s="250" t="s">
        <v>656</v>
      </c>
      <c r="H143" s="251">
        <v>438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194</v>
      </c>
    </row>
    <row r="144" s="2" customFormat="1" ht="16.5" customHeight="1">
      <c r="A144" s="40"/>
      <c r="B144" s="41"/>
      <c r="C144" s="247" t="s">
        <v>157</v>
      </c>
      <c r="D144" s="247" t="s">
        <v>400</v>
      </c>
      <c r="E144" s="248" t="s">
        <v>7326</v>
      </c>
      <c r="F144" s="249" t="s">
        <v>7327</v>
      </c>
      <c r="G144" s="250" t="s">
        <v>656</v>
      </c>
      <c r="H144" s="251">
        <v>54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200</v>
      </c>
    </row>
    <row r="145" s="2" customFormat="1" ht="16.5" customHeight="1">
      <c r="A145" s="40"/>
      <c r="B145" s="41"/>
      <c r="C145" s="247" t="s">
        <v>8</v>
      </c>
      <c r="D145" s="247" t="s">
        <v>400</v>
      </c>
      <c r="E145" s="248" t="s">
        <v>7328</v>
      </c>
      <c r="F145" s="249" t="s">
        <v>7329</v>
      </c>
      <c r="G145" s="250" t="s">
        <v>656</v>
      </c>
      <c r="H145" s="251">
        <v>231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206</v>
      </c>
    </row>
    <row r="146" s="2" customFormat="1" ht="16.5" customHeight="1">
      <c r="A146" s="40"/>
      <c r="B146" s="41"/>
      <c r="C146" s="247" t="s">
        <v>162</v>
      </c>
      <c r="D146" s="247" t="s">
        <v>400</v>
      </c>
      <c r="E146" s="248" t="s">
        <v>7330</v>
      </c>
      <c r="F146" s="249" t="s">
        <v>7331</v>
      </c>
      <c r="G146" s="250" t="s">
        <v>656</v>
      </c>
      <c r="H146" s="251">
        <v>92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212</v>
      </c>
    </row>
    <row r="147" s="2" customFormat="1" ht="16.5" customHeight="1">
      <c r="A147" s="40"/>
      <c r="B147" s="41"/>
      <c r="C147" s="247" t="s">
        <v>165</v>
      </c>
      <c r="D147" s="247" t="s">
        <v>400</v>
      </c>
      <c r="E147" s="248" t="s">
        <v>7332</v>
      </c>
      <c r="F147" s="249" t="s">
        <v>7333</v>
      </c>
      <c r="G147" s="250" t="s">
        <v>461</v>
      </c>
      <c r="H147" s="251">
        <v>1097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215</v>
      </c>
    </row>
    <row r="148" s="2" customFormat="1" ht="16.5" customHeight="1">
      <c r="A148" s="40"/>
      <c r="B148" s="41"/>
      <c r="C148" s="247" t="s">
        <v>168</v>
      </c>
      <c r="D148" s="247" t="s">
        <v>400</v>
      </c>
      <c r="E148" s="248" t="s">
        <v>7334</v>
      </c>
      <c r="F148" s="249" t="s">
        <v>7335</v>
      </c>
      <c r="G148" s="250" t="s">
        <v>461</v>
      </c>
      <c r="H148" s="251">
        <v>1097</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661</v>
      </c>
    </row>
    <row r="149" s="2" customFormat="1" ht="16.5" customHeight="1">
      <c r="A149" s="40"/>
      <c r="B149" s="41"/>
      <c r="C149" s="247" t="s">
        <v>171</v>
      </c>
      <c r="D149" s="247" t="s">
        <v>400</v>
      </c>
      <c r="E149" s="248" t="s">
        <v>7336</v>
      </c>
      <c r="F149" s="249" t="s">
        <v>7337</v>
      </c>
      <c r="G149" s="250" t="s">
        <v>461</v>
      </c>
      <c r="H149" s="251">
        <v>1097</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664</v>
      </c>
    </row>
    <row r="150" s="2" customFormat="1" ht="16.5" customHeight="1">
      <c r="A150" s="40"/>
      <c r="B150" s="41"/>
      <c r="C150" s="247" t="s">
        <v>174</v>
      </c>
      <c r="D150" s="247" t="s">
        <v>400</v>
      </c>
      <c r="E150" s="248" t="s">
        <v>7338</v>
      </c>
      <c r="F150" s="249" t="s">
        <v>7339</v>
      </c>
      <c r="G150" s="250" t="s">
        <v>656</v>
      </c>
      <c r="H150" s="251">
        <v>12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667</v>
      </c>
    </row>
    <row r="151" s="2" customFormat="1" ht="16.5" customHeight="1">
      <c r="A151" s="40"/>
      <c r="B151" s="41"/>
      <c r="C151" s="247" t="s">
        <v>7</v>
      </c>
      <c r="D151" s="247" t="s">
        <v>400</v>
      </c>
      <c r="E151" s="248" t="s">
        <v>7340</v>
      </c>
      <c r="F151" s="249" t="s">
        <v>7341</v>
      </c>
      <c r="G151" s="250" t="s">
        <v>656</v>
      </c>
      <c r="H151" s="251">
        <v>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670</v>
      </c>
    </row>
    <row r="152" s="2" customFormat="1" ht="16.5" customHeight="1">
      <c r="A152" s="40"/>
      <c r="B152" s="41"/>
      <c r="C152" s="247" t="s">
        <v>179</v>
      </c>
      <c r="D152" s="247" t="s">
        <v>400</v>
      </c>
      <c r="E152" s="248" t="s">
        <v>7342</v>
      </c>
      <c r="F152" s="249" t="s">
        <v>7343</v>
      </c>
      <c r="G152" s="250" t="s">
        <v>656</v>
      </c>
      <c r="H152" s="251">
        <v>4</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673</v>
      </c>
    </row>
    <row r="153" s="2" customFormat="1" ht="16.5" customHeight="1">
      <c r="A153" s="40"/>
      <c r="B153" s="41"/>
      <c r="C153" s="247" t="s">
        <v>185</v>
      </c>
      <c r="D153" s="247" t="s">
        <v>400</v>
      </c>
      <c r="E153" s="248" t="s">
        <v>7344</v>
      </c>
      <c r="F153" s="249" t="s">
        <v>7345</v>
      </c>
      <c r="G153" s="250" t="s">
        <v>656</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676</v>
      </c>
    </row>
    <row r="154" s="2" customFormat="1" ht="16.5" customHeight="1">
      <c r="A154" s="40"/>
      <c r="B154" s="41"/>
      <c r="C154" s="247" t="s">
        <v>188</v>
      </c>
      <c r="D154" s="247" t="s">
        <v>400</v>
      </c>
      <c r="E154" s="248" t="s">
        <v>7346</v>
      </c>
      <c r="F154" s="249" t="s">
        <v>7347</v>
      </c>
      <c r="G154" s="250" t="s">
        <v>656</v>
      </c>
      <c r="H154" s="251">
        <v>10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679</v>
      </c>
    </row>
    <row r="155" s="2" customFormat="1" ht="16.5" customHeight="1">
      <c r="A155" s="40"/>
      <c r="B155" s="41"/>
      <c r="C155" s="247" t="s">
        <v>191</v>
      </c>
      <c r="D155" s="247" t="s">
        <v>400</v>
      </c>
      <c r="E155" s="248" t="s">
        <v>7348</v>
      </c>
      <c r="F155" s="249" t="s">
        <v>7349</v>
      </c>
      <c r="G155" s="250" t="s">
        <v>656</v>
      </c>
      <c r="H155" s="251">
        <v>8</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682</v>
      </c>
    </row>
    <row r="156" s="2" customFormat="1" ht="16.5" customHeight="1">
      <c r="A156" s="40"/>
      <c r="B156" s="41"/>
      <c r="C156" s="247" t="s">
        <v>194</v>
      </c>
      <c r="D156" s="247" t="s">
        <v>400</v>
      </c>
      <c r="E156" s="248" t="s">
        <v>7350</v>
      </c>
      <c r="F156" s="249" t="s">
        <v>7351</v>
      </c>
      <c r="G156" s="250" t="s">
        <v>656</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995</v>
      </c>
    </row>
    <row r="157" s="12" customFormat="1" ht="25.92" customHeight="1">
      <c r="A157" s="12"/>
      <c r="B157" s="231"/>
      <c r="C157" s="232"/>
      <c r="D157" s="233" t="s">
        <v>82</v>
      </c>
      <c r="E157" s="234" t="s">
        <v>5135</v>
      </c>
      <c r="F157" s="234" t="s">
        <v>7352</v>
      </c>
      <c r="G157" s="232"/>
      <c r="H157" s="232"/>
      <c r="I157" s="235"/>
      <c r="J157" s="236">
        <f>BK157</f>
        <v>0</v>
      </c>
      <c r="K157" s="232"/>
      <c r="L157" s="237"/>
      <c r="M157" s="238"/>
      <c r="N157" s="239"/>
      <c r="O157" s="239"/>
      <c r="P157" s="240">
        <f>SUM(P158:P161)</f>
        <v>0</v>
      </c>
      <c r="Q157" s="239"/>
      <c r="R157" s="240">
        <f>SUM(R158:R161)</f>
        <v>0</v>
      </c>
      <c r="S157" s="239"/>
      <c r="T157" s="241">
        <f>SUM(T158:T161)</f>
        <v>0</v>
      </c>
      <c r="U157" s="12"/>
      <c r="V157" s="12"/>
      <c r="W157" s="12"/>
      <c r="X157" s="12"/>
      <c r="Y157" s="12"/>
      <c r="Z157" s="12"/>
      <c r="AA157" s="12"/>
      <c r="AB157" s="12"/>
      <c r="AC157" s="12"/>
      <c r="AD157" s="12"/>
      <c r="AE157" s="12"/>
      <c r="AR157" s="242" t="s">
        <v>91</v>
      </c>
      <c r="AT157" s="243" t="s">
        <v>82</v>
      </c>
      <c r="AU157" s="243" t="s">
        <v>83</v>
      </c>
      <c r="AY157" s="242" t="s">
        <v>397</v>
      </c>
      <c r="BK157" s="244">
        <f>SUM(BK158:BK161)</f>
        <v>0</v>
      </c>
    </row>
    <row r="158" s="2" customFormat="1" ht="21.75" customHeight="1">
      <c r="A158" s="40"/>
      <c r="B158" s="41"/>
      <c r="C158" s="247" t="s">
        <v>197</v>
      </c>
      <c r="D158" s="247" t="s">
        <v>400</v>
      </c>
      <c r="E158" s="248" t="s">
        <v>7353</v>
      </c>
      <c r="F158" s="249" t="s">
        <v>7354</v>
      </c>
      <c r="G158" s="250" t="s">
        <v>656</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1026</v>
      </c>
    </row>
    <row r="159" s="2" customFormat="1" ht="21.75" customHeight="1">
      <c r="A159" s="40"/>
      <c r="B159" s="41"/>
      <c r="C159" s="247" t="s">
        <v>200</v>
      </c>
      <c r="D159" s="247" t="s">
        <v>400</v>
      </c>
      <c r="E159" s="248" t="s">
        <v>7355</v>
      </c>
      <c r="F159" s="249" t="s">
        <v>7356</v>
      </c>
      <c r="G159" s="250" t="s">
        <v>656</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1042</v>
      </c>
    </row>
    <row r="160" s="2" customFormat="1" ht="33" customHeight="1">
      <c r="A160" s="40"/>
      <c r="B160" s="41"/>
      <c r="C160" s="247" t="s">
        <v>203</v>
      </c>
      <c r="D160" s="247" t="s">
        <v>400</v>
      </c>
      <c r="E160" s="248" t="s">
        <v>7357</v>
      </c>
      <c r="F160" s="249" t="s">
        <v>7358</v>
      </c>
      <c r="G160" s="250" t="s">
        <v>656</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1057</v>
      </c>
    </row>
    <row r="161" s="2" customFormat="1" ht="16.5" customHeight="1">
      <c r="A161" s="40"/>
      <c r="B161" s="41"/>
      <c r="C161" s="247" t="s">
        <v>206</v>
      </c>
      <c r="D161" s="247" t="s">
        <v>400</v>
      </c>
      <c r="E161" s="248" t="s">
        <v>7359</v>
      </c>
      <c r="F161" s="249" t="s">
        <v>7360</v>
      </c>
      <c r="G161" s="250" t="s">
        <v>461</v>
      </c>
      <c r="H161" s="251">
        <v>260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1066</v>
      </c>
    </row>
    <row r="162" s="12" customFormat="1" ht="25.92" customHeight="1">
      <c r="A162" s="12"/>
      <c r="B162" s="231"/>
      <c r="C162" s="232"/>
      <c r="D162" s="233" t="s">
        <v>82</v>
      </c>
      <c r="E162" s="234" t="s">
        <v>5147</v>
      </c>
      <c r="F162" s="234" t="s">
        <v>7361</v>
      </c>
      <c r="G162" s="232"/>
      <c r="H162" s="232"/>
      <c r="I162" s="235"/>
      <c r="J162" s="236">
        <f>BK162</f>
        <v>0</v>
      </c>
      <c r="K162" s="232"/>
      <c r="L162" s="237"/>
      <c r="M162" s="238"/>
      <c r="N162" s="239"/>
      <c r="O162" s="239"/>
      <c r="P162" s="240">
        <f>SUM(P163:P167)</f>
        <v>0</v>
      </c>
      <c r="Q162" s="239"/>
      <c r="R162" s="240">
        <f>SUM(R163:R167)</f>
        <v>0</v>
      </c>
      <c r="S162" s="239"/>
      <c r="T162" s="241">
        <f>SUM(T163:T167)</f>
        <v>0</v>
      </c>
      <c r="U162" s="12"/>
      <c r="V162" s="12"/>
      <c r="W162" s="12"/>
      <c r="X162" s="12"/>
      <c r="Y162" s="12"/>
      <c r="Z162" s="12"/>
      <c r="AA162" s="12"/>
      <c r="AB162" s="12"/>
      <c r="AC162" s="12"/>
      <c r="AD162" s="12"/>
      <c r="AE162" s="12"/>
      <c r="AR162" s="242" t="s">
        <v>91</v>
      </c>
      <c r="AT162" s="243" t="s">
        <v>82</v>
      </c>
      <c r="AU162" s="243" t="s">
        <v>83</v>
      </c>
      <c r="AY162" s="242" t="s">
        <v>397</v>
      </c>
      <c r="BK162" s="244">
        <f>SUM(BK163:BK167)</f>
        <v>0</v>
      </c>
    </row>
    <row r="163" s="2" customFormat="1" ht="16.5" customHeight="1">
      <c r="A163" s="40"/>
      <c r="B163" s="41"/>
      <c r="C163" s="247" t="s">
        <v>209</v>
      </c>
      <c r="D163" s="247" t="s">
        <v>400</v>
      </c>
      <c r="E163" s="248" t="s">
        <v>7362</v>
      </c>
      <c r="F163" s="249" t="s">
        <v>7363</v>
      </c>
      <c r="G163" s="250" t="s">
        <v>656</v>
      </c>
      <c r="H163" s="251">
        <v>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1078</v>
      </c>
    </row>
    <row r="164" s="2" customFormat="1" ht="55.5" customHeight="1">
      <c r="A164" s="40"/>
      <c r="B164" s="41"/>
      <c r="C164" s="247" t="s">
        <v>212</v>
      </c>
      <c r="D164" s="247" t="s">
        <v>400</v>
      </c>
      <c r="E164" s="248" t="s">
        <v>7364</v>
      </c>
      <c r="F164" s="249" t="s">
        <v>7365</v>
      </c>
      <c r="G164" s="250" t="s">
        <v>656</v>
      </c>
      <c r="H164" s="251">
        <v>7</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1088</v>
      </c>
    </row>
    <row r="165" s="2" customFormat="1" ht="55.5" customHeight="1">
      <c r="A165" s="40"/>
      <c r="B165" s="41"/>
      <c r="C165" s="247" t="s">
        <v>182</v>
      </c>
      <c r="D165" s="247" t="s">
        <v>400</v>
      </c>
      <c r="E165" s="248" t="s">
        <v>7366</v>
      </c>
      <c r="F165" s="249" t="s">
        <v>7367</v>
      </c>
      <c r="G165" s="250" t="s">
        <v>656</v>
      </c>
      <c r="H165" s="251">
        <v>27</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1096</v>
      </c>
    </row>
    <row r="166" s="2" customFormat="1" ht="55.5" customHeight="1">
      <c r="A166" s="40"/>
      <c r="B166" s="41"/>
      <c r="C166" s="247" t="s">
        <v>215</v>
      </c>
      <c r="D166" s="247" t="s">
        <v>400</v>
      </c>
      <c r="E166" s="248" t="s">
        <v>7368</v>
      </c>
      <c r="F166" s="249" t="s">
        <v>7369</v>
      </c>
      <c r="G166" s="250" t="s">
        <v>656</v>
      </c>
      <c r="H166" s="251">
        <v>10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1105</v>
      </c>
    </row>
    <row r="167" s="2" customFormat="1" ht="16.5" customHeight="1">
      <c r="A167" s="40"/>
      <c r="B167" s="41"/>
      <c r="C167" s="247" t="s">
        <v>218</v>
      </c>
      <c r="D167" s="247" t="s">
        <v>400</v>
      </c>
      <c r="E167" s="248" t="s">
        <v>7370</v>
      </c>
      <c r="F167" s="249" t="s">
        <v>7371</v>
      </c>
      <c r="G167" s="250" t="s">
        <v>656</v>
      </c>
      <c r="H167" s="251">
        <v>47</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790</v>
      </c>
    </row>
    <row r="168" s="12" customFormat="1" ht="25.92" customHeight="1">
      <c r="A168" s="12"/>
      <c r="B168" s="231"/>
      <c r="C168" s="232"/>
      <c r="D168" s="233" t="s">
        <v>82</v>
      </c>
      <c r="E168" s="234" t="s">
        <v>5151</v>
      </c>
      <c r="F168" s="234" t="s">
        <v>7372</v>
      </c>
      <c r="G168" s="232"/>
      <c r="H168" s="232"/>
      <c r="I168" s="235"/>
      <c r="J168" s="236">
        <f>BK168</f>
        <v>0</v>
      </c>
      <c r="K168" s="232"/>
      <c r="L168" s="237"/>
      <c r="M168" s="238"/>
      <c r="N168" s="239"/>
      <c r="O168" s="239"/>
      <c r="P168" s="240">
        <f>P169</f>
        <v>0</v>
      </c>
      <c r="Q168" s="239"/>
      <c r="R168" s="240">
        <f>R169</f>
        <v>0</v>
      </c>
      <c r="S168" s="239"/>
      <c r="T168" s="241">
        <f>T169</f>
        <v>0</v>
      </c>
      <c r="U168" s="12"/>
      <c r="V168" s="12"/>
      <c r="W168" s="12"/>
      <c r="X168" s="12"/>
      <c r="Y168" s="12"/>
      <c r="Z168" s="12"/>
      <c r="AA168" s="12"/>
      <c r="AB168" s="12"/>
      <c r="AC168" s="12"/>
      <c r="AD168" s="12"/>
      <c r="AE168" s="12"/>
      <c r="AR168" s="242" t="s">
        <v>91</v>
      </c>
      <c r="AT168" s="243" t="s">
        <v>82</v>
      </c>
      <c r="AU168" s="243" t="s">
        <v>83</v>
      </c>
      <c r="AY168" s="242" t="s">
        <v>397</v>
      </c>
      <c r="BK168" s="244">
        <f>BK169</f>
        <v>0</v>
      </c>
    </row>
    <row r="169" s="2" customFormat="1" ht="16.5" customHeight="1">
      <c r="A169" s="40"/>
      <c r="B169" s="41"/>
      <c r="C169" s="247" t="s">
        <v>661</v>
      </c>
      <c r="D169" s="247" t="s">
        <v>400</v>
      </c>
      <c r="E169" s="248" t="s">
        <v>7373</v>
      </c>
      <c r="F169" s="249" t="s">
        <v>7374</v>
      </c>
      <c r="G169" s="250" t="s">
        <v>461</v>
      </c>
      <c r="H169" s="251">
        <v>94</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793</v>
      </c>
    </row>
    <row r="170" s="12" customFormat="1" ht="25.92" customHeight="1">
      <c r="A170" s="12"/>
      <c r="B170" s="231"/>
      <c r="C170" s="232"/>
      <c r="D170" s="233" t="s">
        <v>82</v>
      </c>
      <c r="E170" s="234" t="s">
        <v>5165</v>
      </c>
      <c r="F170" s="234" t="s">
        <v>7375</v>
      </c>
      <c r="G170" s="232"/>
      <c r="H170" s="232"/>
      <c r="I170" s="235"/>
      <c r="J170" s="236">
        <f>BK170</f>
        <v>0</v>
      </c>
      <c r="K170" s="232"/>
      <c r="L170" s="237"/>
      <c r="M170" s="238"/>
      <c r="N170" s="239"/>
      <c r="O170" s="239"/>
      <c r="P170" s="240">
        <f>SUM(P171:P175)</f>
        <v>0</v>
      </c>
      <c r="Q170" s="239"/>
      <c r="R170" s="240">
        <f>SUM(R171:R175)</f>
        <v>0</v>
      </c>
      <c r="S170" s="239"/>
      <c r="T170" s="241">
        <f>SUM(T171:T175)</f>
        <v>0</v>
      </c>
      <c r="U170" s="12"/>
      <c r="V170" s="12"/>
      <c r="W170" s="12"/>
      <c r="X170" s="12"/>
      <c r="Y170" s="12"/>
      <c r="Z170" s="12"/>
      <c r="AA170" s="12"/>
      <c r="AB170" s="12"/>
      <c r="AC170" s="12"/>
      <c r="AD170" s="12"/>
      <c r="AE170" s="12"/>
      <c r="AR170" s="242" t="s">
        <v>91</v>
      </c>
      <c r="AT170" s="243" t="s">
        <v>82</v>
      </c>
      <c r="AU170" s="243" t="s">
        <v>83</v>
      </c>
      <c r="AY170" s="242" t="s">
        <v>397</v>
      </c>
      <c r="BK170" s="244">
        <f>SUM(BK171:BK175)</f>
        <v>0</v>
      </c>
    </row>
    <row r="171" s="2" customFormat="1" ht="16.5" customHeight="1">
      <c r="A171" s="40"/>
      <c r="B171" s="41"/>
      <c r="C171" s="247" t="s">
        <v>795</v>
      </c>
      <c r="D171" s="247" t="s">
        <v>400</v>
      </c>
      <c r="E171" s="248" t="s">
        <v>7376</v>
      </c>
      <c r="F171" s="249" t="s">
        <v>7377</v>
      </c>
      <c r="G171" s="250" t="s">
        <v>656</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798</v>
      </c>
    </row>
    <row r="172" s="2" customFormat="1" ht="16.5" customHeight="1">
      <c r="A172" s="40"/>
      <c r="B172" s="41"/>
      <c r="C172" s="247" t="s">
        <v>664</v>
      </c>
      <c r="D172" s="247" t="s">
        <v>400</v>
      </c>
      <c r="E172" s="248" t="s">
        <v>7378</v>
      </c>
      <c r="F172" s="249" t="s">
        <v>7379</v>
      </c>
      <c r="G172" s="250" t="s">
        <v>656</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807</v>
      </c>
    </row>
    <row r="173" s="2" customFormat="1" ht="16.5" customHeight="1">
      <c r="A173" s="40"/>
      <c r="B173" s="41"/>
      <c r="C173" s="247" t="s">
        <v>809</v>
      </c>
      <c r="D173" s="247" t="s">
        <v>400</v>
      </c>
      <c r="E173" s="248" t="s">
        <v>7380</v>
      </c>
      <c r="F173" s="249" t="s">
        <v>7381</v>
      </c>
      <c r="G173" s="250" t="s">
        <v>656</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812</v>
      </c>
    </row>
    <row r="174" s="2" customFormat="1" ht="16.5" customHeight="1">
      <c r="A174" s="40"/>
      <c r="B174" s="41"/>
      <c r="C174" s="247" t="s">
        <v>667</v>
      </c>
      <c r="D174" s="247" t="s">
        <v>400</v>
      </c>
      <c r="E174" s="248" t="s">
        <v>7382</v>
      </c>
      <c r="F174" s="249" t="s">
        <v>7383</v>
      </c>
      <c r="G174" s="250" t="s">
        <v>403</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91</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815</v>
      </c>
    </row>
    <row r="175" s="2" customFormat="1" ht="16.5" customHeight="1">
      <c r="A175" s="40"/>
      <c r="B175" s="41"/>
      <c r="C175" s="247" t="s">
        <v>818</v>
      </c>
      <c r="D175" s="247" t="s">
        <v>400</v>
      </c>
      <c r="E175" s="248" t="s">
        <v>7384</v>
      </c>
      <c r="F175" s="249" t="s">
        <v>7385</v>
      </c>
      <c r="G175" s="250" t="s">
        <v>656</v>
      </c>
      <c r="H175" s="251">
        <v>1</v>
      </c>
      <c r="I175" s="252"/>
      <c r="J175" s="253">
        <f>ROUND(I175*H175,2)</f>
        <v>0</v>
      </c>
      <c r="K175" s="254"/>
      <c r="L175" s="46"/>
      <c r="M175" s="302" t="s">
        <v>1</v>
      </c>
      <c r="N175" s="303" t="s">
        <v>48</v>
      </c>
      <c r="O175" s="267"/>
      <c r="P175" s="304">
        <f>O175*H175</f>
        <v>0</v>
      </c>
      <c r="Q175" s="304">
        <v>0</v>
      </c>
      <c r="R175" s="304">
        <f>Q175*H175</f>
        <v>0</v>
      </c>
      <c r="S175" s="304">
        <v>0</v>
      </c>
      <c r="T175" s="305">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821</v>
      </c>
    </row>
    <row r="176" s="2" customFormat="1" ht="6.96" customHeight="1">
      <c r="A176" s="40"/>
      <c r="B176" s="68"/>
      <c r="C176" s="69"/>
      <c r="D176" s="69"/>
      <c r="E176" s="69"/>
      <c r="F176" s="69"/>
      <c r="G176" s="69"/>
      <c r="H176" s="69"/>
      <c r="I176" s="195"/>
      <c r="J176" s="69"/>
      <c r="K176" s="69"/>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Sww4Z8W8Qv+GSIKrSCFtC2Flp+LfF3nb1LSipY33p5TM21KETLWEv2EN30LAOm+Et2b0ZFR7uVaRamJQ6smriw==" hashValue="vBLEdRqqxlHB7zdiUm/l8YX0pWcsPbi+7u71k+hTnTcj4Ti52Zda8pCZW3bcAwtRTwjcxensecB/34fs+BoIrQ==" algorithmName="SHA-512" password="CC35"/>
  <autoFilter ref="C128:K17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7276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7386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ROUND((SUM(BE129:BE163)),  2)</f>
        <v>0</v>
      </c>
      <c r="G37" s="40"/>
      <c r="H37" s="40"/>
      <c r="I37" s="174">
        <v>0.20999999999999999</v>
      </c>
      <c r="J37" s="173">
        <f>ROUND(((SUM(BE129:BE163))*I37),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ROUND((SUM(BF129:BF163)),  2)</f>
        <v>0</v>
      </c>
      <c r="G38" s="40"/>
      <c r="H38" s="40"/>
      <c r="I38" s="174">
        <v>0.14999999999999999</v>
      </c>
      <c r="J38" s="173">
        <f>ROUND(((SUM(BF129:BF163))*I38),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ROUND((SUM(BG129:BG163)),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ROUND((SUM(BH129:BH163)),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ROUND((SUM(BI129:BI163)),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7276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2.20 - Náhradní zdroj elektrické energie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7387</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7388</v>
      </c>
      <c r="E102" s="208"/>
      <c r="F102" s="208"/>
      <c r="G102" s="208"/>
      <c r="H102" s="208"/>
      <c r="I102" s="209"/>
      <c r="J102" s="210">
        <f>J133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7389</v>
      </c>
      <c r="E103" s="208"/>
      <c r="F103" s="208"/>
      <c r="G103" s="208"/>
      <c r="H103" s="208"/>
      <c r="I103" s="209"/>
      <c r="J103" s="210">
        <f>J144</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7390</v>
      </c>
      <c r="E104" s="208"/>
      <c r="F104" s="208"/>
      <c r="G104" s="208"/>
      <c r="H104" s="208"/>
      <c r="I104" s="209"/>
      <c r="J104" s="210">
        <f>J153</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6281</v>
      </c>
      <c r="E105" s="214"/>
      <c r="F105" s="214"/>
      <c r="G105" s="214"/>
      <c r="H105" s="214"/>
      <c r="I105" s="215"/>
      <c r="J105" s="216">
        <f>J159</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1" customFormat="1" ht="16.5" customHeight="1">
      <c r="B117" s="22"/>
      <c r="C117" s="23"/>
      <c r="D117" s="23"/>
      <c r="E117" s="199" t="s">
        <v>555</v>
      </c>
      <c r="F117" s="23"/>
      <c r="G117" s="23"/>
      <c r="H117" s="23"/>
      <c r="I117" s="149"/>
      <c r="J117" s="23"/>
      <c r="K117" s="23"/>
      <c r="L117" s="21"/>
    </row>
    <row r="118" s="1" customFormat="1" ht="12" customHeight="1">
      <c r="B118" s="22"/>
      <c r="C118" s="33" t="s">
        <v>556</v>
      </c>
      <c r="D118" s="23"/>
      <c r="E118" s="23"/>
      <c r="F118" s="23"/>
      <c r="G118" s="23"/>
      <c r="H118" s="23"/>
      <c r="I118" s="149"/>
      <c r="J118" s="23"/>
      <c r="K118" s="23"/>
      <c r="L118" s="21"/>
    </row>
    <row r="119" s="2" customFormat="1" ht="16.5" customHeight="1">
      <c r="A119" s="40"/>
      <c r="B119" s="41"/>
      <c r="C119" s="42"/>
      <c r="D119" s="42"/>
      <c r="E119" s="333" t="s">
        <v>7276</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4348</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2.20 - Náhradní zdroj elektrické energie</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Moravská Třebová</v>
      </c>
      <c r="G123" s="42"/>
      <c r="H123" s="42"/>
      <c r="I123" s="159" t="s">
        <v>24</v>
      </c>
      <c r="J123" s="81" t="str">
        <f>IF(J16="","",J16)</f>
        <v>1. 6. 2020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Pardubický kraj</v>
      </c>
      <c r="G125" s="42"/>
      <c r="H125" s="42"/>
      <c r="I125" s="159" t="s">
        <v>36</v>
      </c>
      <c r="J125" s="38" t="str">
        <f>E25</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384</v>
      </c>
      <c r="D128" s="221" t="s">
        <v>68</v>
      </c>
      <c r="E128" s="221" t="s">
        <v>64</v>
      </c>
      <c r="F128" s="221" t="s">
        <v>65</v>
      </c>
      <c r="G128" s="221" t="s">
        <v>385</v>
      </c>
      <c r="H128" s="221" t="s">
        <v>386</v>
      </c>
      <c r="I128" s="222" t="s">
        <v>387</v>
      </c>
      <c r="J128" s="223" t="s">
        <v>372</v>
      </c>
      <c r="K128" s="224" t="s">
        <v>388</v>
      </c>
      <c r="L128" s="225"/>
      <c r="M128" s="102" t="s">
        <v>1</v>
      </c>
      <c r="N128" s="103" t="s">
        <v>47</v>
      </c>
      <c r="O128" s="103" t="s">
        <v>389</v>
      </c>
      <c r="P128" s="103" t="s">
        <v>390</v>
      </c>
      <c r="Q128" s="103" t="s">
        <v>391</v>
      </c>
      <c r="R128" s="103" t="s">
        <v>392</v>
      </c>
      <c r="S128" s="103" t="s">
        <v>393</v>
      </c>
      <c r="T128" s="104" t="s">
        <v>394</v>
      </c>
      <c r="U128" s="218"/>
      <c r="V128" s="218"/>
      <c r="W128" s="218"/>
      <c r="X128" s="218"/>
      <c r="Y128" s="218"/>
      <c r="Z128" s="218"/>
      <c r="AA128" s="218"/>
      <c r="AB128" s="218"/>
      <c r="AC128" s="218"/>
      <c r="AD128" s="218"/>
      <c r="AE128" s="218"/>
    </row>
    <row r="129" s="2" customFormat="1" ht="22.8" customHeight="1">
      <c r="A129" s="40"/>
      <c r="B129" s="41"/>
      <c r="C129" s="109" t="s">
        <v>395</v>
      </c>
      <c r="D129" s="42"/>
      <c r="E129" s="42"/>
      <c r="F129" s="42"/>
      <c r="G129" s="42"/>
      <c r="H129" s="42"/>
      <c r="I129" s="157"/>
      <c r="J129" s="226">
        <f>BK129</f>
        <v>0</v>
      </c>
      <c r="K129" s="42"/>
      <c r="L129" s="46"/>
      <c r="M129" s="105"/>
      <c r="N129" s="227"/>
      <c r="O129" s="106"/>
      <c r="P129" s="228">
        <f>P130+P133+P144+P153</f>
        <v>0</v>
      </c>
      <c r="Q129" s="106"/>
      <c r="R129" s="228">
        <f>R130+R133+R144+R153</f>
        <v>0</v>
      </c>
      <c r="S129" s="106"/>
      <c r="T129" s="229">
        <f>T130+T133+T144+T153</f>
        <v>0</v>
      </c>
      <c r="U129" s="40"/>
      <c r="V129" s="40"/>
      <c r="W129" s="40"/>
      <c r="X129" s="40"/>
      <c r="Y129" s="40"/>
      <c r="Z129" s="40"/>
      <c r="AA129" s="40"/>
      <c r="AB129" s="40"/>
      <c r="AC129" s="40"/>
      <c r="AD129" s="40"/>
      <c r="AE129" s="40"/>
      <c r="AT129" s="18" t="s">
        <v>82</v>
      </c>
      <c r="AU129" s="18" t="s">
        <v>374</v>
      </c>
      <c r="BK129" s="230">
        <f>BK130+BK133+BK144+BK153</f>
        <v>0</v>
      </c>
    </row>
    <row r="130" s="12" customFormat="1" ht="25.92" customHeight="1">
      <c r="A130" s="12"/>
      <c r="B130" s="231"/>
      <c r="C130" s="232"/>
      <c r="D130" s="233" t="s">
        <v>82</v>
      </c>
      <c r="E130" s="234" t="s">
        <v>5095</v>
      </c>
      <c r="F130" s="234" t="s">
        <v>7391</v>
      </c>
      <c r="G130" s="232"/>
      <c r="H130" s="232"/>
      <c r="I130" s="235"/>
      <c r="J130" s="236">
        <f>BK130</f>
        <v>0</v>
      </c>
      <c r="K130" s="232"/>
      <c r="L130" s="237"/>
      <c r="M130" s="238"/>
      <c r="N130" s="239"/>
      <c r="O130" s="239"/>
      <c r="P130" s="240">
        <f>SUM(P131:P132)</f>
        <v>0</v>
      </c>
      <c r="Q130" s="239"/>
      <c r="R130" s="240">
        <f>SUM(R131:R132)</f>
        <v>0</v>
      </c>
      <c r="S130" s="239"/>
      <c r="T130" s="241">
        <f>SUM(T131:T132)</f>
        <v>0</v>
      </c>
      <c r="U130" s="12"/>
      <c r="V130" s="12"/>
      <c r="W130" s="12"/>
      <c r="X130" s="12"/>
      <c r="Y130" s="12"/>
      <c r="Z130" s="12"/>
      <c r="AA130" s="12"/>
      <c r="AB130" s="12"/>
      <c r="AC130" s="12"/>
      <c r="AD130" s="12"/>
      <c r="AE130" s="12"/>
      <c r="AR130" s="242" t="s">
        <v>91</v>
      </c>
      <c r="AT130" s="243" t="s">
        <v>82</v>
      </c>
      <c r="AU130" s="243" t="s">
        <v>83</v>
      </c>
      <c r="AY130" s="242" t="s">
        <v>397</v>
      </c>
      <c r="BK130" s="244">
        <f>SUM(BK131:BK132)</f>
        <v>0</v>
      </c>
    </row>
    <row r="131" s="2" customFormat="1" ht="21.75" customHeight="1">
      <c r="A131" s="40"/>
      <c r="B131" s="41"/>
      <c r="C131" s="247" t="s">
        <v>91</v>
      </c>
      <c r="D131" s="247" t="s">
        <v>400</v>
      </c>
      <c r="E131" s="248" t="s">
        <v>7392</v>
      </c>
      <c r="F131" s="249" t="s">
        <v>7393</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2" customFormat="1">
      <c r="A132" s="40"/>
      <c r="B132" s="41"/>
      <c r="C132" s="42"/>
      <c r="D132" s="261" t="s">
        <v>404</v>
      </c>
      <c r="E132" s="42"/>
      <c r="F132" s="262" t="s">
        <v>7394</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91</v>
      </c>
    </row>
    <row r="133" s="12" customFormat="1" ht="25.92" customHeight="1">
      <c r="A133" s="12"/>
      <c r="B133" s="231"/>
      <c r="C133" s="232"/>
      <c r="D133" s="233" t="s">
        <v>82</v>
      </c>
      <c r="E133" s="234" t="s">
        <v>5135</v>
      </c>
      <c r="F133" s="234" t="s">
        <v>7395</v>
      </c>
      <c r="G133" s="232"/>
      <c r="H133" s="232"/>
      <c r="I133" s="235"/>
      <c r="J133" s="236">
        <f>BK133</f>
        <v>0</v>
      </c>
      <c r="K133" s="232"/>
      <c r="L133" s="237"/>
      <c r="M133" s="238"/>
      <c r="N133" s="239"/>
      <c r="O133" s="239"/>
      <c r="P133" s="240">
        <f>SUM(P134:P143)</f>
        <v>0</v>
      </c>
      <c r="Q133" s="239"/>
      <c r="R133" s="240">
        <f>SUM(R134:R143)</f>
        <v>0</v>
      </c>
      <c r="S133" s="239"/>
      <c r="T133" s="241">
        <f>SUM(T134:T143)</f>
        <v>0</v>
      </c>
      <c r="U133" s="12"/>
      <c r="V133" s="12"/>
      <c r="W133" s="12"/>
      <c r="X133" s="12"/>
      <c r="Y133" s="12"/>
      <c r="Z133" s="12"/>
      <c r="AA133" s="12"/>
      <c r="AB133" s="12"/>
      <c r="AC133" s="12"/>
      <c r="AD133" s="12"/>
      <c r="AE133" s="12"/>
      <c r="AR133" s="242" t="s">
        <v>91</v>
      </c>
      <c r="AT133" s="243" t="s">
        <v>82</v>
      </c>
      <c r="AU133" s="243" t="s">
        <v>83</v>
      </c>
      <c r="AY133" s="242" t="s">
        <v>397</v>
      </c>
      <c r="BK133" s="244">
        <f>SUM(BK134:BK143)</f>
        <v>0</v>
      </c>
    </row>
    <row r="134" s="2" customFormat="1" ht="16.5" customHeight="1">
      <c r="A134" s="40"/>
      <c r="B134" s="41"/>
      <c r="C134" s="247" t="s">
        <v>93</v>
      </c>
      <c r="D134" s="247" t="s">
        <v>400</v>
      </c>
      <c r="E134" s="248" t="s">
        <v>7396</v>
      </c>
      <c r="F134" s="249" t="s">
        <v>7397</v>
      </c>
      <c r="G134" s="250" t="s">
        <v>461</v>
      </c>
      <c r="H134" s="251">
        <v>25</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2" customFormat="1" ht="16.5" customHeight="1">
      <c r="A135" s="40"/>
      <c r="B135" s="41"/>
      <c r="C135" s="247" t="s">
        <v>112</v>
      </c>
      <c r="D135" s="247" t="s">
        <v>400</v>
      </c>
      <c r="E135" s="248" t="s">
        <v>7398</v>
      </c>
      <c r="F135" s="249" t="s">
        <v>7399</v>
      </c>
      <c r="G135" s="250" t="s">
        <v>1828</v>
      </c>
      <c r="H135" s="251">
        <v>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2" customFormat="1" ht="16.5" customHeight="1">
      <c r="A136" s="40"/>
      <c r="B136" s="41"/>
      <c r="C136" s="247" t="s">
        <v>124</v>
      </c>
      <c r="D136" s="247" t="s">
        <v>400</v>
      </c>
      <c r="E136" s="248" t="s">
        <v>6779</v>
      </c>
      <c r="F136" s="249" t="s">
        <v>6780</v>
      </c>
      <c r="G136" s="250" t="s">
        <v>461</v>
      </c>
      <c r="H136" s="251">
        <v>30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136</v>
      </c>
    </row>
    <row r="137" s="2" customFormat="1" ht="16.5" customHeight="1">
      <c r="A137" s="40"/>
      <c r="B137" s="41"/>
      <c r="C137" s="247" t="s">
        <v>130</v>
      </c>
      <c r="D137" s="247" t="s">
        <v>400</v>
      </c>
      <c r="E137" s="248" t="s">
        <v>7400</v>
      </c>
      <c r="F137" s="249" t="s">
        <v>7401</v>
      </c>
      <c r="G137" s="250" t="s">
        <v>461</v>
      </c>
      <c r="H137" s="251">
        <v>50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145</v>
      </c>
    </row>
    <row r="138" s="2" customFormat="1" ht="16.5" customHeight="1">
      <c r="A138" s="40"/>
      <c r="B138" s="41"/>
      <c r="C138" s="247" t="s">
        <v>133</v>
      </c>
      <c r="D138" s="247" t="s">
        <v>400</v>
      </c>
      <c r="E138" s="248" t="s">
        <v>7402</v>
      </c>
      <c r="F138" s="249" t="s">
        <v>1650</v>
      </c>
      <c r="G138" s="250" t="s">
        <v>1</v>
      </c>
      <c r="H138" s="251">
        <v>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151</v>
      </c>
    </row>
    <row r="139" s="2" customFormat="1">
      <c r="A139" s="40"/>
      <c r="B139" s="41"/>
      <c r="C139" s="42"/>
      <c r="D139" s="261" t="s">
        <v>404</v>
      </c>
      <c r="E139" s="42"/>
      <c r="F139" s="262" t="s">
        <v>1652</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404</v>
      </c>
      <c r="AU139" s="18" t="s">
        <v>91</v>
      </c>
    </row>
    <row r="140" s="2" customFormat="1" ht="16.5" customHeight="1">
      <c r="A140" s="40"/>
      <c r="B140" s="41"/>
      <c r="C140" s="247" t="s">
        <v>139</v>
      </c>
      <c r="D140" s="247" t="s">
        <v>400</v>
      </c>
      <c r="E140" s="248" t="s">
        <v>7403</v>
      </c>
      <c r="F140" s="249" t="s">
        <v>7404</v>
      </c>
      <c r="G140" s="250" t="s">
        <v>1828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157</v>
      </c>
    </row>
    <row r="141" s="2" customFormat="1" ht="21.75" customHeight="1">
      <c r="A141" s="40"/>
      <c r="B141" s="41"/>
      <c r="C141" s="247" t="s">
        <v>136</v>
      </c>
      <c r="D141" s="247" t="s">
        <v>400</v>
      </c>
      <c r="E141" s="248" t="s">
        <v>7405</v>
      </c>
      <c r="F141" s="249" t="s">
        <v>7406</v>
      </c>
      <c r="G141" s="250" t="s">
        <v>461</v>
      </c>
      <c r="H141" s="251">
        <v>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162</v>
      </c>
    </row>
    <row r="142" s="2" customFormat="1" ht="21.75" customHeight="1">
      <c r="A142" s="40"/>
      <c r="B142" s="41"/>
      <c r="C142" s="247" t="s">
        <v>142</v>
      </c>
      <c r="D142" s="247" t="s">
        <v>400</v>
      </c>
      <c r="E142" s="248" t="s">
        <v>7407</v>
      </c>
      <c r="F142" s="249" t="s">
        <v>7408</v>
      </c>
      <c r="G142" s="250" t="s">
        <v>461</v>
      </c>
      <c r="H142" s="251">
        <v>15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168</v>
      </c>
    </row>
    <row r="143" s="2" customFormat="1" ht="16.5" customHeight="1">
      <c r="A143" s="40"/>
      <c r="B143" s="41"/>
      <c r="C143" s="247" t="s">
        <v>145</v>
      </c>
      <c r="D143" s="247" t="s">
        <v>400</v>
      </c>
      <c r="E143" s="248" t="s">
        <v>7409</v>
      </c>
      <c r="F143" s="249" t="s">
        <v>7410</v>
      </c>
      <c r="G143" s="250" t="s">
        <v>3621</v>
      </c>
      <c r="H143" s="251">
        <v>50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174</v>
      </c>
    </row>
    <row r="144" s="12" customFormat="1" ht="25.92" customHeight="1">
      <c r="A144" s="12"/>
      <c r="B144" s="231"/>
      <c r="C144" s="232"/>
      <c r="D144" s="233" t="s">
        <v>82</v>
      </c>
      <c r="E144" s="234" t="s">
        <v>5147</v>
      </c>
      <c r="F144" s="234" t="s">
        <v>6788</v>
      </c>
      <c r="G144" s="232"/>
      <c r="H144" s="232"/>
      <c r="I144" s="235"/>
      <c r="J144" s="236">
        <f>BK144</f>
        <v>0</v>
      </c>
      <c r="K144" s="232"/>
      <c r="L144" s="237"/>
      <c r="M144" s="238"/>
      <c r="N144" s="239"/>
      <c r="O144" s="239"/>
      <c r="P144" s="240">
        <f>SUM(P145:P152)</f>
        <v>0</v>
      </c>
      <c r="Q144" s="239"/>
      <c r="R144" s="240">
        <f>SUM(R145:R152)</f>
        <v>0</v>
      </c>
      <c r="S144" s="239"/>
      <c r="T144" s="241">
        <f>SUM(T145:T152)</f>
        <v>0</v>
      </c>
      <c r="U144" s="12"/>
      <c r="V144" s="12"/>
      <c r="W144" s="12"/>
      <c r="X144" s="12"/>
      <c r="Y144" s="12"/>
      <c r="Z144" s="12"/>
      <c r="AA144" s="12"/>
      <c r="AB144" s="12"/>
      <c r="AC144" s="12"/>
      <c r="AD144" s="12"/>
      <c r="AE144" s="12"/>
      <c r="AR144" s="242" t="s">
        <v>91</v>
      </c>
      <c r="AT144" s="243" t="s">
        <v>82</v>
      </c>
      <c r="AU144" s="243" t="s">
        <v>83</v>
      </c>
      <c r="AY144" s="242" t="s">
        <v>397</v>
      </c>
      <c r="BK144" s="244">
        <f>SUM(BK145:BK152)</f>
        <v>0</v>
      </c>
    </row>
    <row r="145" s="2" customFormat="1" ht="16.5" customHeight="1">
      <c r="A145" s="40"/>
      <c r="B145" s="41"/>
      <c r="C145" s="247" t="s">
        <v>148</v>
      </c>
      <c r="D145" s="247" t="s">
        <v>400</v>
      </c>
      <c r="E145" s="248" t="s">
        <v>6791</v>
      </c>
      <c r="F145" s="249" t="s">
        <v>6792</v>
      </c>
      <c r="G145" s="250" t="s">
        <v>461</v>
      </c>
      <c r="H145" s="251">
        <v>200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179</v>
      </c>
    </row>
    <row r="146" s="2" customFormat="1" ht="16.5" customHeight="1">
      <c r="A146" s="40"/>
      <c r="B146" s="41"/>
      <c r="C146" s="247" t="s">
        <v>151</v>
      </c>
      <c r="D146" s="247" t="s">
        <v>400</v>
      </c>
      <c r="E146" s="248" t="s">
        <v>6799</v>
      </c>
      <c r="F146" s="249" t="s">
        <v>6800</v>
      </c>
      <c r="G146" s="250" t="s">
        <v>1828</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188</v>
      </c>
    </row>
    <row r="147" s="2" customFormat="1" ht="16.5" customHeight="1">
      <c r="A147" s="40"/>
      <c r="B147" s="41"/>
      <c r="C147" s="247" t="s">
        <v>154</v>
      </c>
      <c r="D147" s="247" t="s">
        <v>400</v>
      </c>
      <c r="E147" s="248" t="s">
        <v>7411</v>
      </c>
      <c r="F147" s="249" t="s">
        <v>7412</v>
      </c>
      <c r="G147" s="250" t="s">
        <v>5373</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194</v>
      </c>
    </row>
    <row r="148" s="2" customFormat="1" ht="16.5" customHeight="1">
      <c r="A148" s="40"/>
      <c r="B148" s="41"/>
      <c r="C148" s="247" t="s">
        <v>157</v>
      </c>
      <c r="D148" s="247" t="s">
        <v>400</v>
      </c>
      <c r="E148" s="248" t="s">
        <v>7413</v>
      </c>
      <c r="F148" s="249" t="s">
        <v>6824</v>
      </c>
      <c r="G148" s="250" t="s">
        <v>461</v>
      </c>
      <c r="H148" s="251">
        <v>35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200</v>
      </c>
    </row>
    <row r="149" s="2" customFormat="1" ht="16.5" customHeight="1">
      <c r="A149" s="40"/>
      <c r="B149" s="41"/>
      <c r="C149" s="247" t="s">
        <v>8</v>
      </c>
      <c r="D149" s="247" t="s">
        <v>400</v>
      </c>
      <c r="E149" s="248" t="s">
        <v>7414</v>
      </c>
      <c r="F149" s="249" t="s">
        <v>6826</v>
      </c>
      <c r="G149" s="250" t="s">
        <v>5373</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ht="16.5" customHeight="1">
      <c r="A150" s="40"/>
      <c r="B150" s="41"/>
      <c r="C150" s="247" t="s">
        <v>162</v>
      </c>
      <c r="D150" s="247" t="s">
        <v>400</v>
      </c>
      <c r="E150" s="248" t="s">
        <v>6827</v>
      </c>
      <c r="F150" s="249" t="s">
        <v>6828</v>
      </c>
      <c r="G150" s="250" t="s">
        <v>461</v>
      </c>
      <c r="H150" s="251">
        <v>55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212</v>
      </c>
    </row>
    <row r="151" s="2" customFormat="1" ht="16.5" customHeight="1">
      <c r="A151" s="40"/>
      <c r="B151" s="41"/>
      <c r="C151" s="247" t="s">
        <v>165</v>
      </c>
      <c r="D151" s="247" t="s">
        <v>400</v>
      </c>
      <c r="E151" s="248" t="s">
        <v>6829</v>
      </c>
      <c r="F151" s="249" t="s">
        <v>6830</v>
      </c>
      <c r="G151" s="250" t="s">
        <v>1828</v>
      </c>
      <c r="H151" s="251">
        <v>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215</v>
      </c>
    </row>
    <row r="152" s="2" customFormat="1" ht="16.5" customHeight="1">
      <c r="A152" s="40"/>
      <c r="B152" s="41"/>
      <c r="C152" s="247" t="s">
        <v>168</v>
      </c>
      <c r="D152" s="247" t="s">
        <v>400</v>
      </c>
      <c r="E152" s="248" t="s">
        <v>7415</v>
      </c>
      <c r="F152" s="249" t="s">
        <v>6840</v>
      </c>
      <c r="G152" s="250" t="s">
        <v>5373</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661</v>
      </c>
    </row>
    <row r="153" s="12" customFormat="1" ht="25.92" customHeight="1">
      <c r="A153" s="12"/>
      <c r="B153" s="231"/>
      <c r="C153" s="232"/>
      <c r="D153" s="233" t="s">
        <v>82</v>
      </c>
      <c r="E153" s="234" t="s">
        <v>5151</v>
      </c>
      <c r="F153" s="234" t="s">
        <v>6841</v>
      </c>
      <c r="G153" s="232"/>
      <c r="H153" s="232"/>
      <c r="I153" s="235"/>
      <c r="J153" s="236">
        <f>BK153</f>
        <v>0</v>
      </c>
      <c r="K153" s="232"/>
      <c r="L153" s="237"/>
      <c r="M153" s="238"/>
      <c r="N153" s="239"/>
      <c r="O153" s="239"/>
      <c r="P153" s="240">
        <f>P154+SUM(P155:P159)</f>
        <v>0</v>
      </c>
      <c r="Q153" s="239"/>
      <c r="R153" s="240">
        <f>R154+SUM(R155:R159)</f>
        <v>0</v>
      </c>
      <c r="S153" s="239"/>
      <c r="T153" s="241">
        <f>T154+SUM(T155:T159)</f>
        <v>0</v>
      </c>
      <c r="U153" s="12"/>
      <c r="V153" s="12"/>
      <c r="W153" s="12"/>
      <c r="X153" s="12"/>
      <c r="Y153" s="12"/>
      <c r="Z153" s="12"/>
      <c r="AA153" s="12"/>
      <c r="AB153" s="12"/>
      <c r="AC153" s="12"/>
      <c r="AD153" s="12"/>
      <c r="AE153" s="12"/>
      <c r="AR153" s="242" t="s">
        <v>91</v>
      </c>
      <c r="AT153" s="243" t="s">
        <v>82</v>
      </c>
      <c r="AU153" s="243" t="s">
        <v>83</v>
      </c>
      <c r="AY153" s="242" t="s">
        <v>397</v>
      </c>
      <c r="BK153" s="244">
        <f>BK154+SUM(BK155:BK159)</f>
        <v>0</v>
      </c>
    </row>
    <row r="154" s="2" customFormat="1" ht="16.5" customHeight="1">
      <c r="A154" s="40"/>
      <c r="B154" s="41"/>
      <c r="C154" s="247" t="s">
        <v>171</v>
      </c>
      <c r="D154" s="247" t="s">
        <v>400</v>
      </c>
      <c r="E154" s="248" t="s">
        <v>7416</v>
      </c>
      <c r="F154" s="249" t="s">
        <v>6843</v>
      </c>
      <c r="G154" s="250" t="s">
        <v>1828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664</v>
      </c>
    </row>
    <row r="155" s="2" customFormat="1" ht="16.5" customHeight="1">
      <c r="A155" s="40"/>
      <c r="B155" s="41"/>
      <c r="C155" s="247" t="s">
        <v>174</v>
      </c>
      <c r="D155" s="247" t="s">
        <v>400</v>
      </c>
      <c r="E155" s="248" t="s">
        <v>7417</v>
      </c>
      <c r="F155" s="249" t="s">
        <v>6845</v>
      </c>
      <c r="G155" s="250" t="s">
        <v>1828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667</v>
      </c>
    </row>
    <row r="156" s="2" customFormat="1" ht="16.5" customHeight="1">
      <c r="A156" s="40"/>
      <c r="B156" s="41"/>
      <c r="C156" s="247" t="s">
        <v>7</v>
      </c>
      <c r="D156" s="247" t="s">
        <v>400</v>
      </c>
      <c r="E156" s="248" t="s">
        <v>7418</v>
      </c>
      <c r="F156" s="249" t="s">
        <v>6847</v>
      </c>
      <c r="G156" s="250" t="s">
        <v>1431</v>
      </c>
      <c r="H156" s="329"/>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670</v>
      </c>
    </row>
    <row r="157" s="2" customFormat="1" ht="16.5" customHeight="1">
      <c r="A157" s="40"/>
      <c r="B157" s="41"/>
      <c r="C157" s="247" t="s">
        <v>179</v>
      </c>
      <c r="D157" s="247" t="s">
        <v>400</v>
      </c>
      <c r="E157" s="248" t="s">
        <v>7419</v>
      </c>
      <c r="F157" s="249" t="s">
        <v>7420</v>
      </c>
      <c r="G157" s="250" t="s">
        <v>1431</v>
      </c>
      <c r="H157" s="329"/>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673</v>
      </c>
    </row>
    <row r="158" s="2" customFormat="1" ht="16.5" customHeight="1">
      <c r="A158" s="40"/>
      <c r="B158" s="41"/>
      <c r="C158" s="247" t="s">
        <v>185</v>
      </c>
      <c r="D158" s="247" t="s">
        <v>400</v>
      </c>
      <c r="E158" s="248" t="s">
        <v>6852</v>
      </c>
      <c r="F158" s="249" t="s">
        <v>6853</v>
      </c>
      <c r="G158" s="250" t="s">
        <v>502</v>
      </c>
      <c r="H158" s="251">
        <v>0.5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676</v>
      </c>
    </row>
    <row r="159" s="12" customFormat="1" ht="22.8" customHeight="1">
      <c r="A159" s="12"/>
      <c r="B159" s="231"/>
      <c r="C159" s="232"/>
      <c r="D159" s="233" t="s">
        <v>82</v>
      </c>
      <c r="E159" s="245" t="s">
        <v>6296</v>
      </c>
      <c r="F159" s="245" t="s">
        <v>6297</v>
      </c>
      <c r="G159" s="232"/>
      <c r="H159" s="232"/>
      <c r="I159" s="235"/>
      <c r="J159" s="246">
        <f>BK159</f>
        <v>0</v>
      </c>
      <c r="K159" s="232"/>
      <c r="L159" s="237"/>
      <c r="M159" s="238"/>
      <c r="N159" s="239"/>
      <c r="O159" s="239"/>
      <c r="P159" s="240">
        <f>SUM(P160:P163)</f>
        <v>0</v>
      </c>
      <c r="Q159" s="239"/>
      <c r="R159" s="240">
        <f>SUM(R160:R163)</f>
        <v>0</v>
      </c>
      <c r="S159" s="239"/>
      <c r="T159" s="241">
        <f>SUM(T160:T163)</f>
        <v>0</v>
      </c>
      <c r="U159" s="12"/>
      <c r="V159" s="12"/>
      <c r="W159" s="12"/>
      <c r="X159" s="12"/>
      <c r="Y159" s="12"/>
      <c r="Z159" s="12"/>
      <c r="AA159" s="12"/>
      <c r="AB159" s="12"/>
      <c r="AC159" s="12"/>
      <c r="AD159" s="12"/>
      <c r="AE159" s="12"/>
      <c r="AR159" s="242" t="s">
        <v>124</v>
      </c>
      <c r="AT159" s="243" t="s">
        <v>82</v>
      </c>
      <c r="AU159" s="243" t="s">
        <v>91</v>
      </c>
      <c r="AY159" s="242" t="s">
        <v>397</v>
      </c>
      <c r="BK159" s="244">
        <f>SUM(BK160:BK163)</f>
        <v>0</v>
      </c>
    </row>
    <row r="160" s="2" customFormat="1" ht="16.5" customHeight="1">
      <c r="A160" s="40"/>
      <c r="B160" s="41"/>
      <c r="C160" s="247" t="s">
        <v>188</v>
      </c>
      <c r="D160" s="247" t="s">
        <v>400</v>
      </c>
      <c r="E160" s="248" t="s">
        <v>6896</v>
      </c>
      <c r="F160" s="249" t="s">
        <v>7421</v>
      </c>
      <c r="G160" s="250" t="s">
        <v>5373</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1962</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1962</v>
      </c>
      <c r="BM160" s="259" t="s">
        <v>7422</v>
      </c>
    </row>
    <row r="161" s="2" customFormat="1" ht="16.5" customHeight="1">
      <c r="A161" s="40"/>
      <c r="B161" s="41"/>
      <c r="C161" s="247" t="s">
        <v>191</v>
      </c>
      <c r="D161" s="247" t="s">
        <v>400</v>
      </c>
      <c r="E161" s="248" t="s">
        <v>6898</v>
      </c>
      <c r="F161" s="249" t="s">
        <v>7423</v>
      </c>
      <c r="G161" s="250" t="s">
        <v>461</v>
      </c>
      <c r="H161" s="251">
        <v>80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1962</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1962</v>
      </c>
      <c r="BM161" s="259" t="s">
        <v>7424</v>
      </c>
    </row>
    <row r="162" s="2" customFormat="1" ht="16.5" customHeight="1">
      <c r="A162" s="40"/>
      <c r="B162" s="41"/>
      <c r="C162" s="247" t="s">
        <v>194</v>
      </c>
      <c r="D162" s="247" t="s">
        <v>400</v>
      </c>
      <c r="E162" s="248" t="s">
        <v>6900</v>
      </c>
      <c r="F162" s="249" t="s">
        <v>7425</v>
      </c>
      <c r="G162" s="250" t="s">
        <v>461</v>
      </c>
      <c r="H162" s="251">
        <v>60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1962</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1962</v>
      </c>
      <c r="BM162" s="259" t="s">
        <v>7426</v>
      </c>
    </row>
    <row r="163" s="2" customFormat="1" ht="16.5" customHeight="1">
      <c r="A163" s="40"/>
      <c r="B163" s="41"/>
      <c r="C163" s="247" t="s">
        <v>197</v>
      </c>
      <c r="D163" s="247" t="s">
        <v>400</v>
      </c>
      <c r="E163" s="248" t="s">
        <v>6902</v>
      </c>
      <c r="F163" s="249" t="s">
        <v>7427</v>
      </c>
      <c r="G163" s="250" t="s">
        <v>461</v>
      </c>
      <c r="H163" s="251">
        <v>10</v>
      </c>
      <c r="I163" s="252"/>
      <c r="J163" s="253">
        <f>ROUND(I163*H163,2)</f>
        <v>0</v>
      </c>
      <c r="K163" s="254"/>
      <c r="L163" s="46"/>
      <c r="M163" s="302" t="s">
        <v>1</v>
      </c>
      <c r="N163" s="303" t="s">
        <v>48</v>
      </c>
      <c r="O163" s="267"/>
      <c r="P163" s="304">
        <f>O163*H163</f>
        <v>0</v>
      </c>
      <c r="Q163" s="304">
        <v>0</v>
      </c>
      <c r="R163" s="304">
        <f>Q163*H163</f>
        <v>0</v>
      </c>
      <c r="S163" s="304">
        <v>0</v>
      </c>
      <c r="T163" s="305">
        <f>S163*H163</f>
        <v>0</v>
      </c>
      <c r="U163" s="40"/>
      <c r="V163" s="40"/>
      <c r="W163" s="40"/>
      <c r="X163" s="40"/>
      <c r="Y163" s="40"/>
      <c r="Z163" s="40"/>
      <c r="AA163" s="40"/>
      <c r="AB163" s="40"/>
      <c r="AC163" s="40"/>
      <c r="AD163" s="40"/>
      <c r="AE163" s="40"/>
      <c r="AR163" s="259" t="s">
        <v>1962</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1962</v>
      </c>
      <c r="BM163" s="259" t="s">
        <v>7428</v>
      </c>
    </row>
    <row r="164" s="2" customFormat="1" ht="6.96" customHeight="1">
      <c r="A164" s="40"/>
      <c r="B164" s="68"/>
      <c r="C164" s="69"/>
      <c r="D164" s="69"/>
      <c r="E164" s="69"/>
      <c r="F164" s="69"/>
      <c r="G164" s="69"/>
      <c r="H164" s="69"/>
      <c r="I164" s="195"/>
      <c r="J164" s="69"/>
      <c r="K164" s="69"/>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mWsmVcy789DyUC80rqEPmsLsCy7xjyu/zKiPTzQ6VnxdWsUqGBMu6s/IkXKOTaYG20Cv+jzLBCrSbk9nZ0R0Mg==" hashValue="LVG1kYjsuWVSQ4v+Sn+jxihcci0URSra8sCtGnY+6LmobNnOkSaejeShFlGjnogTw+I/auPLYGp2See0XNFQJA==" algorithmName="SHA-512" password="CC35"/>
  <autoFilter ref="C128:K16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7276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ROUND((SUM(BE128:BE164)),  2)</f>
        <v>0</v>
      </c>
      <c r="G37" s="40"/>
      <c r="H37" s="40"/>
      <c r="I37" s="174">
        <v>0.20999999999999999</v>
      </c>
      <c r="J37" s="173">
        <f>ROUND(((SUM(BE128:BE164))*I37),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ROUND((SUM(BF128:BF164)),  2)</f>
        <v>0</v>
      </c>
      <c r="G38" s="40"/>
      <c r="H38" s="40"/>
      <c r="I38" s="174">
        <v>0.14999999999999999</v>
      </c>
      <c r="J38" s="173">
        <f>ROUND(((SUM(BF128:BF164))*I38),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ROUND((SUM(BG128:BG164)),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ROUND((SUM(BH128:BH164)),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ROUND((SUM(BI128:BI164)),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7276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2.21 - Technologie trafostanice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7430</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7388</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7389</v>
      </c>
      <c r="E103" s="208"/>
      <c r="F103" s="208"/>
      <c r="G103" s="208"/>
      <c r="H103" s="208"/>
      <c r="I103" s="209"/>
      <c r="J103" s="210">
        <f>J146</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7390</v>
      </c>
      <c r="E104" s="208"/>
      <c r="F104" s="208"/>
      <c r="G104" s="208"/>
      <c r="H104" s="208"/>
      <c r="I104" s="209"/>
      <c r="J104" s="210">
        <f>J159</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1" customFormat="1" ht="16.5" customHeight="1">
      <c r="B116" s="22"/>
      <c r="C116" s="23"/>
      <c r="D116" s="23"/>
      <c r="E116" s="199" t="s">
        <v>555</v>
      </c>
      <c r="F116" s="23"/>
      <c r="G116" s="23"/>
      <c r="H116" s="23"/>
      <c r="I116" s="149"/>
      <c r="J116" s="23"/>
      <c r="K116" s="23"/>
      <c r="L116" s="21"/>
    </row>
    <row r="117" s="1" customFormat="1" ht="12" customHeight="1">
      <c r="B117" s="22"/>
      <c r="C117" s="33" t="s">
        <v>556</v>
      </c>
      <c r="D117" s="23"/>
      <c r="E117" s="23"/>
      <c r="F117" s="23"/>
      <c r="G117" s="23"/>
      <c r="H117" s="23"/>
      <c r="I117" s="149"/>
      <c r="J117" s="23"/>
      <c r="K117" s="23"/>
      <c r="L117" s="21"/>
    </row>
    <row r="118" s="2" customFormat="1" ht="16.5" customHeight="1">
      <c r="A118" s="40"/>
      <c r="B118" s="41"/>
      <c r="C118" s="42"/>
      <c r="D118" s="42"/>
      <c r="E118" s="333" t="s">
        <v>7276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4348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2.21 - Technologie trafostanice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Moravská Třebová</v>
      </c>
      <c r="G122" s="42"/>
      <c r="H122" s="42"/>
      <c r="I122" s="159" t="s">
        <v>24</v>
      </c>
      <c r="J122" s="81" t="str">
        <f>IF(J16="","",J16)</f>
        <v>1. 6. 2020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Pardubický kraj</v>
      </c>
      <c r="G124" s="42"/>
      <c r="H124" s="42"/>
      <c r="I124" s="159" t="s">
        <v>36</v>
      </c>
      <c r="J124" s="38" t="str">
        <f>E25</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P129+P139+P146+P159</f>
        <v>0</v>
      </c>
      <c r="Q128" s="106"/>
      <c r="R128" s="228">
        <f>R129+R139+R146+R159</f>
        <v>0</v>
      </c>
      <c r="S128" s="106"/>
      <c r="T128" s="229">
        <f>T129+T139+T146+T159</f>
        <v>0</v>
      </c>
      <c r="U128" s="40"/>
      <c r="V128" s="40"/>
      <c r="W128" s="40"/>
      <c r="X128" s="40"/>
      <c r="Y128" s="40"/>
      <c r="Z128" s="40"/>
      <c r="AA128" s="40"/>
      <c r="AB128" s="40"/>
      <c r="AC128" s="40"/>
      <c r="AD128" s="40"/>
      <c r="AE128" s="40"/>
      <c r="AT128" s="18" t="s">
        <v>82</v>
      </c>
      <c r="AU128" s="18" t="s">
        <v>374</v>
      </c>
      <c r="BK128" s="230">
        <f>BK129+BK139+BK146+BK159</f>
        <v>0</v>
      </c>
    </row>
    <row r="129" s="12" customFormat="1" ht="25.92" customHeight="1">
      <c r="A129" s="12"/>
      <c r="B129" s="231"/>
      <c r="C129" s="232"/>
      <c r="D129" s="233" t="s">
        <v>82</v>
      </c>
      <c r="E129" s="234" t="s">
        <v>5095</v>
      </c>
      <c r="F129" s="234" t="s">
        <v>7431</v>
      </c>
      <c r="G129" s="232"/>
      <c r="H129" s="232"/>
      <c r="I129" s="235"/>
      <c r="J129" s="236">
        <f>BK129</f>
        <v>0</v>
      </c>
      <c r="K129" s="232"/>
      <c r="L129" s="237"/>
      <c r="M129" s="238"/>
      <c r="N129" s="239"/>
      <c r="O129" s="239"/>
      <c r="P129" s="240">
        <f>SUM(P130:P138)</f>
        <v>0</v>
      </c>
      <c r="Q129" s="239"/>
      <c r="R129" s="240">
        <f>SUM(R130:R138)</f>
        <v>0</v>
      </c>
      <c r="S129" s="239"/>
      <c r="T129" s="241">
        <f>SUM(T130:T138)</f>
        <v>0</v>
      </c>
      <c r="U129" s="12"/>
      <c r="V129" s="12"/>
      <c r="W129" s="12"/>
      <c r="X129" s="12"/>
      <c r="Y129" s="12"/>
      <c r="Z129" s="12"/>
      <c r="AA129" s="12"/>
      <c r="AB129" s="12"/>
      <c r="AC129" s="12"/>
      <c r="AD129" s="12"/>
      <c r="AE129" s="12"/>
      <c r="AR129" s="242" t="s">
        <v>91</v>
      </c>
      <c r="AT129" s="243" t="s">
        <v>82</v>
      </c>
      <c r="AU129" s="243" t="s">
        <v>83</v>
      </c>
      <c r="AY129" s="242" t="s">
        <v>397</v>
      </c>
      <c r="BK129" s="244">
        <f>SUM(BK130:BK138)</f>
        <v>0</v>
      </c>
    </row>
    <row r="130" s="2" customFormat="1" ht="21.75" customHeight="1">
      <c r="A130" s="40"/>
      <c r="B130" s="41"/>
      <c r="C130" s="247" t="s">
        <v>91</v>
      </c>
      <c r="D130" s="247" t="s">
        <v>400</v>
      </c>
      <c r="E130" s="248" t="s">
        <v>7432</v>
      </c>
      <c r="F130" s="249" t="s">
        <v>7433</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2" customFormat="1" ht="21.75" customHeight="1">
      <c r="A131" s="40"/>
      <c r="B131" s="41"/>
      <c r="C131" s="247" t="s">
        <v>93</v>
      </c>
      <c r="D131" s="247" t="s">
        <v>400</v>
      </c>
      <c r="E131" s="248" t="s">
        <v>7434</v>
      </c>
      <c r="F131" s="249" t="s">
        <v>7435</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2" customFormat="1" ht="16.5" customHeight="1">
      <c r="A132" s="40"/>
      <c r="B132" s="41"/>
      <c r="C132" s="247" t="s">
        <v>112</v>
      </c>
      <c r="D132" s="247" t="s">
        <v>400</v>
      </c>
      <c r="E132" s="248" t="s">
        <v>7436</v>
      </c>
      <c r="F132" s="249" t="s">
        <v>7437</v>
      </c>
      <c r="G132" s="250" t="s">
        <v>1828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133</v>
      </c>
    </row>
    <row r="133" s="2" customFormat="1" ht="21.75" customHeight="1">
      <c r="A133" s="40"/>
      <c r="B133" s="41"/>
      <c r="C133" s="247" t="s">
        <v>124</v>
      </c>
      <c r="D133" s="247" t="s">
        <v>400</v>
      </c>
      <c r="E133" s="248" t="s">
        <v>7438</v>
      </c>
      <c r="F133" s="249" t="s">
        <v>7439</v>
      </c>
      <c r="G133" s="250" t="s">
        <v>1828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ht="16.5" customHeight="1">
      <c r="A134" s="40"/>
      <c r="B134" s="41"/>
      <c r="C134" s="247" t="s">
        <v>130</v>
      </c>
      <c r="D134" s="247" t="s">
        <v>400</v>
      </c>
      <c r="E134" s="248" t="s">
        <v>7440</v>
      </c>
      <c r="F134" s="249" t="s">
        <v>7441</v>
      </c>
      <c r="G134" s="250" t="s">
        <v>461</v>
      </c>
      <c r="H134" s="251">
        <v>30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145</v>
      </c>
    </row>
    <row r="135" s="2" customFormat="1" ht="16.5" customHeight="1">
      <c r="A135" s="40"/>
      <c r="B135" s="41"/>
      <c r="C135" s="247" t="s">
        <v>133</v>
      </c>
      <c r="D135" s="247" t="s">
        <v>400</v>
      </c>
      <c r="E135" s="248" t="s">
        <v>7442</v>
      </c>
      <c r="F135" s="249" t="s">
        <v>7443</v>
      </c>
      <c r="G135" s="250" t="s">
        <v>1828</v>
      </c>
      <c r="H135" s="251">
        <v>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151</v>
      </c>
    </row>
    <row r="136" s="2" customFormat="1" ht="16.5" customHeight="1">
      <c r="A136" s="40"/>
      <c r="B136" s="41"/>
      <c r="C136" s="247" t="s">
        <v>139</v>
      </c>
      <c r="D136" s="247" t="s">
        <v>400</v>
      </c>
      <c r="E136" s="248" t="s">
        <v>7444</v>
      </c>
      <c r="F136" s="249" t="s">
        <v>7445</v>
      </c>
      <c r="G136" s="250" t="s">
        <v>461</v>
      </c>
      <c r="H136" s="251">
        <v>15</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16.5" customHeight="1">
      <c r="A137" s="40"/>
      <c r="B137" s="41"/>
      <c r="C137" s="247" t="s">
        <v>136</v>
      </c>
      <c r="D137" s="247" t="s">
        <v>400</v>
      </c>
      <c r="E137" s="248" t="s">
        <v>7446</v>
      </c>
      <c r="F137" s="249" t="s">
        <v>7447</v>
      </c>
      <c r="G137" s="250" t="s">
        <v>461</v>
      </c>
      <c r="H137" s="251">
        <v>60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162</v>
      </c>
    </row>
    <row r="138" s="2" customFormat="1" ht="21.75" customHeight="1">
      <c r="A138" s="40"/>
      <c r="B138" s="41"/>
      <c r="C138" s="247" t="s">
        <v>142</v>
      </c>
      <c r="D138" s="247" t="s">
        <v>400</v>
      </c>
      <c r="E138" s="248" t="s">
        <v>7448</v>
      </c>
      <c r="F138" s="249" t="s">
        <v>7449</v>
      </c>
      <c r="G138" s="250" t="s">
        <v>5373</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12" customFormat="1" ht="25.92" customHeight="1">
      <c r="A139" s="12"/>
      <c r="B139" s="231"/>
      <c r="C139" s="232"/>
      <c r="D139" s="233" t="s">
        <v>82</v>
      </c>
      <c r="E139" s="234" t="s">
        <v>5135</v>
      </c>
      <c r="F139" s="234" t="s">
        <v>7395</v>
      </c>
      <c r="G139" s="232"/>
      <c r="H139" s="232"/>
      <c r="I139" s="235"/>
      <c r="J139" s="236">
        <f>BK139</f>
        <v>0</v>
      </c>
      <c r="K139" s="232"/>
      <c r="L139" s="237"/>
      <c r="M139" s="238"/>
      <c r="N139" s="239"/>
      <c r="O139" s="239"/>
      <c r="P139" s="240">
        <f>SUM(P140:P145)</f>
        <v>0</v>
      </c>
      <c r="Q139" s="239"/>
      <c r="R139" s="240">
        <f>SUM(R140:R145)</f>
        <v>0</v>
      </c>
      <c r="S139" s="239"/>
      <c r="T139" s="241">
        <f>SUM(T140:T145)</f>
        <v>0</v>
      </c>
      <c r="U139" s="12"/>
      <c r="V139" s="12"/>
      <c r="W139" s="12"/>
      <c r="X139" s="12"/>
      <c r="Y139" s="12"/>
      <c r="Z139" s="12"/>
      <c r="AA139" s="12"/>
      <c r="AB139" s="12"/>
      <c r="AC139" s="12"/>
      <c r="AD139" s="12"/>
      <c r="AE139" s="12"/>
      <c r="AR139" s="242" t="s">
        <v>91</v>
      </c>
      <c r="AT139" s="243" t="s">
        <v>82</v>
      </c>
      <c r="AU139" s="243" t="s">
        <v>83</v>
      </c>
      <c r="AY139" s="242" t="s">
        <v>397</v>
      </c>
      <c r="BK139" s="244">
        <f>SUM(BK140:BK145)</f>
        <v>0</v>
      </c>
    </row>
    <row r="140" s="2" customFormat="1" ht="16.5" customHeight="1">
      <c r="A140" s="40"/>
      <c r="B140" s="41"/>
      <c r="C140" s="247" t="s">
        <v>145</v>
      </c>
      <c r="D140" s="247" t="s">
        <v>400</v>
      </c>
      <c r="E140" s="248" t="s">
        <v>7396</v>
      </c>
      <c r="F140" s="249" t="s">
        <v>7397</v>
      </c>
      <c r="G140" s="250" t="s">
        <v>461</v>
      </c>
      <c r="H140" s="251">
        <v>40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ht="16.5" customHeight="1">
      <c r="A141" s="40"/>
      <c r="B141" s="41"/>
      <c r="C141" s="247" t="s">
        <v>148</v>
      </c>
      <c r="D141" s="247" t="s">
        <v>400</v>
      </c>
      <c r="E141" s="248" t="s">
        <v>7398</v>
      </c>
      <c r="F141" s="249" t="s">
        <v>7399</v>
      </c>
      <c r="G141" s="250" t="s">
        <v>1828</v>
      </c>
      <c r="H141" s="251">
        <v>25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400</v>
      </c>
      <c r="E142" s="248" t="s">
        <v>7450</v>
      </c>
      <c r="F142" s="249" t="s">
        <v>7451</v>
      </c>
      <c r="G142" s="250" t="s">
        <v>1828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ht="16.5" customHeight="1">
      <c r="A143" s="40"/>
      <c r="B143" s="41"/>
      <c r="C143" s="247" t="s">
        <v>154</v>
      </c>
      <c r="D143" s="247" t="s">
        <v>400</v>
      </c>
      <c r="E143" s="248" t="s">
        <v>6779</v>
      </c>
      <c r="F143" s="249" t="s">
        <v>6780</v>
      </c>
      <c r="G143" s="250" t="s">
        <v>461</v>
      </c>
      <c r="H143" s="251">
        <v>80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194</v>
      </c>
    </row>
    <row r="144" s="2" customFormat="1" ht="16.5" customHeight="1">
      <c r="A144" s="40"/>
      <c r="B144" s="41"/>
      <c r="C144" s="247" t="s">
        <v>157</v>
      </c>
      <c r="D144" s="247" t="s">
        <v>400</v>
      </c>
      <c r="E144" s="248" t="s">
        <v>7452</v>
      </c>
      <c r="F144" s="249" t="s">
        <v>7453</v>
      </c>
      <c r="G144" s="250" t="s">
        <v>461</v>
      </c>
      <c r="H144" s="251">
        <v>25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200</v>
      </c>
    </row>
    <row r="145" s="2" customFormat="1" ht="16.5" customHeight="1">
      <c r="A145" s="40"/>
      <c r="B145" s="41"/>
      <c r="C145" s="247" t="s">
        <v>8</v>
      </c>
      <c r="D145" s="247" t="s">
        <v>400</v>
      </c>
      <c r="E145" s="248" t="s">
        <v>7409</v>
      </c>
      <c r="F145" s="249" t="s">
        <v>7410</v>
      </c>
      <c r="G145" s="250" t="s">
        <v>3621</v>
      </c>
      <c r="H145" s="251">
        <v>30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206</v>
      </c>
    </row>
    <row r="146" s="12" customFormat="1" ht="25.92" customHeight="1">
      <c r="A146" s="12"/>
      <c r="B146" s="231"/>
      <c r="C146" s="232"/>
      <c r="D146" s="233" t="s">
        <v>82</v>
      </c>
      <c r="E146" s="234" t="s">
        <v>5147</v>
      </c>
      <c r="F146" s="234" t="s">
        <v>6788</v>
      </c>
      <c r="G146" s="232"/>
      <c r="H146" s="232"/>
      <c r="I146" s="235"/>
      <c r="J146" s="236">
        <f>BK146</f>
        <v>0</v>
      </c>
      <c r="K146" s="232"/>
      <c r="L146" s="237"/>
      <c r="M146" s="238"/>
      <c r="N146" s="239"/>
      <c r="O146" s="239"/>
      <c r="P146" s="240">
        <f>SUM(P147:P158)</f>
        <v>0</v>
      </c>
      <c r="Q146" s="239"/>
      <c r="R146" s="240">
        <f>SUM(R147:R158)</f>
        <v>0</v>
      </c>
      <c r="S146" s="239"/>
      <c r="T146" s="241">
        <f>SUM(T147:T158)</f>
        <v>0</v>
      </c>
      <c r="U146" s="12"/>
      <c r="V146" s="12"/>
      <c r="W146" s="12"/>
      <c r="X146" s="12"/>
      <c r="Y146" s="12"/>
      <c r="Z146" s="12"/>
      <c r="AA146" s="12"/>
      <c r="AB146" s="12"/>
      <c r="AC146" s="12"/>
      <c r="AD146" s="12"/>
      <c r="AE146" s="12"/>
      <c r="AR146" s="242" t="s">
        <v>91</v>
      </c>
      <c r="AT146" s="243" t="s">
        <v>82</v>
      </c>
      <c r="AU146" s="243" t="s">
        <v>83</v>
      </c>
      <c r="AY146" s="242" t="s">
        <v>397</v>
      </c>
      <c r="BK146" s="244">
        <f>SUM(BK147:BK158)</f>
        <v>0</v>
      </c>
    </row>
    <row r="147" s="2" customFormat="1" ht="16.5" customHeight="1">
      <c r="A147" s="40"/>
      <c r="B147" s="41"/>
      <c r="C147" s="247" t="s">
        <v>162</v>
      </c>
      <c r="D147" s="247" t="s">
        <v>400</v>
      </c>
      <c r="E147" s="248" t="s">
        <v>6791</v>
      </c>
      <c r="F147" s="249" t="s">
        <v>6792</v>
      </c>
      <c r="G147" s="250" t="s">
        <v>461</v>
      </c>
      <c r="H147" s="251">
        <v>75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212</v>
      </c>
    </row>
    <row r="148" s="2" customFormat="1" ht="16.5" customHeight="1">
      <c r="A148" s="40"/>
      <c r="B148" s="41"/>
      <c r="C148" s="247" t="s">
        <v>165</v>
      </c>
      <c r="D148" s="247" t="s">
        <v>400</v>
      </c>
      <c r="E148" s="248" t="s">
        <v>7454</v>
      </c>
      <c r="F148" s="249" t="s">
        <v>7455</v>
      </c>
      <c r="G148" s="250" t="s">
        <v>461</v>
      </c>
      <c r="H148" s="251">
        <v>30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215</v>
      </c>
    </row>
    <row r="149" s="2" customFormat="1" ht="16.5" customHeight="1">
      <c r="A149" s="40"/>
      <c r="B149" s="41"/>
      <c r="C149" s="247" t="s">
        <v>168</v>
      </c>
      <c r="D149" s="247" t="s">
        <v>400</v>
      </c>
      <c r="E149" s="248" t="s">
        <v>6799</v>
      </c>
      <c r="F149" s="249" t="s">
        <v>6800</v>
      </c>
      <c r="G149" s="250" t="s">
        <v>1828</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661</v>
      </c>
    </row>
    <row r="150" s="2" customFormat="1" ht="16.5" customHeight="1">
      <c r="A150" s="40"/>
      <c r="B150" s="41"/>
      <c r="C150" s="247" t="s">
        <v>171</v>
      </c>
      <c r="D150" s="247" t="s">
        <v>400</v>
      </c>
      <c r="E150" s="248" t="s">
        <v>7456</v>
      </c>
      <c r="F150" s="249" t="s">
        <v>7457</v>
      </c>
      <c r="G150" s="250" t="s">
        <v>1828</v>
      </c>
      <c r="H150" s="251">
        <v>6</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664</v>
      </c>
    </row>
    <row r="151" s="2" customFormat="1" ht="16.5" customHeight="1">
      <c r="A151" s="40"/>
      <c r="B151" s="41"/>
      <c r="C151" s="247" t="s">
        <v>174</v>
      </c>
      <c r="D151" s="247" t="s">
        <v>400</v>
      </c>
      <c r="E151" s="248" t="s">
        <v>7458</v>
      </c>
      <c r="F151" s="249" t="s">
        <v>7459</v>
      </c>
      <c r="G151" s="250" t="s">
        <v>5373</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667</v>
      </c>
    </row>
    <row r="152" s="2" customFormat="1" ht="16.5" customHeight="1">
      <c r="A152" s="40"/>
      <c r="B152" s="41"/>
      <c r="C152" s="247" t="s">
        <v>7</v>
      </c>
      <c r="D152" s="247" t="s">
        <v>400</v>
      </c>
      <c r="E152" s="248" t="s">
        <v>7460</v>
      </c>
      <c r="F152" s="249" t="s">
        <v>7461</v>
      </c>
      <c r="G152" s="250" t="s">
        <v>5373</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670</v>
      </c>
    </row>
    <row r="153" s="2" customFormat="1" ht="16.5" customHeight="1">
      <c r="A153" s="40"/>
      <c r="B153" s="41"/>
      <c r="C153" s="247" t="s">
        <v>179</v>
      </c>
      <c r="D153" s="247" t="s">
        <v>400</v>
      </c>
      <c r="E153" s="248" t="s">
        <v>7462</v>
      </c>
      <c r="F153" s="249" t="s">
        <v>7463</v>
      </c>
      <c r="G153" s="250" t="s">
        <v>1828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673</v>
      </c>
    </row>
    <row r="154" s="2" customFormat="1" ht="16.5" customHeight="1">
      <c r="A154" s="40"/>
      <c r="B154" s="41"/>
      <c r="C154" s="247" t="s">
        <v>185</v>
      </c>
      <c r="D154" s="247" t="s">
        <v>400</v>
      </c>
      <c r="E154" s="248" t="s">
        <v>7413</v>
      </c>
      <c r="F154" s="249" t="s">
        <v>6824</v>
      </c>
      <c r="G154" s="250" t="s">
        <v>461</v>
      </c>
      <c r="H154" s="251">
        <v>25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676</v>
      </c>
    </row>
    <row r="155" s="2" customFormat="1" ht="16.5" customHeight="1">
      <c r="A155" s="40"/>
      <c r="B155" s="41"/>
      <c r="C155" s="247" t="s">
        <v>188</v>
      </c>
      <c r="D155" s="247" t="s">
        <v>400</v>
      </c>
      <c r="E155" s="248" t="s">
        <v>7464</v>
      </c>
      <c r="F155" s="249" t="s">
        <v>6826</v>
      </c>
      <c r="G155" s="250" t="s">
        <v>5373</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679</v>
      </c>
    </row>
    <row r="156" s="2" customFormat="1" ht="16.5" customHeight="1">
      <c r="A156" s="40"/>
      <c r="B156" s="41"/>
      <c r="C156" s="247" t="s">
        <v>191</v>
      </c>
      <c r="D156" s="247" t="s">
        <v>400</v>
      </c>
      <c r="E156" s="248" t="s">
        <v>6827</v>
      </c>
      <c r="F156" s="249" t="s">
        <v>6828</v>
      </c>
      <c r="G156" s="250" t="s">
        <v>461</v>
      </c>
      <c r="H156" s="251">
        <v>40</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682</v>
      </c>
    </row>
    <row r="157" s="2" customFormat="1" ht="16.5" customHeight="1">
      <c r="A157" s="40"/>
      <c r="B157" s="41"/>
      <c r="C157" s="247" t="s">
        <v>194</v>
      </c>
      <c r="D157" s="247" t="s">
        <v>400</v>
      </c>
      <c r="E157" s="248" t="s">
        <v>6829</v>
      </c>
      <c r="F157" s="249" t="s">
        <v>6830</v>
      </c>
      <c r="G157" s="250" t="s">
        <v>1828</v>
      </c>
      <c r="H157" s="251">
        <v>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995</v>
      </c>
    </row>
    <row r="158" s="2" customFormat="1" ht="16.5" customHeight="1">
      <c r="A158" s="40"/>
      <c r="B158" s="41"/>
      <c r="C158" s="247" t="s">
        <v>197</v>
      </c>
      <c r="D158" s="247" t="s">
        <v>400</v>
      </c>
      <c r="E158" s="248" t="s">
        <v>7465</v>
      </c>
      <c r="F158" s="249" t="s">
        <v>6840</v>
      </c>
      <c r="G158" s="250" t="s">
        <v>5373</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1026</v>
      </c>
    </row>
    <row r="159" s="12" customFormat="1" ht="25.92" customHeight="1">
      <c r="A159" s="12"/>
      <c r="B159" s="231"/>
      <c r="C159" s="232"/>
      <c r="D159" s="233" t="s">
        <v>82</v>
      </c>
      <c r="E159" s="234" t="s">
        <v>5151</v>
      </c>
      <c r="F159" s="234" t="s">
        <v>6841</v>
      </c>
      <c r="G159" s="232"/>
      <c r="H159" s="232"/>
      <c r="I159" s="235"/>
      <c r="J159" s="236">
        <f>BK159</f>
        <v>0</v>
      </c>
      <c r="K159" s="232"/>
      <c r="L159" s="237"/>
      <c r="M159" s="238"/>
      <c r="N159" s="239"/>
      <c r="O159" s="239"/>
      <c r="P159" s="240">
        <f>SUM(P160:P164)</f>
        <v>0</v>
      </c>
      <c r="Q159" s="239"/>
      <c r="R159" s="240">
        <f>SUM(R160:R164)</f>
        <v>0</v>
      </c>
      <c r="S159" s="239"/>
      <c r="T159" s="241">
        <f>SUM(T160:T164)</f>
        <v>0</v>
      </c>
      <c r="U159" s="12"/>
      <c r="V159" s="12"/>
      <c r="W159" s="12"/>
      <c r="X159" s="12"/>
      <c r="Y159" s="12"/>
      <c r="Z159" s="12"/>
      <c r="AA159" s="12"/>
      <c r="AB159" s="12"/>
      <c r="AC159" s="12"/>
      <c r="AD159" s="12"/>
      <c r="AE159" s="12"/>
      <c r="AR159" s="242" t="s">
        <v>91</v>
      </c>
      <c r="AT159" s="243" t="s">
        <v>82</v>
      </c>
      <c r="AU159" s="243" t="s">
        <v>83</v>
      </c>
      <c r="AY159" s="242" t="s">
        <v>397</v>
      </c>
      <c r="BK159" s="244">
        <f>SUM(BK160:BK164)</f>
        <v>0</v>
      </c>
    </row>
    <row r="160" s="2" customFormat="1" ht="16.5" customHeight="1">
      <c r="A160" s="40"/>
      <c r="B160" s="41"/>
      <c r="C160" s="247" t="s">
        <v>200</v>
      </c>
      <c r="D160" s="247" t="s">
        <v>400</v>
      </c>
      <c r="E160" s="248" t="s">
        <v>7466</v>
      </c>
      <c r="F160" s="249" t="s">
        <v>6843</v>
      </c>
      <c r="G160" s="250" t="s">
        <v>1828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1042</v>
      </c>
    </row>
    <row r="161" s="2" customFormat="1" ht="16.5" customHeight="1">
      <c r="A161" s="40"/>
      <c r="B161" s="41"/>
      <c r="C161" s="247" t="s">
        <v>203</v>
      </c>
      <c r="D161" s="247" t="s">
        <v>400</v>
      </c>
      <c r="E161" s="248" t="s">
        <v>7467</v>
      </c>
      <c r="F161" s="249" t="s">
        <v>6845</v>
      </c>
      <c r="G161" s="250" t="s">
        <v>1828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1057</v>
      </c>
    </row>
    <row r="162" s="2" customFormat="1" ht="16.5" customHeight="1">
      <c r="A162" s="40"/>
      <c r="B162" s="41"/>
      <c r="C162" s="247" t="s">
        <v>206</v>
      </c>
      <c r="D162" s="247" t="s">
        <v>400</v>
      </c>
      <c r="E162" s="248" t="s">
        <v>7468</v>
      </c>
      <c r="F162" s="249" t="s">
        <v>6847</v>
      </c>
      <c r="G162" s="250" t="s">
        <v>1431</v>
      </c>
      <c r="H162" s="329"/>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1066</v>
      </c>
    </row>
    <row r="163" s="2" customFormat="1" ht="16.5" customHeight="1">
      <c r="A163" s="40"/>
      <c r="B163" s="41"/>
      <c r="C163" s="247" t="s">
        <v>209</v>
      </c>
      <c r="D163" s="247" t="s">
        <v>400</v>
      </c>
      <c r="E163" s="248" t="s">
        <v>7469</v>
      </c>
      <c r="F163" s="249" t="s">
        <v>7420</v>
      </c>
      <c r="G163" s="250" t="s">
        <v>1431</v>
      </c>
      <c r="H163" s="329"/>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1078</v>
      </c>
    </row>
    <row r="164" s="2" customFormat="1" ht="16.5" customHeight="1">
      <c r="A164" s="40"/>
      <c r="B164" s="41"/>
      <c r="C164" s="247" t="s">
        <v>212</v>
      </c>
      <c r="D164" s="247" t="s">
        <v>400</v>
      </c>
      <c r="E164" s="248" t="s">
        <v>6852</v>
      </c>
      <c r="F164" s="249" t="s">
        <v>6853</v>
      </c>
      <c r="G164" s="250" t="s">
        <v>502</v>
      </c>
      <c r="H164" s="251">
        <v>0.5</v>
      </c>
      <c r="I164" s="252"/>
      <c r="J164" s="253">
        <f>ROUND(I164*H164,2)</f>
        <v>0</v>
      </c>
      <c r="K164" s="254"/>
      <c r="L164" s="46"/>
      <c r="M164" s="302" t="s">
        <v>1</v>
      </c>
      <c r="N164" s="303" t="s">
        <v>48</v>
      </c>
      <c r="O164" s="267"/>
      <c r="P164" s="304">
        <f>O164*H164</f>
        <v>0</v>
      </c>
      <c r="Q164" s="304">
        <v>0</v>
      </c>
      <c r="R164" s="304">
        <f>Q164*H164</f>
        <v>0</v>
      </c>
      <c r="S164" s="304">
        <v>0</v>
      </c>
      <c r="T164" s="305">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1088</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i5JsIj7wbe2mdx3fdhXPam91+hd0k3pKl/I8SJ6yrmi7vo/acvbo2w8PYxXecPEo0IXPNYX57IC7iY/GbWeyVw==" hashValue="fBp5Rb2fQyXCBPbWPsUsea19PhDEpKF/0dCPPGqPj1bqNpQliCnpV6bJHwfHqyAht+pHNivFBbQmLQ5DPMCQpA==" algorithmName="SHA-512" password="CC35"/>
  <autoFilter ref="C127:K16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555</v>
      </c>
      <c r="F9" s="1"/>
      <c r="G9" s="1"/>
      <c r="H9" s="1"/>
      <c r="I9" s="149"/>
      <c r="L9" s="21"/>
    </row>
    <row r="10" s="1" customFormat="1" ht="12" customHeight="1">
      <c r="B10" s="21"/>
      <c r="D10" s="155" t="s">
        <v>556</v>
      </c>
      <c r="I10" s="149"/>
      <c r="L10" s="21"/>
    </row>
    <row r="11" s="2" customFormat="1" ht="16.5" customHeight="1">
      <c r="A11" s="40"/>
      <c r="B11" s="46"/>
      <c r="C11" s="40"/>
      <c r="D11" s="40"/>
      <c r="E11" s="172" t="s">
        <v>7276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7470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ROUND((SUM(BE125:BE180)),  2)</f>
        <v>0</v>
      </c>
      <c r="G37" s="40"/>
      <c r="H37" s="40"/>
      <c r="I37" s="174">
        <v>0.20999999999999999</v>
      </c>
      <c r="J37" s="173">
        <f>ROUND(((SUM(BE125:BE180))*I37),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ROUND((SUM(BF125:BF180)),  2)</f>
        <v>0</v>
      </c>
      <c r="G38" s="40"/>
      <c r="H38" s="40"/>
      <c r="I38" s="174">
        <v>0.14999999999999999</v>
      </c>
      <c r="J38" s="173">
        <f>ROUND(((SUM(BF125:BF180))*I38),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555</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7276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2.30 - Zdravotnická technologie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7471</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383</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368</v>
      </c>
      <c r="D112" s="23"/>
      <c r="E112" s="23"/>
      <c r="F112" s="23"/>
      <c r="G112" s="23"/>
      <c r="H112" s="23"/>
      <c r="I112" s="149"/>
      <c r="J112" s="23"/>
      <c r="K112" s="23"/>
      <c r="L112" s="21"/>
    </row>
    <row r="113" s="1" customFormat="1" ht="16.5" customHeight="1">
      <c r="B113" s="22"/>
      <c r="C113" s="23"/>
      <c r="D113" s="23"/>
      <c r="E113" s="199" t="s">
        <v>555</v>
      </c>
      <c r="F113" s="23"/>
      <c r="G113" s="23"/>
      <c r="H113" s="23"/>
      <c r="I113" s="149"/>
      <c r="J113" s="23"/>
      <c r="K113" s="23"/>
      <c r="L113" s="21"/>
    </row>
    <row r="114" s="1" customFormat="1" ht="12" customHeight="1">
      <c r="B114" s="22"/>
      <c r="C114" s="33" t="s">
        <v>556</v>
      </c>
      <c r="D114" s="23"/>
      <c r="E114" s="23"/>
      <c r="F114" s="23"/>
      <c r="G114" s="23"/>
      <c r="H114" s="23"/>
      <c r="I114" s="149"/>
      <c r="J114" s="23"/>
      <c r="K114" s="23"/>
      <c r="L114" s="21"/>
    </row>
    <row r="115" s="2" customFormat="1" ht="16.5" customHeight="1">
      <c r="A115" s="40"/>
      <c r="B115" s="41"/>
      <c r="C115" s="42"/>
      <c r="D115" s="42"/>
      <c r="E115" s="333" t="s">
        <v>7276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4348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2.30 - Zdravotnická technologie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5095</v>
      </c>
      <c r="F126" s="234" t="s">
        <v>7472</v>
      </c>
      <c r="G126" s="232"/>
      <c r="H126" s="232"/>
      <c r="I126" s="235"/>
      <c r="J126" s="236">
        <f>BK126</f>
        <v>0</v>
      </c>
      <c r="K126" s="232"/>
      <c r="L126" s="237"/>
      <c r="M126" s="238"/>
      <c r="N126" s="239"/>
      <c r="O126" s="239"/>
      <c r="P126" s="240">
        <f>SUM(P127:P180)</f>
        <v>0</v>
      </c>
      <c r="Q126" s="239"/>
      <c r="R126" s="240">
        <f>SUM(R127:R180)</f>
        <v>0</v>
      </c>
      <c r="S126" s="239"/>
      <c r="T126" s="241">
        <f>SUM(T127:T180)</f>
        <v>0</v>
      </c>
      <c r="U126" s="12"/>
      <c r="V126" s="12"/>
      <c r="W126" s="12"/>
      <c r="X126" s="12"/>
      <c r="Y126" s="12"/>
      <c r="Z126" s="12"/>
      <c r="AA126" s="12"/>
      <c r="AB126" s="12"/>
      <c r="AC126" s="12"/>
      <c r="AD126" s="12"/>
      <c r="AE126" s="12"/>
      <c r="AR126" s="242" t="s">
        <v>91</v>
      </c>
      <c r="AT126" s="243" t="s">
        <v>82</v>
      </c>
      <c r="AU126" s="243" t="s">
        <v>83</v>
      </c>
      <c r="AY126" s="242" t="s">
        <v>397</v>
      </c>
      <c r="BK126" s="244">
        <f>SUM(BK127:BK180)</f>
        <v>0</v>
      </c>
    </row>
    <row r="127" s="2" customFormat="1" ht="16.5" customHeight="1">
      <c r="A127" s="40"/>
      <c r="B127" s="41"/>
      <c r="C127" s="247" t="s">
        <v>91</v>
      </c>
      <c r="D127" s="247" t="s">
        <v>400</v>
      </c>
      <c r="E127" s="248" t="s">
        <v>7473</v>
      </c>
      <c r="F127" s="249" t="s">
        <v>7474</v>
      </c>
      <c r="G127" s="250" t="s">
        <v>1828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404</v>
      </c>
      <c r="E128" s="42"/>
      <c r="F128" s="262" t="s">
        <v>7475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93</v>
      </c>
      <c r="D129" s="247" t="s">
        <v>400</v>
      </c>
      <c r="E129" s="248" t="s">
        <v>7476</v>
      </c>
      <c r="F129" s="249" t="s">
        <v>7477</v>
      </c>
      <c r="G129" s="250" t="s">
        <v>1828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c r="A130" s="40"/>
      <c r="B130" s="41"/>
      <c r="C130" s="42"/>
      <c r="D130" s="261" t="s">
        <v>404</v>
      </c>
      <c r="E130" s="42"/>
      <c r="F130" s="262" t="s">
        <v>7478</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91</v>
      </c>
    </row>
    <row r="131" s="2" customFormat="1" ht="16.5" customHeight="1">
      <c r="A131" s="40"/>
      <c r="B131" s="41"/>
      <c r="C131" s="247" t="s">
        <v>112</v>
      </c>
      <c r="D131" s="247" t="s">
        <v>400</v>
      </c>
      <c r="E131" s="248" t="s">
        <v>7479</v>
      </c>
      <c r="F131" s="249" t="s">
        <v>7474</v>
      </c>
      <c r="G131" s="250" t="s">
        <v>1828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c r="A132" s="40"/>
      <c r="B132" s="41"/>
      <c r="C132" s="42"/>
      <c r="D132" s="261" t="s">
        <v>404</v>
      </c>
      <c r="E132" s="42"/>
      <c r="F132" s="262" t="s">
        <v>7480</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91</v>
      </c>
    </row>
    <row r="133" s="2" customFormat="1" ht="16.5" customHeight="1">
      <c r="A133" s="40"/>
      <c r="B133" s="41"/>
      <c r="C133" s="247" t="s">
        <v>124</v>
      </c>
      <c r="D133" s="247" t="s">
        <v>400</v>
      </c>
      <c r="E133" s="248" t="s">
        <v>7481</v>
      </c>
      <c r="F133" s="249" t="s">
        <v>7482</v>
      </c>
      <c r="G133" s="250" t="s">
        <v>1828</v>
      </c>
      <c r="H133" s="251">
        <v>50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188</v>
      </c>
    </row>
    <row r="134" s="2" customFormat="1">
      <c r="A134" s="40"/>
      <c r="B134" s="41"/>
      <c r="C134" s="42"/>
      <c r="D134" s="261" t="s">
        <v>404</v>
      </c>
      <c r="E134" s="42"/>
      <c r="F134" s="262" t="s">
        <v>7483</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91</v>
      </c>
    </row>
    <row r="135" s="2" customFormat="1" ht="16.5" customHeight="1">
      <c r="A135" s="40"/>
      <c r="B135" s="41"/>
      <c r="C135" s="247" t="s">
        <v>130</v>
      </c>
      <c r="D135" s="247" t="s">
        <v>400</v>
      </c>
      <c r="E135" s="248" t="s">
        <v>7484</v>
      </c>
      <c r="F135" s="249" t="s">
        <v>7485</v>
      </c>
      <c r="G135" s="250" t="s">
        <v>1828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194</v>
      </c>
    </row>
    <row r="136" s="2" customFormat="1">
      <c r="A136" s="40"/>
      <c r="B136" s="41"/>
      <c r="C136" s="42"/>
      <c r="D136" s="261" t="s">
        <v>404</v>
      </c>
      <c r="E136" s="42"/>
      <c r="F136" s="262" t="s">
        <v>7486</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91</v>
      </c>
    </row>
    <row r="137" s="2" customFormat="1" ht="21.75" customHeight="1">
      <c r="A137" s="40"/>
      <c r="B137" s="41"/>
      <c r="C137" s="247" t="s">
        <v>133</v>
      </c>
      <c r="D137" s="247" t="s">
        <v>400</v>
      </c>
      <c r="E137" s="248" t="s">
        <v>7487</v>
      </c>
      <c r="F137" s="249" t="s">
        <v>7488</v>
      </c>
      <c r="G137" s="250" t="s">
        <v>1828</v>
      </c>
      <c r="H137" s="251">
        <v>70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7489</v>
      </c>
    </row>
    <row r="138" s="2" customFormat="1">
      <c r="A138" s="40"/>
      <c r="B138" s="41"/>
      <c r="C138" s="42"/>
      <c r="D138" s="261" t="s">
        <v>404</v>
      </c>
      <c r="E138" s="42"/>
      <c r="F138" s="262" t="s">
        <v>7490</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91</v>
      </c>
    </row>
    <row r="139" s="2" customFormat="1" ht="21.75" customHeight="1">
      <c r="A139" s="40"/>
      <c r="B139" s="41"/>
      <c r="C139" s="247" t="s">
        <v>139</v>
      </c>
      <c r="D139" s="247" t="s">
        <v>400</v>
      </c>
      <c r="E139" s="248" t="s">
        <v>7491</v>
      </c>
      <c r="F139" s="249" t="s">
        <v>7492</v>
      </c>
      <c r="G139" s="250" t="s">
        <v>1828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7493</v>
      </c>
    </row>
    <row r="140" s="2" customFormat="1">
      <c r="A140" s="40"/>
      <c r="B140" s="41"/>
      <c r="C140" s="42"/>
      <c r="D140" s="261" t="s">
        <v>404</v>
      </c>
      <c r="E140" s="42"/>
      <c r="F140" s="262" t="s">
        <v>7494</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91</v>
      </c>
    </row>
    <row r="141" s="2" customFormat="1" ht="21.75" customHeight="1">
      <c r="A141" s="40"/>
      <c r="B141" s="41"/>
      <c r="C141" s="247" t="s">
        <v>136</v>
      </c>
      <c r="D141" s="247" t="s">
        <v>400</v>
      </c>
      <c r="E141" s="248" t="s">
        <v>7495</v>
      </c>
      <c r="F141" s="249" t="s">
        <v>7496</v>
      </c>
      <c r="G141" s="250" t="s">
        <v>1828</v>
      </c>
      <c r="H141" s="251">
        <v>70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7497</v>
      </c>
    </row>
    <row r="142" s="2" customFormat="1">
      <c r="A142" s="40"/>
      <c r="B142" s="41"/>
      <c r="C142" s="42"/>
      <c r="D142" s="261" t="s">
        <v>404</v>
      </c>
      <c r="E142" s="42"/>
      <c r="F142" s="262" t="s">
        <v>7490</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91</v>
      </c>
    </row>
    <row r="143" s="2" customFormat="1" ht="21.75" customHeight="1">
      <c r="A143" s="40"/>
      <c r="B143" s="41"/>
      <c r="C143" s="247" t="s">
        <v>145</v>
      </c>
      <c r="D143" s="247" t="s">
        <v>400</v>
      </c>
      <c r="E143" s="248" t="s">
        <v>7498</v>
      </c>
      <c r="F143" s="249" t="s">
        <v>7499</v>
      </c>
      <c r="G143" s="250" t="s">
        <v>1828</v>
      </c>
      <c r="H143" s="251">
        <v>12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7500</v>
      </c>
    </row>
    <row r="144" s="2" customFormat="1">
      <c r="A144" s="40"/>
      <c r="B144" s="41"/>
      <c r="C144" s="42"/>
      <c r="D144" s="261" t="s">
        <v>404</v>
      </c>
      <c r="E144" s="42"/>
      <c r="F144" s="262" t="s">
        <v>7494</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91</v>
      </c>
    </row>
    <row r="145" s="2" customFormat="1" ht="16.5" customHeight="1">
      <c r="A145" s="40"/>
      <c r="B145" s="41"/>
      <c r="C145" s="247" t="s">
        <v>142</v>
      </c>
      <c r="D145" s="247" t="s">
        <v>400</v>
      </c>
      <c r="E145" s="248" t="s">
        <v>7501</v>
      </c>
      <c r="F145" s="249" t="s">
        <v>7502</v>
      </c>
      <c r="G145" s="250" t="s">
        <v>1828</v>
      </c>
      <c r="H145" s="251">
        <v>67</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7503</v>
      </c>
    </row>
    <row r="146" s="2" customFormat="1">
      <c r="A146" s="40"/>
      <c r="B146" s="41"/>
      <c r="C146" s="42"/>
      <c r="D146" s="261" t="s">
        <v>404</v>
      </c>
      <c r="E146" s="42"/>
      <c r="F146" s="262" t="s">
        <v>7504</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91</v>
      </c>
    </row>
    <row r="147" s="2" customFormat="1" ht="21.75" customHeight="1">
      <c r="A147" s="40"/>
      <c r="B147" s="41"/>
      <c r="C147" s="247" t="s">
        <v>148</v>
      </c>
      <c r="D147" s="247" t="s">
        <v>400</v>
      </c>
      <c r="E147" s="248" t="s">
        <v>7505</v>
      </c>
      <c r="F147" s="249" t="s">
        <v>7506</v>
      </c>
      <c r="G147" s="250" t="s">
        <v>1828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c r="A148" s="40"/>
      <c r="B148" s="41"/>
      <c r="C148" s="42"/>
      <c r="D148" s="261" t="s">
        <v>404</v>
      </c>
      <c r="E148" s="42"/>
      <c r="F148" s="262" t="s">
        <v>7507</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91</v>
      </c>
    </row>
    <row r="149" s="2" customFormat="1" ht="33" customHeight="1">
      <c r="A149" s="40"/>
      <c r="B149" s="41"/>
      <c r="C149" s="247" t="s">
        <v>151</v>
      </c>
      <c r="D149" s="247" t="s">
        <v>400</v>
      </c>
      <c r="E149" s="248" t="s">
        <v>7508</v>
      </c>
      <c r="F149" s="249" t="s">
        <v>7509</v>
      </c>
      <c r="G149" s="250" t="s">
        <v>1828</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667</v>
      </c>
    </row>
    <row r="150" s="2" customFormat="1">
      <c r="A150" s="40"/>
      <c r="B150" s="41"/>
      <c r="C150" s="42"/>
      <c r="D150" s="261" t="s">
        <v>404</v>
      </c>
      <c r="E150" s="42"/>
      <c r="F150" s="262" t="s">
        <v>7510</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91</v>
      </c>
    </row>
    <row r="151" s="2" customFormat="1" ht="16.5" customHeight="1">
      <c r="A151" s="40"/>
      <c r="B151" s="41"/>
      <c r="C151" s="247" t="s">
        <v>157</v>
      </c>
      <c r="D151" s="247" t="s">
        <v>400</v>
      </c>
      <c r="E151" s="248" t="s">
        <v>7511</v>
      </c>
      <c r="F151" s="249" t="s">
        <v>7512</v>
      </c>
      <c r="G151" s="250" t="s">
        <v>1828</v>
      </c>
      <c r="H151" s="251">
        <v>3</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673</v>
      </c>
    </row>
    <row r="152" s="2" customFormat="1">
      <c r="A152" s="40"/>
      <c r="B152" s="41"/>
      <c r="C152" s="42"/>
      <c r="D152" s="261" t="s">
        <v>404</v>
      </c>
      <c r="E152" s="42"/>
      <c r="F152" s="262" t="s">
        <v>7513</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404</v>
      </c>
      <c r="AU152" s="18" t="s">
        <v>91</v>
      </c>
    </row>
    <row r="153" s="2" customFormat="1" ht="16.5" customHeight="1">
      <c r="A153" s="40"/>
      <c r="B153" s="41"/>
      <c r="C153" s="247" t="s">
        <v>8</v>
      </c>
      <c r="D153" s="247" t="s">
        <v>400</v>
      </c>
      <c r="E153" s="248" t="s">
        <v>7514</v>
      </c>
      <c r="F153" s="249" t="s">
        <v>7515</v>
      </c>
      <c r="G153" s="250" t="s">
        <v>1828</v>
      </c>
      <c r="H153" s="251">
        <v>3</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676</v>
      </c>
    </row>
    <row r="154" s="2" customFormat="1">
      <c r="A154" s="40"/>
      <c r="B154" s="41"/>
      <c r="C154" s="42"/>
      <c r="D154" s="261" t="s">
        <v>404</v>
      </c>
      <c r="E154" s="42"/>
      <c r="F154" s="262" t="s">
        <v>7516</v>
      </c>
      <c r="G154" s="42"/>
      <c r="H154" s="42"/>
      <c r="I154" s="157"/>
      <c r="J154" s="42"/>
      <c r="K154" s="42"/>
      <c r="L154" s="46"/>
      <c r="M154" s="263"/>
      <c r="N154" s="264"/>
      <c r="O154" s="93"/>
      <c r="P154" s="93"/>
      <c r="Q154" s="93"/>
      <c r="R154" s="93"/>
      <c r="S154" s="93"/>
      <c r="T154" s="94"/>
      <c r="U154" s="40"/>
      <c r="V154" s="40"/>
      <c r="W154" s="40"/>
      <c r="X154" s="40"/>
      <c r="Y154" s="40"/>
      <c r="Z154" s="40"/>
      <c r="AA154" s="40"/>
      <c r="AB154" s="40"/>
      <c r="AC154" s="40"/>
      <c r="AD154" s="40"/>
      <c r="AE154" s="40"/>
      <c r="AT154" s="18" t="s">
        <v>404</v>
      </c>
      <c r="AU154" s="18" t="s">
        <v>91</v>
      </c>
    </row>
    <row r="155" s="2" customFormat="1" ht="16.5" customHeight="1">
      <c r="A155" s="40"/>
      <c r="B155" s="41"/>
      <c r="C155" s="247" t="s">
        <v>162</v>
      </c>
      <c r="D155" s="247" t="s">
        <v>400</v>
      </c>
      <c r="E155" s="248" t="s">
        <v>7517</v>
      </c>
      <c r="F155" s="249" t="s">
        <v>7518</v>
      </c>
      <c r="G155" s="250" t="s">
        <v>1828</v>
      </c>
      <c r="H155" s="251">
        <v>11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1042</v>
      </c>
    </row>
    <row r="156" s="2" customFormat="1">
      <c r="A156" s="40"/>
      <c r="B156" s="41"/>
      <c r="C156" s="42"/>
      <c r="D156" s="261" t="s">
        <v>404</v>
      </c>
      <c r="E156" s="42"/>
      <c r="F156" s="262" t="s">
        <v>7483</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404</v>
      </c>
      <c r="AU156" s="18" t="s">
        <v>91</v>
      </c>
    </row>
    <row r="157" s="2" customFormat="1" ht="16.5" customHeight="1">
      <c r="A157" s="40"/>
      <c r="B157" s="41"/>
      <c r="C157" s="247" t="s">
        <v>165</v>
      </c>
      <c r="D157" s="247" t="s">
        <v>400</v>
      </c>
      <c r="E157" s="248" t="s">
        <v>7519</v>
      </c>
      <c r="F157" s="249" t="s">
        <v>7520</v>
      </c>
      <c r="G157" s="250" t="s">
        <v>1828</v>
      </c>
      <c r="H157" s="251">
        <v>11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c r="A158" s="40"/>
      <c r="B158" s="41"/>
      <c r="C158" s="42"/>
      <c r="D158" s="261" t="s">
        <v>404</v>
      </c>
      <c r="E158" s="42"/>
      <c r="F158" s="262" t="s">
        <v>7521</v>
      </c>
      <c r="G158" s="42"/>
      <c r="H158" s="42"/>
      <c r="I158" s="157"/>
      <c r="J158" s="42"/>
      <c r="K158" s="42"/>
      <c r="L158" s="46"/>
      <c r="M158" s="263"/>
      <c r="N158" s="264"/>
      <c r="O158" s="93"/>
      <c r="P158" s="93"/>
      <c r="Q158" s="93"/>
      <c r="R158" s="93"/>
      <c r="S158" s="93"/>
      <c r="T158" s="94"/>
      <c r="U158" s="40"/>
      <c r="V158" s="40"/>
      <c r="W158" s="40"/>
      <c r="X158" s="40"/>
      <c r="Y158" s="40"/>
      <c r="Z158" s="40"/>
      <c r="AA158" s="40"/>
      <c r="AB158" s="40"/>
      <c r="AC158" s="40"/>
      <c r="AD158" s="40"/>
      <c r="AE158" s="40"/>
      <c r="AT158" s="18" t="s">
        <v>404</v>
      </c>
      <c r="AU158" s="18" t="s">
        <v>91</v>
      </c>
    </row>
    <row r="159" s="2" customFormat="1" ht="21.75" customHeight="1">
      <c r="A159" s="40"/>
      <c r="B159" s="41"/>
      <c r="C159" s="247" t="s">
        <v>168</v>
      </c>
      <c r="D159" s="247" t="s">
        <v>400</v>
      </c>
      <c r="E159" s="248" t="s">
        <v>7522</v>
      </c>
      <c r="F159" s="249" t="s">
        <v>7488</v>
      </c>
      <c r="G159" s="250" t="s">
        <v>1828</v>
      </c>
      <c r="H159" s="251">
        <v>13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7523</v>
      </c>
    </row>
    <row r="160" s="2" customFormat="1">
      <c r="A160" s="40"/>
      <c r="B160" s="41"/>
      <c r="C160" s="42"/>
      <c r="D160" s="261" t="s">
        <v>404</v>
      </c>
      <c r="E160" s="42"/>
      <c r="F160" s="262" t="s">
        <v>7490</v>
      </c>
      <c r="G160" s="42"/>
      <c r="H160" s="42"/>
      <c r="I160" s="157"/>
      <c r="J160" s="42"/>
      <c r="K160" s="42"/>
      <c r="L160" s="46"/>
      <c r="M160" s="263"/>
      <c r="N160" s="264"/>
      <c r="O160" s="93"/>
      <c r="P160" s="93"/>
      <c r="Q160" s="93"/>
      <c r="R160" s="93"/>
      <c r="S160" s="93"/>
      <c r="T160" s="94"/>
      <c r="U160" s="40"/>
      <c r="V160" s="40"/>
      <c r="W160" s="40"/>
      <c r="X160" s="40"/>
      <c r="Y160" s="40"/>
      <c r="Z160" s="40"/>
      <c r="AA160" s="40"/>
      <c r="AB160" s="40"/>
      <c r="AC160" s="40"/>
      <c r="AD160" s="40"/>
      <c r="AE160" s="40"/>
      <c r="AT160" s="18" t="s">
        <v>404</v>
      </c>
      <c r="AU160" s="18" t="s">
        <v>91</v>
      </c>
    </row>
    <row r="161" s="2" customFormat="1" ht="21.75" customHeight="1">
      <c r="A161" s="40"/>
      <c r="B161" s="41"/>
      <c r="C161" s="247" t="s">
        <v>171</v>
      </c>
      <c r="D161" s="247" t="s">
        <v>400</v>
      </c>
      <c r="E161" s="248" t="s">
        <v>7524</v>
      </c>
      <c r="F161" s="249" t="s">
        <v>7525</v>
      </c>
      <c r="G161" s="250" t="s">
        <v>1828</v>
      </c>
      <c r="H161" s="251">
        <v>12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7526</v>
      </c>
    </row>
    <row r="162" s="2" customFormat="1">
      <c r="A162" s="40"/>
      <c r="B162" s="41"/>
      <c r="C162" s="42"/>
      <c r="D162" s="261" t="s">
        <v>404</v>
      </c>
      <c r="E162" s="42"/>
      <c r="F162" s="262" t="s">
        <v>7490</v>
      </c>
      <c r="G162" s="42"/>
      <c r="H162" s="42"/>
      <c r="I162" s="157"/>
      <c r="J162" s="42"/>
      <c r="K162" s="42"/>
      <c r="L162" s="46"/>
      <c r="M162" s="263"/>
      <c r="N162" s="264"/>
      <c r="O162" s="93"/>
      <c r="P162" s="93"/>
      <c r="Q162" s="93"/>
      <c r="R162" s="93"/>
      <c r="S162" s="93"/>
      <c r="T162" s="94"/>
      <c r="U162" s="40"/>
      <c r="V162" s="40"/>
      <c r="W162" s="40"/>
      <c r="X162" s="40"/>
      <c r="Y162" s="40"/>
      <c r="Z162" s="40"/>
      <c r="AA162" s="40"/>
      <c r="AB162" s="40"/>
      <c r="AC162" s="40"/>
      <c r="AD162" s="40"/>
      <c r="AE162" s="40"/>
      <c r="AT162" s="18" t="s">
        <v>404</v>
      </c>
      <c r="AU162" s="18" t="s">
        <v>91</v>
      </c>
    </row>
    <row r="163" s="2" customFormat="1" ht="16.5" customHeight="1">
      <c r="A163" s="40"/>
      <c r="B163" s="41"/>
      <c r="C163" s="247" t="s">
        <v>174</v>
      </c>
      <c r="D163" s="247" t="s">
        <v>400</v>
      </c>
      <c r="E163" s="248" t="s">
        <v>7527</v>
      </c>
      <c r="F163" s="249" t="s">
        <v>7528</v>
      </c>
      <c r="G163" s="250" t="s">
        <v>1828</v>
      </c>
      <c r="H163" s="251">
        <v>10</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1066</v>
      </c>
    </row>
    <row r="164" s="2" customFormat="1">
      <c r="A164" s="40"/>
      <c r="B164" s="41"/>
      <c r="C164" s="42"/>
      <c r="D164" s="261" t="s">
        <v>404</v>
      </c>
      <c r="E164" s="42"/>
      <c r="F164" s="262" t="s">
        <v>7529</v>
      </c>
      <c r="G164" s="42"/>
      <c r="H164" s="42"/>
      <c r="I164" s="157"/>
      <c r="J164" s="42"/>
      <c r="K164" s="42"/>
      <c r="L164" s="46"/>
      <c r="M164" s="263"/>
      <c r="N164" s="264"/>
      <c r="O164" s="93"/>
      <c r="P164" s="93"/>
      <c r="Q164" s="93"/>
      <c r="R164" s="93"/>
      <c r="S164" s="93"/>
      <c r="T164" s="94"/>
      <c r="U164" s="40"/>
      <c r="V164" s="40"/>
      <c r="W164" s="40"/>
      <c r="X164" s="40"/>
      <c r="Y164" s="40"/>
      <c r="Z164" s="40"/>
      <c r="AA164" s="40"/>
      <c r="AB164" s="40"/>
      <c r="AC164" s="40"/>
      <c r="AD164" s="40"/>
      <c r="AE164" s="40"/>
      <c r="AT164" s="18" t="s">
        <v>404</v>
      </c>
      <c r="AU164" s="18" t="s">
        <v>91</v>
      </c>
    </row>
    <row r="165" s="2" customFormat="1" ht="16.5" customHeight="1">
      <c r="A165" s="40"/>
      <c r="B165" s="41"/>
      <c r="C165" s="247" t="s">
        <v>7</v>
      </c>
      <c r="D165" s="247" t="s">
        <v>400</v>
      </c>
      <c r="E165" s="248" t="s">
        <v>7530</v>
      </c>
      <c r="F165" s="249" t="s">
        <v>7531</v>
      </c>
      <c r="G165" s="250" t="s">
        <v>1828</v>
      </c>
      <c r="H165" s="251">
        <v>6</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91</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1096</v>
      </c>
    </row>
    <row r="166" s="2" customFormat="1">
      <c r="A166" s="40"/>
      <c r="B166" s="41"/>
      <c r="C166" s="42"/>
      <c r="D166" s="261" t="s">
        <v>404</v>
      </c>
      <c r="E166" s="42"/>
      <c r="F166" s="262" t="s">
        <v>7532</v>
      </c>
      <c r="G166" s="42"/>
      <c r="H166" s="42"/>
      <c r="I166" s="157"/>
      <c r="J166" s="42"/>
      <c r="K166" s="42"/>
      <c r="L166" s="46"/>
      <c r="M166" s="263"/>
      <c r="N166" s="264"/>
      <c r="O166" s="93"/>
      <c r="P166" s="93"/>
      <c r="Q166" s="93"/>
      <c r="R166" s="93"/>
      <c r="S166" s="93"/>
      <c r="T166" s="94"/>
      <c r="U166" s="40"/>
      <c r="V166" s="40"/>
      <c r="W166" s="40"/>
      <c r="X166" s="40"/>
      <c r="Y166" s="40"/>
      <c r="Z166" s="40"/>
      <c r="AA166" s="40"/>
      <c r="AB166" s="40"/>
      <c r="AC166" s="40"/>
      <c r="AD166" s="40"/>
      <c r="AE166" s="40"/>
      <c r="AT166" s="18" t="s">
        <v>404</v>
      </c>
      <c r="AU166" s="18" t="s">
        <v>91</v>
      </c>
    </row>
    <row r="167" s="2" customFormat="1" ht="16.5" customHeight="1">
      <c r="A167" s="40"/>
      <c r="B167" s="41"/>
      <c r="C167" s="247" t="s">
        <v>179</v>
      </c>
      <c r="D167" s="247" t="s">
        <v>400</v>
      </c>
      <c r="E167" s="248" t="s">
        <v>7533</v>
      </c>
      <c r="F167" s="249" t="s">
        <v>7534</v>
      </c>
      <c r="G167" s="250" t="s">
        <v>1828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1105</v>
      </c>
    </row>
    <row r="168" s="2" customFormat="1">
      <c r="A168" s="40"/>
      <c r="B168" s="41"/>
      <c r="C168" s="42"/>
      <c r="D168" s="261" t="s">
        <v>404</v>
      </c>
      <c r="E168" s="42"/>
      <c r="F168" s="262" t="s">
        <v>7535</v>
      </c>
      <c r="G168" s="42"/>
      <c r="H168" s="42"/>
      <c r="I168" s="157"/>
      <c r="J168" s="42"/>
      <c r="K168" s="42"/>
      <c r="L168" s="46"/>
      <c r="M168" s="263"/>
      <c r="N168" s="264"/>
      <c r="O168" s="93"/>
      <c r="P168" s="93"/>
      <c r="Q168" s="93"/>
      <c r="R168" s="93"/>
      <c r="S168" s="93"/>
      <c r="T168" s="94"/>
      <c r="U168" s="40"/>
      <c r="V168" s="40"/>
      <c r="W168" s="40"/>
      <c r="X168" s="40"/>
      <c r="Y168" s="40"/>
      <c r="Z168" s="40"/>
      <c r="AA168" s="40"/>
      <c r="AB168" s="40"/>
      <c r="AC168" s="40"/>
      <c r="AD168" s="40"/>
      <c r="AE168" s="40"/>
      <c r="AT168" s="18" t="s">
        <v>404</v>
      </c>
      <c r="AU168" s="18" t="s">
        <v>91</v>
      </c>
    </row>
    <row r="169" s="2" customFormat="1" ht="16.5" customHeight="1">
      <c r="A169" s="40"/>
      <c r="B169" s="41"/>
      <c r="C169" s="247" t="s">
        <v>185</v>
      </c>
      <c r="D169" s="247" t="s">
        <v>400</v>
      </c>
      <c r="E169" s="248" t="s">
        <v>7536</v>
      </c>
      <c r="F169" s="249" t="s">
        <v>7537</v>
      </c>
      <c r="G169" s="250" t="s">
        <v>461</v>
      </c>
      <c r="H169" s="251">
        <v>29.5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790</v>
      </c>
    </row>
    <row r="170" s="2" customFormat="1">
      <c r="A170" s="40"/>
      <c r="B170" s="41"/>
      <c r="C170" s="42"/>
      <c r="D170" s="261" t="s">
        <v>404</v>
      </c>
      <c r="E170" s="42"/>
      <c r="F170" s="262" t="s">
        <v>7538</v>
      </c>
      <c r="G170" s="42"/>
      <c r="H170" s="42"/>
      <c r="I170" s="157"/>
      <c r="J170" s="42"/>
      <c r="K170" s="42"/>
      <c r="L170" s="46"/>
      <c r="M170" s="263"/>
      <c r="N170" s="264"/>
      <c r="O170" s="93"/>
      <c r="P170" s="93"/>
      <c r="Q170" s="93"/>
      <c r="R170" s="93"/>
      <c r="S170" s="93"/>
      <c r="T170" s="94"/>
      <c r="U170" s="40"/>
      <c r="V170" s="40"/>
      <c r="W170" s="40"/>
      <c r="X170" s="40"/>
      <c r="Y170" s="40"/>
      <c r="Z170" s="40"/>
      <c r="AA170" s="40"/>
      <c r="AB170" s="40"/>
      <c r="AC170" s="40"/>
      <c r="AD170" s="40"/>
      <c r="AE170" s="40"/>
      <c r="AT170" s="18" t="s">
        <v>404</v>
      </c>
      <c r="AU170" s="18" t="s">
        <v>91</v>
      </c>
    </row>
    <row r="171" s="2" customFormat="1" ht="16.5" customHeight="1">
      <c r="A171" s="40"/>
      <c r="B171" s="41"/>
      <c r="C171" s="247" t="s">
        <v>188</v>
      </c>
      <c r="D171" s="247" t="s">
        <v>400</v>
      </c>
      <c r="E171" s="248" t="s">
        <v>7539</v>
      </c>
      <c r="F171" s="249" t="s">
        <v>7540</v>
      </c>
      <c r="G171" s="250" t="s">
        <v>461</v>
      </c>
      <c r="H171" s="251">
        <v>24.600000000000001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793</v>
      </c>
    </row>
    <row r="172" s="2" customFormat="1">
      <c r="A172" s="40"/>
      <c r="B172" s="41"/>
      <c r="C172" s="42"/>
      <c r="D172" s="261" t="s">
        <v>404</v>
      </c>
      <c r="E172" s="42"/>
      <c r="F172" s="262" t="s">
        <v>7541</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404</v>
      </c>
      <c r="AU172" s="18" t="s">
        <v>91</v>
      </c>
    </row>
    <row r="173" s="2" customFormat="1" ht="33" customHeight="1">
      <c r="A173" s="40"/>
      <c r="B173" s="41"/>
      <c r="C173" s="247" t="s">
        <v>191</v>
      </c>
      <c r="D173" s="247" t="s">
        <v>400</v>
      </c>
      <c r="E173" s="248" t="s">
        <v>7542</v>
      </c>
      <c r="F173" s="249" t="s">
        <v>7543</v>
      </c>
      <c r="G173" s="250" t="s">
        <v>1828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807</v>
      </c>
    </row>
    <row r="174" s="2" customFormat="1">
      <c r="A174" s="40"/>
      <c r="B174" s="41"/>
      <c r="C174" s="42"/>
      <c r="D174" s="261" t="s">
        <v>404</v>
      </c>
      <c r="E174" s="42"/>
      <c r="F174" s="262" t="s">
        <v>7510</v>
      </c>
      <c r="G174" s="42"/>
      <c r="H174" s="42"/>
      <c r="I174" s="157"/>
      <c r="J174" s="42"/>
      <c r="K174" s="42"/>
      <c r="L174" s="46"/>
      <c r="M174" s="263"/>
      <c r="N174" s="264"/>
      <c r="O174" s="93"/>
      <c r="P174" s="93"/>
      <c r="Q174" s="93"/>
      <c r="R174" s="93"/>
      <c r="S174" s="93"/>
      <c r="T174" s="94"/>
      <c r="U174" s="40"/>
      <c r="V174" s="40"/>
      <c r="W174" s="40"/>
      <c r="X174" s="40"/>
      <c r="Y174" s="40"/>
      <c r="Z174" s="40"/>
      <c r="AA174" s="40"/>
      <c r="AB174" s="40"/>
      <c r="AC174" s="40"/>
      <c r="AD174" s="40"/>
      <c r="AE174" s="40"/>
      <c r="AT174" s="18" t="s">
        <v>404</v>
      </c>
      <c r="AU174" s="18" t="s">
        <v>91</v>
      </c>
    </row>
    <row r="175" s="2" customFormat="1" ht="16.5" customHeight="1">
      <c r="A175" s="40"/>
      <c r="B175" s="41"/>
      <c r="C175" s="247" t="s">
        <v>194</v>
      </c>
      <c r="D175" s="247" t="s">
        <v>400</v>
      </c>
      <c r="E175" s="248" t="s">
        <v>7544</v>
      </c>
      <c r="F175" s="249" t="s">
        <v>7545</v>
      </c>
      <c r="G175" s="250" t="s">
        <v>1828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91</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1345</v>
      </c>
    </row>
    <row r="176" s="2" customFormat="1">
      <c r="A176" s="40"/>
      <c r="B176" s="41"/>
      <c r="C176" s="42"/>
      <c r="D176" s="261" t="s">
        <v>404</v>
      </c>
      <c r="E176" s="42"/>
      <c r="F176" s="262" t="s">
        <v>7483</v>
      </c>
      <c r="G176" s="42"/>
      <c r="H176" s="42"/>
      <c r="I176" s="157"/>
      <c r="J176" s="42"/>
      <c r="K176" s="42"/>
      <c r="L176" s="46"/>
      <c r="M176" s="263"/>
      <c r="N176" s="264"/>
      <c r="O176" s="93"/>
      <c r="P176" s="93"/>
      <c r="Q176" s="93"/>
      <c r="R176" s="93"/>
      <c r="S176" s="93"/>
      <c r="T176" s="94"/>
      <c r="U176" s="40"/>
      <c r="V176" s="40"/>
      <c r="W176" s="40"/>
      <c r="X176" s="40"/>
      <c r="Y176" s="40"/>
      <c r="Z176" s="40"/>
      <c r="AA176" s="40"/>
      <c r="AB176" s="40"/>
      <c r="AC176" s="40"/>
      <c r="AD176" s="40"/>
      <c r="AE176" s="40"/>
      <c r="AT176" s="18" t="s">
        <v>404</v>
      </c>
      <c r="AU176" s="18" t="s">
        <v>91</v>
      </c>
    </row>
    <row r="177" s="2" customFormat="1" ht="21.75" customHeight="1">
      <c r="A177" s="40"/>
      <c r="B177" s="41"/>
      <c r="C177" s="247" t="s">
        <v>197</v>
      </c>
      <c r="D177" s="247" t="s">
        <v>400</v>
      </c>
      <c r="E177" s="248" t="s">
        <v>7546</v>
      </c>
      <c r="F177" s="249" t="s">
        <v>7547</v>
      </c>
      <c r="G177" s="250" t="s">
        <v>1828</v>
      </c>
      <c r="H177" s="251">
        <v>11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91</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7548</v>
      </c>
    </row>
    <row r="178" s="2" customFormat="1">
      <c r="A178" s="40"/>
      <c r="B178" s="41"/>
      <c r="C178" s="42"/>
      <c r="D178" s="261" t="s">
        <v>404</v>
      </c>
      <c r="E178" s="42"/>
      <c r="F178" s="262" t="s">
        <v>7490</v>
      </c>
      <c r="G178" s="42"/>
      <c r="H178" s="42"/>
      <c r="I178" s="157"/>
      <c r="J178" s="42"/>
      <c r="K178" s="42"/>
      <c r="L178" s="46"/>
      <c r="M178" s="263"/>
      <c r="N178" s="264"/>
      <c r="O178" s="93"/>
      <c r="P178" s="93"/>
      <c r="Q178" s="93"/>
      <c r="R178" s="93"/>
      <c r="S178" s="93"/>
      <c r="T178" s="94"/>
      <c r="U178" s="40"/>
      <c r="V178" s="40"/>
      <c r="W178" s="40"/>
      <c r="X178" s="40"/>
      <c r="Y178" s="40"/>
      <c r="Z178" s="40"/>
      <c r="AA178" s="40"/>
      <c r="AB178" s="40"/>
      <c r="AC178" s="40"/>
      <c r="AD178" s="40"/>
      <c r="AE178" s="40"/>
      <c r="AT178" s="18" t="s">
        <v>404</v>
      </c>
      <c r="AU178" s="18" t="s">
        <v>91</v>
      </c>
    </row>
    <row r="179" s="2" customFormat="1" ht="21.75" customHeight="1">
      <c r="A179" s="40"/>
      <c r="B179" s="41"/>
      <c r="C179" s="247" t="s">
        <v>200</v>
      </c>
      <c r="D179" s="247" t="s">
        <v>400</v>
      </c>
      <c r="E179" s="248" t="s">
        <v>7549</v>
      </c>
      <c r="F179" s="249" t="s">
        <v>7496</v>
      </c>
      <c r="G179" s="250" t="s">
        <v>1828</v>
      </c>
      <c r="H179" s="251">
        <v>11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91</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7550</v>
      </c>
    </row>
    <row r="180" s="2" customFormat="1">
      <c r="A180" s="40"/>
      <c r="B180" s="41"/>
      <c r="C180" s="42"/>
      <c r="D180" s="261" t="s">
        <v>404</v>
      </c>
      <c r="E180" s="42"/>
      <c r="F180" s="262" t="s">
        <v>7490</v>
      </c>
      <c r="G180" s="42"/>
      <c r="H180" s="42"/>
      <c r="I180" s="157"/>
      <c r="J180" s="42"/>
      <c r="K180" s="42"/>
      <c r="L180" s="46"/>
      <c r="M180" s="265"/>
      <c r="N180" s="266"/>
      <c r="O180" s="267"/>
      <c r="P180" s="267"/>
      <c r="Q180" s="267"/>
      <c r="R180" s="267"/>
      <c r="S180" s="267"/>
      <c r="T180" s="268"/>
      <c r="U180" s="40"/>
      <c r="V180" s="40"/>
      <c r="W180" s="40"/>
      <c r="X180" s="40"/>
      <c r="Y180" s="40"/>
      <c r="Z180" s="40"/>
      <c r="AA180" s="40"/>
      <c r="AB180" s="40"/>
      <c r="AC180" s="40"/>
      <c r="AD180" s="40"/>
      <c r="AE180" s="40"/>
      <c r="AT180" s="18" t="s">
        <v>404</v>
      </c>
      <c r="AU180" s="18" t="s">
        <v>91</v>
      </c>
    </row>
    <row r="181" s="2" customFormat="1" ht="6.96" customHeight="1">
      <c r="A181" s="40"/>
      <c r="B181" s="68"/>
      <c r="C181" s="69"/>
      <c r="D181" s="69"/>
      <c r="E181" s="69"/>
      <c r="F181" s="69"/>
      <c r="G181" s="69"/>
      <c r="H181" s="69"/>
      <c r="I181" s="195"/>
      <c r="J181" s="69"/>
      <c r="K181" s="69"/>
      <c r="L181" s="46"/>
      <c r="M181" s="40"/>
      <c r="O181" s="40"/>
      <c r="P181" s="40"/>
      <c r="Q181" s="40"/>
      <c r="R181" s="40"/>
      <c r="S181" s="40"/>
      <c r="T181" s="40"/>
      <c r="U181" s="40"/>
      <c r="V181" s="40"/>
      <c r="W181" s="40"/>
      <c r="X181" s="40"/>
      <c r="Y181" s="40"/>
      <c r="Z181" s="40"/>
      <c r="AA181" s="40"/>
      <c r="AB181" s="40"/>
      <c r="AC181" s="40"/>
      <c r="AD181" s="40"/>
      <c r="AE181" s="40"/>
    </row>
  </sheetData>
  <sheetProtection sheet="1" autoFilter="0" formatColumns="0" formatRows="0" objects="1" scenarios="1" spinCount="100000" saltValue="IZ2U3s6vSFJBhcy18Wc2A3wU8tk5sapKWU3Lbhb4qkZkZUUm+0XIAVetPCwLXjzOZnMNVx0kOG7sl01+USSSiw==" hashValue="kUrRaYKEXP8Rz/8d4R9HNVlhSS0SGSfHDiGPITzEP4tNEy133LcBL0cuaLWVMTRgTYKATYcO9tqq+awkx+K4yA==" algorithmName="SHA-512" password="CC35"/>
  <autoFilter ref="C124:K18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7551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24.75" customHeight="1">
      <c r="A11" s="40"/>
      <c r="B11" s="46"/>
      <c r="C11" s="40"/>
      <c r="D11" s="40"/>
      <c r="E11" s="158" t="s">
        <v>7552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ROUND((SUM(BE124:BE169)),  2)</f>
        <v>0</v>
      </c>
      <c r="G35" s="40"/>
      <c r="H35" s="40"/>
      <c r="I35" s="174">
        <v>0.20999999999999999</v>
      </c>
      <c r="J35" s="173">
        <f>ROUND(((SUM(BE124:BE169))*I35),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ROUND((SUM(BF124:BF169)),  2)</f>
        <v>0</v>
      </c>
      <c r="G36" s="40"/>
      <c r="H36" s="40"/>
      <c r="I36" s="174">
        <v>0.14999999999999999</v>
      </c>
      <c r="J36" s="173">
        <f>ROUND(((SUM(BF124:BF169))*I36),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7551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24.75" customHeight="1">
      <c r="A89" s="40"/>
      <c r="B89" s="41"/>
      <c r="C89" s="42"/>
      <c r="D89" s="42"/>
      <c r="E89" s="78" t="str">
        <f>E11</f>
        <v>D.1.1a - Základové konstrukce a spodní stavba_(společné pro SO 204 + SO 207)</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J125</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J126</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J154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562</v>
      </c>
      <c r="E102" s="214"/>
      <c r="F102" s="214"/>
      <c r="G102" s="214"/>
      <c r="H102" s="214"/>
      <c r="I102" s="215"/>
      <c r="J102" s="216">
        <f>J168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2" customFormat="1" ht="16.5" customHeight="1">
      <c r="A114" s="40"/>
      <c r="B114" s="41"/>
      <c r="C114" s="42"/>
      <c r="D114" s="42"/>
      <c r="E114" s="199" t="s">
        <v>7551</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556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4.75" customHeight="1">
      <c r="A116" s="40"/>
      <c r="B116" s="41"/>
      <c r="C116" s="42"/>
      <c r="D116" s="42"/>
      <c r="E116" s="78" t="str">
        <f>E11</f>
        <v>D.1.1a - Základové konstrukce a spodní stavba_(společné pro SO 204 + SO 207)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1. 6. 2020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f>
        <v>0</v>
      </c>
      <c r="Q124" s="106"/>
      <c r="R124" s="228">
        <f>R125</f>
        <v>0</v>
      </c>
      <c r="S124" s="106"/>
      <c r="T124" s="229">
        <f>T125</f>
        <v>0</v>
      </c>
      <c r="U124" s="40"/>
      <c r="V124" s="40"/>
      <c r="W124" s="40"/>
      <c r="X124" s="40"/>
      <c r="Y124" s="40"/>
      <c r="Z124" s="40"/>
      <c r="AA124" s="40"/>
      <c r="AB124" s="40"/>
      <c r="AC124" s="40"/>
      <c r="AD124" s="40"/>
      <c r="AE124" s="40"/>
      <c r="AT124" s="18" t="s">
        <v>82</v>
      </c>
      <c r="AU124" s="18" t="s">
        <v>374</v>
      </c>
      <c r="BK124" s="230">
        <f>BK125</f>
        <v>0</v>
      </c>
    </row>
    <row r="125" s="12" customFormat="1" ht="25.92" customHeight="1">
      <c r="A125" s="12"/>
      <c r="B125" s="231"/>
      <c r="C125" s="232"/>
      <c r="D125" s="233" t="s">
        <v>82</v>
      </c>
      <c r="E125" s="234" t="s">
        <v>456</v>
      </c>
      <c r="F125" s="234" t="s">
        <v>457</v>
      </c>
      <c r="G125" s="232"/>
      <c r="H125" s="232"/>
      <c r="I125" s="235"/>
      <c r="J125" s="236">
        <f>BK125</f>
        <v>0</v>
      </c>
      <c r="K125" s="232"/>
      <c r="L125" s="237"/>
      <c r="M125" s="238"/>
      <c r="N125" s="239"/>
      <c r="O125" s="239"/>
      <c r="P125" s="240">
        <f>P126+P154+P168</f>
        <v>0</v>
      </c>
      <c r="Q125" s="239"/>
      <c r="R125" s="240">
        <f>R126+R154+R168</f>
        <v>0</v>
      </c>
      <c r="S125" s="239"/>
      <c r="T125" s="241">
        <f>T126+T154+T168</f>
        <v>0</v>
      </c>
      <c r="U125" s="12"/>
      <c r="V125" s="12"/>
      <c r="W125" s="12"/>
      <c r="X125" s="12"/>
      <c r="Y125" s="12"/>
      <c r="Z125" s="12"/>
      <c r="AA125" s="12"/>
      <c r="AB125" s="12"/>
      <c r="AC125" s="12"/>
      <c r="AD125" s="12"/>
      <c r="AE125" s="12"/>
      <c r="AR125" s="242" t="s">
        <v>91</v>
      </c>
      <c r="AT125" s="243" t="s">
        <v>82</v>
      </c>
      <c r="AU125" s="243" t="s">
        <v>83</v>
      </c>
      <c r="AY125" s="242" t="s">
        <v>397</v>
      </c>
      <c r="BK125" s="244">
        <f>BK126+BK154+BK168</f>
        <v>0</v>
      </c>
    </row>
    <row r="126" s="12" customFormat="1" ht="22.8" customHeight="1">
      <c r="A126" s="12"/>
      <c r="B126" s="231"/>
      <c r="C126" s="232"/>
      <c r="D126" s="233" t="s">
        <v>82</v>
      </c>
      <c r="E126" s="245" t="s">
        <v>91</v>
      </c>
      <c r="F126" s="245" t="s">
        <v>458</v>
      </c>
      <c r="G126" s="232"/>
      <c r="H126" s="232"/>
      <c r="I126" s="235"/>
      <c r="J126" s="246">
        <f>BK126</f>
        <v>0</v>
      </c>
      <c r="K126" s="232"/>
      <c r="L126" s="237"/>
      <c r="M126" s="238"/>
      <c r="N126" s="239"/>
      <c r="O126" s="239"/>
      <c r="P126" s="240">
        <f>SUM(P127:P153)</f>
        <v>0</v>
      </c>
      <c r="Q126" s="239"/>
      <c r="R126" s="240">
        <f>SUM(R127:R153)</f>
        <v>0</v>
      </c>
      <c r="S126" s="239"/>
      <c r="T126" s="241">
        <f>SUM(T127:T153)</f>
        <v>0</v>
      </c>
      <c r="U126" s="12"/>
      <c r="V126" s="12"/>
      <c r="W126" s="12"/>
      <c r="X126" s="12"/>
      <c r="Y126" s="12"/>
      <c r="Z126" s="12"/>
      <c r="AA126" s="12"/>
      <c r="AB126" s="12"/>
      <c r="AC126" s="12"/>
      <c r="AD126" s="12"/>
      <c r="AE126" s="12"/>
      <c r="AR126" s="242" t="s">
        <v>91</v>
      </c>
      <c r="AT126" s="243" t="s">
        <v>82</v>
      </c>
      <c r="AU126" s="243" t="s">
        <v>91</v>
      </c>
      <c r="AY126" s="242" t="s">
        <v>397</v>
      </c>
      <c r="BK126" s="244">
        <f>SUM(BK127:BK153)</f>
        <v>0</v>
      </c>
    </row>
    <row r="127" s="2" customFormat="1" ht="21.75" customHeight="1">
      <c r="A127" s="40"/>
      <c r="B127" s="41"/>
      <c r="C127" s="247" t="s">
        <v>91</v>
      </c>
      <c r="D127" s="247" t="s">
        <v>400</v>
      </c>
      <c r="E127" s="248" t="s">
        <v>7553</v>
      </c>
      <c r="F127" s="249" t="s">
        <v>7554</v>
      </c>
      <c r="G127" s="250" t="s">
        <v>464</v>
      </c>
      <c r="H127" s="251">
        <v>122.47499999999999</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13" customFormat="1">
      <c r="A128" s="13"/>
      <c r="B128" s="269"/>
      <c r="C128" s="270"/>
      <c r="D128" s="261" t="s">
        <v>465</v>
      </c>
      <c r="E128" s="271" t="s">
        <v>1</v>
      </c>
      <c r="F128" s="272" t="s">
        <v>7555</v>
      </c>
      <c r="G128" s="270"/>
      <c r="H128" s="273">
        <v>122.47499999999999</v>
      </c>
      <c r="I128" s="274"/>
      <c r="J128" s="270"/>
      <c r="K128" s="270"/>
      <c r="L128" s="275"/>
      <c r="M128" s="276"/>
      <c r="N128" s="277"/>
      <c r="O128" s="277"/>
      <c r="P128" s="277"/>
      <c r="Q128" s="277"/>
      <c r="R128" s="277"/>
      <c r="S128" s="277"/>
      <c r="T128" s="278"/>
      <c r="U128" s="13"/>
      <c r="V128" s="13"/>
      <c r="W128" s="13"/>
      <c r="X128" s="13"/>
      <c r="Y128" s="13"/>
      <c r="Z128" s="13"/>
      <c r="AA128" s="13"/>
      <c r="AB128" s="13"/>
      <c r="AC128" s="13"/>
      <c r="AD128" s="13"/>
      <c r="AE128" s="13"/>
      <c r="AT128" s="279" t="s">
        <v>465</v>
      </c>
      <c r="AU128" s="279" t="s">
        <v>93</v>
      </c>
      <c r="AV128" s="13" t="s">
        <v>93</v>
      </c>
      <c r="AW128" s="13" t="s">
        <v>38</v>
      </c>
      <c r="AX128" s="13" t="s">
        <v>83</v>
      </c>
      <c r="AY128" s="279" t="s">
        <v>397</v>
      </c>
    </row>
    <row r="129" s="14" customFormat="1">
      <c r="A129" s="14"/>
      <c r="B129" s="280"/>
      <c r="C129" s="281"/>
      <c r="D129" s="261" t="s">
        <v>465</v>
      </c>
      <c r="E129" s="282" t="s">
        <v>1</v>
      </c>
      <c r="F129" s="283" t="s">
        <v>467</v>
      </c>
      <c r="G129" s="281"/>
      <c r="H129" s="284">
        <v>122.47499999999999</v>
      </c>
      <c r="I129" s="285"/>
      <c r="J129" s="281"/>
      <c r="K129" s="281"/>
      <c r="L129" s="286"/>
      <c r="M129" s="287"/>
      <c r="N129" s="288"/>
      <c r="O129" s="288"/>
      <c r="P129" s="288"/>
      <c r="Q129" s="288"/>
      <c r="R129" s="288"/>
      <c r="S129" s="288"/>
      <c r="T129" s="289"/>
      <c r="U129" s="14"/>
      <c r="V129" s="14"/>
      <c r="W129" s="14"/>
      <c r="X129" s="14"/>
      <c r="Y129" s="14"/>
      <c r="Z129" s="14"/>
      <c r="AA129" s="14"/>
      <c r="AB129" s="14"/>
      <c r="AC129" s="14"/>
      <c r="AD129" s="14"/>
      <c r="AE129" s="14"/>
      <c r="AT129" s="290" t="s">
        <v>465</v>
      </c>
      <c r="AU129" s="290" t="s">
        <v>93</v>
      </c>
      <c r="AV129" s="14" t="s">
        <v>124</v>
      </c>
      <c r="AW129" s="14" t="s">
        <v>38</v>
      </c>
      <c r="AX129" s="14" t="s">
        <v>91</v>
      </c>
      <c r="AY129" s="290" t="s">
        <v>397</v>
      </c>
    </row>
    <row r="130" s="2" customFormat="1" ht="21.75" customHeight="1">
      <c r="A130" s="40"/>
      <c r="B130" s="41"/>
      <c r="C130" s="247" t="s">
        <v>93</v>
      </c>
      <c r="D130" s="247" t="s">
        <v>400</v>
      </c>
      <c r="E130" s="248" t="s">
        <v>7556</v>
      </c>
      <c r="F130" s="249" t="s">
        <v>7557</v>
      </c>
      <c r="G130" s="250" t="s">
        <v>464</v>
      </c>
      <c r="H130" s="251">
        <v>154.64599999999999</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c r="A131" s="40"/>
      <c r="B131" s="41"/>
      <c r="C131" s="42"/>
      <c r="D131" s="261" t="s">
        <v>404</v>
      </c>
      <c r="E131" s="42"/>
      <c r="F131" s="262" t="s">
        <v>7558</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404</v>
      </c>
      <c r="AU131" s="18" t="s">
        <v>93</v>
      </c>
    </row>
    <row r="132" s="13" customFormat="1">
      <c r="A132" s="13"/>
      <c r="B132" s="269"/>
      <c r="C132" s="270"/>
      <c r="D132" s="261" t="s">
        <v>465</v>
      </c>
      <c r="E132" s="271" t="s">
        <v>1</v>
      </c>
      <c r="F132" s="272" t="s">
        <v>7559</v>
      </c>
      <c r="G132" s="270"/>
      <c r="H132" s="273">
        <v>154.64599999999999</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154.64599999999999</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21.75" customHeight="1">
      <c r="A134" s="40"/>
      <c r="B134" s="41"/>
      <c r="C134" s="247" t="s">
        <v>112</v>
      </c>
      <c r="D134" s="247" t="s">
        <v>400</v>
      </c>
      <c r="E134" s="248" t="s">
        <v>7560</v>
      </c>
      <c r="F134" s="249" t="s">
        <v>7561</v>
      </c>
      <c r="G134" s="250" t="s">
        <v>464</v>
      </c>
      <c r="H134" s="251">
        <v>45.152000000000001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6" customFormat="1">
      <c r="A135" s="16"/>
      <c r="B135" s="306"/>
      <c r="C135" s="307"/>
      <c r="D135" s="261" t="s">
        <v>465</v>
      </c>
      <c r="E135" s="308" t="s">
        <v>1</v>
      </c>
      <c r="F135" s="309" t="s">
        <v>7562</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465</v>
      </c>
      <c r="AU135" s="315" t="s">
        <v>93</v>
      </c>
      <c r="AV135" s="16" t="s">
        <v>91</v>
      </c>
      <c r="AW135" s="16" t="s">
        <v>38</v>
      </c>
      <c r="AX135" s="16" t="s">
        <v>83</v>
      </c>
      <c r="AY135" s="315" t="s">
        <v>397</v>
      </c>
    </row>
    <row r="136" s="13" customFormat="1">
      <c r="A136" s="13"/>
      <c r="B136" s="269"/>
      <c r="C136" s="270"/>
      <c r="D136" s="261" t="s">
        <v>465</v>
      </c>
      <c r="E136" s="271" t="s">
        <v>1</v>
      </c>
      <c r="F136" s="272" t="s">
        <v>7563</v>
      </c>
      <c r="G136" s="270"/>
      <c r="H136" s="273">
        <v>16.931999999999999</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3" customFormat="1">
      <c r="A137" s="13"/>
      <c r="B137" s="269"/>
      <c r="C137" s="270"/>
      <c r="D137" s="261" t="s">
        <v>465</v>
      </c>
      <c r="E137" s="271" t="s">
        <v>1</v>
      </c>
      <c r="F137" s="272" t="s">
        <v>7564</v>
      </c>
      <c r="G137" s="270"/>
      <c r="H137" s="273">
        <v>28.219999999999999</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45.152000000000001</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33" customHeight="1">
      <c r="A139" s="40"/>
      <c r="B139" s="41"/>
      <c r="C139" s="247" t="s">
        <v>124</v>
      </c>
      <c r="D139" s="247" t="s">
        <v>400</v>
      </c>
      <c r="E139" s="248" t="s">
        <v>7565</v>
      </c>
      <c r="F139" s="249" t="s">
        <v>7566</v>
      </c>
      <c r="G139" s="250" t="s">
        <v>464</v>
      </c>
      <c r="H139" s="251">
        <v>903.03999999999996</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465</v>
      </c>
      <c r="E140" s="271" t="s">
        <v>1</v>
      </c>
      <c r="F140" s="272" t="s">
        <v>7567</v>
      </c>
      <c r="G140" s="270"/>
      <c r="H140" s="273">
        <v>903.03999999999996</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903.03999999999996</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130</v>
      </c>
      <c r="D142" s="247" t="s">
        <v>400</v>
      </c>
      <c r="E142" s="248" t="s">
        <v>7568</v>
      </c>
      <c r="F142" s="249" t="s">
        <v>7569</v>
      </c>
      <c r="G142" s="250" t="s">
        <v>502</v>
      </c>
      <c r="H142" s="251">
        <v>81.274000000000001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465</v>
      </c>
      <c r="E143" s="271" t="s">
        <v>1</v>
      </c>
      <c r="F143" s="272" t="s">
        <v>7570</v>
      </c>
      <c r="G143" s="270"/>
      <c r="H143" s="273">
        <v>81.274000000000001</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81.274000000000001</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16.5" customHeight="1">
      <c r="A145" s="40"/>
      <c r="B145" s="41"/>
      <c r="C145" s="247" t="s">
        <v>133</v>
      </c>
      <c r="D145" s="247" t="s">
        <v>400</v>
      </c>
      <c r="E145" s="248" t="s">
        <v>542</v>
      </c>
      <c r="F145" s="249" t="s">
        <v>543</v>
      </c>
      <c r="G145" s="250" t="s">
        <v>464</v>
      </c>
      <c r="H145" s="251">
        <v>45.152000000000001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2" customFormat="1" ht="21.75" customHeight="1">
      <c r="A146" s="40"/>
      <c r="B146" s="41"/>
      <c r="C146" s="247" t="s">
        <v>139</v>
      </c>
      <c r="D146" s="247" t="s">
        <v>400</v>
      </c>
      <c r="E146" s="248" t="s">
        <v>586</v>
      </c>
      <c r="F146" s="249" t="s">
        <v>587</v>
      </c>
      <c r="G146" s="250" t="s">
        <v>464</v>
      </c>
      <c r="H146" s="251">
        <v>77.322999999999993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157</v>
      </c>
    </row>
    <row r="147" s="16" customFormat="1">
      <c r="A147" s="16"/>
      <c r="B147" s="306"/>
      <c r="C147" s="307"/>
      <c r="D147" s="261" t="s">
        <v>465</v>
      </c>
      <c r="E147" s="308" t="s">
        <v>1</v>
      </c>
      <c r="F147" s="309" t="s">
        <v>7562</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465</v>
      </c>
      <c r="AU147" s="315" t="s">
        <v>93</v>
      </c>
      <c r="AV147" s="16" t="s">
        <v>91</v>
      </c>
      <c r="AW147" s="16" t="s">
        <v>38</v>
      </c>
      <c r="AX147" s="16" t="s">
        <v>83</v>
      </c>
      <c r="AY147" s="315" t="s">
        <v>397</v>
      </c>
    </row>
    <row r="148" s="13" customFormat="1">
      <c r="A148" s="13"/>
      <c r="B148" s="269"/>
      <c r="C148" s="270"/>
      <c r="D148" s="261" t="s">
        <v>465</v>
      </c>
      <c r="E148" s="271" t="s">
        <v>1</v>
      </c>
      <c r="F148" s="272" t="s">
        <v>7571</v>
      </c>
      <c r="G148" s="270"/>
      <c r="H148" s="273">
        <v>77.322999999999993</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77.322999999999993</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136</v>
      </c>
      <c r="D150" s="247" t="s">
        <v>400</v>
      </c>
      <c r="E150" s="248" t="s">
        <v>7572</v>
      </c>
      <c r="F150" s="249" t="s">
        <v>7573</v>
      </c>
      <c r="G150" s="250" t="s">
        <v>546</v>
      </c>
      <c r="H150" s="251">
        <v>79.016000000000005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162</v>
      </c>
    </row>
    <row r="151" s="13" customFormat="1">
      <c r="A151" s="13"/>
      <c r="B151" s="269"/>
      <c r="C151" s="270"/>
      <c r="D151" s="261" t="s">
        <v>465</v>
      </c>
      <c r="E151" s="271" t="s">
        <v>1</v>
      </c>
      <c r="F151" s="272" t="s">
        <v>7574</v>
      </c>
      <c r="G151" s="270"/>
      <c r="H151" s="273">
        <v>79.016000000000005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79.016000000000005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16.5" customHeight="1">
      <c r="A153" s="40"/>
      <c r="B153" s="41"/>
      <c r="C153" s="247" t="s">
        <v>142</v>
      </c>
      <c r="D153" s="247" t="s">
        <v>400</v>
      </c>
      <c r="E153" s="248" t="s">
        <v>7575</v>
      </c>
      <c r="F153" s="249" t="s">
        <v>549</v>
      </c>
      <c r="G153" s="250" t="s">
        <v>464</v>
      </c>
      <c r="H153" s="251">
        <v>45.152000000000001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168</v>
      </c>
    </row>
    <row r="154" s="12" customFormat="1" ht="22.8" customHeight="1">
      <c r="A154" s="12"/>
      <c r="B154" s="231"/>
      <c r="C154" s="232"/>
      <c r="D154" s="233" t="s">
        <v>82</v>
      </c>
      <c r="E154" s="245" t="s">
        <v>93</v>
      </c>
      <c r="F154" s="245" t="s">
        <v>594</v>
      </c>
      <c r="G154" s="232"/>
      <c r="H154" s="232"/>
      <c r="I154" s="235"/>
      <c r="J154" s="246">
        <f>BK154</f>
        <v>0</v>
      </c>
      <c r="K154" s="232"/>
      <c r="L154" s="237"/>
      <c r="M154" s="238"/>
      <c r="N154" s="239"/>
      <c r="O154" s="239"/>
      <c r="P154" s="240">
        <f>SUM(P155:P167)</f>
        <v>0</v>
      </c>
      <c r="Q154" s="239"/>
      <c r="R154" s="240">
        <f>SUM(R155:R167)</f>
        <v>0</v>
      </c>
      <c r="S154" s="239"/>
      <c r="T154" s="241">
        <f>SUM(T155:T167)</f>
        <v>0</v>
      </c>
      <c r="U154" s="12"/>
      <c r="V154" s="12"/>
      <c r="W154" s="12"/>
      <c r="X154" s="12"/>
      <c r="Y154" s="12"/>
      <c r="Z154" s="12"/>
      <c r="AA154" s="12"/>
      <c r="AB154" s="12"/>
      <c r="AC154" s="12"/>
      <c r="AD154" s="12"/>
      <c r="AE154" s="12"/>
      <c r="AR154" s="242" t="s">
        <v>91</v>
      </c>
      <c r="AT154" s="243" t="s">
        <v>82</v>
      </c>
      <c r="AU154" s="243" t="s">
        <v>91</v>
      </c>
      <c r="AY154" s="242" t="s">
        <v>397</v>
      </c>
      <c r="BK154" s="244">
        <f>SUM(BK155:BK167)</f>
        <v>0</v>
      </c>
    </row>
    <row r="155" s="2" customFormat="1" ht="21.75" customHeight="1">
      <c r="A155" s="40"/>
      <c r="B155" s="41"/>
      <c r="C155" s="247" t="s">
        <v>145</v>
      </c>
      <c r="D155" s="247" t="s">
        <v>400</v>
      </c>
      <c r="E155" s="248" t="s">
        <v>7576</v>
      </c>
      <c r="F155" s="249" t="s">
        <v>7577</v>
      </c>
      <c r="G155" s="250" t="s">
        <v>464</v>
      </c>
      <c r="H155" s="251">
        <v>16.931999999999999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174</v>
      </c>
    </row>
    <row r="156" s="13" customFormat="1">
      <c r="A156" s="13"/>
      <c r="B156" s="269"/>
      <c r="C156" s="270"/>
      <c r="D156" s="261" t="s">
        <v>465</v>
      </c>
      <c r="E156" s="271" t="s">
        <v>1</v>
      </c>
      <c r="F156" s="272" t="s">
        <v>7578</v>
      </c>
      <c r="G156" s="270"/>
      <c r="H156" s="273">
        <v>16.931999999999999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16.931999999999999</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16.5" customHeight="1">
      <c r="A158" s="40"/>
      <c r="B158" s="41"/>
      <c r="C158" s="247" t="s">
        <v>148</v>
      </c>
      <c r="D158" s="247" t="s">
        <v>400</v>
      </c>
      <c r="E158" s="248" t="s">
        <v>7579</v>
      </c>
      <c r="F158" s="249" t="s">
        <v>633</v>
      </c>
      <c r="G158" s="250" t="s">
        <v>502</v>
      </c>
      <c r="H158" s="251">
        <v>1.411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179</v>
      </c>
    </row>
    <row r="159" s="16" customFormat="1">
      <c r="A159" s="16"/>
      <c r="B159" s="306"/>
      <c r="C159" s="307"/>
      <c r="D159" s="261" t="s">
        <v>465</v>
      </c>
      <c r="E159" s="308" t="s">
        <v>1</v>
      </c>
      <c r="F159" s="309" t="s">
        <v>7580</v>
      </c>
      <c r="G159" s="307"/>
      <c r="H159" s="308" t="s">
        <v>1</v>
      </c>
      <c r="I159" s="310"/>
      <c r="J159" s="307"/>
      <c r="K159" s="307"/>
      <c r="L159" s="311"/>
      <c r="M159" s="312"/>
      <c r="N159" s="313"/>
      <c r="O159" s="313"/>
      <c r="P159" s="313"/>
      <c r="Q159" s="313"/>
      <c r="R159" s="313"/>
      <c r="S159" s="313"/>
      <c r="T159" s="314"/>
      <c r="U159" s="16"/>
      <c r="V159" s="16"/>
      <c r="W159" s="16"/>
      <c r="X159" s="16"/>
      <c r="Y159" s="16"/>
      <c r="Z159" s="16"/>
      <c r="AA159" s="16"/>
      <c r="AB159" s="16"/>
      <c r="AC159" s="16"/>
      <c r="AD159" s="16"/>
      <c r="AE159" s="16"/>
      <c r="AT159" s="315" t="s">
        <v>465</v>
      </c>
      <c r="AU159" s="315" t="s">
        <v>93</v>
      </c>
      <c r="AV159" s="16" t="s">
        <v>91</v>
      </c>
      <c r="AW159" s="16" t="s">
        <v>38</v>
      </c>
      <c r="AX159" s="16" t="s">
        <v>83</v>
      </c>
      <c r="AY159" s="315" t="s">
        <v>397</v>
      </c>
    </row>
    <row r="160" s="13" customFormat="1">
      <c r="A160" s="13"/>
      <c r="B160" s="269"/>
      <c r="C160" s="270"/>
      <c r="D160" s="261" t="s">
        <v>465</v>
      </c>
      <c r="E160" s="271" t="s">
        <v>1</v>
      </c>
      <c r="F160" s="272" t="s">
        <v>7581</v>
      </c>
      <c r="G160" s="270"/>
      <c r="H160" s="273">
        <v>1.411</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1.411</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2" customFormat="1" ht="21.75" customHeight="1">
      <c r="A162" s="40"/>
      <c r="B162" s="41"/>
      <c r="C162" s="247" t="s">
        <v>151</v>
      </c>
      <c r="D162" s="247" t="s">
        <v>400</v>
      </c>
      <c r="E162" s="248" t="s">
        <v>7582</v>
      </c>
      <c r="F162" s="249" t="s">
        <v>7583</v>
      </c>
      <c r="G162" s="250" t="s">
        <v>546</v>
      </c>
      <c r="H162" s="251">
        <v>14.109999999999999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188</v>
      </c>
    </row>
    <row r="163" s="13" customFormat="1">
      <c r="A163" s="13"/>
      <c r="B163" s="269"/>
      <c r="C163" s="270"/>
      <c r="D163" s="261" t="s">
        <v>465</v>
      </c>
      <c r="E163" s="271" t="s">
        <v>1</v>
      </c>
      <c r="F163" s="272" t="s">
        <v>7584</v>
      </c>
      <c r="G163" s="270"/>
      <c r="H163" s="273">
        <v>14.109999999999999</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14.109999999999999</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21.75" customHeight="1">
      <c r="A165" s="40"/>
      <c r="B165" s="41"/>
      <c r="C165" s="247" t="s">
        <v>154</v>
      </c>
      <c r="D165" s="247" t="s">
        <v>400</v>
      </c>
      <c r="E165" s="248" t="s">
        <v>7585</v>
      </c>
      <c r="F165" s="249" t="s">
        <v>7586</v>
      </c>
      <c r="G165" s="250" t="s">
        <v>546</v>
      </c>
      <c r="H165" s="251">
        <v>56.439999999999998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194</v>
      </c>
    </row>
    <row r="166" s="13" customFormat="1">
      <c r="A166" s="13"/>
      <c r="B166" s="269"/>
      <c r="C166" s="270"/>
      <c r="D166" s="261" t="s">
        <v>465</v>
      </c>
      <c r="E166" s="271" t="s">
        <v>1</v>
      </c>
      <c r="F166" s="272" t="s">
        <v>7587</v>
      </c>
      <c r="G166" s="270"/>
      <c r="H166" s="273">
        <v>56.439999999999998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56.439999999999998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12" customFormat="1" ht="22.8" customHeight="1">
      <c r="A168" s="12"/>
      <c r="B168" s="231"/>
      <c r="C168" s="232"/>
      <c r="D168" s="233" t="s">
        <v>82</v>
      </c>
      <c r="E168" s="245" t="s">
        <v>1353</v>
      </c>
      <c r="F168" s="245" t="s">
        <v>1354</v>
      </c>
      <c r="G168" s="232"/>
      <c r="H168" s="232"/>
      <c r="I168" s="235"/>
      <c r="J168" s="246">
        <f>BK168</f>
        <v>0</v>
      </c>
      <c r="K168" s="232"/>
      <c r="L168" s="237"/>
      <c r="M168" s="238"/>
      <c r="N168" s="239"/>
      <c r="O168" s="239"/>
      <c r="P168" s="240">
        <f>P169</f>
        <v>0</v>
      </c>
      <c r="Q168" s="239"/>
      <c r="R168" s="240">
        <f>R169</f>
        <v>0</v>
      </c>
      <c r="S168" s="239"/>
      <c r="T168" s="241">
        <f>T169</f>
        <v>0</v>
      </c>
      <c r="U168" s="12"/>
      <c r="V168" s="12"/>
      <c r="W168" s="12"/>
      <c r="X168" s="12"/>
      <c r="Y168" s="12"/>
      <c r="Z168" s="12"/>
      <c r="AA168" s="12"/>
      <c r="AB168" s="12"/>
      <c r="AC168" s="12"/>
      <c r="AD168" s="12"/>
      <c r="AE168" s="12"/>
      <c r="AR168" s="242" t="s">
        <v>91</v>
      </c>
      <c r="AT168" s="243" t="s">
        <v>82</v>
      </c>
      <c r="AU168" s="243" t="s">
        <v>91</v>
      </c>
      <c r="AY168" s="242" t="s">
        <v>397</v>
      </c>
      <c r="BK168" s="244">
        <f>BK169</f>
        <v>0</v>
      </c>
    </row>
    <row r="169" s="2" customFormat="1" ht="16.5" customHeight="1">
      <c r="A169" s="40"/>
      <c r="B169" s="41"/>
      <c r="C169" s="247" t="s">
        <v>157</v>
      </c>
      <c r="D169" s="247" t="s">
        <v>400</v>
      </c>
      <c r="E169" s="248" t="s">
        <v>7588</v>
      </c>
      <c r="F169" s="249" t="s">
        <v>7589</v>
      </c>
      <c r="G169" s="250" t="s">
        <v>502</v>
      </c>
      <c r="H169" s="251">
        <v>105.428</v>
      </c>
      <c r="I169" s="252"/>
      <c r="J169" s="253">
        <f>ROUND(I169*H169,2)</f>
        <v>0</v>
      </c>
      <c r="K169" s="254"/>
      <c r="L169" s="46"/>
      <c r="M169" s="302" t="s">
        <v>1</v>
      </c>
      <c r="N169" s="303" t="s">
        <v>48</v>
      </c>
      <c r="O169" s="267"/>
      <c r="P169" s="304">
        <f>O169*H169</f>
        <v>0</v>
      </c>
      <c r="Q169" s="304">
        <v>0</v>
      </c>
      <c r="R169" s="304">
        <f>Q169*H169</f>
        <v>0</v>
      </c>
      <c r="S169" s="304">
        <v>0</v>
      </c>
      <c r="T169" s="305">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200</v>
      </c>
    </row>
    <row r="170" s="2" customFormat="1" ht="6.96" customHeight="1">
      <c r="A170" s="40"/>
      <c r="B170" s="68"/>
      <c r="C170" s="69"/>
      <c r="D170" s="69"/>
      <c r="E170" s="69"/>
      <c r="F170" s="69"/>
      <c r="G170" s="69"/>
      <c r="H170" s="69"/>
      <c r="I170" s="195"/>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Fpk8mAiGxcnraN9+NsE4/3+YAuOxv9dfecO7GrXNvCZllObGjezBMAqJYNVB0Dy51BglOMR3218yWN0a1Us/8g==" hashValue="GkrI05VnuMCE+xByKisDHV4RLwueT4zeQQ6jhKDRLNoIiXUyJURK1ObQ22ceMY68NeAc2eJojMY/afj0rE1LjA==" algorithmName="SHA-512" password="CC35"/>
  <autoFilter ref="C123:K16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7551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7590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ROUND((SUM(BE130:BE208)),  2)</f>
        <v>0</v>
      </c>
      <c r="G35" s="40"/>
      <c r="H35" s="40"/>
      <c r="I35" s="174">
        <v>0.20999999999999999</v>
      </c>
      <c r="J35" s="173">
        <f>ROUND(((SUM(BE130:BE208))*I35),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ROUND((SUM(BF130:BF208)),  2)</f>
        <v>0</v>
      </c>
      <c r="G36" s="40"/>
      <c r="H36" s="40"/>
      <c r="I36" s="174">
        <v>0.14999999999999999</v>
      </c>
      <c r="J36" s="173">
        <f>ROUND(((SUM(BF130:BF208))*I36),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ROUND((SUM(BG130:BG208)),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ROUND((SUM(BH130:BH208)),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ROUND((SUM(BI130:BI208)),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7551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J137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7591</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561</v>
      </c>
      <c r="E103" s="214"/>
      <c r="F103" s="214"/>
      <c r="G103" s="214"/>
      <c r="H103" s="214"/>
      <c r="I103" s="215"/>
      <c r="J103" s="216">
        <f>J162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J166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563</v>
      </c>
      <c r="E105" s="208"/>
      <c r="F105" s="208"/>
      <c r="G105" s="208"/>
      <c r="H105" s="208"/>
      <c r="I105" s="209"/>
      <c r="J105" s="210">
        <f>J168</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564</v>
      </c>
      <c r="E106" s="214"/>
      <c r="F106" s="214"/>
      <c r="G106" s="214"/>
      <c r="H106" s="214"/>
      <c r="I106" s="215"/>
      <c r="J106" s="216">
        <f>J169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569</v>
      </c>
      <c r="E107" s="214"/>
      <c r="F107" s="214"/>
      <c r="G107" s="214"/>
      <c r="H107" s="214"/>
      <c r="I107" s="215"/>
      <c r="J107" s="216">
        <f>J183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571</v>
      </c>
      <c r="E108" s="214"/>
      <c r="F108" s="214"/>
      <c r="G108" s="214"/>
      <c r="H108" s="214"/>
      <c r="I108" s="215"/>
      <c r="J108" s="216">
        <f>J199</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383</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368</v>
      </c>
      <c r="D119" s="23"/>
      <c r="E119" s="23"/>
      <c r="F119" s="23"/>
      <c r="G119" s="23"/>
      <c r="H119" s="23"/>
      <c r="I119" s="149"/>
      <c r="J119" s="23"/>
      <c r="K119" s="23"/>
      <c r="L119" s="21"/>
    </row>
    <row r="120" s="2" customFormat="1" ht="16.5" customHeight="1">
      <c r="A120" s="40"/>
      <c r="B120" s="41"/>
      <c r="C120" s="42"/>
      <c r="D120" s="42"/>
      <c r="E120" s="199" t="s">
        <v>7551</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556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Moravská Třebová</v>
      </c>
      <c r="G124" s="42"/>
      <c r="H124" s="42"/>
      <c r="I124" s="159" t="s">
        <v>24</v>
      </c>
      <c r="J124" s="81" t="str">
        <f>IF(J14="","",J14)</f>
        <v>1. 6. 2020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Pardubický kraj</v>
      </c>
      <c r="G126" s="42"/>
      <c r="H126" s="42"/>
      <c r="I126" s="159" t="s">
        <v>36</v>
      </c>
      <c r="J126" s="38" t="str">
        <f>E23</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384</v>
      </c>
      <c r="D129" s="221" t="s">
        <v>68</v>
      </c>
      <c r="E129" s="221" t="s">
        <v>64</v>
      </c>
      <c r="F129" s="221" t="s">
        <v>65</v>
      </c>
      <c r="G129" s="221" t="s">
        <v>385</v>
      </c>
      <c r="H129" s="221" t="s">
        <v>386</v>
      </c>
      <c r="I129" s="222" t="s">
        <v>387</v>
      </c>
      <c r="J129" s="223" t="s">
        <v>372</v>
      </c>
      <c r="K129" s="224" t="s">
        <v>388</v>
      </c>
      <c r="L129" s="225"/>
      <c r="M129" s="102" t="s">
        <v>1</v>
      </c>
      <c r="N129" s="103" t="s">
        <v>47</v>
      </c>
      <c r="O129" s="103" t="s">
        <v>389</v>
      </c>
      <c r="P129" s="103" t="s">
        <v>390</v>
      </c>
      <c r="Q129" s="103" t="s">
        <v>391</v>
      </c>
      <c r="R129" s="103" t="s">
        <v>392</v>
      </c>
      <c r="S129" s="103" t="s">
        <v>393</v>
      </c>
      <c r="T129" s="104" t="s">
        <v>394</v>
      </c>
      <c r="U129" s="218"/>
      <c r="V129" s="218"/>
      <c r="W129" s="218"/>
      <c r="X129" s="218"/>
      <c r="Y129" s="218"/>
      <c r="Z129" s="218"/>
      <c r="AA129" s="218"/>
      <c r="AB129" s="218"/>
      <c r="AC129" s="218"/>
      <c r="AD129" s="218"/>
      <c r="AE129" s="218"/>
    </row>
    <row r="130" s="2" customFormat="1" ht="22.8" customHeight="1">
      <c r="A130" s="40"/>
      <c r="B130" s="41"/>
      <c r="C130" s="109" t="s">
        <v>395</v>
      </c>
      <c r="D130" s="42"/>
      <c r="E130" s="42"/>
      <c r="F130" s="42"/>
      <c r="G130" s="42"/>
      <c r="H130" s="42"/>
      <c r="I130" s="157"/>
      <c r="J130" s="226">
        <f>BK130</f>
        <v>0</v>
      </c>
      <c r="K130" s="42"/>
      <c r="L130" s="46"/>
      <c r="M130" s="105"/>
      <c r="N130" s="227"/>
      <c r="O130" s="106"/>
      <c r="P130" s="228">
        <f>P131+P168</f>
        <v>0</v>
      </c>
      <c r="Q130" s="106"/>
      <c r="R130" s="228">
        <f>R131+R168</f>
        <v>0</v>
      </c>
      <c r="S130" s="106"/>
      <c r="T130" s="229">
        <f>T131+T168</f>
        <v>0</v>
      </c>
      <c r="U130" s="40"/>
      <c r="V130" s="40"/>
      <c r="W130" s="40"/>
      <c r="X130" s="40"/>
      <c r="Y130" s="40"/>
      <c r="Z130" s="40"/>
      <c r="AA130" s="40"/>
      <c r="AB130" s="40"/>
      <c r="AC130" s="40"/>
      <c r="AD130" s="40"/>
      <c r="AE130" s="40"/>
      <c r="AT130" s="18" t="s">
        <v>82</v>
      </c>
      <c r="AU130" s="18" t="s">
        <v>374</v>
      </c>
      <c r="BK130" s="230">
        <f>BK131+BK168</f>
        <v>0</v>
      </c>
    </row>
    <row r="131" s="12" customFormat="1" ht="25.92" customHeight="1">
      <c r="A131" s="12"/>
      <c r="B131" s="231"/>
      <c r="C131" s="232"/>
      <c r="D131" s="233" t="s">
        <v>82</v>
      </c>
      <c r="E131" s="234" t="s">
        <v>456</v>
      </c>
      <c r="F131" s="234" t="s">
        <v>457</v>
      </c>
      <c r="G131" s="232"/>
      <c r="H131" s="232"/>
      <c r="I131" s="235"/>
      <c r="J131" s="236">
        <f>BK131</f>
        <v>0</v>
      </c>
      <c r="K131" s="232"/>
      <c r="L131" s="237"/>
      <c r="M131" s="238"/>
      <c r="N131" s="239"/>
      <c r="O131" s="239"/>
      <c r="P131" s="240">
        <f>P132+P137+P146+P162+P166</f>
        <v>0</v>
      </c>
      <c r="Q131" s="239"/>
      <c r="R131" s="240">
        <f>R132+R137+R146+R162+R166</f>
        <v>0</v>
      </c>
      <c r="S131" s="239"/>
      <c r="T131" s="241">
        <f>T132+T137+T146+T162+T166</f>
        <v>0</v>
      </c>
      <c r="U131" s="12"/>
      <c r="V131" s="12"/>
      <c r="W131" s="12"/>
      <c r="X131" s="12"/>
      <c r="Y131" s="12"/>
      <c r="Z131" s="12"/>
      <c r="AA131" s="12"/>
      <c r="AB131" s="12"/>
      <c r="AC131" s="12"/>
      <c r="AD131" s="12"/>
      <c r="AE131" s="12"/>
      <c r="AR131" s="242" t="s">
        <v>91</v>
      </c>
      <c r="AT131" s="243" t="s">
        <v>82</v>
      </c>
      <c r="AU131" s="243" t="s">
        <v>83</v>
      </c>
      <c r="AY131" s="242" t="s">
        <v>397</v>
      </c>
      <c r="BK131" s="244">
        <f>BK132+BK137+BK146+BK162+BK166</f>
        <v>0</v>
      </c>
    </row>
    <row r="132" s="12" customFormat="1" ht="22.8" customHeight="1">
      <c r="A132" s="12"/>
      <c r="B132" s="231"/>
      <c r="C132" s="232"/>
      <c r="D132" s="233" t="s">
        <v>82</v>
      </c>
      <c r="E132" s="245" t="s">
        <v>91</v>
      </c>
      <c r="F132" s="245" t="s">
        <v>458</v>
      </c>
      <c r="G132" s="232"/>
      <c r="H132" s="232"/>
      <c r="I132" s="235"/>
      <c r="J132" s="246">
        <f>BK132</f>
        <v>0</v>
      </c>
      <c r="K132" s="232"/>
      <c r="L132" s="237"/>
      <c r="M132" s="238"/>
      <c r="N132" s="239"/>
      <c r="O132" s="239"/>
      <c r="P132" s="240">
        <f>SUM(P133:P136)</f>
        <v>0</v>
      </c>
      <c r="Q132" s="239"/>
      <c r="R132" s="240">
        <f>SUM(R133:R136)</f>
        <v>0</v>
      </c>
      <c r="S132" s="239"/>
      <c r="T132" s="241">
        <f>SUM(T133:T136)</f>
        <v>0</v>
      </c>
      <c r="U132" s="12"/>
      <c r="V132" s="12"/>
      <c r="W132" s="12"/>
      <c r="X132" s="12"/>
      <c r="Y132" s="12"/>
      <c r="Z132" s="12"/>
      <c r="AA132" s="12"/>
      <c r="AB132" s="12"/>
      <c r="AC132" s="12"/>
      <c r="AD132" s="12"/>
      <c r="AE132" s="12"/>
      <c r="AR132" s="242" t="s">
        <v>91</v>
      </c>
      <c r="AT132" s="243" t="s">
        <v>82</v>
      </c>
      <c r="AU132" s="243" t="s">
        <v>91</v>
      </c>
      <c r="AY132" s="242" t="s">
        <v>397</v>
      </c>
      <c r="BK132" s="244">
        <f>SUM(BK133:BK136)</f>
        <v>0</v>
      </c>
    </row>
    <row r="133" s="2" customFormat="1" ht="21.75" customHeight="1">
      <c r="A133" s="40"/>
      <c r="B133" s="41"/>
      <c r="C133" s="247" t="s">
        <v>91</v>
      </c>
      <c r="D133" s="247" t="s">
        <v>400</v>
      </c>
      <c r="E133" s="248" t="s">
        <v>7572</v>
      </c>
      <c r="F133" s="249" t="s">
        <v>7573</v>
      </c>
      <c r="G133" s="250" t="s">
        <v>546</v>
      </c>
      <c r="H133" s="251">
        <v>24.440999999999999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93</v>
      </c>
    </row>
    <row r="134" s="13" customFormat="1">
      <c r="A134" s="13"/>
      <c r="B134" s="269"/>
      <c r="C134" s="270"/>
      <c r="D134" s="261" t="s">
        <v>465</v>
      </c>
      <c r="E134" s="271" t="s">
        <v>1</v>
      </c>
      <c r="F134" s="272" t="s">
        <v>7592</v>
      </c>
      <c r="G134" s="270"/>
      <c r="H134" s="273">
        <v>9.2010000000000005</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3" customFormat="1">
      <c r="A135" s="13"/>
      <c r="B135" s="269"/>
      <c r="C135" s="270"/>
      <c r="D135" s="261" t="s">
        <v>465</v>
      </c>
      <c r="E135" s="271" t="s">
        <v>1</v>
      </c>
      <c r="F135" s="272" t="s">
        <v>7593</v>
      </c>
      <c r="G135" s="270"/>
      <c r="H135" s="273">
        <v>15.24</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24.441000000000003</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12" customFormat="1" ht="22.8" customHeight="1">
      <c r="A137" s="12"/>
      <c r="B137" s="231"/>
      <c r="C137" s="232"/>
      <c r="D137" s="233" t="s">
        <v>82</v>
      </c>
      <c r="E137" s="245" t="s">
        <v>112</v>
      </c>
      <c r="F137" s="245" t="s">
        <v>638</v>
      </c>
      <c r="G137" s="232"/>
      <c r="H137" s="232"/>
      <c r="I137" s="235"/>
      <c r="J137" s="246">
        <f>BK137</f>
        <v>0</v>
      </c>
      <c r="K137" s="232"/>
      <c r="L137" s="237"/>
      <c r="M137" s="238"/>
      <c r="N137" s="239"/>
      <c r="O137" s="239"/>
      <c r="P137" s="240">
        <f>SUM(P138:P145)</f>
        <v>0</v>
      </c>
      <c r="Q137" s="239"/>
      <c r="R137" s="240">
        <f>SUM(R138:R145)</f>
        <v>0</v>
      </c>
      <c r="S137" s="239"/>
      <c r="T137" s="241">
        <f>SUM(T138:T145)</f>
        <v>0</v>
      </c>
      <c r="U137" s="12"/>
      <c r="V137" s="12"/>
      <c r="W137" s="12"/>
      <c r="X137" s="12"/>
      <c r="Y137" s="12"/>
      <c r="Z137" s="12"/>
      <c r="AA137" s="12"/>
      <c r="AB137" s="12"/>
      <c r="AC137" s="12"/>
      <c r="AD137" s="12"/>
      <c r="AE137" s="12"/>
      <c r="AR137" s="242" t="s">
        <v>91</v>
      </c>
      <c r="AT137" s="243" t="s">
        <v>82</v>
      </c>
      <c r="AU137" s="243" t="s">
        <v>91</v>
      </c>
      <c r="AY137" s="242" t="s">
        <v>397</v>
      </c>
      <c r="BK137" s="244">
        <f>SUM(BK138:BK145)</f>
        <v>0</v>
      </c>
    </row>
    <row r="138" s="2" customFormat="1" ht="33" customHeight="1">
      <c r="A138" s="40"/>
      <c r="B138" s="41"/>
      <c r="C138" s="247" t="s">
        <v>93</v>
      </c>
      <c r="D138" s="247" t="s">
        <v>400</v>
      </c>
      <c r="E138" s="248" t="s">
        <v>7594</v>
      </c>
      <c r="F138" s="249" t="s">
        <v>7595</v>
      </c>
      <c r="G138" s="250" t="s">
        <v>546</v>
      </c>
      <c r="H138" s="251">
        <v>66.268000000000001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2" customFormat="1">
      <c r="A139" s="40"/>
      <c r="B139" s="41"/>
      <c r="C139" s="42"/>
      <c r="D139" s="261" t="s">
        <v>404</v>
      </c>
      <c r="E139" s="42"/>
      <c r="F139" s="262" t="s">
        <v>7596</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404</v>
      </c>
      <c r="AU139" s="18" t="s">
        <v>93</v>
      </c>
    </row>
    <row r="140" s="13" customFormat="1">
      <c r="A140" s="13"/>
      <c r="B140" s="269"/>
      <c r="C140" s="270"/>
      <c r="D140" s="261" t="s">
        <v>465</v>
      </c>
      <c r="E140" s="271" t="s">
        <v>1</v>
      </c>
      <c r="F140" s="272" t="s">
        <v>7597</v>
      </c>
      <c r="G140" s="270"/>
      <c r="H140" s="273">
        <v>3.9399999999999999</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3" customFormat="1">
      <c r="A141" s="13"/>
      <c r="B141" s="269"/>
      <c r="C141" s="270"/>
      <c r="D141" s="261" t="s">
        <v>465</v>
      </c>
      <c r="E141" s="271" t="s">
        <v>1</v>
      </c>
      <c r="F141" s="272" t="s">
        <v>7598</v>
      </c>
      <c r="G141" s="270"/>
      <c r="H141" s="273">
        <v>62.328000000000003</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66.268000000000001</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247" t="s">
        <v>112</v>
      </c>
      <c r="D143" s="247" t="s">
        <v>400</v>
      </c>
      <c r="E143" s="248" t="s">
        <v>7599</v>
      </c>
      <c r="F143" s="249" t="s">
        <v>7600</v>
      </c>
      <c r="G143" s="250" t="s">
        <v>461</v>
      </c>
      <c r="H143" s="251">
        <v>3.9399999999999999</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13" customFormat="1">
      <c r="A144" s="13"/>
      <c r="B144" s="269"/>
      <c r="C144" s="270"/>
      <c r="D144" s="261" t="s">
        <v>465</v>
      </c>
      <c r="E144" s="271" t="s">
        <v>1</v>
      </c>
      <c r="F144" s="272" t="s">
        <v>7601</v>
      </c>
      <c r="G144" s="270"/>
      <c r="H144" s="273">
        <v>3.9399999999999999</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3.9399999999999999</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12" customFormat="1" ht="22.8" customHeight="1">
      <c r="A146" s="12"/>
      <c r="B146" s="231"/>
      <c r="C146" s="232"/>
      <c r="D146" s="233" t="s">
        <v>82</v>
      </c>
      <c r="E146" s="245" t="s">
        <v>130</v>
      </c>
      <c r="F146" s="245" t="s">
        <v>7602</v>
      </c>
      <c r="G146" s="232"/>
      <c r="H146" s="232"/>
      <c r="I146" s="235"/>
      <c r="J146" s="246">
        <f>BK146</f>
        <v>0</v>
      </c>
      <c r="K146" s="232"/>
      <c r="L146" s="237"/>
      <c r="M146" s="238"/>
      <c r="N146" s="239"/>
      <c r="O146" s="239"/>
      <c r="P146" s="240">
        <f>SUM(P147:P161)</f>
        <v>0</v>
      </c>
      <c r="Q146" s="239"/>
      <c r="R146" s="240">
        <f>SUM(R147:R161)</f>
        <v>0</v>
      </c>
      <c r="S146" s="239"/>
      <c r="T146" s="241">
        <f>SUM(T147:T161)</f>
        <v>0</v>
      </c>
      <c r="U146" s="12"/>
      <c r="V146" s="12"/>
      <c r="W146" s="12"/>
      <c r="X146" s="12"/>
      <c r="Y146" s="12"/>
      <c r="Z146" s="12"/>
      <c r="AA146" s="12"/>
      <c r="AB146" s="12"/>
      <c r="AC146" s="12"/>
      <c r="AD146" s="12"/>
      <c r="AE146" s="12"/>
      <c r="AR146" s="242" t="s">
        <v>91</v>
      </c>
      <c r="AT146" s="243" t="s">
        <v>82</v>
      </c>
      <c r="AU146" s="243" t="s">
        <v>91</v>
      </c>
      <c r="AY146" s="242" t="s">
        <v>397</v>
      </c>
      <c r="BK146" s="244">
        <f>SUM(BK147:BK161)</f>
        <v>0</v>
      </c>
    </row>
    <row r="147" s="2" customFormat="1" ht="16.5" customHeight="1">
      <c r="A147" s="40"/>
      <c r="B147" s="41"/>
      <c r="C147" s="247" t="s">
        <v>124</v>
      </c>
      <c r="D147" s="247" t="s">
        <v>400</v>
      </c>
      <c r="E147" s="248" t="s">
        <v>7603</v>
      </c>
      <c r="F147" s="249" t="s">
        <v>7604</v>
      </c>
      <c r="G147" s="250" t="s">
        <v>546</v>
      </c>
      <c r="H147" s="251">
        <v>15.24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136</v>
      </c>
    </row>
    <row r="148" s="13" customFormat="1">
      <c r="A148" s="13"/>
      <c r="B148" s="269"/>
      <c r="C148" s="270"/>
      <c r="D148" s="261" t="s">
        <v>465</v>
      </c>
      <c r="E148" s="271" t="s">
        <v>1</v>
      </c>
      <c r="F148" s="272" t="s">
        <v>7593</v>
      </c>
      <c r="G148" s="270"/>
      <c r="H148" s="273">
        <v>15.24</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15.24</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130</v>
      </c>
      <c r="D150" s="247" t="s">
        <v>400</v>
      </c>
      <c r="E150" s="248" t="s">
        <v>7605</v>
      </c>
      <c r="F150" s="249" t="s">
        <v>7606</v>
      </c>
      <c r="G150" s="250" t="s">
        <v>546</v>
      </c>
      <c r="H150" s="251">
        <v>9.2010000000000005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3" customFormat="1">
      <c r="A151" s="13"/>
      <c r="B151" s="269"/>
      <c r="C151" s="270"/>
      <c r="D151" s="261" t="s">
        <v>465</v>
      </c>
      <c r="E151" s="271" t="s">
        <v>1</v>
      </c>
      <c r="F151" s="272" t="s">
        <v>7592</v>
      </c>
      <c r="G151" s="270"/>
      <c r="H151" s="273">
        <v>9.2010000000000005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9.2010000000000005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16.5" customHeight="1">
      <c r="A153" s="40"/>
      <c r="B153" s="41"/>
      <c r="C153" s="247" t="s">
        <v>133</v>
      </c>
      <c r="D153" s="247" t="s">
        <v>400</v>
      </c>
      <c r="E153" s="248" t="s">
        <v>7607</v>
      </c>
      <c r="F153" s="249" t="s">
        <v>7608</v>
      </c>
      <c r="G153" s="250" t="s">
        <v>546</v>
      </c>
      <c r="H153" s="251">
        <v>18.402000000000001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151</v>
      </c>
    </row>
    <row r="154" s="13" customFormat="1">
      <c r="A154" s="13"/>
      <c r="B154" s="269"/>
      <c r="C154" s="270"/>
      <c r="D154" s="261" t="s">
        <v>465</v>
      </c>
      <c r="E154" s="271" t="s">
        <v>1</v>
      </c>
      <c r="F154" s="272" t="s">
        <v>7609</v>
      </c>
      <c r="G154" s="270"/>
      <c r="H154" s="273">
        <v>18.402000000000001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18.402000000000001</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247" t="s">
        <v>139</v>
      </c>
      <c r="D156" s="247" t="s">
        <v>400</v>
      </c>
      <c r="E156" s="248" t="s">
        <v>7610</v>
      </c>
      <c r="F156" s="249" t="s">
        <v>7611</v>
      </c>
      <c r="G156" s="250" t="s">
        <v>546</v>
      </c>
      <c r="H156" s="251">
        <v>9.2010000000000005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157</v>
      </c>
    </row>
    <row r="157" s="13" customFormat="1">
      <c r="A157" s="13"/>
      <c r="B157" s="269"/>
      <c r="C157" s="270"/>
      <c r="D157" s="261" t="s">
        <v>465</v>
      </c>
      <c r="E157" s="271" t="s">
        <v>1</v>
      </c>
      <c r="F157" s="272" t="s">
        <v>7592</v>
      </c>
      <c r="G157" s="270"/>
      <c r="H157" s="273">
        <v>9.2010000000000005</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9.2010000000000005</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16.5" customHeight="1">
      <c r="A159" s="40"/>
      <c r="B159" s="41"/>
      <c r="C159" s="316" t="s">
        <v>136</v>
      </c>
      <c r="D159" s="316" t="s">
        <v>534</v>
      </c>
      <c r="E159" s="317" t="s">
        <v>7612</v>
      </c>
      <c r="F159" s="318" t="s">
        <v>7613</v>
      </c>
      <c r="G159" s="319" t="s">
        <v>546</v>
      </c>
      <c r="H159" s="320">
        <v>10.581</v>
      </c>
      <c r="I159" s="321"/>
      <c r="J159" s="322">
        <f>ROUND(I159*H159,2)</f>
        <v>0</v>
      </c>
      <c r="K159" s="323"/>
      <c r="L159" s="324"/>
      <c r="M159" s="325" t="s">
        <v>1</v>
      </c>
      <c r="N159" s="32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136</v>
      </c>
      <c r="AT159" s="259" t="s">
        <v>534</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3" customFormat="1">
      <c r="A160" s="13"/>
      <c r="B160" s="269"/>
      <c r="C160" s="270"/>
      <c r="D160" s="261" t="s">
        <v>465</v>
      </c>
      <c r="E160" s="271" t="s">
        <v>1</v>
      </c>
      <c r="F160" s="272" t="s">
        <v>7614</v>
      </c>
      <c r="G160" s="270"/>
      <c r="H160" s="273">
        <v>10.581</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10.581</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12" customFormat="1" ht="22.8" customHeight="1">
      <c r="A162" s="12"/>
      <c r="B162" s="231"/>
      <c r="C162" s="232"/>
      <c r="D162" s="233" t="s">
        <v>82</v>
      </c>
      <c r="E162" s="245" t="s">
        <v>133</v>
      </c>
      <c r="F162" s="245" t="s">
        <v>1077</v>
      </c>
      <c r="G162" s="232"/>
      <c r="H162" s="232"/>
      <c r="I162" s="235"/>
      <c r="J162" s="246">
        <f>BK162</f>
        <v>0</v>
      </c>
      <c r="K162" s="232"/>
      <c r="L162" s="237"/>
      <c r="M162" s="238"/>
      <c r="N162" s="239"/>
      <c r="O162" s="239"/>
      <c r="P162" s="240">
        <f>SUM(P163:P165)</f>
        <v>0</v>
      </c>
      <c r="Q162" s="239"/>
      <c r="R162" s="240">
        <f>SUM(R163:R165)</f>
        <v>0</v>
      </c>
      <c r="S162" s="239"/>
      <c r="T162" s="241">
        <f>SUM(T163:T165)</f>
        <v>0</v>
      </c>
      <c r="U162" s="12"/>
      <c r="V162" s="12"/>
      <c r="W162" s="12"/>
      <c r="X162" s="12"/>
      <c r="Y162" s="12"/>
      <c r="Z162" s="12"/>
      <c r="AA162" s="12"/>
      <c r="AB162" s="12"/>
      <c r="AC162" s="12"/>
      <c r="AD162" s="12"/>
      <c r="AE162" s="12"/>
      <c r="AR162" s="242" t="s">
        <v>91</v>
      </c>
      <c r="AT162" s="243" t="s">
        <v>82</v>
      </c>
      <c r="AU162" s="243" t="s">
        <v>91</v>
      </c>
      <c r="AY162" s="242" t="s">
        <v>397</v>
      </c>
      <c r="BK162" s="244">
        <f>SUM(BK163:BK165)</f>
        <v>0</v>
      </c>
    </row>
    <row r="163" s="2" customFormat="1" ht="16.5" customHeight="1">
      <c r="A163" s="40"/>
      <c r="B163" s="41"/>
      <c r="C163" s="247" t="s">
        <v>142</v>
      </c>
      <c r="D163" s="247" t="s">
        <v>400</v>
      </c>
      <c r="E163" s="248" t="s">
        <v>7615</v>
      </c>
      <c r="F163" s="249" t="s">
        <v>7616</v>
      </c>
      <c r="G163" s="250" t="s">
        <v>546</v>
      </c>
      <c r="H163" s="251">
        <v>15.24</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13" customFormat="1">
      <c r="A164" s="13"/>
      <c r="B164" s="269"/>
      <c r="C164" s="270"/>
      <c r="D164" s="261" t="s">
        <v>465</v>
      </c>
      <c r="E164" s="271" t="s">
        <v>1</v>
      </c>
      <c r="F164" s="272" t="s">
        <v>7593</v>
      </c>
      <c r="G164" s="270"/>
      <c r="H164" s="273">
        <v>15.24</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15.24</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12" customFormat="1" ht="22.8" customHeight="1">
      <c r="A166" s="12"/>
      <c r="B166" s="231"/>
      <c r="C166" s="232"/>
      <c r="D166" s="233" t="s">
        <v>82</v>
      </c>
      <c r="E166" s="245" t="s">
        <v>1353</v>
      </c>
      <c r="F166" s="245" t="s">
        <v>1354</v>
      </c>
      <c r="G166" s="232"/>
      <c r="H166" s="232"/>
      <c r="I166" s="235"/>
      <c r="J166" s="246">
        <f>BK166</f>
        <v>0</v>
      </c>
      <c r="K166" s="232"/>
      <c r="L166" s="237"/>
      <c r="M166" s="238"/>
      <c r="N166" s="239"/>
      <c r="O166" s="239"/>
      <c r="P166" s="240">
        <f>P167</f>
        <v>0</v>
      </c>
      <c r="Q166" s="239"/>
      <c r="R166" s="240">
        <f>R167</f>
        <v>0</v>
      </c>
      <c r="S166" s="239"/>
      <c r="T166" s="241">
        <f>T167</f>
        <v>0</v>
      </c>
      <c r="U166" s="12"/>
      <c r="V166" s="12"/>
      <c r="W166" s="12"/>
      <c r="X166" s="12"/>
      <c r="Y166" s="12"/>
      <c r="Z166" s="12"/>
      <c r="AA166" s="12"/>
      <c r="AB166" s="12"/>
      <c r="AC166" s="12"/>
      <c r="AD166" s="12"/>
      <c r="AE166" s="12"/>
      <c r="AR166" s="242" t="s">
        <v>91</v>
      </c>
      <c r="AT166" s="243" t="s">
        <v>82</v>
      </c>
      <c r="AU166" s="243" t="s">
        <v>91</v>
      </c>
      <c r="AY166" s="242" t="s">
        <v>397</v>
      </c>
      <c r="BK166" s="244">
        <f>BK167</f>
        <v>0</v>
      </c>
    </row>
    <row r="167" s="2" customFormat="1" ht="16.5" customHeight="1">
      <c r="A167" s="40"/>
      <c r="B167" s="41"/>
      <c r="C167" s="247" t="s">
        <v>145</v>
      </c>
      <c r="D167" s="247" t="s">
        <v>400</v>
      </c>
      <c r="E167" s="248" t="s">
        <v>7588</v>
      </c>
      <c r="F167" s="249" t="s">
        <v>7589</v>
      </c>
      <c r="G167" s="250" t="s">
        <v>502</v>
      </c>
      <c r="H167" s="251">
        <v>65.766999999999996</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2" customFormat="1" ht="25.92" customHeight="1">
      <c r="A168" s="12"/>
      <c r="B168" s="231"/>
      <c r="C168" s="232"/>
      <c r="D168" s="233" t="s">
        <v>82</v>
      </c>
      <c r="E168" s="234" t="s">
        <v>1359</v>
      </c>
      <c r="F168" s="234" t="s">
        <v>1360</v>
      </c>
      <c r="G168" s="232"/>
      <c r="H168" s="232"/>
      <c r="I168" s="235"/>
      <c r="J168" s="236">
        <f>BK168</f>
        <v>0</v>
      </c>
      <c r="K168" s="232"/>
      <c r="L168" s="237"/>
      <c r="M168" s="238"/>
      <c r="N168" s="239"/>
      <c r="O168" s="239"/>
      <c r="P168" s="240">
        <f>P169+P183+P199</f>
        <v>0</v>
      </c>
      <c r="Q168" s="239"/>
      <c r="R168" s="240">
        <f>R169+R183+R199</f>
        <v>0</v>
      </c>
      <c r="S168" s="239"/>
      <c r="T168" s="241">
        <f>T169+T183+T199</f>
        <v>0</v>
      </c>
      <c r="U168" s="12"/>
      <c r="V168" s="12"/>
      <c r="W168" s="12"/>
      <c r="X168" s="12"/>
      <c r="Y168" s="12"/>
      <c r="Z168" s="12"/>
      <c r="AA168" s="12"/>
      <c r="AB168" s="12"/>
      <c r="AC168" s="12"/>
      <c r="AD168" s="12"/>
      <c r="AE168" s="12"/>
      <c r="AR168" s="242" t="s">
        <v>93</v>
      </c>
      <c r="AT168" s="243" t="s">
        <v>82</v>
      </c>
      <c r="AU168" s="243" t="s">
        <v>83</v>
      </c>
      <c r="AY168" s="242" t="s">
        <v>397</v>
      </c>
      <c r="BK168" s="244">
        <f>BK169+BK183+BK199</f>
        <v>0</v>
      </c>
    </row>
    <row r="169" s="12" customFormat="1" ht="22.8" customHeight="1">
      <c r="A169" s="12"/>
      <c r="B169" s="231"/>
      <c r="C169" s="232"/>
      <c r="D169" s="233" t="s">
        <v>82</v>
      </c>
      <c r="E169" s="245" t="s">
        <v>1361</v>
      </c>
      <c r="F169" s="245" t="s">
        <v>1362</v>
      </c>
      <c r="G169" s="232"/>
      <c r="H169" s="232"/>
      <c r="I169" s="235"/>
      <c r="J169" s="246">
        <f>BK169</f>
        <v>0</v>
      </c>
      <c r="K169" s="232"/>
      <c r="L169" s="237"/>
      <c r="M169" s="238"/>
      <c r="N169" s="239"/>
      <c r="O169" s="239"/>
      <c r="P169" s="240">
        <f>SUM(P170:P182)</f>
        <v>0</v>
      </c>
      <c r="Q169" s="239"/>
      <c r="R169" s="240">
        <f>SUM(R170:R182)</f>
        <v>0</v>
      </c>
      <c r="S169" s="239"/>
      <c r="T169" s="241">
        <f>SUM(T170:T182)</f>
        <v>0</v>
      </c>
      <c r="U169" s="12"/>
      <c r="V169" s="12"/>
      <c r="W169" s="12"/>
      <c r="X169" s="12"/>
      <c r="Y169" s="12"/>
      <c r="Z169" s="12"/>
      <c r="AA169" s="12"/>
      <c r="AB169" s="12"/>
      <c r="AC169" s="12"/>
      <c r="AD169" s="12"/>
      <c r="AE169" s="12"/>
      <c r="AR169" s="242" t="s">
        <v>93</v>
      </c>
      <c r="AT169" s="243" t="s">
        <v>82</v>
      </c>
      <c r="AU169" s="243" t="s">
        <v>91</v>
      </c>
      <c r="AY169" s="242" t="s">
        <v>397</v>
      </c>
      <c r="BK169" s="244">
        <f>SUM(BK170:BK182)</f>
        <v>0</v>
      </c>
    </row>
    <row r="170" s="2" customFormat="1" ht="21.75" customHeight="1">
      <c r="A170" s="40"/>
      <c r="B170" s="41"/>
      <c r="C170" s="247" t="s">
        <v>148</v>
      </c>
      <c r="D170" s="247" t="s">
        <v>400</v>
      </c>
      <c r="E170" s="248" t="s">
        <v>1364</v>
      </c>
      <c r="F170" s="249" t="s">
        <v>1365</v>
      </c>
      <c r="G170" s="250" t="s">
        <v>546</v>
      </c>
      <c r="H170" s="251">
        <v>8.2379999999999995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179</v>
      </c>
    </row>
    <row r="171" s="13" customFormat="1">
      <c r="A171" s="13"/>
      <c r="B171" s="269"/>
      <c r="C171" s="270"/>
      <c r="D171" s="261" t="s">
        <v>465</v>
      </c>
      <c r="E171" s="271" t="s">
        <v>1</v>
      </c>
      <c r="F171" s="272" t="s">
        <v>7617</v>
      </c>
      <c r="G171" s="270"/>
      <c r="H171" s="273">
        <v>8.2379999999999995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8.2379999999999995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316" t="s">
        <v>151</v>
      </c>
      <c r="D173" s="316" t="s">
        <v>534</v>
      </c>
      <c r="E173" s="317" t="s">
        <v>1368</v>
      </c>
      <c r="F173" s="318" t="s">
        <v>1369</v>
      </c>
      <c r="G173" s="319" t="s">
        <v>502</v>
      </c>
      <c r="H173" s="320">
        <v>0.002</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534</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188</v>
      </c>
    </row>
    <row r="174" s="13" customFormat="1">
      <c r="A174" s="13"/>
      <c r="B174" s="269"/>
      <c r="C174" s="270"/>
      <c r="D174" s="261" t="s">
        <v>465</v>
      </c>
      <c r="E174" s="271" t="s">
        <v>1</v>
      </c>
      <c r="F174" s="272" t="s">
        <v>7618</v>
      </c>
      <c r="G174" s="270"/>
      <c r="H174" s="273">
        <v>0.002</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0.002</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21.75" customHeight="1">
      <c r="A176" s="40"/>
      <c r="B176" s="41"/>
      <c r="C176" s="247" t="s">
        <v>154</v>
      </c>
      <c r="D176" s="247" t="s">
        <v>400</v>
      </c>
      <c r="E176" s="248" t="s">
        <v>1385</v>
      </c>
      <c r="F176" s="249" t="s">
        <v>1386</v>
      </c>
      <c r="G176" s="250" t="s">
        <v>546</v>
      </c>
      <c r="H176" s="251">
        <v>8.2379999999999995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194</v>
      </c>
    </row>
    <row r="177" s="13" customFormat="1">
      <c r="A177" s="13"/>
      <c r="B177" s="269"/>
      <c r="C177" s="270"/>
      <c r="D177" s="261" t="s">
        <v>465</v>
      </c>
      <c r="E177" s="271" t="s">
        <v>1</v>
      </c>
      <c r="F177" s="272" t="s">
        <v>7617</v>
      </c>
      <c r="G177" s="270"/>
      <c r="H177" s="273">
        <v>8.2379999999999995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8.2379999999999995</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33" customHeight="1">
      <c r="A179" s="40"/>
      <c r="B179" s="41"/>
      <c r="C179" s="316" t="s">
        <v>157</v>
      </c>
      <c r="D179" s="316" t="s">
        <v>534</v>
      </c>
      <c r="E179" s="317" t="s">
        <v>1389</v>
      </c>
      <c r="F179" s="318" t="s">
        <v>7619</v>
      </c>
      <c r="G179" s="319" t="s">
        <v>546</v>
      </c>
      <c r="H179" s="320">
        <v>9.4740000000000002</v>
      </c>
      <c r="I179" s="321"/>
      <c r="J179" s="322">
        <f>ROUND(I179*H179,2)</f>
        <v>0</v>
      </c>
      <c r="K179" s="323"/>
      <c r="L179" s="324"/>
      <c r="M179" s="325" t="s">
        <v>1</v>
      </c>
      <c r="N179" s="32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212</v>
      </c>
      <c r="AT179" s="259" t="s">
        <v>534</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200</v>
      </c>
    </row>
    <row r="180" s="13" customFormat="1">
      <c r="A180" s="13"/>
      <c r="B180" s="269"/>
      <c r="C180" s="270"/>
      <c r="D180" s="261" t="s">
        <v>465</v>
      </c>
      <c r="E180" s="271" t="s">
        <v>1</v>
      </c>
      <c r="F180" s="272" t="s">
        <v>7620</v>
      </c>
      <c r="G180" s="270"/>
      <c r="H180" s="273">
        <v>9.4740000000000002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9.4740000000000002</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21.75" customHeight="1">
      <c r="A182" s="40"/>
      <c r="B182" s="41"/>
      <c r="C182" s="247" t="s">
        <v>8</v>
      </c>
      <c r="D182" s="247" t="s">
        <v>400</v>
      </c>
      <c r="E182" s="248" t="s">
        <v>7621</v>
      </c>
      <c r="F182" s="249" t="s">
        <v>1430</v>
      </c>
      <c r="G182" s="250" t="s">
        <v>1431</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206</v>
      </c>
    </row>
    <row r="183" s="12" customFormat="1" ht="22.8" customHeight="1">
      <c r="A183" s="12"/>
      <c r="B183" s="231"/>
      <c r="C183" s="232"/>
      <c r="D183" s="233" t="s">
        <v>82</v>
      </c>
      <c r="E183" s="245" t="s">
        <v>1765</v>
      </c>
      <c r="F183" s="245" t="s">
        <v>1766</v>
      </c>
      <c r="G183" s="232"/>
      <c r="H183" s="232"/>
      <c r="I183" s="235"/>
      <c r="J183" s="246">
        <f>BK183</f>
        <v>0</v>
      </c>
      <c r="K183" s="232"/>
      <c r="L183" s="237"/>
      <c r="M183" s="238"/>
      <c r="N183" s="239"/>
      <c r="O183" s="239"/>
      <c r="P183" s="240">
        <f>SUM(P184:P198)</f>
        <v>0</v>
      </c>
      <c r="Q183" s="239"/>
      <c r="R183" s="240">
        <f>SUM(R184:R198)</f>
        <v>0</v>
      </c>
      <c r="S183" s="239"/>
      <c r="T183" s="241">
        <f>SUM(T184:T198)</f>
        <v>0</v>
      </c>
      <c r="U183" s="12"/>
      <c r="V183" s="12"/>
      <c r="W183" s="12"/>
      <c r="X183" s="12"/>
      <c r="Y183" s="12"/>
      <c r="Z183" s="12"/>
      <c r="AA183" s="12"/>
      <c r="AB183" s="12"/>
      <c r="AC183" s="12"/>
      <c r="AD183" s="12"/>
      <c r="AE183" s="12"/>
      <c r="AR183" s="242" t="s">
        <v>93</v>
      </c>
      <c r="AT183" s="243" t="s">
        <v>82</v>
      </c>
      <c r="AU183" s="243" t="s">
        <v>91</v>
      </c>
      <c r="AY183" s="242" t="s">
        <v>397</v>
      </c>
      <c r="BK183" s="244">
        <f>SUM(BK184:BK198)</f>
        <v>0</v>
      </c>
    </row>
    <row r="184" s="2" customFormat="1" ht="21.75" customHeight="1">
      <c r="A184" s="40"/>
      <c r="B184" s="41"/>
      <c r="C184" s="247" t="s">
        <v>162</v>
      </c>
      <c r="D184" s="247" t="s">
        <v>400</v>
      </c>
      <c r="E184" s="248" t="s">
        <v>1772</v>
      </c>
      <c r="F184" s="249" t="s">
        <v>7622</v>
      </c>
      <c r="G184" s="250" t="s">
        <v>461</v>
      </c>
      <c r="H184" s="251">
        <v>6.9100000000000001</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212</v>
      </c>
    </row>
    <row r="185" s="2" customFormat="1">
      <c r="A185" s="40"/>
      <c r="B185" s="41"/>
      <c r="C185" s="42"/>
      <c r="D185" s="261" t="s">
        <v>404</v>
      </c>
      <c r="E185" s="42"/>
      <c r="F185" s="262" t="s">
        <v>7623</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93</v>
      </c>
    </row>
    <row r="186" s="2" customFormat="1" ht="16.5" customHeight="1">
      <c r="A186" s="40"/>
      <c r="B186" s="41"/>
      <c r="C186" s="247" t="s">
        <v>165</v>
      </c>
      <c r="D186" s="247" t="s">
        <v>400</v>
      </c>
      <c r="E186" s="248" t="s">
        <v>1777</v>
      </c>
      <c r="F186" s="249" t="s">
        <v>7624</v>
      </c>
      <c r="G186" s="250" t="s">
        <v>656</v>
      </c>
      <c r="H186" s="251">
        <v>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215</v>
      </c>
    </row>
    <row r="187" s="2" customFormat="1">
      <c r="A187" s="40"/>
      <c r="B187" s="41"/>
      <c r="C187" s="42"/>
      <c r="D187" s="261" t="s">
        <v>404</v>
      </c>
      <c r="E187" s="42"/>
      <c r="F187" s="262" t="s">
        <v>7623</v>
      </c>
      <c r="G187" s="42"/>
      <c r="H187" s="42"/>
      <c r="I187" s="157"/>
      <c r="J187" s="42"/>
      <c r="K187" s="42"/>
      <c r="L187" s="46"/>
      <c r="M187" s="263"/>
      <c r="N187" s="264"/>
      <c r="O187" s="93"/>
      <c r="P187" s="93"/>
      <c r="Q187" s="93"/>
      <c r="R187" s="93"/>
      <c r="S187" s="93"/>
      <c r="T187" s="94"/>
      <c r="U187" s="40"/>
      <c r="V187" s="40"/>
      <c r="W187" s="40"/>
      <c r="X187" s="40"/>
      <c r="Y187" s="40"/>
      <c r="Z187" s="40"/>
      <c r="AA187" s="40"/>
      <c r="AB187" s="40"/>
      <c r="AC187" s="40"/>
      <c r="AD187" s="40"/>
      <c r="AE187" s="40"/>
      <c r="AT187" s="18" t="s">
        <v>404</v>
      </c>
      <c r="AU187" s="18" t="s">
        <v>93</v>
      </c>
    </row>
    <row r="188" s="2" customFormat="1" ht="16.5" customHeight="1">
      <c r="A188" s="40"/>
      <c r="B188" s="41"/>
      <c r="C188" s="247" t="s">
        <v>168</v>
      </c>
      <c r="D188" s="247" t="s">
        <v>400</v>
      </c>
      <c r="E188" s="248" t="s">
        <v>1780</v>
      </c>
      <c r="F188" s="249" t="s">
        <v>7625</v>
      </c>
      <c r="G188" s="250" t="s">
        <v>461</v>
      </c>
      <c r="H188" s="251">
        <v>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661</v>
      </c>
    </row>
    <row r="189" s="2" customFormat="1">
      <c r="A189" s="40"/>
      <c r="B189" s="41"/>
      <c r="C189" s="42"/>
      <c r="D189" s="261" t="s">
        <v>404</v>
      </c>
      <c r="E189" s="42"/>
      <c r="F189" s="262" t="s">
        <v>7623</v>
      </c>
      <c r="G189" s="42"/>
      <c r="H189" s="42"/>
      <c r="I189" s="157"/>
      <c r="J189" s="42"/>
      <c r="K189" s="42"/>
      <c r="L189" s="46"/>
      <c r="M189" s="263"/>
      <c r="N189" s="264"/>
      <c r="O189" s="93"/>
      <c r="P189" s="93"/>
      <c r="Q189" s="93"/>
      <c r="R189" s="93"/>
      <c r="S189" s="93"/>
      <c r="T189" s="94"/>
      <c r="U189" s="40"/>
      <c r="V189" s="40"/>
      <c r="W189" s="40"/>
      <c r="X189" s="40"/>
      <c r="Y189" s="40"/>
      <c r="Z189" s="40"/>
      <c r="AA189" s="40"/>
      <c r="AB189" s="40"/>
      <c r="AC189" s="40"/>
      <c r="AD189" s="40"/>
      <c r="AE189" s="40"/>
      <c r="AT189" s="18" t="s">
        <v>404</v>
      </c>
      <c r="AU189" s="18" t="s">
        <v>93</v>
      </c>
    </row>
    <row r="190" s="2" customFormat="1" ht="16.5" customHeight="1">
      <c r="A190" s="40"/>
      <c r="B190" s="41"/>
      <c r="C190" s="247" t="s">
        <v>171</v>
      </c>
      <c r="D190" s="247" t="s">
        <v>400</v>
      </c>
      <c r="E190" s="248" t="s">
        <v>1784</v>
      </c>
      <c r="F190" s="249" t="s">
        <v>7626</v>
      </c>
      <c r="G190" s="250" t="s">
        <v>461</v>
      </c>
      <c r="H190" s="251">
        <v>6.9100000000000001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664</v>
      </c>
    </row>
    <row r="191" s="2" customFormat="1">
      <c r="A191" s="40"/>
      <c r="B191" s="41"/>
      <c r="C191" s="42"/>
      <c r="D191" s="261" t="s">
        <v>404</v>
      </c>
      <c r="E191" s="42"/>
      <c r="F191" s="262" t="s">
        <v>7623</v>
      </c>
      <c r="G191" s="42"/>
      <c r="H191" s="42"/>
      <c r="I191" s="157"/>
      <c r="J191" s="42"/>
      <c r="K191" s="42"/>
      <c r="L191" s="46"/>
      <c r="M191" s="263"/>
      <c r="N191" s="264"/>
      <c r="O191" s="93"/>
      <c r="P191" s="93"/>
      <c r="Q191" s="93"/>
      <c r="R191" s="93"/>
      <c r="S191" s="93"/>
      <c r="T191" s="94"/>
      <c r="U191" s="40"/>
      <c r="V191" s="40"/>
      <c r="W191" s="40"/>
      <c r="X191" s="40"/>
      <c r="Y191" s="40"/>
      <c r="Z191" s="40"/>
      <c r="AA191" s="40"/>
      <c r="AB191" s="40"/>
      <c r="AC191" s="40"/>
      <c r="AD191" s="40"/>
      <c r="AE191" s="40"/>
      <c r="AT191" s="18" t="s">
        <v>404</v>
      </c>
      <c r="AU191" s="18" t="s">
        <v>93</v>
      </c>
    </row>
    <row r="192" s="2" customFormat="1" ht="16.5" customHeight="1">
      <c r="A192" s="40"/>
      <c r="B192" s="41"/>
      <c r="C192" s="247" t="s">
        <v>174</v>
      </c>
      <c r="D192" s="247" t="s">
        <v>400</v>
      </c>
      <c r="E192" s="248" t="s">
        <v>1787</v>
      </c>
      <c r="F192" s="249" t="s">
        <v>7627</v>
      </c>
      <c r="G192" s="250" t="s">
        <v>461</v>
      </c>
      <c r="H192" s="251">
        <v>6.9100000000000001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667</v>
      </c>
    </row>
    <row r="193" s="2" customFormat="1">
      <c r="A193" s="40"/>
      <c r="B193" s="41"/>
      <c r="C193" s="42"/>
      <c r="D193" s="261" t="s">
        <v>404</v>
      </c>
      <c r="E193" s="42"/>
      <c r="F193" s="262" t="s">
        <v>7623</v>
      </c>
      <c r="G193" s="42"/>
      <c r="H193" s="42"/>
      <c r="I193" s="157"/>
      <c r="J193" s="42"/>
      <c r="K193" s="42"/>
      <c r="L193" s="46"/>
      <c r="M193" s="263"/>
      <c r="N193" s="264"/>
      <c r="O193" s="93"/>
      <c r="P193" s="93"/>
      <c r="Q193" s="93"/>
      <c r="R193" s="93"/>
      <c r="S193" s="93"/>
      <c r="T193" s="94"/>
      <c r="U193" s="40"/>
      <c r="V193" s="40"/>
      <c r="W193" s="40"/>
      <c r="X193" s="40"/>
      <c r="Y193" s="40"/>
      <c r="Z193" s="40"/>
      <c r="AA193" s="40"/>
      <c r="AB193" s="40"/>
      <c r="AC193" s="40"/>
      <c r="AD193" s="40"/>
      <c r="AE193" s="40"/>
      <c r="AT193" s="18" t="s">
        <v>404</v>
      </c>
      <c r="AU193" s="18" t="s">
        <v>93</v>
      </c>
    </row>
    <row r="194" s="2" customFormat="1" ht="16.5" customHeight="1">
      <c r="A194" s="40"/>
      <c r="B194" s="41"/>
      <c r="C194" s="247" t="s">
        <v>7</v>
      </c>
      <c r="D194" s="247" t="s">
        <v>400</v>
      </c>
      <c r="E194" s="248" t="s">
        <v>1791</v>
      </c>
      <c r="F194" s="249" t="s">
        <v>7628</v>
      </c>
      <c r="G194" s="250" t="s">
        <v>461</v>
      </c>
      <c r="H194" s="251">
        <v>8.5999999999999996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162</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162</v>
      </c>
      <c r="BM194" s="259" t="s">
        <v>670</v>
      </c>
    </row>
    <row r="195" s="2" customFormat="1">
      <c r="A195" s="40"/>
      <c r="B195" s="41"/>
      <c r="C195" s="42"/>
      <c r="D195" s="261" t="s">
        <v>404</v>
      </c>
      <c r="E195" s="42"/>
      <c r="F195" s="262" t="s">
        <v>7623</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404</v>
      </c>
      <c r="AU195" s="18" t="s">
        <v>93</v>
      </c>
    </row>
    <row r="196" s="2" customFormat="1" ht="16.5" customHeight="1">
      <c r="A196" s="40"/>
      <c r="B196" s="41"/>
      <c r="C196" s="247" t="s">
        <v>179</v>
      </c>
      <c r="D196" s="247" t="s">
        <v>400</v>
      </c>
      <c r="E196" s="248" t="s">
        <v>1794</v>
      </c>
      <c r="F196" s="249" t="s">
        <v>7629</v>
      </c>
      <c r="G196" s="250" t="s">
        <v>461</v>
      </c>
      <c r="H196" s="251">
        <v>7.2999999999999998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673</v>
      </c>
    </row>
    <row r="197" s="2" customFormat="1">
      <c r="A197" s="40"/>
      <c r="B197" s="41"/>
      <c r="C197" s="42"/>
      <c r="D197" s="261" t="s">
        <v>404</v>
      </c>
      <c r="E197" s="42"/>
      <c r="F197" s="262" t="s">
        <v>7623</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404</v>
      </c>
      <c r="AU197" s="18" t="s">
        <v>93</v>
      </c>
    </row>
    <row r="198" s="2" customFormat="1" ht="16.5" customHeight="1">
      <c r="A198" s="40"/>
      <c r="B198" s="41"/>
      <c r="C198" s="247" t="s">
        <v>185</v>
      </c>
      <c r="D198" s="247" t="s">
        <v>400</v>
      </c>
      <c r="E198" s="248" t="s">
        <v>7630</v>
      </c>
      <c r="F198" s="249" t="s">
        <v>1821</v>
      </c>
      <c r="G198" s="250" t="s">
        <v>1431</v>
      </c>
      <c r="H198" s="329"/>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676</v>
      </c>
    </row>
    <row r="199" s="12" customFormat="1" ht="22.8" customHeight="1">
      <c r="A199" s="12"/>
      <c r="B199" s="231"/>
      <c r="C199" s="232"/>
      <c r="D199" s="233" t="s">
        <v>82</v>
      </c>
      <c r="E199" s="245" t="s">
        <v>3515</v>
      </c>
      <c r="F199" s="245" t="s">
        <v>3516</v>
      </c>
      <c r="G199" s="232"/>
      <c r="H199" s="232"/>
      <c r="I199" s="235"/>
      <c r="J199" s="246">
        <f>BK199</f>
        <v>0</v>
      </c>
      <c r="K199" s="232"/>
      <c r="L199" s="237"/>
      <c r="M199" s="238"/>
      <c r="N199" s="239"/>
      <c r="O199" s="239"/>
      <c r="P199" s="240">
        <f>SUM(P200:P208)</f>
        <v>0</v>
      </c>
      <c r="Q199" s="239"/>
      <c r="R199" s="240">
        <f>SUM(R200:R208)</f>
        <v>0</v>
      </c>
      <c r="S199" s="239"/>
      <c r="T199" s="241">
        <f>SUM(T200:T208)</f>
        <v>0</v>
      </c>
      <c r="U199" s="12"/>
      <c r="V199" s="12"/>
      <c r="W199" s="12"/>
      <c r="X199" s="12"/>
      <c r="Y199" s="12"/>
      <c r="Z199" s="12"/>
      <c r="AA199" s="12"/>
      <c r="AB199" s="12"/>
      <c r="AC199" s="12"/>
      <c r="AD199" s="12"/>
      <c r="AE199" s="12"/>
      <c r="AR199" s="242" t="s">
        <v>93</v>
      </c>
      <c r="AT199" s="243" t="s">
        <v>82</v>
      </c>
      <c r="AU199" s="243" t="s">
        <v>91</v>
      </c>
      <c r="AY199" s="242" t="s">
        <v>397</v>
      </c>
      <c r="BK199" s="244">
        <f>SUM(BK200:BK208)</f>
        <v>0</v>
      </c>
    </row>
    <row r="200" s="2" customFormat="1" ht="16.5" customHeight="1">
      <c r="A200" s="40"/>
      <c r="B200" s="41"/>
      <c r="C200" s="247" t="s">
        <v>188</v>
      </c>
      <c r="D200" s="247" t="s">
        <v>400</v>
      </c>
      <c r="E200" s="248" t="s">
        <v>7631</v>
      </c>
      <c r="F200" s="249" t="s">
        <v>7632</v>
      </c>
      <c r="G200" s="250" t="s">
        <v>3621</v>
      </c>
      <c r="H200" s="251">
        <v>35.969999999999999</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162</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679</v>
      </c>
    </row>
    <row r="201" s="2" customFormat="1">
      <c r="A201" s="40"/>
      <c r="B201" s="41"/>
      <c r="C201" s="42"/>
      <c r="D201" s="261" t="s">
        <v>404</v>
      </c>
      <c r="E201" s="42"/>
      <c r="F201" s="262" t="s">
        <v>7623</v>
      </c>
      <c r="G201" s="42"/>
      <c r="H201" s="42"/>
      <c r="I201" s="157"/>
      <c r="J201" s="42"/>
      <c r="K201" s="42"/>
      <c r="L201" s="46"/>
      <c r="M201" s="263"/>
      <c r="N201" s="264"/>
      <c r="O201" s="93"/>
      <c r="P201" s="93"/>
      <c r="Q201" s="93"/>
      <c r="R201" s="93"/>
      <c r="S201" s="93"/>
      <c r="T201" s="94"/>
      <c r="U201" s="40"/>
      <c r="V201" s="40"/>
      <c r="W201" s="40"/>
      <c r="X201" s="40"/>
      <c r="Y201" s="40"/>
      <c r="Z201" s="40"/>
      <c r="AA201" s="40"/>
      <c r="AB201" s="40"/>
      <c r="AC201" s="40"/>
      <c r="AD201" s="40"/>
      <c r="AE201" s="40"/>
      <c r="AT201" s="18" t="s">
        <v>404</v>
      </c>
      <c r="AU201" s="18" t="s">
        <v>93</v>
      </c>
    </row>
    <row r="202" s="2" customFormat="1" ht="16.5" customHeight="1">
      <c r="A202" s="40"/>
      <c r="B202" s="41"/>
      <c r="C202" s="247" t="s">
        <v>191</v>
      </c>
      <c r="D202" s="247" t="s">
        <v>400</v>
      </c>
      <c r="E202" s="248" t="s">
        <v>7633</v>
      </c>
      <c r="F202" s="249" t="s">
        <v>7634</v>
      </c>
      <c r="G202" s="250" t="s">
        <v>656</v>
      </c>
      <c r="H202" s="251">
        <v>2</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682</v>
      </c>
    </row>
    <row r="203" s="2" customFormat="1">
      <c r="A203" s="40"/>
      <c r="B203" s="41"/>
      <c r="C203" s="42"/>
      <c r="D203" s="261" t="s">
        <v>404</v>
      </c>
      <c r="E203" s="42"/>
      <c r="F203" s="262" t="s">
        <v>7623</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404</v>
      </c>
      <c r="AU203" s="18" t="s">
        <v>93</v>
      </c>
    </row>
    <row r="204" s="2" customFormat="1" ht="16.5" customHeight="1">
      <c r="A204" s="40"/>
      <c r="B204" s="41"/>
      <c r="C204" s="247" t="s">
        <v>194</v>
      </c>
      <c r="D204" s="247" t="s">
        <v>400</v>
      </c>
      <c r="E204" s="248" t="s">
        <v>7635</v>
      </c>
      <c r="F204" s="249" t="s">
        <v>7636</v>
      </c>
      <c r="G204" s="250" t="s">
        <v>656</v>
      </c>
      <c r="H204" s="251">
        <v>18</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162</v>
      </c>
      <c r="AT204" s="259" t="s">
        <v>400</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995</v>
      </c>
    </row>
    <row r="205" s="2" customFormat="1">
      <c r="A205" s="40"/>
      <c r="B205" s="41"/>
      <c r="C205" s="42"/>
      <c r="D205" s="261" t="s">
        <v>404</v>
      </c>
      <c r="E205" s="42"/>
      <c r="F205" s="262" t="s">
        <v>7623</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404</v>
      </c>
      <c r="AU205" s="18" t="s">
        <v>93</v>
      </c>
    </row>
    <row r="206" s="2" customFormat="1" ht="21.75" customHeight="1">
      <c r="A206" s="40"/>
      <c r="B206" s="41"/>
      <c r="C206" s="247" t="s">
        <v>197</v>
      </c>
      <c r="D206" s="247" t="s">
        <v>400</v>
      </c>
      <c r="E206" s="248" t="s">
        <v>7637</v>
      </c>
      <c r="F206" s="249" t="s">
        <v>7638</v>
      </c>
      <c r="G206" s="250" t="s">
        <v>3621</v>
      </c>
      <c r="H206" s="251">
        <v>569.55999999999995</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162</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1026</v>
      </c>
    </row>
    <row r="207" s="2" customFormat="1">
      <c r="A207" s="40"/>
      <c r="B207" s="41"/>
      <c r="C207" s="42"/>
      <c r="D207" s="261" t="s">
        <v>404</v>
      </c>
      <c r="E207" s="42"/>
      <c r="F207" s="262" t="s">
        <v>7623</v>
      </c>
      <c r="G207" s="42"/>
      <c r="H207" s="42"/>
      <c r="I207" s="157"/>
      <c r="J207" s="42"/>
      <c r="K207" s="42"/>
      <c r="L207" s="46"/>
      <c r="M207" s="263"/>
      <c r="N207" s="264"/>
      <c r="O207" s="93"/>
      <c r="P207" s="93"/>
      <c r="Q207" s="93"/>
      <c r="R207" s="93"/>
      <c r="S207" s="93"/>
      <c r="T207" s="94"/>
      <c r="U207" s="40"/>
      <c r="V207" s="40"/>
      <c r="W207" s="40"/>
      <c r="X207" s="40"/>
      <c r="Y207" s="40"/>
      <c r="Z207" s="40"/>
      <c r="AA207" s="40"/>
      <c r="AB207" s="40"/>
      <c r="AC207" s="40"/>
      <c r="AD207" s="40"/>
      <c r="AE207" s="40"/>
      <c r="AT207" s="18" t="s">
        <v>404</v>
      </c>
      <c r="AU207" s="18" t="s">
        <v>93</v>
      </c>
    </row>
    <row r="208" s="2" customFormat="1" ht="16.5" customHeight="1">
      <c r="A208" s="40"/>
      <c r="B208" s="41"/>
      <c r="C208" s="247" t="s">
        <v>200</v>
      </c>
      <c r="D208" s="247" t="s">
        <v>400</v>
      </c>
      <c r="E208" s="248" t="s">
        <v>7639</v>
      </c>
      <c r="F208" s="249" t="s">
        <v>3712</v>
      </c>
      <c r="G208" s="250" t="s">
        <v>1431</v>
      </c>
      <c r="H208" s="329"/>
      <c r="I208" s="252"/>
      <c r="J208" s="253">
        <f>ROUND(I208*H208,2)</f>
        <v>0</v>
      </c>
      <c r="K208" s="254"/>
      <c r="L208" s="46"/>
      <c r="M208" s="302" t="s">
        <v>1</v>
      </c>
      <c r="N208" s="303" t="s">
        <v>48</v>
      </c>
      <c r="O208" s="267"/>
      <c r="P208" s="304">
        <f>O208*H208</f>
        <v>0</v>
      </c>
      <c r="Q208" s="304">
        <v>0</v>
      </c>
      <c r="R208" s="304">
        <f>Q208*H208</f>
        <v>0</v>
      </c>
      <c r="S208" s="304">
        <v>0</v>
      </c>
      <c r="T208" s="305">
        <f>S208*H208</f>
        <v>0</v>
      </c>
      <c r="U208" s="40"/>
      <c r="V208" s="40"/>
      <c r="W208" s="40"/>
      <c r="X208" s="40"/>
      <c r="Y208" s="40"/>
      <c r="Z208" s="40"/>
      <c r="AA208" s="40"/>
      <c r="AB208" s="40"/>
      <c r="AC208" s="40"/>
      <c r="AD208" s="40"/>
      <c r="AE208" s="40"/>
      <c r="AR208" s="259" t="s">
        <v>162</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1042</v>
      </c>
    </row>
    <row r="209" s="2" customFormat="1" ht="6.96" customHeight="1">
      <c r="A209" s="40"/>
      <c r="B209" s="68"/>
      <c r="C209" s="69"/>
      <c r="D209" s="69"/>
      <c r="E209" s="69"/>
      <c r="F209" s="69"/>
      <c r="G209" s="69"/>
      <c r="H209" s="69"/>
      <c r="I209" s="195"/>
      <c r="J209" s="69"/>
      <c r="K209" s="69"/>
      <c r="L209" s="46"/>
      <c r="M209" s="40"/>
      <c r="O209" s="40"/>
      <c r="P209" s="40"/>
      <c r="Q209" s="40"/>
      <c r="R209" s="40"/>
      <c r="S209" s="40"/>
      <c r="T209" s="40"/>
      <c r="U209" s="40"/>
      <c r="V209" s="40"/>
      <c r="W209" s="40"/>
      <c r="X209" s="40"/>
      <c r="Y209" s="40"/>
      <c r="Z209" s="40"/>
      <c r="AA209" s="40"/>
      <c r="AB209" s="40"/>
      <c r="AC209" s="40"/>
      <c r="AD209" s="40"/>
      <c r="AE209" s="40"/>
    </row>
  </sheetData>
  <sheetProtection sheet="1" autoFilter="0" formatColumns="0" formatRows="0" objects="1" scenarios="1" spinCount="100000" saltValue="XIHhkl4/8SEJ7vI15mgLfem3eBY166b7B9k7B7W42MH6nIrT8n9fJxVL2ZyQqANS3T8g9fBoVeDMAszZrnYHkA==" hashValue="65H3K1AacVlk+XhpQlFwyr3mst5W9u7jY9CCDhxY+n3wLUSZNgnWFWYs/arQAGrWEoMrcI+l9E4UmhAWz0GEoQ==" algorithmName="SHA-512" password="CC35"/>
  <autoFilter ref="C129:K208"/>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7640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7590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ROUND((SUM(BE130:BE212)),  2)</f>
        <v>0</v>
      </c>
      <c r="G35" s="40"/>
      <c r="H35" s="40"/>
      <c r="I35" s="174">
        <v>0.20999999999999999</v>
      </c>
      <c r="J35" s="173">
        <f>ROUND(((SUM(BE130:BE212))*I35),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ROUND((SUM(BF130:BF212)),  2)</f>
        <v>0</v>
      </c>
      <c r="G36" s="40"/>
      <c r="H36" s="40"/>
      <c r="I36" s="174">
        <v>0.14999999999999999</v>
      </c>
      <c r="J36" s="173">
        <f>ROUND(((SUM(BF130:BF212))*I36),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ROUND((SUM(BG130:BG212)),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ROUND((SUM(BH130:BH212)),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ROUND((SUM(BI130:BI212)),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7640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J137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7591</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561</v>
      </c>
      <c r="E103" s="214"/>
      <c r="F103" s="214"/>
      <c r="G103" s="214"/>
      <c r="H103" s="214"/>
      <c r="I103" s="215"/>
      <c r="J103" s="216">
        <f>J162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J166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563</v>
      </c>
      <c r="E105" s="208"/>
      <c r="F105" s="208"/>
      <c r="G105" s="208"/>
      <c r="H105" s="208"/>
      <c r="I105" s="209"/>
      <c r="J105" s="210">
        <f>J168</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564</v>
      </c>
      <c r="E106" s="214"/>
      <c r="F106" s="214"/>
      <c r="G106" s="214"/>
      <c r="H106" s="214"/>
      <c r="I106" s="215"/>
      <c r="J106" s="216">
        <f>J169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569</v>
      </c>
      <c r="E107" s="214"/>
      <c r="F107" s="214"/>
      <c r="G107" s="214"/>
      <c r="H107" s="214"/>
      <c r="I107" s="215"/>
      <c r="J107" s="216">
        <f>J183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571</v>
      </c>
      <c r="E108" s="214"/>
      <c r="F108" s="214"/>
      <c r="G108" s="214"/>
      <c r="H108" s="214"/>
      <c r="I108" s="215"/>
      <c r="J108" s="216">
        <f>J201</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383</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368</v>
      </c>
      <c r="D119" s="23"/>
      <c r="E119" s="23"/>
      <c r="F119" s="23"/>
      <c r="G119" s="23"/>
      <c r="H119" s="23"/>
      <c r="I119" s="149"/>
      <c r="J119" s="23"/>
      <c r="K119" s="23"/>
      <c r="L119" s="21"/>
    </row>
    <row r="120" s="2" customFormat="1" ht="16.5" customHeight="1">
      <c r="A120" s="40"/>
      <c r="B120" s="41"/>
      <c r="C120" s="42"/>
      <c r="D120" s="42"/>
      <c r="E120" s="199" t="s">
        <v>7640</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556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Moravská Třebová</v>
      </c>
      <c r="G124" s="42"/>
      <c r="H124" s="42"/>
      <c r="I124" s="159" t="s">
        <v>24</v>
      </c>
      <c r="J124" s="81" t="str">
        <f>IF(J14="","",J14)</f>
        <v>1. 6. 2020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Pardubický kraj</v>
      </c>
      <c r="G126" s="42"/>
      <c r="H126" s="42"/>
      <c r="I126" s="159" t="s">
        <v>36</v>
      </c>
      <c r="J126" s="38" t="str">
        <f>E23</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384</v>
      </c>
      <c r="D129" s="221" t="s">
        <v>68</v>
      </c>
      <c r="E129" s="221" t="s">
        <v>64</v>
      </c>
      <c r="F129" s="221" t="s">
        <v>65</v>
      </c>
      <c r="G129" s="221" t="s">
        <v>385</v>
      </c>
      <c r="H129" s="221" t="s">
        <v>386</v>
      </c>
      <c r="I129" s="222" t="s">
        <v>387</v>
      </c>
      <c r="J129" s="223" t="s">
        <v>372</v>
      </c>
      <c r="K129" s="224" t="s">
        <v>388</v>
      </c>
      <c r="L129" s="225"/>
      <c r="M129" s="102" t="s">
        <v>1</v>
      </c>
      <c r="N129" s="103" t="s">
        <v>47</v>
      </c>
      <c r="O129" s="103" t="s">
        <v>389</v>
      </c>
      <c r="P129" s="103" t="s">
        <v>390</v>
      </c>
      <c r="Q129" s="103" t="s">
        <v>391</v>
      </c>
      <c r="R129" s="103" t="s">
        <v>392</v>
      </c>
      <c r="S129" s="103" t="s">
        <v>393</v>
      </c>
      <c r="T129" s="104" t="s">
        <v>394</v>
      </c>
      <c r="U129" s="218"/>
      <c r="V129" s="218"/>
      <c r="W129" s="218"/>
      <c r="X129" s="218"/>
      <c r="Y129" s="218"/>
      <c r="Z129" s="218"/>
      <c r="AA129" s="218"/>
      <c r="AB129" s="218"/>
      <c r="AC129" s="218"/>
      <c r="AD129" s="218"/>
      <c r="AE129" s="218"/>
    </row>
    <row r="130" s="2" customFormat="1" ht="22.8" customHeight="1">
      <c r="A130" s="40"/>
      <c r="B130" s="41"/>
      <c r="C130" s="109" t="s">
        <v>395</v>
      </c>
      <c r="D130" s="42"/>
      <c r="E130" s="42"/>
      <c r="F130" s="42"/>
      <c r="G130" s="42"/>
      <c r="H130" s="42"/>
      <c r="I130" s="157"/>
      <c r="J130" s="226">
        <f>BK130</f>
        <v>0</v>
      </c>
      <c r="K130" s="42"/>
      <c r="L130" s="46"/>
      <c r="M130" s="105"/>
      <c r="N130" s="227"/>
      <c r="O130" s="106"/>
      <c r="P130" s="228">
        <f>P131+P168</f>
        <v>0</v>
      </c>
      <c r="Q130" s="106"/>
      <c r="R130" s="228">
        <f>R131+R168</f>
        <v>0</v>
      </c>
      <c r="S130" s="106"/>
      <c r="T130" s="229">
        <f>T131+T168</f>
        <v>0</v>
      </c>
      <c r="U130" s="40"/>
      <c r="V130" s="40"/>
      <c r="W130" s="40"/>
      <c r="X130" s="40"/>
      <c r="Y130" s="40"/>
      <c r="Z130" s="40"/>
      <c r="AA130" s="40"/>
      <c r="AB130" s="40"/>
      <c r="AC130" s="40"/>
      <c r="AD130" s="40"/>
      <c r="AE130" s="40"/>
      <c r="AT130" s="18" t="s">
        <v>82</v>
      </c>
      <c r="AU130" s="18" t="s">
        <v>374</v>
      </c>
      <c r="BK130" s="230">
        <f>BK131+BK168</f>
        <v>0</v>
      </c>
    </row>
    <row r="131" s="12" customFormat="1" ht="25.92" customHeight="1">
      <c r="A131" s="12"/>
      <c r="B131" s="231"/>
      <c r="C131" s="232"/>
      <c r="D131" s="233" t="s">
        <v>82</v>
      </c>
      <c r="E131" s="234" t="s">
        <v>456</v>
      </c>
      <c r="F131" s="234" t="s">
        <v>457</v>
      </c>
      <c r="G131" s="232"/>
      <c r="H131" s="232"/>
      <c r="I131" s="235"/>
      <c r="J131" s="236">
        <f>BK131</f>
        <v>0</v>
      </c>
      <c r="K131" s="232"/>
      <c r="L131" s="237"/>
      <c r="M131" s="238"/>
      <c r="N131" s="239"/>
      <c r="O131" s="239"/>
      <c r="P131" s="240">
        <f>P132+P137+P146+P162+P166</f>
        <v>0</v>
      </c>
      <c r="Q131" s="239"/>
      <c r="R131" s="240">
        <f>R132+R137+R146+R162+R166</f>
        <v>0</v>
      </c>
      <c r="S131" s="239"/>
      <c r="T131" s="241">
        <f>T132+T137+T146+T162+T166</f>
        <v>0</v>
      </c>
      <c r="U131" s="12"/>
      <c r="V131" s="12"/>
      <c r="W131" s="12"/>
      <c r="X131" s="12"/>
      <c r="Y131" s="12"/>
      <c r="Z131" s="12"/>
      <c r="AA131" s="12"/>
      <c r="AB131" s="12"/>
      <c r="AC131" s="12"/>
      <c r="AD131" s="12"/>
      <c r="AE131" s="12"/>
      <c r="AR131" s="242" t="s">
        <v>91</v>
      </c>
      <c r="AT131" s="243" t="s">
        <v>82</v>
      </c>
      <c r="AU131" s="243" t="s">
        <v>83</v>
      </c>
      <c r="AY131" s="242" t="s">
        <v>397</v>
      </c>
      <c r="BK131" s="244">
        <f>BK132+BK137+BK146+BK162+BK166</f>
        <v>0</v>
      </c>
    </row>
    <row r="132" s="12" customFormat="1" ht="22.8" customHeight="1">
      <c r="A132" s="12"/>
      <c r="B132" s="231"/>
      <c r="C132" s="232"/>
      <c r="D132" s="233" t="s">
        <v>82</v>
      </c>
      <c r="E132" s="245" t="s">
        <v>91</v>
      </c>
      <c r="F132" s="245" t="s">
        <v>458</v>
      </c>
      <c r="G132" s="232"/>
      <c r="H132" s="232"/>
      <c r="I132" s="235"/>
      <c r="J132" s="246">
        <f>BK132</f>
        <v>0</v>
      </c>
      <c r="K132" s="232"/>
      <c r="L132" s="237"/>
      <c r="M132" s="238"/>
      <c r="N132" s="239"/>
      <c r="O132" s="239"/>
      <c r="P132" s="240">
        <f>SUM(P133:P136)</f>
        <v>0</v>
      </c>
      <c r="Q132" s="239"/>
      <c r="R132" s="240">
        <f>SUM(R133:R136)</f>
        <v>0</v>
      </c>
      <c r="S132" s="239"/>
      <c r="T132" s="241">
        <f>SUM(T133:T136)</f>
        <v>0</v>
      </c>
      <c r="U132" s="12"/>
      <c r="V132" s="12"/>
      <c r="W132" s="12"/>
      <c r="X132" s="12"/>
      <c r="Y132" s="12"/>
      <c r="Z132" s="12"/>
      <c r="AA132" s="12"/>
      <c r="AB132" s="12"/>
      <c r="AC132" s="12"/>
      <c r="AD132" s="12"/>
      <c r="AE132" s="12"/>
      <c r="AR132" s="242" t="s">
        <v>91</v>
      </c>
      <c r="AT132" s="243" t="s">
        <v>82</v>
      </c>
      <c r="AU132" s="243" t="s">
        <v>91</v>
      </c>
      <c r="AY132" s="242" t="s">
        <v>397</v>
      </c>
      <c r="BK132" s="244">
        <f>SUM(BK133:BK136)</f>
        <v>0</v>
      </c>
    </row>
    <row r="133" s="2" customFormat="1" ht="21.75" customHeight="1">
      <c r="A133" s="40"/>
      <c r="B133" s="41"/>
      <c r="C133" s="247" t="s">
        <v>91</v>
      </c>
      <c r="D133" s="247" t="s">
        <v>400</v>
      </c>
      <c r="E133" s="248" t="s">
        <v>7572</v>
      </c>
      <c r="F133" s="249" t="s">
        <v>7573</v>
      </c>
      <c r="G133" s="250" t="s">
        <v>546</v>
      </c>
      <c r="H133" s="251">
        <v>53.259999999999998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93</v>
      </c>
    </row>
    <row r="134" s="13" customFormat="1">
      <c r="A134" s="13"/>
      <c r="B134" s="269"/>
      <c r="C134" s="270"/>
      <c r="D134" s="261" t="s">
        <v>465</v>
      </c>
      <c r="E134" s="271" t="s">
        <v>1</v>
      </c>
      <c r="F134" s="272" t="s">
        <v>7641</v>
      </c>
      <c r="G134" s="270"/>
      <c r="H134" s="273">
        <v>40.060000000000002</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3" customFormat="1">
      <c r="A135" s="13"/>
      <c r="B135" s="269"/>
      <c r="C135" s="270"/>
      <c r="D135" s="261" t="s">
        <v>465</v>
      </c>
      <c r="E135" s="271" t="s">
        <v>1</v>
      </c>
      <c r="F135" s="272" t="s">
        <v>7642</v>
      </c>
      <c r="G135" s="270"/>
      <c r="H135" s="273">
        <v>13.199999999999999</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53.259999999999998</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12" customFormat="1" ht="22.8" customHeight="1">
      <c r="A137" s="12"/>
      <c r="B137" s="231"/>
      <c r="C137" s="232"/>
      <c r="D137" s="233" t="s">
        <v>82</v>
      </c>
      <c r="E137" s="245" t="s">
        <v>112</v>
      </c>
      <c r="F137" s="245" t="s">
        <v>638</v>
      </c>
      <c r="G137" s="232"/>
      <c r="H137" s="232"/>
      <c r="I137" s="235"/>
      <c r="J137" s="246">
        <f>BK137</f>
        <v>0</v>
      </c>
      <c r="K137" s="232"/>
      <c r="L137" s="237"/>
      <c r="M137" s="238"/>
      <c r="N137" s="239"/>
      <c r="O137" s="239"/>
      <c r="P137" s="240">
        <f>SUM(P138:P145)</f>
        <v>0</v>
      </c>
      <c r="Q137" s="239"/>
      <c r="R137" s="240">
        <f>SUM(R138:R145)</f>
        <v>0</v>
      </c>
      <c r="S137" s="239"/>
      <c r="T137" s="241">
        <f>SUM(T138:T145)</f>
        <v>0</v>
      </c>
      <c r="U137" s="12"/>
      <c r="V137" s="12"/>
      <c r="W137" s="12"/>
      <c r="X137" s="12"/>
      <c r="Y137" s="12"/>
      <c r="Z137" s="12"/>
      <c r="AA137" s="12"/>
      <c r="AB137" s="12"/>
      <c r="AC137" s="12"/>
      <c r="AD137" s="12"/>
      <c r="AE137" s="12"/>
      <c r="AR137" s="242" t="s">
        <v>91</v>
      </c>
      <c r="AT137" s="243" t="s">
        <v>82</v>
      </c>
      <c r="AU137" s="243" t="s">
        <v>91</v>
      </c>
      <c r="AY137" s="242" t="s">
        <v>397</v>
      </c>
      <c r="BK137" s="244">
        <f>SUM(BK138:BK145)</f>
        <v>0</v>
      </c>
    </row>
    <row r="138" s="2" customFormat="1" ht="33" customHeight="1">
      <c r="A138" s="40"/>
      <c r="B138" s="41"/>
      <c r="C138" s="247" t="s">
        <v>93</v>
      </c>
      <c r="D138" s="247" t="s">
        <v>400</v>
      </c>
      <c r="E138" s="248" t="s">
        <v>7594</v>
      </c>
      <c r="F138" s="249" t="s">
        <v>7595</v>
      </c>
      <c r="G138" s="250" t="s">
        <v>546</v>
      </c>
      <c r="H138" s="251">
        <v>84.939999999999998</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2" customFormat="1">
      <c r="A139" s="40"/>
      <c r="B139" s="41"/>
      <c r="C139" s="42"/>
      <c r="D139" s="261" t="s">
        <v>404</v>
      </c>
      <c r="E139" s="42"/>
      <c r="F139" s="262" t="s">
        <v>7596</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404</v>
      </c>
      <c r="AU139" s="18" t="s">
        <v>93</v>
      </c>
    </row>
    <row r="140" s="13" customFormat="1">
      <c r="A140" s="13"/>
      <c r="B140" s="269"/>
      <c r="C140" s="270"/>
      <c r="D140" s="261" t="s">
        <v>465</v>
      </c>
      <c r="E140" s="271" t="s">
        <v>1</v>
      </c>
      <c r="F140" s="272" t="s">
        <v>7643</v>
      </c>
      <c r="G140" s="270"/>
      <c r="H140" s="273">
        <v>2</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3" customFormat="1">
      <c r="A141" s="13"/>
      <c r="B141" s="269"/>
      <c r="C141" s="270"/>
      <c r="D141" s="261" t="s">
        <v>465</v>
      </c>
      <c r="E141" s="271" t="s">
        <v>1</v>
      </c>
      <c r="F141" s="272" t="s">
        <v>7644</v>
      </c>
      <c r="G141" s="270"/>
      <c r="H141" s="273">
        <v>82.939999999999998</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84.939999999999998</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247" t="s">
        <v>112</v>
      </c>
      <c r="D143" s="247" t="s">
        <v>400</v>
      </c>
      <c r="E143" s="248" t="s">
        <v>7599</v>
      </c>
      <c r="F143" s="249" t="s">
        <v>7600</v>
      </c>
      <c r="G143" s="250" t="s">
        <v>461</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13" customFormat="1">
      <c r="A144" s="13"/>
      <c r="B144" s="269"/>
      <c r="C144" s="270"/>
      <c r="D144" s="261" t="s">
        <v>465</v>
      </c>
      <c r="E144" s="271" t="s">
        <v>1</v>
      </c>
      <c r="F144" s="272" t="s">
        <v>7645</v>
      </c>
      <c r="G144" s="270"/>
      <c r="H144" s="273">
        <v>2</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2</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12" customFormat="1" ht="22.8" customHeight="1">
      <c r="A146" s="12"/>
      <c r="B146" s="231"/>
      <c r="C146" s="232"/>
      <c r="D146" s="233" t="s">
        <v>82</v>
      </c>
      <c r="E146" s="245" t="s">
        <v>130</v>
      </c>
      <c r="F146" s="245" t="s">
        <v>7602</v>
      </c>
      <c r="G146" s="232"/>
      <c r="H146" s="232"/>
      <c r="I146" s="235"/>
      <c r="J146" s="246">
        <f>BK146</f>
        <v>0</v>
      </c>
      <c r="K146" s="232"/>
      <c r="L146" s="237"/>
      <c r="M146" s="238"/>
      <c r="N146" s="239"/>
      <c r="O146" s="239"/>
      <c r="P146" s="240">
        <f>SUM(P147:P161)</f>
        <v>0</v>
      </c>
      <c r="Q146" s="239"/>
      <c r="R146" s="240">
        <f>SUM(R147:R161)</f>
        <v>0</v>
      </c>
      <c r="S146" s="239"/>
      <c r="T146" s="241">
        <f>SUM(T147:T161)</f>
        <v>0</v>
      </c>
      <c r="U146" s="12"/>
      <c r="V146" s="12"/>
      <c r="W146" s="12"/>
      <c r="X146" s="12"/>
      <c r="Y146" s="12"/>
      <c r="Z146" s="12"/>
      <c r="AA146" s="12"/>
      <c r="AB146" s="12"/>
      <c r="AC146" s="12"/>
      <c r="AD146" s="12"/>
      <c r="AE146" s="12"/>
      <c r="AR146" s="242" t="s">
        <v>91</v>
      </c>
      <c r="AT146" s="243" t="s">
        <v>82</v>
      </c>
      <c r="AU146" s="243" t="s">
        <v>91</v>
      </c>
      <c r="AY146" s="242" t="s">
        <v>397</v>
      </c>
      <c r="BK146" s="244">
        <f>SUM(BK147:BK161)</f>
        <v>0</v>
      </c>
    </row>
    <row r="147" s="2" customFormat="1" ht="16.5" customHeight="1">
      <c r="A147" s="40"/>
      <c r="B147" s="41"/>
      <c r="C147" s="247" t="s">
        <v>124</v>
      </c>
      <c r="D147" s="247" t="s">
        <v>400</v>
      </c>
      <c r="E147" s="248" t="s">
        <v>7603</v>
      </c>
      <c r="F147" s="249" t="s">
        <v>7604</v>
      </c>
      <c r="G147" s="250" t="s">
        <v>546</v>
      </c>
      <c r="H147" s="251">
        <v>13.199999999999999</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136</v>
      </c>
    </row>
    <row r="148" s="13" customFormat="1">
      <c r="A148" s="13"/>
      <c r="B148" s="269"/>
      <c r="C148" s="270"/>
      <c r="D148" s="261" t="s">
        <v>465</v>
      </c>
      <c r="E148" s="271" t="s">
        <v>1</v>
      </c>
      <c r="F148" s="272" t="s">
        <v>7642</v>
      </c>
      <c r="G148" s="270"/>
      <c r="H148" s="273">
        <v>13.199999999999999</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13.199999999999999</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130</v>
      </c>
      <c r="D150" s="247" t="s">
        <v>400</v>
      </c>
      <c r="E150" s="248" t="s">
        <v>7605</v>
      </c>
      <c r="F150" s="249" t="s">
        <v>7606</v>
      </c>
      <c r="G150" s="250" t="s">
        <v>546</v>
      </c>
      <c r="H150" s="251">
        <v>40.060000000000002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3" customFormat="1">
      <c r="A151" s="13"/>
      <c r="B151" s="269"/>
      <c r="C151" s="270"/>
      <c r="D151" s="261" t="s">
        <v>465</v>
      </c>
      <c r="E151" s="271" t="s">
        <v>1</v>
      </c>
      <c r="F151" s="272" t="s">
        <v>7641</v>
      </c>
      <c r="G151" s="270"/>
      <c r="H151" s="273">
        <v>40.060000000000002</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40.060000000000002</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16.5" customHeight="1">
      <c r="A153" s="40"/>
      <c r="B153" s="41"/>
      <c r="C153" s="247" t="s">
        <v>133</v>
      </c>
      <c r="D153" s="247" t="s">
        <v>400</v>
      </c>
      <c r="E153" s="248" t="s">
        <v>7607</v>
      </c>
      <c r="F153" s="249" t="s">
        <v>7608</v>
      </c>
      <c r="G153" s="250" t="s">
        <v>546</v>
      </c>
      <c r="H153" s="251">
        <v>80.120000000000005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151</v>
      </c>
    </row>
    <row r="154" s="13" customFormat="1">
      <c r="A154" s="13"/>
      <c r="B154" s="269"/>
      <c r="C154" s="270"/>
      <c r="D154" s="261" t="s">
        <v>465</v>
      </c>
      <c r="E154" s="271" t="s">
        <v>1</v>
      </c>
      <c r="F154" s="272" t="s">
        <v>7646</v>
      </c>
      <c r="G154" s="270"/>
      <c r="H154" s="273">
        <v>80.120000000000005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80.120000000000005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247" t="s">
        <v>139</v>
      </c>
      <c r="D156" s="247" t="s">
        <v>400</v>
      </c>
      <c r="E156" s="248" t="s">
        <v>7610</v>
      </c>
      <c r="F156" s="249" t="s">
        <v>7611</v>
      </c>
      <c r="G156" s="250" t="s">
        <v>546</v>
      </c>
      <c r="H156" s="251">
        <v>40.060000000000002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157</v>
      </c>
    </row>
    <row r="157" s="13" customFormat="1">
      <c r="A157" s="13"/>
      <c r="B157" s="269"/>
      <c r="C157" s="270"/>
      <c r="D157" s="261" t="s">
        <v>465</v>
      </c>
      <c r="E157" s="271" t="s">
        <v>1</v>
      </c>
      <c r="F157" s="272" t="s">
        <v>7641</v>
      </c>
      <c r="G157" s="270"/>
      <c r="H157" s="273">
        <v>40.060000000000002</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40.060000000000002</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16.5" customHeight="1">
      <c r="A159" s="40"/>
      <c r="B159" s="41"/>
      <c r="C159" s="316" t="s">
        <v>136</v>
      </c>
      <c r="D159" s="316" t="s">
        <v>534</v>
      </c>
      <c r="E159" s="317" t="s">
        <v>7612</v>
      </c>
      <c r="F159" s="318" t="s">
        <v>7613</v>
      </c>
      <c r="G159" s="319" t="s">
        <v>546</v>
      </c>
      <c r="H159" s="320">
        <v>46.069000000000003</v>
      </c>
      <c r="I159" s="321"/>
      <c r="J159" s="322">
        <f>ROUND(I159*H159,2)</f>
        <v>0</v>
      </c>
      <c r="K159" s="323"/>
      <c r="L159" s="324"/>
      <c r="M159" s="325" t="s">
        <v>1</v>
      </c>
      <c r="N159" s="32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136</v>
      </c>
      <c r="AT159" s="259" t="s">
        <v>534</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3" customFormat="1">
      <c r="A160" s="13"/>
      <c r="B160" s="269"/>
      <c r="C160" s="270"/>
      <c r="D160" s="261" t="s">
        <v>465</v>
      </c>
      <c r="E160" s="271" t="s">
        <v>1</v>
      </c>
      <c r="F160" s="272" t="s">
        <v>7647</v>
      </c>
      <c r="G160" s="270"/>
      <c r="H160" s="273">
        <v>46.069000000000003</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46.069000000000003</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12" customFormat="1" ht="22.8" customHeight="1">
      <c r="A162" s="12"/>
      <c r="B162" s="231"/>
      <c r="C162" s="232"/>
      <c r="D162" s="233" t="s">
        <v>82</v>
      </c>
      <c r="E162" s="245" t="s">
        <v>133</v>
      </c>
      <c r="F162" s="245" t="s">
        <v>1077</v>
      </c>
      <c r="G162" s="232"/>
      <c r="H162" s="232"/>
      <c r="I162" s="235"/>
      <c r="J162" s="246">
        <f>BK162</f>
        <v>0</v>
      </c>
      <c r="K162" s="232"/>
      <c r="L162" s="237"/>
      <c r="M162" s="238"/>
      <c r="N162" s="239"/>
      <c r="O162" s="239"/>
      <c r="P162" s="240">
        <f>SUM(P163:P165)</f>
        <v>0</v>
      </c>
      <c r="Q162" s="239"/>
      <c r="R162" s="240">
        <f>SUM(R163:R165)</f>
        <v>0</v>
      </c>
      <c r="S162" s="239"/>
      <c r="T162" s="241">
        <f>SUM(T163:T165)</f>
        <v>0</v>
      </c>
      <c r="U162" s="12"/>
      <c r="V162" s="12"/>
      <c r="W162" s="12"/>
      <c r="X162" s="12"/>
      <c r="Y162" s="12"/>
      <c r="Z162" s="12"/>
      <c r="AA162" s="12"/>
      <c r="AB162" s="12"/>
      <c r="AC162" s="12"/>
      <c r="AD162" s="12"/>
      <c r="AE162" s="12"/>
      <c r="AR162" s="242" t="s">
        <v>91</v>
      </c>
      <c r="AT162" s="243" t="s">
        <v>82</v>
      </c>
      <c r="AU162" s="243" t="s">
        <v>91</v>
      </c>
      <c r="AY162" s="242" t="s">
        <v>397</v>
      </c>
      <c r="BK162" s="244">
        <f>SUM(BK163:BK165)</f>
        <v>0</v>
      </c>
    </row>
    <row r="163" s="2" customFormat="1" ht="16.5" customHeight="1">
      <c r="A163" s="40"/>
      <c r="B163" s="41"/>
      <c r="C163" s="247" t="s">
        <v>142</v>
      </c>
      <c r="D163" s="247" t="s">
        <v>400</v>
      </c>
      <c r="E163" s="248" t="s">
        <v>7615</v>
      </c>
      <c r="F163" s="249" t="s">
        <v>7616</v>
      </c>
      <c r="G163" s="250" t="s">
        <v>546</v>
      </c>
      <c r="H163" s="251">
        <v>13.199999999999999</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13" customFormat="1">
      <c r="A164" s="13"/>
      <c r="B164" s="269"/>
      <c r="C164" s="270"/>
      <c r="D164" s="261" t="s">
        <v>465</v>
      </c>
      <c r="E164" s="271" t="s">
        <v>1</v>
      </c>
      <c r="F164" s="272" t="s">
        <v>7642</v>
      </c>
      <c r="G164" s="270"/>
      <c r="H164" s="273">
        <v>13.199999999999999</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13.199999999999999</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12" customFormat="1" ht="22.8" customHeight="1">
      <c r="A166" s="12"/>
      <c r="B166" s="231"/>
      <c r="C166" s="232"/>
      <c r="D166" s="233" t="s">
        <v>82</v>
      </c>
      <c r="E166" s="245" t="s">
        <v>1353</v>
      </c>
      <c r="F166" s="245" t="s">
        <v>1354</v>
      </c>
      <c r="G166" s="232"/>
      <c r="H166" s="232"/>
      <c r="I166" s="235"/>
      <c r="J166" s="246">
        <f>BK166</f>
        <v>0</v>
      </c>
      <c r="K166" s="232"/>
      <c r="L166" s="237"/>
      <c r="M166" s="238"/>
      <c r="N166" s="239"/>
      <c r="O166" s="239"/>
      <c r="P166" s="240">
        <f>P167</f>
        <v>0</v>
      </c>
      <c r="Q166" s="239"/>
      <c r="R166" s="240">
        <f>R167</f>
        <v>0</v>
      </c>
      <c r="S166" s="239"/>
      <c r="T166" s="241">
        <f>T167</f>
        <v>0</v>
      </c>
      <c r="U166" s="12"/>
      <c r="V166" s="12"/>
      <c r="W166" s="12"/>
      <c r="X166" s="12"/>
      <c r="Y166" s="12"/>
      <c r="Z166" s="12"/>
      <c r="AA166" s="12"/>
      <c r="AB166" s="12"/>
      <c r="AC166" s="12"/>
      <c r="AD166" s="12"/>
      <c r="AE166" s="12"/>
      <c r="AR166" s="242" t="s">
        <v>91</v>
      </c>
      <c r="AT166" s="243" t="s">
        <v>82</v>
      </c>
      <c r="AU166" s="243" t="s">
        <v>91</v>
      </c>
      <c r="AY166" s="242" t="s">
        <v>397</v>
      </c>
      <c r="BK166" s="244">
        <f>BK167</f>
        <v>0</v>
      </c>
    </row>
    <row r="167" s="2" customFormat="1" ht="16.5" customHeight="1">
      <c r="A167" s="40"/>
      <c r="B167" s="41"/>
      <c r="C167" s="247" t="s">
        <v>145</v>
      </c>
      <c r="D167" s="247" t="s">
        <v>400</v>
      </c>
      <c r="E167" s="248" t="s">
        <v>7588</v>
      </c>
      <c r="F167" s="249" t="s">
        <v>7589</v>
      </c>
      <c r="G167" s="250" t="s">
        <v>502</v>
      </c>
      <c r="H167" s="251">
        <v>118.795</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2" customFormat="1" ht="25.92" customHeight="1">
      <c r="A168" s="12"/>
      <c r="B168" s="231"/>
      <c r="C168" s="232"/>
      <c r="D168" s="233" t="s">
        <v>82</v>
      </c>
      <c r="E168" s="234" t="s">
        <v>1359</v>
      </c>
      <c r="F168" s="234" t="s">
        <v>1360</v>
      </c>
      <c r="G168" s="232"/>
      <c r="H168" s="232"/>
      <c r="I168" s="235"/>
      <c r="J168" s="236">
        <f>BK168</f>
        <v>0</v>
      </c>
      <c r="K168" s="232"/>
      <c r="L168" s="237"/>
      <c r="M168" s="238"/>
      <c r="N168" s="239"/>
      <c r="O168" s="239"/>
      <c r="P168" s="240">
        <f>P169+P183+P201</f>
        <v>0</v>
      </c>
      <c r="Q168" s="239"/>
      <c r="R168" s="240">
        <f>R169+R183+R201</f>
        <v>0</v>
      </c>
      <c r="S168" s="239"/>
      <c r="T168" s="241">
        <f>T169+T183+T201</f>
        <v>0</v>
      </c>
      <c r="U168" s="12"/>
      <c r="V168" s="12"/>
      <c r="W168" s="12"/>
      <c r="X168" s="12"/>
      <c r="Y168" s="12"/>
      <c r="Z168" s="12"/>
      <c r="AA168" s="12"/>
      <c r="AB168" s="12"/>
      <c r="AC168" s="12"/>
      <c r="AD168" s="12"/>
      <c r="AE168" s="12"/>
      <c r="AR168" s="242" t="s">
        <v>93</v>
      </c>
      <c r="AT168" s="243" t="s">
        <v>82</v>
      </c>
      <c r="AU168" s="243" t="s">
        <v>83</v>
      </c>
      <c r="AY168" s="242" t="s">
        <v>397</v>
      </c>
      <c r="BK168" s="244">
        <f>BK169+BK183+BK201</f>
        <v>0</v>
      </c>
    </row>
    <row r="169" s="12" customFormat="1" ht="22.8" customHeight="1">
      <c r="A169" s="12"/>
      <c r="B169" s="231"/>
      <c r="C169" s="232"/>
      <c r="D169" s="233" t="s">
        <v>82</v>
      </c>
      <c r="E169" s="245" t="s">
        <v>1361</v>
      </c>
      <c r="F169" s="245" t="s">
        <v>1362</v>
      </c>
      <c r="G169" s="232"/>
      <c r="H169" s="232"/>
      <c r="I169" s="235"/>
      <c r="J169" s="246">
        <f>BK169</f>
        <v>0</v>
      </c>
      <c r="K169" s="232"/>
      <c r="L169" s="237"/>
      <c r="M169" s="238"/>
      <c r="N169" s="239"/>
      <c r="O169" s="239"/>
      <c r="P169" s="240">
        <f>SUM(P170:P182)</f>
        <v>0</v>
      </c>
      <c r="Q169" s="239"/>
      <c r="R169" s="240">
        <f>SUM(R170:R182)</f>
        <v>0</v>
      </c>
      <c r="S169" s="239"/>
      <c r="T169" s="241">
        <f>SUM(T170:T182)</f>
        <v>0</v>
      </c>
      <c r="U169" s="12"/>
      <c r="V169" s="12"/>
      <c r="W169" s="12"/>
      <c r="X169" s="12"/>
      <c r="Y169" s="12"/>
      <c r="Z169" s="12"/>
      <c r="AA169" s="12"/>
      <c r="AB169" s="12"/>
      <c r="AC169" s="12"/>
      <c r="AD169" s="12"/>
      <c r="AE169" s="12"/>
      <c r="AR169" s="242" t="s">
        <v>93</v>
      </c>
      <c r="AT169" s="243" t="s">
        <v>82</v>
      </c>
      <c r="AU169" s="243" t="s">
        <v>91</v>
      </c>
      <c r="AY169" s="242" t="s">
        <v>397</v>
      </c>
      <c r="BK169" s="244">
        <f>SUM(BK170:BK182)</f>
        <v>0</v>
      </c>
    </row>
    <row r="170" s="2" customFormat="1" ht="21.75" customHeight="1">
      <c r="A170" s="40"/>
      <c r="B170" s="41"/>
      <c r="C170" s="247" t="s">
        <v>148</v>
      </c>
      <c r="D170" s="247" t="s">
        <v>400</v>
      </c>
      <c r="E170" s="248" t="s">
        <v>1364</v>
      </c>
      <c r="F170" s="249" t="s">
        <v>1365</v>
      </c>
      <c r="G170" s="250" t="s">
        <v>546</v>
      </c>
      <c r="H170" s="251">
        <v>9.3000000000000007</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179</v>
      </c>
    </row>
    <row r="171" s="13" customFormat="1">
      <c r="A171" s="13"/>
      <c r="B171" s="269"/>
      <c r="C171" s="270"/>
      <c r="D171" s="261" t="s">
        <v>465</v>
      </c>
      <c r="E171" s="271" t="s">
        <v>1</v>
      </c>
      <c r="F171" s="272" t="s">
        <v>7648</v>
      </c>
      <c r="G171" s="270"/>
      <c r="H171" s="273">
        <v>9.3000000000000007</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9.3000000000000007</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316" t="s">
        <v>151</v>
      </c>
      <c r="D173" s="316" t="s">
        <v>534</v>
      </c>
      <c r="E173" s="317" t="s">
        <v>1368</v>
      </c>
      <c r="F173" s="318" t="s">
        <v>1369</v>
      </c>
      <c r="G173" s="319" t="s">
        <v>502</v>
      </c>
      <c r="H173" s="320">
        <v>0.0030000000000000001</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534</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188</v>
      </c>
    </row>
    <row r="174" s="13" customFormat="1">
      <c r="A174" s="13"/>
      <c r="B174" s="269"/>
      <c r="C174" s="270"/>
      <c r="D174" s="261" t="s">
        <v>465</v>
      </c>
      <c r="E174" s="271" t="s">
        <v>1</v>
      </c>
      <c r="F174" s="272" t="s">
        <v>7649</v>
      </c>
      <c r="G174" s="270"/>
      <c r="H174" s="273">
        <v>0.0030000000000000001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0.0030000000000000001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21.75" customHeight="1">
      <c r="A176" s="40"/>
      <c r="B176" s="41"/>
      <c r="C176" s="247" t="s">
        <v>154</v>
      </c>
      <c r="D176" s="247" t="s">
        <v>400</v>
      </c>
      <c r="E176" s="248" t="s">
        <v>1385</v>
      </c>
      <c r="F176" s="249" t="s">
        <v>1386</v>
      </c>
      <c r="G176" s="250" t="s">
        <v>546</v>
      </c>
      <c r="H176" s="251">
        <v>9.3000000000000007</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194</v>
      </c>
    </row>
    <row r="177" s="13" customFormat="1">
      <c r="A177" s="13"/>
      <c r="B177" s="269"/>
      <c r="C177" s="270"/>
      <c r="D177" s="261" t="s">
        <v>465</v>
      </c>
      <c r="E177" s="271" t="s">
        <v>1</v>
      </c>
      <c r="F177" s="272" t="s">
        <v>7648</v>
      </c>
      <c r="G177" s="270"/>
      <c r="H177" s="273">
        <v>9.3000000000000007</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9.3000000000000007</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33" customHeight="1">
      <c r="A179" s="40"/>
      <c r="B179" s="41"/>
      <c r="C179" s="316" t="s">
        <v>157</v>
      </c>
      <c r="D179" s="316" t="s">
        <v>534</v>
      </c>
      <c r="E179" s="317" t="s">
        <v>1389</v>
      </c>
      <c r="F179" s="318" t="s">
        <v>7619</v>
      </c>
      <c r="G179" s="319" t="s">
        <v>546</v>
      </c>
      <c r="H179" s="320">
        <v>10.695</v>
      </c>
      <c r="I179" s="321"/>
      <c r="J179" s="322">
        <f>ROUND(I179*H179,2)</f>
        <v>0</v>
      </c>
      <c r="K179" s="323"/>
      <c r="L179" s="324"/>
      <c r="M179" s="325" t="s">
        <v>1</v>
      </c>
      <c r="N179" s="32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212</v>
      </c>
      <c r="AT179" s="259" t="s">
        <v>534</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200</v>
      </c>
    </row>
    <row r="180" s="13" customFormat="1">
      <c r="A180" s="13"/>
      <c r="B180" s="269"/>
      <c r="C180" s="270"/>
      <c r="D180" s="261" t="s">
        <v>465</v>
      </c>
      <c r="E180" s="271" t="s">
        <v>1</v>
      </c>
      <c r="F180" s="272" t="s">
        <v>7650</v>
      </c>
      <c r="G180" s="270"/>
      <c r="H180" s="273">
        <v>10.695</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10.695</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21.75" customHeight="1">
      <c r="A182" s="40"/>
      <c r="B182" s="41"/>
      <c r="C182" s="247" t="s">
        <v>8</v>
      </c>
      <c r="D182" s="247" t="s">
        <v>400</v>
      </c>
      <c r="E182" s="248" t="s">
        <v>7621</v>
      </c>
      <c r="F182" s="249" t="s">
        <v>1430</v>
      </c>
      <c r="G182" s="250" t="s">
        <v>1431</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206</v>
      </c>
    </row>
    <row r="183" s="12" customFormat="1" ht="22.8" customHeight="1">
      <c r="A183" s="12"/>
      <c r="B183" s="231"/>
      <c r="C183" s="232"/>
      <c r="D183" s="233" t="s">
        <v>82</v>
      </c>
      <c r="E183" s="245" t="s">
        <v>1765</v>
      </c>
      <c r="F183" s="245" t="s">
        <v>1766</v>
      </c>
      <c r="G183" s="232"/>
      <c r="H183" s="232"/>
      <c r="I183" s="235"/>
      <c r="J183" s="246">
        <f>BK183</f>
        <v>0</v>
      </c>
      <c r="K183" s="232"/>
      <c r="L183" s="237"/>
      <c r="M183" s="238"/>
      <c r="N183" s="239"/>
      <c r="O183" s="239"/>
      <c r="P183" s="240">
        <f>SUM(P184:P200)</f>
        <v>0</v>
      </c>
      <c r="Q183" s="239"/>
      <c r="R183" s="240">
        <f>SUM(R184:R200)</f>
        <v>0</v>
      </c>
      <c r="S183" s="239"/>
      <c r="T183" s="241">
        <f>SUM(T184:T200)</f>
        <v>0</v>
      </c>
      <c r="U183" s="12"/>
      <c r="V183" s="12"/>
      <c r="W183" s="12"/>
      <c r="X183" s="12"/>
      <c r="Y183" s="12"/>
      <c r="Z183" s="12"/>
      <c r="AA183" s="12"/>
      <c r="AB183" s="12"/>
      <c r="AC183" s="12"/>
      <c r="AD183" s="12"/>
      <c r="AE183" s="12"/>
      <c r="AR183" s="242" t="s">
        <v>93</v>
      </c>
      <c r="AT183" s="243" t="s">
        <v>82</v>
      </c>
      <c r="AU183" s="243" t="s">
        <v>91</v>
      </c>
      <c r="AY183" s="242" t="s">
        <v>397</v>
      </c>
      <c r="BK183" s="244">
        <f>SUM(BK184:BK200)</f>
        <v>0</v>
      </c>
    </row>
    <row r="184" s="2" customFormat="1" ht="16.5" customHeight="1">
      <c r="A184" s="40"/>
      <c r="B184" s="41"/>
      <c r="C184" s="247" t="s">
        <v>162</v>
      </c>
      <c r="D184" s="247" t="s">
        <v>400</v>
      </c>
      <c r="E184" s="248" t="s">
        <v>1768</v>
      </c>
      <c r="F184" s="249" t="s">
        <v>7651</v>
      </c>
      <c r="G184" s="250" t="s">
        <v>461</v>
      </c>
      <c r="H184" s="251">
        <v>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212</v>
      </c>
    </row>
    <row r="185" s="2" customFormat="1">
      <c r="A185" s="40"/>
      <c r="B185" s="41"/>
      <c r="C185" s="42"/>
      <c r="D185" s="261" t="s">
        <v>404</v>
      </c>
      <c r="E185" s="42"/>
      <c r="F185" s="262" t="s">
        <v>7623</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404</v>
      </c>
      <c r="AU185" s="18" t="s">
        <v>93</v>
      </c>
    </row>
    <row r="186" s="2" customFormat="1" ht="21.75" customHeight="1">
      <c r="A186" s="40"/>
      <c r="B186" s="41"/>
      <c r="C186" s="247" t="s">
        <v>165</v>
      </c>
      <c r="D186" s="247" t="s">
        <v>400</v>
      </c>
      <c r="E186" s="248" t="s">
        <v>1772</v>
      </c>
      <c r="F186" s="249" t="s">
        <v>7622</v>
      </c>
      <c r="G186" s="250" t="s">
        <v>461</v>
      </c>
      <c r="H186" s="251">
        <v>15.85</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215</v>
      </c>
    </row>
    <row r="187" s="2" customFormat="1">
      <c r="A187" s="40"/>
      <c r="B187" s="41"/>
      <c r="C187" s="42"/>
      <c r="D187" s="261" t="s">
        <v>404</v>
      </c>
      <c r="E187" s="42"/>
      <c r="F187" s="262" t="s">
        <v>7623</v>
      </c>
      <c r="G187" s="42"/>
      <c r="H187" s="42"/>
      <c r="I187" s="157"/>
      <c r="J187" s="42"/>
      <c r="K187" s="42"/>
      <c r="L187" s="46"/>
      <c r="M187" s="263"/>
      <c r="N187" s="264"/>
      <c r="O187" s="93"/>
      <c r="P187" s="93"/>
      <c r="Q187" s="93"/>
      <c r="R187" s="93"/>
      <c r="S187" s="93"/>
      <c r="T187" s="94"/>
      <c r="U187" s="40"/>
      <c r="V187" s="40"/>
      <c r="W187" s="40"/>
      <c r="X187" s="40"/>
      <c r="Y187" s="40"/>
      <c r="Z187" s="40"/>
      <c r="AA187" s="40"/>
      <c r="AB187" s="40"/>
      <c r="AC187" s="40"/>
      <c r="AD187" s="40"/>
      <c r="AE187" s="40"/>
      <c r="AT187" s="18" t="s">
        <v>404</v>
      </c>
      <c r="AU187" s="18" t="s">
        <v>93</v>
      </c>
    </row>
    <row r="188" s="2" customFormat="1" ht="16.5" customHeight="1">
      <c r="A188" s="40"/>
      <c r="B188" s="41"/>
      <c r="C188" s="247" t="s">
        <v>168</v>
      </c>
      <c r="D188" s="247" t="s">
        <v>400</v>
      </c>
      <c r="E188" s="248" t="s">
        <v>1777</v>
      </c>
      <c r="F188" s="249" t="s">
        <v>7624</v>
      </c>
      <c r="G188" s="250" t="s">
        <v>656</v>
      </c>
      <c r="H188" s="251">
        <v>3</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661</v>
      </c>
    </row>
    <row r="189" s="2" customFormat="1">
      <c r="A189" s="40"/>
      <c r="B189" s="41"/>
      <c r="C189" s="42"/>
      <c r="D189" s="261" t="s">
        <v>404</v>
      </c>
      <c r="E189" s="42"/>
      <c r="F189" s="262" t="s">
        <v>7623</v>
      </c>
      <c r="G189" s="42"/>
      <c r="H189" s="42"/>
      <c r="I189" s="157"/>
      <c r="J189" s="42"/>
      <c r="K189" s="42"/>
      <c r="L189" s="46"/>
      <c r="M189" s="263"/>
      <c r="N189" s="264"/>
      <c r="O189" s="93"/>
      <c r="P189" s="93"/>
      <c r="Q189" s="93"/>
      <c r="R189" s="93"/>
      <c r="S189" s="93"/>
      <c r="T189" s="94"/>
      <c r="U189" s="40"/>
      <c r="V189" s="40"/>
      <c r="W189" s="40"/>
      <c r="X189" s="40"/>
      <c r="Y189" s="40"/>
      <c r="Z189" s="40"/>
      <c r="AA189" s="40"/>
      <c r="AB189" s="40"/>
      <c r="AC189" s="40"/>
      <c r="AD189" s="40"/>
      <c r="AE189" s="40"/>
      <c r="AT189" s="18" t="s">
        <v>404</v>
      </c>
      <c r="AU189" s="18" t="s">
        <v>93</v>
      </c>
    </row>
    <row r="190" s="2" customFormat="1" ht="16.5" customHeight="1">
      <c r="A190" s="40"/>
      <c r="B190" s="41"/>
      <c r="C190" s="247" t="s">
        <v>171</v>
      </c>
      <c r="D190" s="247" t="s">
        <v>400</v>
      </c>
      <c r="E190" s="248" t="s">
        <v>1780</v>
      </c>
      <c r="F190" s="249" t="s">
        <v>7625</v>
      </c>
      <c r="G190" s="250" t="s">
        <v>461</v>
      </c>
      <c r="H190" s="251">
        <v>8.6999999999999993</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664</v>
      </c>
    </row>
    <row r="191" s="2" customFormat="1">
      <c r="A191" s="40"/>
      <c r="B191" s="41"/>
      <c r="C191" s="42"/>
      <c r="D191" s="261" t="s">
        <v>404</v>
      </c>
      <c r="E191" s="42"/>
      <c r="F191" s="262" t="s">
        <v>7623</v>
      </c>
      <c r="G191" s="42"/>
      <c r="H191" s="42"/>
      <c r="I191" s="157"/>
      <c r="J191" s="42"/>
      <c r="K191" s="42"/>
      <c r="L191" s="46"/>
      <c r="M191" s="263"/>
      <c r="N191" s="264"/>
      <c r="O191" s="93"/>
      <c r="P191" s="93"/>
      <c r="Q191" s="93"/>
      <c r="R191" s="93"/>
      <c r="S191" s="93"/>
      <c r="T191" s="94"/>
      <c r="U191" s="40"/>
      <c r="V191" s="40"/>
      <c r="W191" s="40"/>
      <c r="X191" s="40"/>
      <c r="Y191" s="40"/>
      <c r="Z191" s="40"/>
      <c r="AA191" s="40"/>
      <c r="AB191" s="40"/>
      <c r="AC191" s="40"/>
      <c r="AD191" s="40"/>
      <c r="AE191" s="40"/>
      <c r="AT191" s="18" t="s">
        <v>404</v>
      </c>
      <c r="AU191" s="18" t="s">
        <v>93</v>
      </c>
    </row>
    <row r="192" s="2" customFormat="1" ht="16.5" customHeight="1">
      <c r="A192" s="40"/>
      <c r="B192" s="41"/>
      <c r="C192" s="247" t="s">
        <v>174</v>
      </c>
      <c r="D192" s="247" t="s">
        <v>400</v>
      </c>
      <c r="E192" s="248" t="s">
        <v>1784</v>
      </c>
      <c r="F192" s="249" t="s">
        <v>7626</v>
      </c>
      <c r="G192" s="250" t="s">
        <v>461</v>
      </c>
      <c r="H192" s="251">
        <v>15.85</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667</v>
      </c>
    </row>
    <row r="193" s="2" customFormat="1">
      <c r="A193" s="40"/>
      <c r="B193" s="41"/>
      <c r="C193" s="42"/>
      <c r="D193" s="261" t="s">
        <v>404</v>
      </c>
      <c r="E193" s="42"/>
      <c r="F193" s="262" t="s">
        <v>7623</v>
      </c>
      <c r="G193" s="42"/>
      <c r="H193" s="42"/>
      <c r="I193" s="157"/>
      <c r="J193" s="42"/>
      <c r="K193" s="42"/>
      <c r="L193" s="46"/>
      <c r="M193" s="263"/>
      <c r="N193" s="264"/>
      <c r="O193" s="93"/>
      <c r="P193" s="93"/>
      <c r="Q193" s="93"/>
      <c r="R193" s="93"/>
      <c r="S193" s="93"/>
      <c r="T193" s="94"/>
      <c r="U193" s="40"/>
      <c r="V193" s="40"/>
      <c r="W193" s="40"/>
      <c r="X193" s="40"/>
      <c r="Y193" s="40"/>
      <c r="Z193" s="40"/>
      <c r="AA193" s="40"/>
      <c r="AB193" s="40"/>
      <c r="AC193" s="40"/>
      <c r="AD193" s="40"/>
      <c r="AE193" s="40"/>
      <c r="AT193" s="18" t="s">
        <v>404</v>
      </c>
      <c r="AU193" s="18" t="s">
        <v>93</v>
      </c>
    </row>
    <row r="194" s="2" customFormat="1" ht="16.5" customHeight="1">
      <c r="A194" s="40"/>
      <c r="B194" s="41"/>
      <c r="C194" s="247" t="s">
        <v>7</v>
      </c>
      <c r="D194" s="247" t="s">
        <v>400</v>
      </c>
      <c r="E194" s="248" t="s">
        <v>1787</v>
      </c>
      <c r="F194" s="249" t="s">
        <v>7627</v>
      </c>
      <c r="G194" s="250" t="s">
        <v>461</v>
      </c>
      <c r="H194" s="251">
        <v>15.85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162</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162</v>
      </c>
      <c r="BM194" s="259" t="s">
        <v>670</v>
      </c>
    </row>
    <row r="195" s="2" customFormat="1">
      <c r="A195" s="40"/>
      <c r="B195" s="41"/>
      <c r="C195" s="42"/>
      <c r="D195" s="261" t="s">
        <v>404</v>
      </c>
      <c r="E195" s="42"/>
      <c r="F195" s="262" t="s">
        <v>7623</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404</v>
      </c>
      <c r="AU195" s="18" t="s">
        <v>93</v>
      </c>
    </row>
    <row r="196" s="2" customFormat="1" ht="16.5" customHeight="1">
      <c r="A196" s="40"/>
      <c r="B196" s="41"/>
      <c r="C196" s="247" t="s">
        <v>179</v>
      </c>
      <c r="D196" s="247" t="s">
        <v>400</v>
      </c>
      <c r="E196" s="248" t="s">
        <v>1791</v>
      </c>
      <c r="F196" s="249" t="s">
        <v>7628</v>
      </c>
      <c r="G196" s="250" t="s">
        <v>461</v>
      </c>
      <c r="H196" s="251">
        <v>18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673</v>
      </c>
    </row>
    <row r="197" s="2" customFormat="1">
      <c r="A197" s="40"/>
      <c r="B197" s="41"/>
      <c r="C197" s="42"/>
      <c r="D197" s="261" t="s">
        <v>404</v>
      </c>
      <c r="E197" s="42"/>
      <c r="F197" s="262" t="s">
        <v>7623</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404</v>
      </c>
      <c r="AU197" s="18" t="s">
        <v>93</v>
      </c>
    </row>
    <row r="198" s="2" customFormat="1" ht="16.5" customHeight="1">
      <c r="A198" s="40"/>
      <c r="B198" s="41"/>
      <c r="C198" s="247" t="s">
        <v>185</v>
      </c>
      <c r="D198" s="247" t="s">
        <v>400</v>
      </c>
      <c r="E198" s="248" t="s">
        <v>1794</v>
      </c>
      <c r="F198" s="249" t="s">
        <v>7629</v>
      </c>
      <c r="G198" s="250" t="s">
        <v>461</v>
      </c>
      <c r="H198" s="251">
        <v>18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676</v>
      </c>
    </row>
    <row r="199" s="2" customFormat="1">
      <c r="A199" s="40"/>
      <c r="B199" s="41"/>
      <c r="C199" s="42"/>
      <c r="D199" s="261" t="s">
        <v>404</v>
      </c>
      <c r="E199" s="42"/>
      <c r="F199" s="262" t="s">
        <v>7623</v>
      </c>
      <c r="G199" s="42"/>
      <c r="H199" s="42"/>
      <c r="I199" s="157"/>
      <c r="J199" s="42"/>
      <c r="K199" s="42"/>
      <c r="L199" s="46"/>
      <c r="M199" s="263"/>
      <c r="N199" s="264"/>
      <c r="O199" s="93"/>
      <c r="P199" s="93"/>
      <c r="Q199" s="93"/>
      <c r="R199" s="93"/>
      <c r="S199" s="93"/>
      <c r="T199" s="94"/>
      <c r="U199" s="40"/>
      <c r="V199" s="40"/>
      <c r="W199" s="40"/>
      <c r="X199" s="40"/>
      <c r="Y199" s="40"/>
      <c r="Z199" s="40"/>
      <c r="AA199" s="40"/>
      <c r="AB199" s="40"/>
      <c r="AC199" s="40"/>
      <c r="AD199" s="40"/>
      <c r="AE199" s="40"/>
      <c r="AT199" s="18" t="s">
        <v>404</v>
      </c>
      <c r="AU199" s="18" t="s">
        <v>93</v>
      </c>
    </row>
    <row r="200" s="2" customFormat="1" ht="16.5" customHeight="1">
      <c r="A200" s="40"/>
      <c r="B200" s="41"/>
      <c r="C200" s="247" t="s">
        <v>188</v>
      </c>
      <c r="D200" s="247" t="s">
        <v>400</v>
      </c>
      <c r="E200" s="248" t="s">
        <v>7630</v>
      </c>
      <c r="F200" s="249" t="s">
        <v>1821</v>
      </c>
      <c r="G200" s="250" t="s">
        <v>1431</v>
      </c>
      <c r="H200" s="329"/>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162</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679</v>
      </c>
    </row>
    <row r="201" s="12" customFormat="1" ht="22.8" customHeight="1">
      <c r="A201" s="12"/>
      <c r="B201" s="231"/>
      <c r="C201" s="232"/>
      <c r="D201" s="233" t="s">
        <v>82</v>
      </c>
      <c r="E201" s="245" t="s">
        <v>3515</v>
      </c>
      <c r="F201" s="245" t="s">
        <v>3516</v>
      </c>
      <c r="G201" s="232"/>
      <c r="H201" s="232"/>
      <c r="I201" s="235"/>
      <c r="J201" s="246">
        <f>BK201</f>
        <v>0</v>
      </c>
      <c r="K201" s="232"/>
      <c r="L201" s="237"/>
      <c r="M201" s="238"/>
      <c r="N201" s="239"/>
      <c r="O201" s="239"/>
      <c r="P201" s="240">
        <f>SUM(P202:P212)</f>
        <v>0</v>
      </c>
      <c r="Q201" s="239"/>
      <c r="R201" s="240">
        <f>SUM(R202:R212)</f>
        <v>0</v>
      </c>
      <c r="S201" s="239"/>
      <c r="T201" s="241">
        <f>SUM(T202:T212)</f>
        <v>0</v>
      </c>
      <c r="U201" s="12"/>
      <c r="V201" s="12"/>
      <c r="W201" s="12"/>
      <c r="X201" s="12"/>
      <c r="Y201" s="12"/>
      <c r="Z201" s="12"/>
      <c r="AA201" s="12"/>
      <c r="AB201" s="12"/>
      <c r="AC201" s="12"/>
      <c r="AD201" s="12"/>
      <c r="AE201" s="12"/>
      <c r="AR201" s="242" t="s">
        <v>93</v>
      </c>
      <c r="AT201" s="243" t="s">
        <v>82</v>
      </c>
      <c r="AU201" s="243" t="s">
        <v>91</v>
      </c>
      <c r="AY201" s="242" t="s">
        <v>397</v>
      </c>
      <c r="BK201" s="244">
        <f>SUM(BK202:BK212)</f>
        <v>0</v>
      </c>
    </row>
    <row r="202" s="2" customFormat="1" ht="16.5" customHeight="1">
      <c r="A202" s="40"/>
      <c r="B202" s="41"/>
      <c r="C202" s="247" t="s">
        <v>191</v>
      </c>
      <c r="D202" s="247" t="s">
        <v>400</v>
      </c>
      <c r="E202" s="248" t="s">
        <v>7631</v>
      </c>
      <c r="F202" s="249" t="s">
        <v>7652</v>
      </c>
      <c r="G202" s="250" t="s">
        <v>3621</v>
      </c>
      <c r="H202" s="251">
        <v>82.409999999999997</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682</v>
      </c>
    </row>
    <row r="203" s="2" customFormat="1">
      <c r="A203" s="40"/>
      <c r="B203" s="41"/>
      <c r="C203" s="42"/>
      <c r="D203" s="261" t="s">
        <v>404</v>
      </c>
      <c r="E203" s="42"/>
      <c r="F203" s="262" t="s">
        <v>7623</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404</v>
      </c>
      <c r="AU203" s="18" t="s">
        <v>93</v>
      </c>
    </row>
    <row r="204" s="2" customFormat="1" ht="16.5" customHeight="1">
      <c r="A204" s="40"/>
      <c r="B204" s="41"/>
      <c r="C204" s="247" t="s">
        <v>194</v>
      </c>
      <c r="D204" s="247" t="s">
        <v>400</v>
      </c>
      <c r="E204" s="248" t="s">
        <v>7633</v>
      </c>
      <c r="F204" s="249" t="s">
        <v>7653</v>
      </c>
      <c r="G204" s="250" t="s">
        <v>3621</v>
      </c>
      <c r="H204" s="251">
        <v>51.229999999999997</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162</v>
      </c>
      <c r="AT204" s="259" t="s">
        <v>400</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995</v>
      </c>
    </row>
    <row r="205" s="2" customFormat="1">
      <c r="A205" s="40"/>
      <c r="B205" s="41"/>
      <c r="C205" s="42"/>
      <c r="D205" s="261" t="s">
        <v>404</v>
      </c>
      <c r="E205" s="42"/>
      <c r="F205" s="262" t="s">
        <v>7623</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404</v>
      </c>
      <c r="AU205" s="18" t="s">
        <v>93</v>
      </c>
    </row>
    <row r="206" s="2" customFormat="1" ht="16.5" customHeight="1">
      <c r="A206" s="40"/>
      <c r="B206" s="41"/>
      <c r="C206" s="247" t="s">
        <v>197</v>
      </c>
      <c r="D206" s="247" t="s">
        <v>400</v>
      </c>
      <c r="E206" s="248" t="s">
        <v>7635</v>
      </c>
      <c r="F206" s="249" t="s">
        <v>7654</v>
      </c>
      <c r="G206" s="250" t="s">
        <v>656</v>
      </c>
      <c r="H206" s="251">
        <v>1</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162</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1026</v>
      </c>
    </row>
    <row r="207" s="2" customFormat="1">
      <c r="A207" s="40"/>
      <c r="B207" s="41"/>
      <c r="C207" s="42"/>
      <c r="D207" s="261" t="s">
        <v>404</v>
      </c>
      <c r="E207" s="42"/>
      <c r="F207" s="262" t="s">
        <v>7623</v>
      </c>
      <c r="G207" s="42"/>
      <c r="H207" s="42"/>
      <c r="I207" s="157"/>
      <c r="J207" s="42"/>
      <c r="K207" s="42"/>
      <c r="L207" s="46"/>
      <c r="M207" s="263"/>
      <c r="N207" s="264"/>
      <c r="O207" s="93"/>
      <c r="P207" s="93"/>
      <c r="Q207" s="93"/>
      <c r="R207" s="93"/>
      <c r="S207" s="93"/>
      <c r="T207" s="94"/>
      <c r="U207" s="40"/>
      <c r="V207" s="40"/>
      <c r="W207" s="40"/>
      <c r="X207" s="40"/>
      <c r="Y207" s="40"/>
      <c r="Z207" s="40"/>
      <c r="AA207" s="40"/>
      <c r="AB207" s="40"/>
      <c r="AC207" s="40"/>
      <c r="AD207" s="40"/>
      <c r="AE207" s="40"/>
      <c r="AT207" s="18" t="s">
        <v>404</v>
      </c>
      <c r="AU207" s="18" t="s">
        <v>93</v>
      </c>
    </row>
    <row r="208" s="2" customFormat="1" ht="16.5" customHeight="1">
      <c r="A208" s="40"/>
      <c r="B208" s="41"/>
      <c r="C208" s="247" t="s">
        <v>200</v>
      </c>
      <c r="D208" s="247" t="s">
        <v>400</v>
      </c>
      <c r="E208" s="248" t="s">
        <v>7637</v>
      </c>
      <c r="F208" s="249" t="s">
        <v>7655</v>
      </c>
      <c r="G208" s="250" t="s">
        <v>3621</v>
      </c>
      <c r="H208" s="251">
        <v>24.690000000000001</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162</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1042</v>
      </c>
    </row>
    <row r="209" s="2" customFormat="1">
      <c r="A209" s="40"/>
      <c r="B209" s="41"/>
      <c r="C209" s="42"/>
      <c r="D209" s="261" t="s">
        <v>404</v>
      </c>
      <c r="E209" s="42"/>
      <c r="F209" s="262" t="s">
        <v>7623</v>
      </c>
      <c r="G209" s="42"/>
      <c r="H209" s="42"/>
      <c r="I209" s="157"/>
      <c r="J209" s="42"/>
      <c r="K209" s="42"/>
      <c r="L209" s="46"/>
      <c r="M209" s="263"/>
      <c r="N209" s="264"/>
      <c r="O209" s="93"/>
      <c r="P209" s="93"/>
      <c r="Q209" s="93"/>
      <c r="R209" s="93"/>
      <c r="S209" s="93"/>
      <c r="T209" s="94"/>
      <c r="U209" s="40"/>
      <c r="V209" s="40"/>
      <c r="W209" s="40"/>
      <c r="X209" s="40"/>
      <c r="Y209" s="40"/>
      <c r="Z209" s="40"/>
      <c r="AA209" s="40"/>
      <c r="AB209" s="40"/>
      <c r="AC209" s="40"/>
      <c r="AD209" s="40"/>
      <c r="AE209" s="40"/>
      <c r="AT209" s="18" t="s">
        <v>404</v>
      </c>
      <c r="AU209" s="18" t="s">
        <v>93</v>
      </c>
    </row>
    <row r="210" s="2" customFormat="1" ht="21.75" customHeight="1">
      <c r="A210" s="40"/>
      <c r="B210" s="41"/>
      <c r="C210" s="247" t="s">
        <v>203</v>
      </c>
      <c r="D210" s="247" t="s">
        <v>400</v>
      </c>
      <c r="E210" s="248" t="s">
        <v>7656</v>
      </c>
      <c r="F210" s="249" t="s">
        <v>7657</v>
      </c>
      <c r="G210" s="250" t="s">
        <v>3621</v>
      </c>
      <c r="H210" s="251">
        <v>1532.0699999999999</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162</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162</v>
      </c>
      <c r="BM210" s="259" t="s">
        <v>1057</v>
      </c>
    </row>
    <row r="211" s="2" customFormat="1">
      <c r="A211" s="40"/>
      <c r="B211" s="41"/>
      <c r="C211" s="42"/>
      <c r="D211" s="261" t="s">
        <v>404</v>
      </c>
      <c r="E211" s="42"/>
      <c r="F211" s="262" t="s">
        <v>7623</v>
      </c>
      <c r="G211" s="42"/>
      <c r="H211" s="42"/>
      <c r="I211" s="157"/>
      <c r="J211" s="42"/>
      <c r="K211" s="42"/>
      <c r="L211" s="46"/>
      <c r="M211" s="263"/>
      <c r="N211" s="264"/>
      <c r="O211" s="93"/>
      <c r="P211" s="93"/>
      <c r="Q211" s="93"/>
      <c r="R211" s="93"/>
      <c r="S211" s="93"/>
      <c r="T211" s="94"/>
      <c r="U211" s="40"/>
      <c r="V211" s="40"/>
      <c r="W211" s="40"/>
      <c r="X211" s="40"/>
      <c r="Y211" s="40"/>
      <c r="Z211" s="40"/>
      <c r="AA211" s="40"/>
      <c r="AB211" s="40"/>
      <c r="AC211" s="40"/>
      <c r="AD211" s="40"/>
      <c r="AE211" s="40"/>
      <c r="AT211" s="18" t="s">
        <v>404</v>
      </c>
      <c r="AU211" s="18" t="s">
        <v>93</v>
      </c>
    </row>
    <row r="212" s="2" customFormat="1" ht="16.5" customHeight="1">
      <c r="A212" s="40"/>
      <c r="B212" s="41"/>
      <c r="C212" s="247" t="s">
        <v>206</v>
      </c>
      <c r="D212" s="247" t="s">
        <v>400</v>
      </c>
      <c r="E212" s="248" t="s">
        <v>7639</v>
      </c>
      <c r="F212" s="249" t="s">
        <v>3712</v>
      </c>
      <c r="G212" s="250" t="s">
        <v>1431</v>
      </c>
      <c r="H212" s="329"/>
      <c r="I212" s="252"/>
      <c r="J212" s="253">
        <f>ROUND(I212*H212,2)</f>
        <v>0</v>
      </c>
      <c r="K212" s="254"/>
      <c r="L212" s="46"/>
      <c r="M212" s="302" t="s">
        <v>1</v>
      </c>
      <c r="N212" s="303" t="s">
        <v>48</v>
      </c>
      <c r="O212" s="267"/>
      <c r="P212" s="304">
        <f>O212*H212</f>
        <v>0</v>
      </c>
      <c r="Q212" s="304">
        <v>0</v>
      </c>
      <c r="R212" s="304">
        <f>Q212*H212</f>
        <v>0</v>
      </c>
      <c r="S212" s="304">
        <v>0</v>
      </c>
      <c r="T212" s="305">
        <f>S212*H212</f>
        <v>0</v>
      </c>
      <c r="U212" s="40"/>
      <c r="V212" s="40"/>
      <c r="W212" s="40"/>
      <c r="X212" s="40"/>
      <c r="Y212" s="40"/>
      <c r="Z212" s="40"/>
      <c r="AA212" s="40"/>
      <c r="AB212" s="40"/>
      <c r="AC212" s="40"/>
      <c r="AD212" s="40"/>
      <c r="AE212" s="40"/>
      <c r="AR212" s="259" t="s">
        <v>162</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162</v>
      </c>
      <c r="BM212" s="259" t="s">
        <v>1066</v>
      </c>
    </row>
    <row r="213" s="2" customFormat="1" ht="6.96" customHeight="1">
      <c r="A213" s="40"/>
      <c r="B213" s="68"/>
      <c r="C213" s="69"/>
      <c r="D213" s="69"/>
      <c r="E213" s="69"/>
      <c r="F213" s="69"/>
      <c r="G213" s="69"/>
      <c r="H213" s="69"/>
      <c r="I213" s="195"/>
      <c r="J213" s="69"/>
      <c r="K213" s="69"/>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idmuKYCiWcFP5bR+RNBgOZzZ4NEFFKBOHlF5wukyF9BQHZie0aYE6sX8QUKiul8/CDOjp95NGyV/HH/qRMsIBA==" hashValue="GQhEyJlrzGYwESdlGhCCXEuVq44yYXwDCCYxAGr5UGSn/OHGuFwAqptB0FFj/wwrcxH4x/5M+1KcK1S5G/yBDg==" algorithmName="SHA-512" password="CC35"/>
  <autoFilter ref="C129:K212"/>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7659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ROUND((SUM(BE125:BE337)),  2)</f>
        <v>0</v>
      </c>
      <c r="G35" s="40"/>
      <c r="H35" s="40"/>
      <c r="I35" s="174">
        <v>0.20999999999999999</v>
      </c>
      <c r="J35" s="173">
        <f>ROUND(((SUM(BE125:BE337))*I35),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ROUND((SUM(BF125:BF337)),  2)</f>
        <v>0</v>
      </c>
      <c r="G36" s="40"/>
      <c r="H36" s="40"/>
      <c r="I36" s="174">
        <v>0.14999999999999999</v>
      </c>
      <c r="J36" s="173">
        <f>ROUND(((SUM(BF125:BF337))*I36),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ROUND((SUM(BG125:BG337)),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ROUND((SUM(BH125:BH337)),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ROUND((SUM(BI125:BI337)),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SO301 - Kanalizace areálová - splašková</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J212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7660</v>
      </c>
      <c r="E102" s="214"/>
      <c r="F102" s="214"/>
      <c r="G102" s="214"/>
      <c r="H102" s="214"/>
      <c r="I102" s="215"/>
      <c r="J102" s="216">
        <f>J219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J334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7658</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SO301 - Kanalizace areálová - splašková</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456</v>
      </c>
      <c r="F126" s="234" t="s">
        <v>457</v>
      </c>
      <c r="G126" s="232"/>
      <c r="H126" s="232"/>
      <c r="I126" s="235"/>
      <c r="J126" s="236">
        <f>BK126</f>
        <v>0</v>
      </c>
      <c r="K126" s="232"/>
      <c r="L126" s="237"/>
      <c r="M126" s="238"/>
      <c r="N126" s="239"/>
      <c r="O126" s="239"/>
      <c r="P126" s="240">
        <f>P127+P212+P219+P334</f>
        <v>0</v>
      </c>
      <c r="Q126" s="239"/>
      <c r="R126" s="240">
        <f>R127+R212+R219+R334</f>
        <v>0</v>
      </c>
      <c r="S126" s="239"/>
      <c r="T126" s="241">
        <f>T127+T212+T219+T334</f>
        <v>0</v>
      </c>
      <c r="U126" s="12"/>
      <c r="V126" s="12"/>
      <c r="W126" s="12"/>
      <c r="X126" s="12"/>
      <c r="Y126" s="12"/>
      <c r="Z126" s="12"/>
      <c r="AA126" s="12"/>
      <c r="AB126" s="12"/>
      <c r="AC126" s="12"/>
      <c r="AD126" s="12"/>
      <c r="AE126" s="12"/>
      <c r="AR126" s="242" t="s">
        <v>91</v>
      </c>
      <c r="AT126" s="243" t="s">
        <v>82</v>
      </c>
      <c r="AU126" s="243" t="s">
        <v>83</v>
      </c>
      <c r="AY126" s="242" t="s">
        <v>397</v>
      </c>
      <c r="BK126" s="244">
        <f>BK127+BK212+BK219+BK334</f>
        <v>0</v>
      </c>
    </row>
    <row r="127" s="12" customFormat="1" ht="22.8" customHeight="1">
      <c r="A127" s="12"/>
      <c r="B127" s="231"/>
      <c r="C127" s="232"/>
      <c r="D127" s="233" t="s">
        <v>82</v>
      </c>
      <c r="E127" s="245" t="s">
        <v>91</v>
      </c>
      <c r="F127" s="245" t="s">
        <v>458</v>
      </c>
      <c r="G127" s="232"/>
      <c r="H127" s="232"/>
      <c r="I127" s="235"/>
      <c r="J127" s="246">
        <f>BK127</f>
        <v>0</v>
      </c>
      <c r="K127" s="232"/>
      <c r="L127" s="237"/>
      <c r="M127" s="238"/>
      <c r="N127" s="239"/>
      <c r="O127" s="239"/>
      <c r="P127" s="240">
        <f>SUM(P128:P211)</f>
        <v>0</v>
      </c>
      <c r="Q127" s="239"/>
      <c r="R127" s="240">
        <f>SUM(R128:R211)</f>
        <v>0</v>
      </c>
      <c r="S127" s="239"/>
      <c r="T127" s="241">
        <f>SUM(T128:T211)</f>
        <v>0</v>
      </c>
      <c r="U127" s="12"/>
      <c r="V127" s="12"/>
      <c r="W127" s="12"/>
      <c r="X127" s="12"/>
      <c r="Y127" s="12"/>
      <c r="Z127" s="12"/>
      <c r="AA127" s="12"/>
      <c r="AB127" s="12"/>
      <c r="AC127" s="12"/>
      <c r="AD127" s="12"/>
      <c r="AE127" s="12"/>
      <c r="AR127" s="242" t="s">
        <v>91</v>
      </c>
      <c r="AT127" s="243" t="s">
        <v>82</v>
      </c>
      <c r="AU127" s="243" t="s">
        <v>91</v>
      </c>
      <c r="AY127" s="242" t="s">
        <v>397</v>
      </c>
      <c r="BK127" s="244">
        <f>SUM(BK128:BK211)</f>
        <v>0</v>
      </c>
    </row>
    <row r="128" s="2" customFormat="1" ht="55.5" customHeight="1">
      <c r="A128" s="40"/>
      <c r="B128" s="41"/>
      <c r="C128" s="247" t="s">
        <v>91</v>
      </c>
      <c r="D128" s="247" t="s">
        <v>400</v>
      </c>
      <c r="E128" s="248" t="s">
        <v>7661</v>
      </c>
      <c r="F128" s="249" t="s">
        <v>7662</v>
      </c>
      <c r="G128" s="250" t="s">
        <v>461</v>
      </c>
      <c r="H128" s="251">
        <v>6</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465</v>
      </c>
      <c r="E129" s="271" t="s">
        <v>1</v>
      </c>
      <c r="F129" s="272" t="s">
        <v>7663</v>
      </c>
      <c r="G129" s="270"/>
      <c r="H129" s="273">
        <v>6</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6</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2" customFormat="1" ht="55.5" customHeight="1">
      <c r="A131" s="40"/>
      <c r="B131" s="41"/>
      <c r="C131" s="247" t="s">
        <v>93</v>
      </c>
      <c r="D131" s="247" t="s">
        <v>400</v>
      </c>
      <c r="E131" s="248" t="s">
        <v>7664</v>
      </c>
      <c r="F131" s="249" t="s">
        <v>7662</v>
      </c>
      <c r="G131" s="250" t="s">
        <v>461</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465</v>
      </c>
      <c r="E132" s="271" t="s">
        <v>1</v>
      </c>
      <c r="F132" s="272" t="s">
        <v>7665</v>
      </c>
      <c r="G132" s="270"/>
      <c r="H132" s="273">
        <v>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112</v>
      </c>
      <c r="D134" s="247" t="s">
        <v>400</v>
      </c>
      <c r="E134" s="248" t="s">
        <v>7666</v>
      </c>
      <c r="F134" s="249" t="s">
        <v>7662</v>
      </c>
      <c r="G134" s="250" t="s">
        <v>461</v>
      </c>
      <c r="H134" s="251">
        <v>12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465</v>
      </c>
      <c r="E135" s="271" t="s">
        <v>1</v>
      </c>
      <c r="F135" s="272" t="s">
        <v>7667</v>
      </c>
      <c r="G135" s="270"/>
      <c r="H135" s="273">
        <v>12</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12</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33" customHeight="1">
      <c r="A137" s="40"/>
      <c r="B137" s="41"/>
      <c r="C137" s="247" t="s">
        <v>124</v>
      </c>
      <c r="D137" s="247" t="s">
        <v>400</v>
      </c>
      <c r="E137" s="248" t="s">
        <v>7668</v>
      </c>
      <c r="F137" s="249" t="s">
        <v>7669</v>
      </c>
      <c r="G137" s="250" t="s">
        <v>464</v>
      </c>
      <c r="H137" s="251">
        <v>25.739999999999998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465</v>
      </c>
      <c r="E138" s="271" t="s">
        <v>1</v>
      </c>
      <c r="F138" s="272" t="s">
        <v>7670</v>
      </c>
      <c r="G138" s="270"/>
      <c r="H138" s="273">
        <v>25.739999999999998</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25.739999999999998</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44.25" customHeight="1">
      <c r="A140" s="40"/>
      <c r="B140" s="41"/>
      <c r="C140" s="247" t="s">
        <v>130</v>
      </c>
      <c r="D140" s="247" t="s">
        <v>400</v>
      </c>
      <c r="E140" s="248" t="s">
        <v>7671</v>
      </c>
      <c r="F140" s="249" t="s">
        <v>7672</v>
      </c>
      <c r="G140" s="250" t="s">
        <v>464</v>
      </c>
      <c r="H140" s="251">
        <v>496.64999999999998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465</v>
      </c>
      <c r="E141" s="271" t="s">
        <v>1</v>
      </c>
      <c r="F141" s="272" t="s">
        <v>7673</v>
      </c>
      <c r="G141" s="270"/>
      <c r="H141" s="273">
        <v>254.375</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3" customFormat="1">
      <c r="A142" s="13"/>
      <c r="B142" s="269"/>
      <c r="C142" s="270"/>
      <c r="D142" s="261" t="s">
        <v>465</v>
      </c>
      <c r="E142" s="271" t="s">
        <v>1</v>
      </c>
      <c r="F142" s="272" t="s">
        <v>7674</v>
      </c>
      <c r="G142" s="270"/>
      <c r="H142" s="273">
        <v>84.700000000000003</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7675</v>
      </c>
      <c r="G143" s="270"/>
      <c r="H143" s="273">
        <v>141.68000000000001</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3" customFormat="1">
      <c r="A144" s="13"/>
      <c r="B144" s="269"/>
      <c r="C144" s="270"/>
      <c r="D144" s="261" t="s">
        <v>465</v>
      </c>
      <c r="E144" s="271" t="s">
        <v>1</v>
      </c>
      <c r="F144" s="272" t="s">
        <v>7676</v>
      </c>
      <c r="G144" s="270"/>
      <c r="H144" s="273">
        <v>15.895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496.64999999999998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33" customHeight="1">
      <c r="A146" s="40"/>
      <c r="B146" s="41"/>
      <c r="C146" s="247" t="s">
        <v>133</v>
      </c>
      <c r="D146" s="247" t="s">
        <v>400</v>
      </c>
      <c r="E146" s="248" t="s">
        <v>7677</v>
      </c>
      <c r="F146" s="249" t="s">
        <v>7678</v>
      </c>
      <c r="G146" s="250" t="s">
        <v>546</v>
      </c>
      <c r="H146" s="251">
        <v>903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7679</v>
      </c>
      <c r="G147" s="270"/>
      <c r="H147" s="273">
        <v>462.5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7680</v>
      </c>
      <c r="G148" s="270"/>
      <c r="H148" s="273">
        <v>154</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3" customFormat="1">
      <c r="A149" s="13"/>
      <c r="B149" s="269"/>
      <c r="C149" s="270"/>
      <c r="D149" s="261" t="s">
        <v>465</v>
      </c>
      <c r="E149" s="271" t="s">
        <v>1</v>
      </c>
      <c r="F149" s="272" t="s">
        <v>7681</v>
      </c>
      <c r="G149" s="270"/>
      <c r="H149" s="273">
        <v>257.60000000000002</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7682</v>
      </c>
      <c r="G150" s="270"/>
      <c r="H150" s="273">
        <v>28.899999999999999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903</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33" customHeight="1">
      <c r="A152" s="40"/>
      <c r="B152" s="41"/>
      <c r="C152" s="247" t="s">
        <v>139</v>
      </c>
      <c r="D152" s="247" t="s">
        <v>400</v>
      </c>
      <c r="E152" s="248" t="s">
        <v>7683</v>
      </c>
      <c r="F152" s="249" t="s">
        <v>7684</v>
      </c>
      <c r="G152" s="250" t="s">
        <v>546</v>
      </c>
      <c r="H152" s="251">
        <v>903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13" customFormat="1">
      <c r="A153" s="13"/>
      <c r="B153" s="269"/>
      <c r="C153" s="270"/>
      <c r="D153" s="261" t="s">
        <v>465</v>
      </c>
      <c r="E153" s="271" t="s">
        <v>1</v>
      </c>
      <c r="F153" s="272" t="s">
        <v>7679</v>
      </c>
      <c r="G153" s="270"/>
      <c r="H153" s="273">
        <v>462.5</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7680</v>
      </c>
      <c r="G154" s="270"/>
      <c r="H154" s="273">
        <v>154</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3" customFormat="1">
      <c r="A155" s="13"/>
      <c r="B155" s="269"/>
      <c r="C155" s="270"/>
      <c r="D155" s="261" t="s">
        <v>465</v>
      </c>
      <c r="E155" s="271" t="s">
        <v>1</v>
      </c>
      <c r="F155" s="272" t="s">
        <v>7681</v>
      </c>
      <c r="G155" s="270"/>
      <c r="H155" s="273">
        <v>257.60000000000002</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3" customFormat="1">
      <c r="A156" s="13"/>
      <c r="B156" s="269"/>
      <c r="C156" s="270"/>
      <c r="D156" s="261" t="s">
        <v>465</v>
      </c>
      <c r="E156" s="271" t="s">
        <v>1</v>
      </c>
      <c r="F156" s="272" t="s">
        <v>7682</v>
      </c>
      <c r="G156" s="270"/>
      <c r="H156" s="273">
        <v>28.899999999999999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903</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55.5" customHeight="1">
      <c r="A158" s="40"/>
      <c r="B158" s="41"/>
      <c r="C158" s="247" t="s">
        <v>136</v>
      </c>
      <c r="D158" s="247" t="s">
        <v>400</v>
      </c>
      <c r="E158" s="248" t="s">
        <v>7556</v>
      </c>
      <c r="F158" s="249" t="s">
        <v>7685</v>
      </c>
      <c r="G158" s="250" t="s">
        <v>464</v>
      </c>
      <c r="H158" s="251">
        <v>391.05000000000001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162</v>
      </c>
    </row>
    <row r="159" s="13" customFormat="1">
      <c r="A159" s="13"/>
      <c r="B159" s="269"/>
      <c r="C159" s="270"/>
      <c r="D159" s="261" t="s">
        <v>465</v>
      </c>
      <c r="E159" s="271" t="s">
        <v>1</v>
      </c>
      <c r="F159" s="272" t="s">
        <v>7686</v>
      </c>
      <c r="G159" s="270"/>
      <c r="H159" s="273">
        <v>203.5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3" customFormat="1">
      <c r="A160" s="13"/>
      <c r="B160" s="269"/>
      <c r="C160" s="270"/>
      <c r="D160" s="261" t="s">
        <v>465</v>
      </c>
      <c r="E160" s="271" t="s">
        <v>1</v>
      </c>
      <c r="F160" s="272" t="s">
        <v>7687</v>
      </c>
      <c r="G160" s="270"/>
      <c r="H160" s="273">
        <v>65.450000000000003</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3" customFormat="1">
      <c r="A161" s="13"/>
      <c r="B161" s="269"/>
      <c r="C161" s="270"/>
      <c r="D161" s="261" t="s">
        <v>465</v>
      </c>
      <c r="E161" s="271" t="s">
        <v>1</v>
      </c>
      <c r="F161" s="272" t="s">
        <v>7688</v>
      </c>
      <c r="G161" s="270"/>
      <c r="H161" s="273">
        <v>110.88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7689</v>
      </c>
      <c r="G162" s="270"/>
      <c r="H162" s="273">
        <v>11.220000000000001</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391.05000000000001</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55.5" customHeight="1">
      <c r="A164" s="40"/>
      <c r="B164" s="41"/>
      <c r="C164" s="247" t="s">
        <v>142</v>
      </c>
      <c r="D164" s="247" t="s">
        <v>400</v>
      </c>
      <c r="E164" s="248" t="s">
        <v>7560</v>
      </c>
      <c r="F164" s="249" t="s">
        <v>7690</v>
      </c>
      <c r="G164" s="250" t="s">
        <v>464</v>
      </c>
      <c r="H164" s="251">
        <v>105.59999999999999</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168</v>
      </c>
    </row>
    <row r="165" s="13" customFormat="1">
      <c r="A165" s="13"/>
      <c r="B165" s="269"/>
      <c r="C165" s="270"/>
      <c r="D165" s="261" t="s">
        <v>465</v>
      </c>
      <c r="E165" s="271" t="s">
        <v>1</v>
      </c>
      <c r="F165" s="272" t="s">
        <v>7691</v>
      </c>
      <c r="G165" s="270"/>
      <c r="H165" s="273">
        <v>50.875</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7692</v>
      </c>
      <c r="G166" s="270"/>
      <c r="H166" s="273">
        <v>19.25</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7693</v>
      </c>
      <c r="G167" s="270"/>
      <c r="H167" s="273">
        <v>30.800000000000001</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3" customFormat="1">
      <c r="A168" s="13"/>
      <c r="B168" s="269"/>
      <c r="C168" s="270"/>
      <c r="D168" s="261" t="s">
        <v>465</v>
      </c>
      <c r="E168" s="271" t="s">
        <v>1</v>
      </c>
      <c r="F168" s="272" t="s">
        <v>7694</v>
      </c>
      <c r="G168" s="270"/>
      <c r="H168" s="273">
        <v>4.6749999999999998</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105.59999999999999</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55.5" customHeight="1">
      <c r="A170" s="40"/>
      <c r="B170" s="41"/>
      <c r="C170" s="247" t="s">
        <v>145</v>
      </c>
      <c r="D170" s="247" t="s">
        <v>400</v>
      </c>
      <c r="E170" s="248" t="s">
        <v>7565</v>
      </c>
      <c r="F170" s="249" t="s">
        <v>7695</v>
      </c>
      <c r="G170" s="250" t="s">
        <v>464</v>
      </c>
      <c r="H170" s="251">
        <v>633.60000000000002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174</v>
      </c>
    </row>
    <row r="171" s="13" customFormat="1">
      <c r="A171" s="13"/>
      <c r="B171" s="269"/>
      <c r="C171" s="270"/>
      <c r="D171" s="261" t="s">
        <v>465</v>
      </c>
      <c r="E171" s="271" t="s">
        <v>1</v>
      </c>
      <c r="F171" s="272" t="s">
        <v>7696</v>
      </c>
      <c r="G171" s="270"/>
      <c r="H171" s="273">
        <v>305.25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3" customFormat="1">
      <c r="A172" s="13"/>
      <c r="B172" s="269"/>
      <c r="C172" s="270"/>
      <c r="D172" s="261" t="s">
        <v>465</v>
      </c>
      <c r="E172" s="271" t="s">
        <v>1</v>
      </c>
      <c r="F172" s="272" t="s">
        <v>7697</v>
      </c>
      <c r="G172" s="270"/>
      <c r="H172" s="273">
        <v>115.5</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3" customFormat="1">
      <c r="A173" s="13"/>
      <c r="B173" s="269"/>
      <c r="C173" s="270"/>
      <c r="D173" s="261" t="s">
        <v>465</v>
      </c>
      <c r="E173" s="271" t="s">
        <v>1</v>
      </c>
      <c r="F173" s="272" t="s">
        <v>7698</v>
      </c>
      <c r="G173" s="270"/>
      <c r="H173" s="273">
        <v>184.80000000000001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7699</v>
      </c>
      <c r="G174" s="270"/>
      <c r="H174" s="273">
        <v>28.050000000000001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633.59999999999991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148</v>
      </c>
      <c r="D176" s="247" t="s">
        <v>400</v>
      </c>
      <c r="E176" s="248" t="s">
        <v>7700</v>
      </c>
      <c r="F176" s="249" t="s">
        <v>7701</v>
      </c>
      <c r="G176" s="250" t="s">
        <v>464</v>
      </c>
      <c r="H176" s="251">
        <v>391.05000000000001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179</v>
      </c>
    </row>
    <row r="177" s="13" customFormat="1">
      <c r="A177" s="13"/>
      <c r="B177" s="269"/>
      <c r="C177" s="270"/>
      <c r="D177" s="261" t="s">
        <v>465</v>
      </c>
      <c r="E177" s="271" t="s">
        <v>1</v>
      </c>
      <c r="F177" s="272" t="s">
        <v>7686</v>
      </c>
      <c r="G177" s="270"/>
      <c r="H177" s="273">
        <v>203.5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7687</v>
      </c>
      <c r="G178" s="270"/>
      <c r="H178" s="273">
        <v>65.450000000000003</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7688</v>
      </c>
      <c r="G179" s="270"/>
      <c r="H179" s="273">
        <v>110.88</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3" customFormat="1">
      <c r="A180" s="13"/>
      <c r="B180" s="269"/>
      <c r="C180" s="270"/>
      <c r="D180" s="261" t="s">
        <v>465</v>
      </c>
      <c r="E180" s="271" t="s">
        <v>1</v>
      </c>
      <c r="F180" s="272" t="s">
        <v>7689</v>
      </c>
      <c r="G180" s="270"/>
      <c r="H180" s="273">
        <v>11.220000000000001</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391.05000000000001</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33" customHeight="1">
      <c r="A182" s="40"/>
      <c r="B182" s="41"/>
      <c r="C182" s="247" t="s">
        <v>151</v>
      </c>
      <c r="D182" s="247" t="s">
        <v>400</v>
      </c>
      <c r="E182" s="248" t="s">
        <v>7702</v>
      </c>
      <c r="F182" s="249" t="s">
        <v>7703</v>
      </c>
      <c r="G182" s="250" t="s">
        <v>502</v>
      </c>
      <c r="H182" s="251">
        <v>175.82400000000001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188</v>
      </c>
    </row>
    <row r="183" s="13" customFormat="1">
      <c r="A183" s="13"/>
      <c r="B183" s="269"/>
      <c r="C183" s="270"/>
      <c r="D183" s="261" t="s">
        <v>465</v>
      </c>
      <c r="E183" s="271" t="s">
        <v>1</v>
      </c>
      <c r="F183" s="272" t="s">
        <v>7704</v>
      </c>
      <c r="G183" s="270"/>
      <c r="H183" s="273">
        <v>84.706999999999994</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3" customFormat="1">
      <c r="A184" s="13"/>
      <c r="B184" s="269"/>
      <c r="C184" s="270"/>
      <c r="D184" s="261" t="s">
        <v>465</v>
      </c>
      <c r="E184" s="271" t="s">
        <v>1</v>
      </c>
      <c r="F184" s="272" t="s">
        <v>7705</v>
      </c>
      <c r="G184" s="270"/>
      <c r="H184" s="273">
        <v>32.051000000000002</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3" customFormat="1">
      <c r="A185" s="13"/>
      <c r="B185" s="269"/>
      <c r="C185" s="270"/>
      <c r="D185" s="261" t="s">
        <v>465</v>
      </c>
      <c r="E185" s="271" t="s">
        <v>1</v>
      </c>
      <c r="F185" s="272" t="s">
        <v>7706</v>
      </c>
      <c r="G185" s="270"/>
      <c r="H185" s="273">
        <v>51.281999999999996</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7707</v>
      </c>
      <c r="G186" s="270"/>
      <c r="H186" s="273">
        <v>7.7839999999999998</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175.82399999999998</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33" customHeight="1">
      <c r="A188" s="40"/>
      <c r="B188" s="41"/>
      <c r="C188" s="247" t="s">
        <v>154</v>
      </c>
      <c r="D188" s="247" t="s">
        <v>400</v>
      </c>
      <c r="E188" s="248" t="s">
        <v>542</v>
      </c>
      <c r="F188" s="249" t="s">
        <v>7708</v>
      </c>
      <c r="G188" s="250" t="s">
        <v>464</v>
      </c>
      <c r="H188" s="251">
        <v>105.59999999999999</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194</v>
      </c>
    </row>
    <row r="189" s="13" customFormat="1">
      <c r="A189" s="13"/>
      <c r="B189" s="269"/>
      <c r="C189" s="270"/>
      <c r="D189" s="261" t="s">
        <v>465</v>
      </c>
      <c r="E189" s="271" t="s">
        <v>1</v>
      </c>
      <c r="F189" s="272" t="s">
        <v>7691</v>
      </c>
      <c r="G189" s="270"/>
      <c r="H189" s="273">
        <v>50.875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3" customFormat="1">
      <c r="A190" s="13"/>
      <c r="B190" s="269"/>
      <c r="C190" s="270"/>
      <c r="D190" s="261" t="s">
        <v>465</v>
      </c>
      <c r="E190" s="271" t="s">
        <v>1</v>
      </c>
      <c r="F190" s="272" t="s">
        <v>7692</v>
      </c>
      <c r="G190" s="270"/>
      <c r="H190" s="273">
        <v>19.25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7693</v>
      </c>
      <c r="G191" s="270"/>
      <c r="H191" s="273">
        <v>30.800000000000001</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7694</v>
      </c>
      <c r="G192" s="270"/>
      <c r="H192" s="273">
        <v>4.6749999999999998</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105.59999999999999</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33" customHeight="1">
      <c r="A194" s="40"/>
      <c r="B194" s="41"/>
      <c r="C194" s="247" t="s">
        <v>157</v>
      </c>
      <c r="D194" s="247" t="s">
        <v>400</v>
      </c>
      <c r="E194" s="248" t="s">
        <v>586</v>
      </c>
      <c r="F194" s="249" t="s">
        <v>7709</v>
      </c>
      <c r="G194" s="250" t="s">
        <v>464</v>
      </c>
      <c r="H194" s="251">
        <v>391.05000000000001</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200</v>
      </c>
    </row>
    <row r="195" s="13" customFormat="1">
      <c r="A195" s="13"/>
      <c r="B195" s="269"/>
      <c r="C195" s="270"/>
      <c r="D195" s="261" t="s">
        <v>465</v>
      </c>
      <c r="E195" s="271" t="s">
        <v>1</v>
      </c>
      <c r="F195" s="272" t="s">
        <v>7686</v>
      </c>
      <c r="G195" s="270"/>
      <c r="H195" s="273">
        <v>203.5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3" customFormat="1">
      <c r="A196" s="13"/>
      <c r="B196" s="269"/>
      <c r="C196" s="270"/>
      <c r="D196" s="261" t="s">
        <v>465</v>
      </c>
      <c r="E196" s="271" t="s">
        <v>1</v>
      </c>
      <c r="F196" s="272" t="s">
        <v>7687</v>
      </c>
      <c r="G196" s="270"/>
      <c r="H196" s="273">
        <v>65.450000000000003</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3" customFormat="1">
      <c r="A197" s="13"/>
      <c r="B197" s="269"/>
      <c r="C197" s="270"/>
      <c r="D197" s="261" t="s">
        <v>465</v>
      </c>
      <c r="E197" s="271" t="s">
        <v>1</v>
      </c>
      <c r="F197" s="272" t="s">
        <v>7688</v>
      </c>
      <c r="G197" s="270"/>
      <c r="H197" s="273">
        <v>110.88</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3" customFormat="1">
      <c r="A198" s="13"/>
      <c r="B198" s="269"/>
      <c r="C198" s="270"/>
      <c r="D198" s="261" t="s">
        <v>465</v>
      </c>
      <c r="E198" s="271" t="s">
        <v>1</v>
      </c>
      <c r="F198" s="272" t="s">
        <v>7689</v>
      </c>
      <c r="G198" s="270"/>
      <c r="H198" s="273">
        <v>11.220000000000001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391.05000000000001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55.5" customHeight="1">
      <c r="A200" s="40"/>
      <c r="B200" s="41"/>
      <c r="C200" s="247" t="s">
        <v>8</v>
      </c>
      <c r="D200" s="247" t="s">
        <v>400</v>
      </c>
      <c r="E200" s="248" t="s">
        <v>7710</v>
      </c>
      <c r="F200" s="249" t="s">
        <v>7711</v>
      </c>
      <c r="G200" s="250" t="s">
        <v>464</v>
      </c>
      <c r="H200" s="251">
        <v>84.480000000000004</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206</v>
      </c>
    </row>
    <row r="201" s="13" customFormat="1">
      <c r="A201" s="13"/>
      <c r="B201" s="269"/>
      <c r="C201" s="270"/>
      <c r="D201" s="261" t="s">
        <v>465</v>
      </c>
      <c r="E201" s="271" t="s">
        <v>1</v>
      </c>
      <c r="F201" s="272" t="s">
        <v>7712</v>
      </c>
      <c r="G201" s="270"/>
      <c r="H201" s="273">
        <v>40.700000000000003</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3" customFormat="1">
      <c r="A202" s="13"/>
      <c r="B202" s="269"/>
      <c r="C202" s="270"/>
      <c r="D202" s="261" t="s">
        <v>465</v>
      </c>
      <c r="E202" s="271" t="s">
        <v>1</v>
      </c>
      <c r="F202" s="272" t="s">
        <v>7713</v>
      </c>
      <c r="G202" s="270"/>
      <c r="H202" s="273">
        <v>15.4</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3" customFormat="1">
      <c r="A203" s="13"/>
      <c r="B203" s="269"/>
      <c r="C203" s="270"/>
      <c r="D203" s="261" t="s">
        <v>465</v>
      </c>
      <c r="E203" s="271" t="s">
        <v>1</v>
      </c>
      <c r="F203" s="272" t="s">
        <v>7714</v>
      </c>
      <c r="G203" s="270"/>
      <c r="H203" s="273">
        <v>24.640000000000001</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3" customFormat="1">
      <c r="A204" s="13"/>
      <c r="B204" s="269"/>
      <c r="C204" s="270"/>
      <c r="D204" s="261" t="s">
        <v>465</v>
      </c>
      <c r="E204" s="271" t="s">
        <v>1</v>
      </c>
      <c r="F204" s="272" t="s">
        <v>7715</v>
      </c>
      <c r="G204" s="270"/>
      <c r="H204" s="273">
        <v>3.7400000000000002</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84.480000000000004</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16.5" customHeight="1">
      <c r="A206" s="40"/>
      <c r="B206" s="41"/>
      <c r="C206" s="316" t="s">
        <v>162</v>
      </c>
      <c r="D206" s="316" t="s">
        <v>534</v>
      </c>
      <c r="E206" s="317" t="s">
        <v>7716</v>
      </c>
      <c r="F206" s="318" t="s">
        <v>7717</v>
      </c>
      <c r="G206" s="319" t="s">
        <v>502</v>
      </c>
      <c r="H206" s="320">
        <v>159.24500000000001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212</v>
      </c>
    </row>
    <row r="207" s="13" customFormat="1">
      <c r="A207" s="13"/>
      <c r="B207" s="269"/>
      <c r="C207" s="270"/>
      <c r="D207" s="261" t="s">
        <v>465</v>
      </c>
      <c r="E207" s="271" t="s">
        <v>1</v>
      </c>
      <c r="F207" s="272" t="s">
        <v>7718</v>
      </c>
      <c r="G207" s="270"/>
      <c r="H207" s="273">
        <v>76.719999999999999</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3" customFormat="1">
      <c r="A208" s="13"/>
      <c r="B208" s="269"/>
      <c r="C208" s="270"/>
      <c r="D208" s="261" t="s">
        <v>465</v>
      </c>
      <c r="E208" s="271" t="s">
        <v>1</v>
      </c>
      <c r="F208" s="272" t="s">
        <v>7719</v>
      </c>
      <c r="G208" s="270"/>
      <c r="H208" s="273">
        <v>29.029</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3" customFormat="1">
      <c r="A209" s="13"/>
      <c r="B209" s="269"/>
      <c r="C209" s="270"/>
      <c r="D209" s="261" t="s">
        <v>465</v>
      </c>
      <c r="E209" s="271" t="s">
        <v>1</v>
      </c>
      <c r="F209" s="272" t="s">
        <v>7720</v>
      </c>
      <c r="G209" s="270"/>
      <c r="H209" s="273">
        <v>46.445999999999998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3" customFormat="1">
      <c r="A210" s="13"/>
      <c r="B210" s="269"/>
      <c r="C210" s="270"/>
      <c r="D210" s="261" t="s">
        <v>465</v>
      </c>
      <c r="E210" s="271" t="s">
        <v>1</v>
      </c>
      <c r="F210" s="272" t="s">
        <v>7721</v>
      </c>
      <c r="G210" s="270"/>
      <c r="H210" s="273">
        <v>7.0499999999999998</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159.24500000000001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12" customFormat="1" ht="22.8" customHeight="1">
      <c r="A212" s="12"/>
      <c r="B212" s="231"/>
      <c r="C212" s="232"/>
      <c r="D212" s="233" t="s">
        <v>82</v>
      </c>
      <c r="E212" s="245" t="s">
        <v>124</v>
      </c>
      <c r="F212" s="245" t="s">
        <v>817</v>
      </c>
      <c r="G212" s="232"/>
      <c r="H212" s="232"/>
      <c r="I212" s="235"/>
      <c r="J212" s="246">
        <f>BK212</f>
        <v>0</v>
      </c>
      <c r="K212" s="232"/>
      <c r="L212" s="237"/>
      <c r="M212" s="238"/>
      <c r="N212" s="239"/>
      <c r="O212" s="239"/>
      <c r="P212" s="240">
        <f>SUM(P213:P218)</f>
        <v>0</v>
      </c>
      <c r="Q212" s="239"/>
      <c r="R212" s="240">
        <f>SUM(R213:R218)</f>
        <v>0</v>
      </c>
      <c r="S212" s="239"/>
      <c r="T212" s="241">
        <f>SUM(T213:T218)</f>
        <v>0</v>
      </c>
      <c r="U212" s="12"/>
      <c r="V212" s="12"/>
      <c r="W212" s="12"/>
      <c r="X212" s="12"/>
      <c r="Y212" s="12"/>
      <c r="Z212" s="12"/>
      <c r="AA212" s="12"/>
      <c r="AB212" s="12"/>
      <c r="AC212" s="12"/>
      <c r="AD212" s="12"/>
      <c r="AE212" s="12"/>
      <c r="AR212" s="242" t="s">
        <v>91</v>
      </c>
      <c r="AT212" s="243" t="s">
        <v>82</v>
      </c>
      <c r="AU212" s="243" t="s">
        <v>91</v>
      </c>
      <c r="AY212" s="242" t="s">
        <v>397</v>
      </c>
      <c r="BK212" s="244">
        <f>SUM(BK213:BK218)</f>
        <v>0</v>
      </c>
    </row>
    <row r="213" s="2" customFormat="1" ht="21.75" customHeight="1">
      <c r="A213" s="40"/>
      <c r="B213" s="41"/>
      <c r="C213" s="247" t="s">
        <v>165</v>
      </c>
      <c r="D213" s="247" t="s">
        <v>400</v>
      </c>
      <c r="E213" s="248" t="s">
        <v>7722</v>
      </c>
      <c r="F213" s="249" t="s">
        <v>7723</v>
      </c>
      <c r="G213" s="250" t="s">
        <v>464</v>
      </c>
      <c r="H213" s="251">
        <v>21.120000000000001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215</v>
      </c>
    </row>
    <row r="214" s="13" customFormat="1">
      <c r="A214" s="13"/>
      <c r="B214" s="269"/>
      <c r="C214" s="270"/>
      <c r="D214" s="261" t="s">
        <v>465</v>
      </c>
      <c r="E214" s="271" t="s">
        <v>1</v>
      </c>
      <c r="F214" s="272" t="s">
        <v>7724</v>
      </c>
      <c r="G214" s="270"/>
      <c r="H214" s="273">
        <v>10.175000000000001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7725</v>
      </c>
      <c r="G215" s="270"/>
      <c r="H215" s="273">
        <v>3.8500000000000001</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3" customFormat="1">
      <c r="A216" s="13"/>
      <c r="B216" s="269"/>
      <c r="C216" s="270"/>
      <c r="D216" s="261" t="s">
        <v>465</v>
      </c>
      <c r="E216" s="271" t="s">
        <v>1</v>
      </c>
      <c r="F216" s="272" t="s">
        <v>7726</v>
      </c>
      <c r="G216" s="270"/>
      <c r="H216" s="273">
        <v>6.1600000000000001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3" customFormat="1">
      <c r="A217" s="13"/>
      <c r="B217" s="269"/>
      <c r="C217" s="270"/>
      <c r="D217" s="261" t="s">
        <v>465</v>
      </c>
      <c r="E217" s="271" t="s">
        <v>1</v>
      </c>
      <c r="F217" s="272" t="s">
        <v>7727</v>
      </c>
      <c r="G217" s="270"/>
      <c r="H217" s="273">
        <v>0.93500000000000005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21.120000000000001</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12" customFormat="1" ht="22.8" customHeight="1">
      <c r="A219" s="12"/>
      <c r="B219" s="231"/>
      <c r="C219" s="232"/>
      <c r="D219" s="233" t="s">
        <v>82</v>
      </c>
      <c r="E219" s="245" t="s">
        <v>136</v>
      </c>
      <c r="F219" s="245" t="s">
        <v>7728</v>
      </c>
      <c r="G219" s="232"/>
      <c r="H219" s="232"/>
      <c r="I219" s="235"/>
      <c r="J219" s="246">
        <f>BK219</f>
        <v>0</v>
      </c>
      <c r="K219" s="232"/>
      <c r="L219" s="237"/>
      <c r="M219" s="238"/>
      <c r="N219" s="239"/>
      <c r="O219" s="239"/>
      <c r="P219" s="240">
        <f>SUM(P220:P333)</f>
        <v>0</v>
      </c>
      <c r="Q219" s="239"/>
      <c r="R219" s="240">
        <f>SUM(R220:R333)</f>
        <v>0</v>
      </c>
      <c r="S219" s="239"/>
      <c r="T219" s="241">
        <f>SUM(T220:T333)</f>
        <v>0</v>
      </c>
      <c r="U219" s="12"/>
      <c r="V219" s="12"/>
      <c r="W219" s="12"/>
      <c r="X219" s="12"/>
      <c r="Y219" s="12"/>
      <c r="Z219" s="12"/>
      <c r="AA219" s="12"/>
      <c r="AB219" s="12"/>
      <c r="AC219" s="12"/>
      <c r="AD219" s="12"/>
      <c r="AE219" s="12"/>
      <c r="AR219" s="242" t="s">
        <v>91</v>
      </c>
      <c r="AT219" s="243" t="s">
        <v>82</v>
      </c>
      <c r="AU219" s="243" t="s">
        <v>91</v>
      </c>
      <c r="AY219" s="242" t="s">
        <v>397</v>
      </c>
      <c r="BK219" s="244">
        <f>SUM(BK220:BK333)</f>
        <v>0</v>
      </c>
    </row>
    <row r="220" s="2" customFormat="1" ht="33" customHeight="1">
      <c r="A220" s="40"/>
      <c r="B220" s="41"/>
      <c r="C220" s="247" t="s">
        <v>168</v>
      </c>
      <c r="D220" s="247" t="s">
        <v>400</v>
      </c>
      <c r="E220" s="248" t="s">
        <v>7729</v>
      </c>
      <c r="F220" s="249" t="s">
        <v>7730</v>
      </c>
      <c r="G220" s="250" t="s">
        <v>461</v>
      </c>
      <c r="H220" s="251">
        <v>10</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661</v>
      </c>
    </row>
    <row r="221" s="13" customFormat="1">
      <c r="A221" s="13"/>
      <c r="B221" s="269"/>
      <c r="C221" s="270"/>
      <c r="D221" s="261" t="s">
        <v>465</v>
      </c>
      <c r="E221" s="271" t="s">
        <v>1</v>
      </c>
      <c r="F221" s="272" t="s">
        <v>145</v>
      </c>
      <c r="G221" s="270"/>
      <c r="H221" s="273">
        <v>10</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10</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16.5" customHeight="1">
      <c r="A223" s="40"/>
      <c r="B223" s="41"/>
      <c r="C223" s="316" t="s">
        <v>171</v>
      </c>
      <c r="D223" s="316" t="s">
        <v>534</v>
      </c>
      <c r="E223" s="317" t="s">
        <v>7731</v>
      </c>
      <c r="F223" s="318" t="s">
        <v>7732</v>
      </c>
      <c r="G223" s="319" t="s">
        <v>461</v>
      </c>
      <c r="H223" s="320">
        <v>10</v>
      </c>
      <c r="I223" s="321"/>
      <c r="J223" s="322">
        <f>ROUND(I223*H223,2)</f>
        <v>0</v>
      </c>
      <c r="K223" s="323"/>
      <c r="L223" s="324"/>
      <c r="M223" s="325" t="s">
        <v>1</v>
      </c>
      <c r="N223" s="32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136</v>
      </c>
      <c r="AT223" s="259" t="s">
        <v>534</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664</v>
      </c>
    </row>
    <row r="224" s="13" customFormat="1">
      <c r="A224" s="13"/>
      <c r="B224" s="269"/>
      <c r="C224" s="270"/>
      <c r="D224" s="261" t="s">
        <v>465</v>
      </c>
      <c r="E224" s="271" t="s">
        <v>1</v>
      </c>
      <c r="F224" s="272" t="s">
        <v>145</v>
      </c>
      <c r="G224" s="270"/>
      <c r="H224" s="273">
        <v>10</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10</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33" customHeight="1">
      <c r="A226" s="40"/>
      <c r="B226" s="41"/>
      <c r="C226" s="247" t="s">
        <v>174</v>
      </c>
      <c r="D226" s="247" t="s">
        <v>400</v>
      </c>
      <c r="E226" s="248" t="s">
        <v>7733</v>
      </c>
      <c r="F226" s="249" t="s">
        <v>7734</v>
      </c>
      <c r="G226" s="250" t="s">
        <v>461</v>
      </c>
      <c r="H226" s="251">
        <v>64.5</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667</v>
      </c>
    </row>
    <row r="227" s="13" customFormat="1">
      <c r="A227" s="13"/>
      <c r="B227" s="269"/>
      <c r="C227" s="270"/>
      <c r="D227" s="261" t="s">
        <v>465</v>
      </c>
      <c r="E227" s="271" t="s">
        <v>1</v>
      </c>
      <c r="F227" s="272" t="s">
        <v>7735</v>
      </c>
      <c r="G227" s="270"/>
      <c r="H227" s="273">
        <v>64.5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64.5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16.5" customHeight="1">
      <c r="A229" s="40"/>
      <c r="B229" s="41"/>
      <c r="C229" s="316" t="s">
        <v>7</v>
      </c>
      <c r="D229" s="316" t="s">
        <v>534</v>
      </c>
      <c r="E229" s="317" t="s">
        <v>7736</v>
      </c>
      <c r="F229" s="318" t="s">
        <v>7737</v>
      </c>
      <c r="G229" s="319" t="s">
        <v>461</v>
      </c>
      <c r="H229" s="320">
        <v>64.5</v>
      </c>
      <c r="I229" s="321"/>
      <c r="J229" s="322">
        <f>ROUND(I229*H229,2)</f>
        <v>0</v>
      </c>
      <c r="K229" s="323"/>
      <c r="L229" s="324"/>
      <c r="M229" s="325" t="s">
        <v>1</v>
      </c>
      <c r="N229" s="32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136</v>
      </c>
      <c r="AT229" s="259" t="s">
        <v>534</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670</v>
      </c>
    </row>
    <row r="230" s="13" customFormat="1">
      <c r="A230" s="13"/>
      <c r="B230" s="269"/>
      <c r="C230" s="270"/>
      <c r="D230" s="261" t="s">
        <v>465</v>
      </c>
      <c r="E230" s="271" t="s">
        <v>1</v>
      </c>
      <c r="F230" s="272" t="s">
        <v>7735</v>
      </c>
      <c r="G230" s="270"/>
      <c r="H230" s="273">
        <v>64.5</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64.5</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33" customHeight="1">
      <c r="A232" s="40"/>
      <c r="B232" s="41"/>
      <c r="C232" s="247" t="s">
        <v>179</v>
      </c>
      <c r="D232" s="247" t="s">
        <v>400</v>
      </c>
      <c r="E232" s="248" t="s">
        <v>7738</v>
      </c>
      <c r="F232" s="249" t="s">
        <v>7739</v>
      </c>
      <c r="G232" s="250" t="s">
        <v>461</v>
      </c>
      <c r="H232" s="251">
        <v>117</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673</v>
      </c>
    </row>
    <row r="233" s="13" customFormat="1">
      <c r="A233" s="13"/>
      <c r="B233" s="269"/>
      <c r="C233" s="270"/>
      <c r="D233" s="261" t="s">
        <v>465</v>
      </c>
      <c r="E233" s="271" t="s">
        <v>1</v>
      </c>
      <c r="F233" s="272" t="s">
        <v>7740</v>
      </c>
      <c r="G233" s="270"/>
      <c r="H233" s="273">
        <v>117</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117</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16.5" customHeight="1">
      <c r="A235" s="40"/>
      <c r="B235" s="41"/>
      <c r="C235" s="316" t="s">
        <v>185</v>
      </c>
      <c r="D235" s="316" t="s">
        <v>534</v>
      </c>
      <c r="E235" s="317" t="s">
        <v>7741</v>
      </c>
      <c r="F235" s="318" t="s">
        <v>7742</v>
      </c>
      <c r="G235" s="319" t="s">
        <v>461</v>
      </c>
      <c r="H235" s="320">
        <v>117</v>
      </c>
      <c r="I235" s="321"/>
      <c r="J235" s="322">
        <f>ROUND(I235*H235,2)</f>
        <v>0</v>
      </c>
      <c r="K235" s="323"/>
      <c r="L235" s="324"/>
      <c r="M235" s="325" t="s">
        <v>1</v>
      </c>
      <c r="N235" s="32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136</v>
      </c>
      <c r="AT235" s="259" t="s">
        <v>534</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676</v>
      </c>
    </row>
    <row r="236" s="13" customFormat="1">
      <c r="A236" s="13"/>
      <c r="B236" s="269"/>
      <c r="C236" s="270"/>
      <c r="D236" s="261" t="s">
        <v>465</v>
      </c>
      <c r="E236" s="271" t="s">
        <v>1</v>
      </c>
      <c r="F236" s="272" t="s">
        <v>7740</v>
      </c>
      <c r="G236" s="270"/>
      <c r="H236" s="273">
        <v>117</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117</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33" customHeight="1">
      <c r="A238" s="40"/>
      <c r="B238" s="41"/>
      <c r="C238" s="247" t="s">
        <v>188</v>
      </c>
      <c r="D238" s="247" t="s">
        <v>400</v>
      </c>
      <c r="E238" s="248" t="s">
        <v>7743</v>
      </c>
      <c r="F238" s="249" t="s">
        <v>7744</v>
      </c>
      <c r="G238" s="250" t="s">
        <v>656</v>
      </c>
      <c r="H238" s="251">
        <v>2</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679</v>
      </c>
    </row>
    <row r="239" s="13" customFormat="1">
      <c r="A239" s="13"/>
      <c r="B239" s="269"/>
      <c r="C239" s="270"/>
      <c r="D239" s="261" t="s">
        <v>465</v>
      </c>
      <c r="E239" s="271" t="s">
        <v>1</v>
      </c>
      <c r="F239" s="272" t="s">
        <v>7745</v>
      </c>
      <c r="G239" s="270"/>
      <c r="H239" s="273">
        <v>2</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2</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16.5" customHeight="1">
      <c r="A241" s="40"/>
      <c r="B241" s="41"/>
      <c r="C241" s="316" t="s">
        <v>191</v>
      </c>
      <c r="D241" s="316" t="s">
        <v>534</v>
      </c>
      <c r="E241" s="317" t="s">
        <v>7746</v>
      </c>
      <c r="F241" s="318" t="s">
        <v>7747</v>
      </c>
      <c r="G241" s="319" t="s">
        <v>656</v>
      </c>
      <c r="H241" s="320">
        <v>2</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682</v>
      </c>
    </row>
    <row r="242" s="13" customFormat="1">
      <c r="A242" s="13"/>
      <c r="B242" s="269"/>
      <c r="C242" s="270"/>
      <c r="D242" s="261" t="s">
        <v>465</v>
      </c>
      <c r="E242" s="271" t="s">
        <v>1</v>
      </c>
      <c r="F242" s="272" t="s">
        <v>7745</v>
      </c>
      <c r="G242" s="270"/>
      <c r="H242" s="273">
        <v>2</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2</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33" customHeight="1">
      <c r="A244" s="40"/>
      <c r="B244" s="41"/>
      <c r="C244" s="247" t="s">
        <v>194</v>
      </c>
      <c r="D244" s="247" t="s">
        <v>400</v>
      </c>
      <c r="E244" s="248" t="s">
        <v>7748</v>
      </c>
      <c r="F244" s="249" t="s">
        <v>7749</v>
      </c>
      <c r="G244" s="250" t="s">
        <v>656</v>
      </c>
      <c r="H244" s="251">
        <v>1</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995</v>
      </c>
    </row>
    <row r="245" s="13" customFormat="1">
      <c r="A245" s="13"/>
      <c r="B245" s="269"/>
      <c r="C245" s="270"/>
      <c r="D245" s="261" t="s">
        <v>465</v>
      </c>
      <c r="E245" s="271" t="s">
        <v>1</v>
      </c>
      <c r="F245" s="272" t="s">
        <v>91</v>
      </c>
      <c r="G245" s="270"/>
      <c r="H245" s="273">
        <v>1</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1</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2" customFormat="1" ht="16.5" customHeight="1">
      <c r="A247" s="40"/>
      <c r="B247" s="41"/>
      <c r="C247" s="316" t="s">
        <v>197</v>
      </c>
      <c r="D247" s="316" t="s">
        <v>534</v>
      </c>
      <c r="E247" s="317" t="s">
        <v>7750</v>
      </c>
      <c r="F247" s="318" t="s">
        <v>7751</v>
      </c>
      <c r="G247" s="319" t="s">
        <v>656</v>
      </c>
      <c r="H247" s="320">
        <v>1</v>
      </c>
      <c r="I247" s="321"/>
      <c r="J247" s="322">
        <f>ROUND(I247*H247,2)</f>
        <v>0</v>
      </c>
      <c r="K247" s="323"/>
      <c r="L247" s="324"/>
      <c r="M247" s="325" t="s">
        <v>1</v>
      </c>
      <c r="N247" s="32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136</v>
      </c>
      <c r="AT247" s="259" t="s">
        <v>534</v>
      </c>
      <c r="AU247" s="259" t="s">
        <v>93</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1026</v>
      </c>
    </row>
    <row r="248" s="13" customFormat="1">
      <c r="A248" s="13"/>
      <c r="B248" s="269"/>
      <c r="C248" s="270"/>
      <c r="D248" s="261" t="s">
        <v>465</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4" customFormat="1">
      <c r="A249" s="14"/>
      <c r="B249" s="280"/>
      <c r="C249" s="281"/>
      <c r="D249" s="261" t="s">
        <v>465</v>
      </c>
      <c r="E249" s="282" t="s">
        <v>1</v>
      </c>
      <c r="F249" s="283" t="s">
        <v>467</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465</v>
      </c>
      <c r="AU249" s="290" t="s">
        <v>93</v>
      </c>
      <c r="AV249" s="14" t="s">
        <v>124</v>
      </c>
      <c r="AW249" s="14" t="s">
        <v>38</v>
      </c>
      <c r="AX249" s="14" t="s">
        <v>91</v>
      </c>
      <c r="AY249" s="290" t="s">
        <v>397</v>
      </c>
    </row>
    <row r="250" s="2" customFormat="1" ht="33" customHeight="1">
      <c r="A250" s="40"/>
      <c r="B250" s="41"/>
      <c r="C250" s="247" t="s">
        <v>200</v>
      </c>
      <c r="D250" s="247" t="s">
        <v>400</v>
      </c>
      <c r="E250" s="248" t="s">
        <v>7752</v>
      </c>
      <c r="F250" s="249" t="s">
        <v>7753</v>
      </c>
      <c r="G250" s="250" t="s">
        <v>656</v>
      </c>
      <c r="H250" s="251">
        <v>2</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400</v>
      </c>
      <c r="AU250" s="259" t="s">
        <v>93</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1042</v>
      </c>
    </row>
    <row r="251" s="13" customFormat="1">
      <c r="A251" s="13"/>
      <c r="B251" s="269"/>
      <c r="C251" s="270"/>
      <c r="D251" s="261" t="s">
        <v>465</v>
      </c>
      <c r="E251" s="271" t="s">
        <v>1</v>
      </c>
      <c r="F251" s="272" t="s">
        <v>7745</v>
      </c>
      <c r="G251" s="270"/>
      <c r="H251" s="273">
        <v>2</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4" customFormat="1">
      <c r="A252" s="14"/>
      <c r="B252" s="280"/>
      <c r="C252" s="281"/>
      <c r="D252" s="261" t="s">
        <v>465</v>
      </c>
      <c r="E252" s="282" t="s">
        <v>1</v>
      </c>
      <c r="F252" s="283" t="s">
        <v>467</v>
      </c>
      <c r="G252" s="281"/>
      <c r="H252" s="284">
        <v>2</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465</v>
      </c>
      <c r="AU252" s="290" t="s">
        <v>93</v>
      </c>
      <c r="AV252" s="14" t="s">
        <v>124</v>
      </c>
      <c r="AW252" s="14" t="s">
        <v>38</v>
      </c>
      <c r="AX252" s="14" t="s">
        <v>91</v>
      </c>
      <c r="AY252" s="290" t="s">
        <v>397</v>
      </c>
    </row>
    <row r="253" s="2" customFormat="1" ht="21.75" customHeight="1">
      <c r="A253" s="40"/>
      <c r="B253" s="41"/>
      <c r="C253" s="316" t="s">
        <v>203</v>
      </c>
      <c r="D253" s="316" t="s">
        <v>534</v>
      </c>
      <c r="E253" s="317" t="s">
        <v>7754</v>
      </c>
      <c r="F253" s="318" t="s">
        <v>7755</v>
      </c>
      <c r="G253" s="319" t="s">
        <v>656</v>
      </c>
      <c r="H253" s="320">
        <v>2</v>
      </c>
      <c r="I253" s="321"/>
      <c r="J253" s="322">
        <f>ROUND(I253*H253,2)</f>
        <v>0</v>
      </c>
      <c r="K253" s="323"/>
      <c r="L253" s="324"/>
      <c r="M253" s="325" t="s">
        <v>1</v>
      </c>
      <c r="N253" s="32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136</v>
      </c>
      <c r="AT253" s="259" t="s">
        <v>534</v>
      </c>
      <c r="AU253" s="259" t="s">
        <v>93</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1057</v>
      </c>
    </row>
    <row r="254" s="13" customFormat="1">
      <c r="A254" s="13"/>
      <c r="B254" s="269"/>
      <c r="C254" s="270"/>
      <c r="D254" s="261" t="s">
        <v>465</v>
      </c>
      <c r="E254" s="271" t="s">
        <v>1</v>
      </c>
      <c r="F254" s="272" t="s">
        <v>7745</v>
      </c>
      <c r="G254" s="270"/>
      <c r="H254" s="273">
        <v>2</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4" customFormat="1">
      <c r="A255" s="14"/>
      <c r="B255" s="280"/>
      <c r="C255" s="281"/>
      <c r="D255" s="261" t="s">
        <v>465</v>
      </c>
      <c r="E255" s="282" t="s">
        <v>1</v>
      </c>
      <c r="F255" s="283" t="s">
        <v>467</v>
      </c>
      <c r="G255" s="281"/>
      <c r="H255" s="284">
        <v>2</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465</v>
      </c>
      <c r="AU255" s="290" t="s">
        <v>93</v>
      </c>
      <c r="AV255" s="14" t="s">
        <v>124</v>
      </c>
      <c r="AW255" s="14" t="s">
        <v>38</v>
      </c>
      <c r="AX255" s="14" t="s">
        <v>91</v>
      </c>
      <c r="AY255" s="290" t="s">
        <v>397</v>
      </c>
    </row>
    <row r="256" s="2" customFormat="1" ht="33" customHeight="1">
      <c r="A256" s="40"/>
      <c r="B256" s="41"/>
      <c r="C256" s="247" t="s">
        <v>206</v>
      </c>
      <c r="D256" s="247" t="s">
        <v>400</v>
      </c>
      <c r="E256" s="248" t="s">
        <v>7756</v>
      </c>
      <c r="F256" s="249" t="s">
        <v>7757</v>
      </c>
      <c r="G256" s="250" t="s">
        <v>656</v>
      </c>
      <c r="H256" s="251">
        <v>5</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400</v>
      </c>
      <c r="AU256" s="259" t="s">
        <v>93</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1066</v>
      </c>
    </row>
    <row r="257" s="13" customFormat="1">
      <c r="A257" s="13"/>
      <c r="B257" s="269"/>
      <c r="C257" s="270"/>
      <c r="D257" s="261" t="s">
        <v>465</v>
      </c>
      <c r="E257" s="271" t="s">
        <v>1</v>
      </c>
      <c r="F257" s="272" t="s">
        <v>7758</v>
      </c>
      <c r="G257" s="270"/>
      <c r="H257" s="273">
        <v>5</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5</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16.5" customHeight="1">
      <c r="A259" s="40"/>
      <c r="B259" s="41"/>
      <c r="C259" s="316" t="s">
        <v>209</v>
      </c>
      <c r="D259" s="316" t="s">
        <v>534</v>
      </c>
      <c r="E259" s="317" t="s">
        <v>7759</v>
      </c>
      <c r="F259" s="318" t="s">
        <v>7760</v>
      </c>
      <c r="G259" s="319" t="s">
        <v>656</v>
      </c>
      <c r="H259" s="320">
        <v>5</v>
      </c>
      <c r="I259" s="321"/>
      <c r="J259" s="322">
        <f>ROUND(I259*H259,2)</f>
        <v>0</v>
      </c>
      <c r="K259" s="323"/>
      <c r="L259" s="324"/>
      <c r="M259" s="325" t="s">
        <v>1</v>
      </c>
      <c r="N259" s="32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136</v>
      </c>
      <c r="AT259" s="259" t="s">
        <v>534</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1078</v>
      </c>
    </row>
    <row r="260" s="13" customFormat="1">
      <c r="A260" s="13"/>
      <c r="B260" s="269"/>
      <c r="C260" s="270"/>
      <c r="D260" s="261" t="s">
        <v>465</v>
      </c>
      <c r="E260" s="271" t="s">
        <v>1</v>
      </c>
      <c r="F260" s="272" t="s">
        <v>7758</v>
      </c>
      <c r="G260" s="270"/>
      <c r="H260" s="273">
        <v>5</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4" customFormat="1">
      <c r="A261" s="14"/>
      <c r="B261" s="280"/>
      <c r="C261" s="281"/>
      <c r="D261" s="261" t="s">
        <v>465</v>
      </c>
      <c r="E261" s="282" t="s">
        <v>1</v>
      </c>
      <c r="F261" s="283" t="s">
        <v>467</v>
      </c>
      <c r="G261" s="281"/>
      <c r="H261" s="284">
        <v>5</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465</v>
      </c>
      <c r="AU261" s="290" t="s">
        <v>93</v>
      </c>
      <c r="AV261" s="14" t="s">
        <v>124</v>
      </c>
      <c r="AW261" s="14" t="s">
        <v>38</v>
      </c>
      <c r="AX261" s="14" t="s">
        <v>91</v>
      </c>
      <c r="AY261" s="290" t="s">
        <v>397</v>
      </c>
    </row>
    <row r="262" s="2" customFormat="1" ht="16.5" customHeight="1">
      <c r="A262" s="40"/>
      <c r="B262" s="41"/>
      <c r="C262" s="247" t="s">
        <v>212</v>
      </c>
      <c r="D262" s="247" t="s">
        <v>400</v>
      </c>
      <c r="E262" s="248" t="s">
        <v>7761</v>
      </c>
      <c r="F262" s="249" t="s">
        <v>7762</v>
      </c>
      <c r="G262" s="250" t="s">
        <v>461</v>
      </c>
      <c r="H262" s="251">
        <v>10</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1088</v>
      </c>
    </row>
    <row r="263" s="13" customFormat="1">
      <c r="A263" s="13"/>
      <c r="B263" s="269"/>
      <c r="C263" s="270"/>
      <c r="D263" s="261" t="s">
        <v>465</v>
      </c>
      <c r="E263" s="271" t="s">
        <v>1</v>
      </c>
      <c r="F263" s="272" t="s">
        <v>145</v>
      </c>
      <c r="G263" s="270"/>
      <c r="H263" s="273">
        <v>10</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4" customFormat="1">
      <c r="A264" s="14"/>
      <c r="B264" s="280"/>
      <c r="C264" s="281"/>
      <c r="D264" s="261" t="s">
        <v>465</v>
      </c>
      <c r="E264" s="282" t="s">
        <v>1</v>
      </c>
      <c r="F264" s="283" t="s">
        <v>467</v>
      </c>
      <c r="G264" s="281"/>
      <c r="H264" s="284">
        <v>10</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465</v>
      </c>
      <c r="AU264" s="290" t="s">
        <v>93</v>
      </c>
      <c r="AV264" s="14" t="s">
        <v>124</v>
      </c>
      <c r="AW264" s="14" t="s">
        <v>38</v>
      </c>
      <c r="AX264" s="14" t="s">
        <v>91</v>
      </c>
      <c r="AY264" s="290" t="s">
        <v>397</v>
      </c>
    </row>
    <row r="265" s="2" customFormat="1" ht="21.75" customHeight="1">
      <c r="A265" s="40"/>
      <c r="B265" s="41"/>
      <c r="C265" s="247" t="s">
        <v>182</v>
      </c>
      <c r="D265" s="247" t="s">
        <v>400</v>
      </c>
      <c r="E265" s="248" t="s">
        <v>7763</v>
      </c>
      <c r="F265" s="249" t="s">
        <v>7764</v>
      </c>
      <c r="G265" s="250" t="s">
        <v>461</v>
      </c>
      <c r="H265" s="251">
        <v>10</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93</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1096</v>
      </c>
    </row>
    <row r="266" s="13" customFormat="1">
      <c r="A266" s="13"/>
      <c r="B266" s="269"/>
      <c r="C266" s="270"/>
      <c r="D266" s="261" t="s">
        <v>465</v>
      </c>
      <c r="E266" s="271" t="s">
        <v>1</v>
      </c>
      <c r="F266" s="272" t="s">
        <v>145</v>
      </c>
      <c r="G266" s="270"/>
      <c r="H266" s="273">
        <v>10</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4" customFormat="1">
      <c r="A267" s="14"/>
      <c r="B267" s="280"/>
      <c r="C267" s="281"/>
      <c r="D267" s="261" t="s">
        <v>465</v>
      </c>
      <c r="E267" s="282" t="s">
        <v>1</v>
      </c>
      <c r="F267" s="283" t="s">
        <v>467</v>
      </c>
      <c r="G267" s="281"/>
      <c r="H267" s="284">
        <v>10</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465</v>
      </c>
      <c r="AU267" s="290" t="s">
        <v>93</v>
      </c>
      <c r="AV267" s="14" t="s">
        <v>124</v>
      </c>
      <c r="AW267" s="14" t="s">
        <v>38</v>
      </c>
      <c r="AX267" s="14" t="s">
        <v>91</v>
      </c>
      <c r="AY267" s="290" t="s">
        <v>397</v>
      </c>
    </row>
    <row r="268" s="2" customFormat="1" ht="16.5" customHeight="1">
      <c r="A268" s="40"/>
      <c r="B268" s="41"/>
      <c r="C268" s="247" t="s">
        <v>215</v>
      </c>
      <c r="D268" s="247" t="s">
        <v>400</v>
      </c>
      <c r="E268" s="248" t="s">
        <v>7765</v>
      </c>
      <c r="F268" s="249" t="s">
        <v>7766</v>
      </c>
      <c r="G268" s="250" t="s">
        <v>461</v>
      </c>
      <c r="H268" s="251">
        <v>181.5</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93</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1105</v>
      </c>
    </row>
    <row r="269" s="13" customFormat="1">
      <c r="A269" s="13"/>
      <c r="B269" s="269"/>
      <c r="C269" s="270"/>
      <c r="D269" s="261" t="s">
        <v>465</v>
      </c>
      <c r="E269" s="271" t="s">
        <v>1</v>
      </c>
      <c r="F269" s="272" t="s">
        <v>7767</v>
      </c>
      <c r="G269" s="270"/>
      <c r="H269" s="273">
        <v>181.5</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181.5</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21.75" customHeight="1">
      <c r="A271" s="40"/>
      <c r="B271" s="41"/>
      <c r="C271" s="247" t="s">
        <v>218</v>
      </c>
      <c r="D271" s="247" t="s">
        <v>400</v>
      </c>
      <c r="E271" s="248" t="s">
        <v>7768</v>
      </c>
      <c r="F271" s="249" t="s">
        <v>7769</v>
      </c>
      <c r="G271" s="250" t="s">
        <v>461</v>
      </c>
      <c r="H271" s="251">
        <v>181.5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790</v>
      </c>
    </row>
    <row r="272" s="13" customFormat="1">
      <c r="A272" s="13"/>
      <c r="B272" s="269"/>
      <c r="C272" s="270"/>
      <c r="D272" s="261" t="s">
        <v>465</v>
      </c>
      <c r="E272" s="271" t="s">
        <v>1</v>
      </c>
      <c r="F272" s="272" t="s">
        <v>7767</v>
      </c>
      <c r="G272" s="270"/>
      <c r="H272" s="273">
        <v>181.5</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181.5</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21.75" customHeight="1">
      <c r="A274" s="40"/>
      <c r="B274" s="41"/>
      <c r="C274" s="247" t="s">
        <v>661</v>
      </c>
      <c r="D274" s="247" t="s">
        <v>400</v>
      </c>
      <c r="E274" s="248" t="s">
        <v>7770</v>
      </c>
      <c r="F274" s="249" t="s">
        <v>7771</v>
      </c>
      <c r="G274" s="250" t="s">
        <v>656</v>
      </c>
      <c r="H274" s="251">
        <v>2</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793</v>
      </c>
    </row>
    <row r="275" s="13" customFormat="1">
      <c r="A275" s="13"/>
      <c r="B275" s="269"/>
      <c r="C275" s="270"/>
      <c r="D275" s="261" t="s">
        <v>465</v>
      </c>
      <c r="E275" s="271" t="s">
        <v>1</v>
      </c>
      <c r="F275" s="272" t="s">
        <v>7745</v>
      </c>
      <c r="G275" s="270"/>
      <c r="H275" s="273">
        <v>2</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2</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33" customHeight="1">
      <c r="A277" s="40"/>
      <c r="B277" s="41"/>
      <c r="C277" s="247" t="s">
        <v>795</v>
      </c>
      <c r="D277" s="247" t="s">
        <v>400</v>
      </c>
      <c r="E277" s="248" t="s">
        <v>7772</v>
      </c>
      <c r="F277" s="249" t="s">
        <v>7773</v>
      </c>
      <c r="G277" s="250" t="s">
        <v>656</v>
      </c>
      <c r="H277" s="251">
        <v>1</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400</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798</v>
      </c>
    </row>
    <row r="278" s="13" customFormat="1">
      <c r="A278" s="13"/>
      <c r="B278" s="269"/>
      <c r="C278" s="270"/>
      <c r="D278" s="261" t="s">
        <v>465</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21.75" customHeight="1">
      <c r="A280" s="40"/>
      <c r="B280" s="41"/>
      <c r="C280" s="316" t="s">
        <v>664</v>
      </c>
      <c r="D280" s="316" t="s">
        <v>534</v>
      </c>
      <c r="E280" s="317" t="s">
        <v>7774</v>
      </c>
      <c r="F280" s="318" t="s">
        <v>7775</v>
      </c>
      <c r="G280" s="319" t="s">
        <v>656</v>
      </c>
      <c r="H280" s="320">
        <v>1</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807</v>
      </c>
    </row>
    <row r="281" s="13" customFormat="1">
      <c r="A281" s="13"/>
      <c r="B281" s="269"/>
      <c r="C281" s="270"/>
      <c r="D281" s="261" t="s">
        <v>465</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21.75" customHeight="1">
      <c r="A283" s="40"/>
      <c r="B283" s="41"/>
      <c r="C283" s="316" t="s">
        <v>809</v>
      </c>
      <c r="D283" s="316" t="s">
        <v>534</v>
      </c>
      <c r="E283" s="317" t="s">
        <v>7776</v>
      </c>
      <c r="F283" s="318" t="s">
        <v>7777</v>
      </c>
      <c r="G283" s="319" t="s">
        <v>656</v>
      </c>
      <c r="H283" s="320">
        <v>1</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812</v>
      </c>
    </row>
    <row r="284" s="13" customFormat="1">
      <c r="A284" s="13"/>
      <c r="B284" s="269"/>
      <c r="C284" s="270"/>
      <c r="D284" s="261" t="s">
        <v>465</v>
      </c>
      <c r="E284" s="271" t="s">
        <v>1</v>
      </c>
      <c r="F284" s="272" t="s">
        <v>91</v>
      </c>
      <c r="G284" s="270"/>
      <c r="H284" s="273">
        <v>1</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1</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21.75" customHeight="1">
      <c r="A286" s="40"/>
      <c r="B286" s="41"/>
      <c r="C286" s="316" t="s">
        <v>667</v>
      </c>
      <c r="D286" s="316" t="s">
        <v>534</v>
      </c>
      <c r="E286" s="317" t="s">
        <v>7778</v>
      </c>
      <c r="F286" s="318" t="s">
        <v>7779</v>
      </c>
      <c r="G286" s="319" t="s">
        <v>656</v>
      </c>
      <c r="H286" s="320">
        <v>1</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534</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815</v>
      </c>
    </row>
    <row r="287" s="13" customFormat="1">
      <c r="A287" s="13"/>
      <c r="B287" s="269"/>
      <c r="C287" s="270"/>
      <c r="D287" s="261" t="s">
        <v>465</v>
      </c>
      <c r="E287" s="271" t="s">
        <v>1</v>
      </c>
      <c r="F287" s="272" t="s">
        <v>91</v>
      </c>
      <c r="G287" s="270"/>
      <c r="H287" s="273">
        <v>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1</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818</v>
      </c>
      <c r="D289" s="316" t="s">
        <v>534</v>
      </c>
      <c r="E289" s="317" t="s">
        <v>7780</v>
      </c>
      <c r="F289" s="318" t="s">
        <v>7781</v>
      </c>
      <c r="G289" s="319" t="s">
        <v>656</v>
      </c>
      <c r="H289" s="320">
        <v>1</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821</v>
      </c>
    </row>
    <row r="290" s="13" customFormat="1">
      <c r="A290" s="13"/>
      <c r="B290" s="269"/>
      <c r="C290" s="270"/>
      <c r="D290" s="261" t="s">
        <v>465</v>
      </c>
      <c r="E290" s="271" t="s">
        <v>1</v>
      </c>
      <c r="F290" s="272" t="s">
        <v>91</v>
      </c>
      <c r="G290" s="270"/>
      <c r="H290" s="273">
        <v>1</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16.5" customHeight="1">
      <c r="A292" s="40"/>
      <c r="B292" s="41"/>
      <c r="C292" s="316" t="s">
        <v>670</v>
      </c>
      <c r="D292" s="316" t="s">
        <v>534</v>
      </c>
      <c r="E292" s="317" t="s">
        <v>7782</v>
      </c>
      <c r="F292" s="318" t="s">
        <v>7783</v>
      </c>
      <c r="G292" s="319" t="s">
        <v>656</v>
      </c>
      <c r="H292" s="320">
        <v>1</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1173</v>
      </c>
    </row>
    <row r="293" s="13" customFormat="1">
      <c r="A293" s="13"/>
      <c r="B293" s="269"/>
      <c r="C293" s="270"/>
      <c r="D293" s="261" t="s">
        <v>465</v>
      </c>
      <c r="E293" s="271" t="s">
        <v>1</v>
      </c>
      <c r="F293" s="272" t="s">
        <v>91</v>
      </c>
      <c r="G293" s="270"/>
      <c r="H293" s="273">
        <v>1</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1</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33" customHeight="1">
      <c r="A295" s="40"/>
      <c r="B295" s="41"/>
      <c r="C295" s="247" t="s">
        <v>836</v>
      </c>
      <c r="D295" s="247" t="s">
        <v>400</v>
      </c>
      <c r="E295" s="248" t="s">
        <v>7784</v>
      </c>
      <c r="F295" s="249" t="s">
        <v>7785</v>
      </c>
      <c r="G295" s="250" t="s">
        <v>656</v>
      </c>
      <c r="H295" s="251">
        <v>1</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1187</v>
      </c>
    </row>
    <row r="296" s="13" customFormat="1">
      <c r="A296" s="13"/>
      <c r="B296" s="269"/>
      <c r="C296" s="270"/>
      <c r="D296" s="261" t="s">
        <v>465</v>
      </c>
      <c r="E296" s="271" t="s">
        <v>1</v>
      </c>
      <c r="F296" s="272" t="s">
        <v>91</v>
      </c>
      <c r="G296" s="270"/>
      <c r="H296" s="273">
        <v>1</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1</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33" customHeight="1">
      <c r="A298" s="40"/>
      <c r="B298" s="41"/>
      <c r="C298" s="247" t="s">
        <v>673</v>
      </c>
      <c r="D298" s="247" t="s">
        <v>400</v>
      </c>
      <c r="E298" s="248" t="s">
        <v>7786</v>
      </c>
      <c r="F298" s="249" t="s">
        <v>7787</v>
      </c>
      <c r="G298" s="250" t="s">
        <v>656</v>
      </c>
      <c r="H298" s="251">
        <v>2</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1197</v>
      </c>
    </row>
    <row r="299" s="13" customFormat="1">
      <c r="A299" s="13"/>
      <c r="B299" s="269"/>
      <c r="C299" s="270"/>
      <c r="D299" s="261" t="s">
        <v>465</v>
      </c>
      <c r="E299" s="271" t="s">
        <v>1</v>
      </c>
      <c r="F299" s="272" t="s">
        <v>7745</v>
      </c>
      <c r="G299" s="270"/>
      <c r="H299" s="273">
        <v>2</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2</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2" customFormat="1" ht="33" customHeight="1">
      <c r="A301" s="40"/>
      <c r="B301" s="41"/>
      <c r="C301" s="247" t="s">
        <v>849</v>
      </c>
      <c r="D301" s="247" t="s">
        <v>400</v>
      </c>
      <c r="E301" s="248" t="s">
        <v>7788</v>
      </c>
      <c r="F301" s="249" t="s">
        <v>7789</v>
      </c>
      <c r="G301" s="250" t="s">
        <v>656</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1205</v>
      </c>
    </row>
    <row r="302" s="13" customFormat="1">
      <c r="A302" s="13"/>
      <c r="B302" s="269"/>
      <c r="C302" s="270"/>
      <c r="D302" s="261" t="s">
        <v>465</v>
      </c>
      <c r="E302" s="271" t="s">
        <v>1</v>
      </c>
      <c r="F302" s="272" t="s">
        <v>7745</v>
      </c>
      <c r="G302" s="270"/>
      <c r="H302" s="273">
        <v>2</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4" customFormat="1">
      <c r="A303" s="14"/>
      <c r="B303" s="280"/>
      <c r="C303" s="281"/>
      <c r="D303" s="261" t="s">
        <v>465</v>
      </c>
      <c r="E303" s="282" t="s">
        <v>1</v>
      </c>
      <c r="F303" s="283" t="s">
        <v>467</v>
      </c>
      <c r="G303" s="281"/>
      <c r="H303" s="284">
        <v>2</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465</v>
      </c>
      <c r="AU303" s="290" t="s">
        <v>93</v>
      </c>
      <c r="AV303" s="14" t="s">
        <v>124</v>
      </c>
      <c r="AW303" s="14" t="s">
        <v>38</v>
      </c>
      <c r="AX303" s="14" t="s">
        <v>91</v>
      </c>
      <c r="AY303" s="290" t="s">
        <v>397</v>
      </c>
    </row>
    <row r="304" s="2" customFormat="1" ht="33" customHeight="1">
      <c r="A304" s="40"/>
      <c r="B304" s="41"/>
      <c r="C304" s="247" t="s">
        <v>676</v>
      </c>
      <c r="D304" s="247" t="s">
        <v>400</v>
      </c>
      <c r="E304" s="248" t="s">
        <v>7790</v>
      </c>
      <c r="F304" s="249" t="s">
        <v>7791</v>
      </c>
      <c r="G304" s="250" t="s">
        <v>656</v>
      </c>
      <c r="H304" s="251">
        <v>3</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93</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1216</v>
      </c>
    </row>
    <row r="305" s="13" customFormat="1">
      <c r="A305" s="13"/>
      <c r="B305" s="269"/>
      <c r="C305" s="270"/>
      <c r="D305" s="261" t="s">
        <v>465</v>
      </c>
      <c r="E305" s="271" t="s">
        <v>1</v>
      </c>
      <c r="F305" s="272" t="s">
        <v>7792</v>
      </c>
      <c r="G305" s="270"/>
      <c r="H305" s="273">
        <v>3</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4" customFormat="1">
      <c r="A306" s="14"/>
      <c r="B306" s="280"/>
      <c r="C306" s="281"/>
      <c r="D306" s="261" t="s">
        <v>465</v>
      </c>
      <c r="E306" s="282" t="s">
        <v>1</v>
      </c>
      <c r="F306" s="283" t="s">
        <v>467</v>
      </c>
      <c r="G306" s="281"/>
      <c r="H306" s="284">
        <v>3</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465</v>
      </c>
      <c r="AU306" s="290" t="s">
        <v>93</v>
      </c>
      <c r="AV306" s="14" t="s">
        <v>124</v>
      </c>
      <c r="AW306" s="14" t="s">
        <v>38</v>
      </c>
      <c r="AX306" s="14" t="s">
        <v>91</v>
      </c>
      <c r="AY306" s="290" t="s">
        <v>397</v>
      </c>
    </row>
    <row r="307" s="2" customFormat="1" ht="33" customHeight="1">
      <c r="A307" s="40"/>
      <c r="B307" s="41"/>
      <c r="C307" s="247" t="s">
        <v>859</v>
      </c>
      <c r="D307" s="247" t="s">
        <v>400</v>
      </c>
      <c r="E307" s="248" t="s">
        <v>7793</v>
      </c>
      <c r="F307" s="249" t="s">
        <v>7794</v>
      </c>
      <c r="G307" s="250" t="s">
        <v>656</v>
      </c>
      <c r="H307" s="251">
        <v>2</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400</v>
      </c>
      <c r="AU307" s="259" t="s">
        <v>93</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1233</v>
      </c>
    </row>
    <row r="308" s="13" customFormat="1">
      <c r="A308" s="13"/>
      <c r="B308" s="269"/>
      <c r="C308" s="270"/>
      <c r="D308" s="261" t="s">
        <v>465</v>
      </c>
      <c r="E308" s="271" t="s">
        <v>1</v>
      </c>
      <c r="F308" s="272" t="s">
        <v>7745</v>
      </c>
      <c r="G308" s="270"/>
      <c r="H308" s="273">
        <v>2</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4" customFormat="1">
      <c r="A309" s="14"/>
      <c r="B309" s="280"/>
      <c r="C309" s="281"/>
      <c r="D309" s="261" t="s">
        <v>465</v>
      </c>
      <c r="E309" s="282" t="s">
        <v>1</v>
      </c>
      <c r="F309" s="283" t="s">
        <v>467</v>
      </c>
      <c r="G309" s="281"/>
      <c r="H309" s="284">
        <v>2</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465</v>
      </c>
      <c r="AU309" s="290" t="s">
        <v>93</v>
      </c>
      <c r="AV309" s="14" t="s">
        <v>124</v>
      </c>
      <c r="AW309" s="14" t="s">
        <v>38</v>
      </c>
      <c r="AX309" s="14" t="s">
        <v>91</v>
      </c>
      <c r="AY309" s="290" t="s">
        <v>397</v>
      </c>
    </row>
    <row r="310" s="2" customFormat="1" ht="33" customHeight="1">
      <c r="A310" s="40"/>
      <c r="B310" s="41"/>
      <c r="C310" s="247" t="s">
        <v>679</v>
      </c>
      <c r="D310" s="247" t="s">
        <v>400</v>
      </c>
      <c r="E310" s="248" t="s">
        <v>7795</v>
      </c>
      <c r="F310" s="249" t="s">
        <v>7796</v>
      </c>
      <c r="G310" s="250" t="s">
        <v>656</v>
      </c>
      <c r="H310" s="251">
        <v>5</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93</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1241</v>
      </c>
    </row>
    <row r="311" s="13" customFormat="1">
      <c r="A311" s="13"/>
      <c r="B311" s="269"/>
      <c r="C311" s="270"/>
      <c r="D311" s="261" t="s">
        <v>465</v>
      </c>
      <c r="E311" s="271" t="s">
        <v>1</v>
      </c>
      <c r="F311" s="272" t="s">
        <v>7797</v>
      </c>
      <c r="G311" s="270"/>
      <c r="H311" s="273">
        <v>5</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4" customFormat="1">
      <c r="A312" s="14"/>
      <c r="B312" s="280"/>
      <c r="C312" s="281"/>
      <c r="D312" s="261" t="s">
        <v>465</v>
      </c>
      <c r="E312" s="282" t="s">
        <v>1</v>
      </c>
      <c r="F312" s="283" t="s">
        <v>467</v>
      </c>
      <c r="G312" s="281"/>
      <c r="H312" s="284">
        <v>5</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465</v>
      </c>
      <c r="AU312" s="290" t="s">
        <v>93</v>
      </c>
      <c r="AV312" s="14" t="s">
        <v>124</v>
      </c>
      <c r="AW312" s="14" t="s">
        <v>38</v>
      </c>
      <c r="AX312" s="14" t="s">
        <v>91</v>
      </c>
      <c r="AY312" s="290" t="s">
        <v>397</v>
      </c>
    </row>
    <row r="313" s="2" customFormat="1" ht="33" customHeight="1">
      <c r="A313" s="40"/>
      <c r="B313" s="41"/>
      <c r="C313" s="247" t="s">
        <v>926</v>
      </c>
      <c r="D313" s="247" t="s">
        <v>400</v>
      </c>
      <c r="E313" s="248" t="s">
        <v>7798</v>
      </c>
      <c r="F313" s="249" t="s">
        <v>7799</v>
      </c>
      <c r="G313" s="250" t="s">
        <v>656</v>
      </c>
      <c r="H313" s="251">
        <v>1</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1261</v>
      </c>
    </row>
    <row r="314" s="13" customFormat="1">
      <c r="A314" s="13"/>
      <c r="B314" s="269"/>
      <c r="C314" s="270"/>
      <c r="D314" s="261" t="s">
        <v>465</v>
      </c>
      <c r="E314" s="271" t="s">
        <v>1</v>
      </c>
      <c r="F314" s="272" t="s">
        <v>91</v>
      </c>
      <c r="G314" s="270"/>
      <c r="H314" s="273">
        <v>1</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4" customFormat="1">
      <c r="A315" s="14"/>
      <c r="B315" s="280"/>
      <c r="C315" s="281"/>
      <c r="D315" s="261" t="s">
        <v>465</v>
      </c>
      <c r="E315" s="282" t="s">
        <v>1</v>
      </c>
      <c r="F315" s="283" t="s">
        <v>467</v>
      </c>
      <c r="G315" s="281"/>
      <c r="H315" s="284">
        <v>1</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465</v>
      </c>
      <c r="AU315" s="290" t="s">
        <v>93</v>
      </c>
      <c r="AV315" s="14" t="s">
        <v>124</v>
      </c>
      <c r="AW315" s="14" t="s">
        <v>38</v>
      </c>
      <c r="AX315" s="14" t="s">
        <v>91</v>
      </c>
      <c r="AY315" s="290" t="s">
        <v>397</v>
      </c>
    </row>
    <row r="316" s="2" customFormat="1" ht="33" customHeight="1">
      <c r="A316" s="40"/>
      <c r="B316" s="41"/>
      <c r="C316" s="247" t="s">
        <v>682</v>
      </c>
      <c r="D316" s="247" t="s">
        <v>400</v>
      </c>
      <c r="E316" s="248" t="s">
        <v>7800</v>
      </c>
      <c r="F316" s="249" t="s">
        <v>7801</v>
      </c>
      <c r="G316" s="250" t="s">
        <v>656</v>
      </c>
      <c r="H316" s="251">
        <v>4</v>
      </c>
      <c r="I316" s="252"/>
      <c r="J316" s="253">
        <f>ROUND(I316*H316,2)</f>
        <v>0</v>
      </c>
      <c r="K316" s="254"/>
      <c r="L316" s="46"/>
      <c r="M316" s="255" t="s">
        <v>1</v>
      </c>
      <c r="N316" s="25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124</v>
      </c>
      <c r="AT316" s="259" t="s">
        <v>400</v>
      </c>
      <c r="AU316" s="259" t="s">
        <v>93</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1280</v>
      </c>
    </row>
    <row r="317" s="13" customFormat="1">
      <c r="A317" s="13"/>
      <c r="B317" s="269"/>
      <c r="C317" s="270"/>
      <c r="D317" s="261" t="s">
        <v>465</v>
      </c>
      <c r="E317" s="271" t="s">
        <v>1</v>
      </c>
      <c r="F317" s="272" t="s">
        <v>7802</v>
      </c>
      <c r="G317" s="270"/>
      <c r="H317" s="273">
        <v>4</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465</v>
      </c>
      <c r="AU317" s="279" t="s">
        <v>93</v>
      </c>
      <c r="AV317" s="13" t="s">
        <v>93</v>
      </c>
      <c r="AW317" s="13" t="s">
        <v>38</v>
      </c>
      <c r="AX317" s="13" t="s">
        <v>83</v>
      </c>
      <c r="AY317" s="279" t="s">
        <v>397</v>
      </c>
    </row>
    <row r="318" s="14" customFormat="1">
      <c r="A318" s="14"/>
      <c r="B318" s="280"/>
      <c r="C318" s="281"/>
      <c r="D318" s="261" t="s">
        <v>465</v>
      </c>
      <c r="E318" s="282" t="s">
        <v>1</v>
      </c>
      <c r="F318" s="283" t="s">
        <v>467</v>
      </c>
      <c r="G318" s="281"/>
      <c r="H318" s="284">
        <v>4</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21.75" customHeight="1">
      <c r="A319" s="40"/>
      <c r="B319" s="41"/>
      <c r="C319" s="247" t="s">
        <v>987</v>
      </c>
      <c r="D319" s="247" t="s">
        <v>400</v>
      </c>
      <c r="E319" s="248" t="s">
        <v>7803</v>
      </c>
      <c r="F319" s="249" t="s">
        <v>7804</v>
      </c>
      <c r="G319" s="250" t="s">
        <v>656</v>
      </c>
      <c r="H319" s="251">
        <v>1</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1296</v>
      </c>
    </row>
    <row r="320" s="13" customFormat="1">
      <c r="A320" s="13"/>
      <c r="B320" s="269"/>
      <c r="C320" s="270"/>
      <c r="D320" s="261" t="s">
        <v>465</v>
      </c>
      <c r="E320" s="271" t="s">
        <v>1</v>
      </c>
      <c r="F320" s="272" t="s">
        <v>91</v>
      </c>
      <c r="G320" s="270"/>
      <c r="H320" s="273">
        <v>1</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4" customFormat="1">
      <c r="A321" s="14"/>
      <c r="B321" s="280"/>
      <c r="C321" s="281"/>
      <c r="D321" s="261" t="s">
        <v>465</v>
      </c>
      <c r="E321" s="282" t="s">
        <v>1</v>
      </c>
      <c r="F321" s="283" t="s">
        <v>467</v>
      </c>
      <c r="G321" s="281"/>
      <c r="H321" s="284">
        <v>1</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465</v>
      </c>
      <c r="AU321" s="290" t="s">
        <v>93</v>
      </c>
      <c r="AV321" s="14" t="s">
        <v>124</v>
      </c>
      <c r="AW321" s="14" t="s">
        <v>38</v>
      </c>
      <c r="AX321" s="14" t="s">
        <v>91</v>
      </c>
      <c r="AY321" s="290" t="s">
        <v>397</v>
      </c>
    </row>
    <row r="322" s="2" customFormat="1" ht="21.75" customHeight="1">
      <c r="A322" s="40"/>
      <c r="B322" s="41"/>
      <c r="C322" s="316" t="s">
        <v>995</v>
      </c>
      <c r="D322" s="316" t="s">
        <v>534</v>
      </c>
      <c r="E322" s="317" t="s">
        <v>7805</v>
      </c>
      <c r="F322" s="318" t="s">
        <v>7806</v>
      </c>
      <c r="G322" s="319" t="s">
        <v>656</v>
      </c>
      <c r="H322" s="320">
        <v>1</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534</v>
      </c>
      <c r="AU322" s="259" t="s">
        <v>93</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1311</v>
      </c>
    </row>
    <row r="323" s="13" customFormat="1">
      <c r="A323" s="13"/>
      <c r="B323" s="269"/>
      <c r="C323" s="270"/>
      <c r="D323" s="261" t="s">
        <v>465</v>
      </c>
      <c r="E323" s="271" t="s">
        <v>1</v>
      </c>
      <c r="F323" s="272" t="s">
        <v>91</v>
      </c>
      <c r="G323" s="270"/>
      <c r="H323" s="273">
        <v>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1</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21.75" customHeight="1">
      <c r="A325" s="40"/>
      <c r="B325" s="41"/>
      <c r="C325" s="247" t="s">
        <v>1021</v>
      </c>
      <c r="D325" s="247" t="s">
        <v>400</v>
      </c>
      <c r="E325" s="248" t="s">
        <v>7807</v>
      </c>
      <c r="F325" s="249" t="s">
        <v>7808</v>
      </c>
      <c r="G325" s="250" t="s">
        <v>656</v>
      </c>
      <c r="H325" s="251">
        <v>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1024</v>
      </c>
    </row>
    <row r="326" s="13" customFormat="1">
      <c r="A326" s="13"/>
      <c r="B326" s="269"/>
      <c r="C326" s="270"/>
      <c r="D326" s="261" t="s">
        <v>465</v>
      </c>
      <c r="E326" s="271" t="s">
        <v>1</v>
      </c>
      <c r="F326" s="272" t="s">
        <v>91</v>
      </c>
      <c r="G326" s="270"/>
      <c r="H326" s="273">
        <v>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21.75" customHeight="1">
      <c r="A328" s="40"/>
      <c r="B328" s="41"/>
      <c r="C328" s="247" t="s">
        <v>1026</v>
      </c>
      <c r="D328" s="247" t="s">
        <v>400</v>
      </c>
      <c r="E328" s="248" t="s">
        <v>7809</v>
      </c>
      <c r="F328" s="249" t="s">
        <v>7810</v>
      </c>
      <c r="G328" s="250" t="s">
        <v>656</v>
      </c>
      <c r="H328" s="251">
        <v>5</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1326</v>
      </c>
    </row>
    <row r="329" s="13" customFormat="1">
      <c r="A329" s="13"/>
      <c r="B329" s="269"/>
      <c r="C329" s="270"/>
      <c r="D329" s="261" t="s">
        <v>465</v>
      </c>
      <c r="E329" s="271" t="s">
        <v>1</v>
      </c>
      <c r="F329" s="272" t="s">
        <v>7797</v>
      </c>
      <c r="G329" s="270"/>
      <c r="H329" s="273">
        <v>5</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5</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2" customFormat="1" ht="16.5" customHeight="1">
      <c r="A331" s="40"/>
      <c r="B331" s="41"/>
      <c r="C331" s="247" t="s">
        <v>1033</v>
      </c>
      <c r="D331" s="247" t="s">
        <v>400</v>
      </c>
      <c r="E331" s="248" t="s">
        <v>7811</v>
      </c>
      <c r="F331" s="249" t="s">
        <v>7812</v>
      </c>
      <c r="G331" s="250" t="s">
        <v>461</v>
      </c>
      <c r="H331" s="251">
        <v>191.5</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400</v>
      </c>
      <c r="AU331" s="259" t="s">
        <v>93</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1036</v>
      </c>
    </row>
    <row r="332" s="13" customFormat="1">
      <c r="A332" s="13"/>
      <c r="B332" s="269"/>
      <c r="C332" s="270"/>
      <c r="D332" s="261" t="s">
        <v>465</v>
      </c>
      <c r="E332" s="271" t="s">
        <v>1</v>
      </c>
      <c r="F332" s="272" t="s">
        <v>7813</v>
      </c>
      <c r="G332" s="270"/>
      <c r="H332" s="273">
        <v>191.5</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465</v>
      </c>
      <c r="AU332" s="279" t="s">
        <v>93</v>
      </c>
      <c r="AV332" s="13" t="s">
        <v>93</v>
      </c>
      <c r="AW332" s="13" t="s">
        <v>38</v>
      </c>
      <c r="AX332" s="13" t="s">
        <v>83</v>
      </c>
      <c r="AY332" s="279" t="s">
        <v>397</v>
      </c>
    </row>
    <row r="333" s="14" customFormat="1">
      <c r="A333" s="14"/>
      <c r="B333" s="280"/>
      <c r="C333" s="281"/>
      <c r="D333" s="261" t="s">
        <v>465</v>
      </c>
      <c r="E333" s="282" t="s">
        <v>1</v>
      </c>
      <c r="F333" s="283" t="s">
        <v>467</v>
      </c>
      <c r="G333" s="281"/>
      <c r="H333" s="284">
        <v>191.5</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465</v>
      </c>
      <c r="AU333" s="290" t="s">
        <v>93</v>
      </c>
      <c r="AV333" s="14" t="s">
        <v>124</v>
      </c>
      <c r="AW333" s="14" t="s">
        <v>38</v>
      </c>
      <c r="AX333" s="14" t="s">
        <v>91</v>
      </c>
      <c r="AY333" s="290" t="s">
        <v>397</v>
      </c>
    </row>
    <row r="334" s="12" customFormat="1" ht="22.8" customHeight="1">
      <c r="A334" s="12"/>
      <c r="B334" s="231"/>
      <c r="C334" s="232"/>
      <c r="D334" s="233" t="s">
        <v>82</v>
      </c>
      <c r="E334" s="245" t="s">
        <v>1353</v>
      </c>
      <c r="F334" s="245" t="s">
        <v>1354</v>
      </c>
      <c r="G334" s="232"/>
      <c r="H334" s="232"/>
      <c r="I334" s="235"/>
      <c r="J334" s="246">
        <f>BK334</f>
        <v>0</v>
      </c>
      <c r="K334" s="232"/>
      <c r="L334" s="237"/>
      <c r="M334" s="238"/>
      <c r="N334" s="239"/>
      <c r="O334" s="239"/>
      <c r="P334" s="240">
        <f>SUM(P335:P337)</f>
        <v>0</v>
      </c>
      <c r="Q334" s="239"/>
      <c r="R334" s="240">
        <f>SUM(R335:R337)</f>
        <v>0</v>
      </c>
      <c r="S334" s="239"/>
      <c r="T334" s="241">
        <f>SUM(T335:T337)</f>
        <v>0</v>
      </c>
      <c r="U334" s="12"/>
      <c r="V334" s="12"/>
      <c r="W334" s="12"/>
      <c r="X334" s="12"/>
      <c r="Y334" s="12"/>
      <c r="Z334" s="12"/>
      <c r="AA334" s="12"/>
      <c r="AB334" s="12"/>
      <c r="AC334" s="12"/>
      <c r="AD334" s="12"/>
      <c r="AE334" s="12"/>
      <c r="AR334" s="242" t="s">
        <v>91</v>
      </c>
      <c r="AT334" s="243" t="s">
        <v>82</v>
      </c>
      <c r="AU334" s="243" t="s">
        <v>91</v>
      </c>
      <c r="AY334" s="242" t="s">
        <v>397</v>
      </c>
      <c r="BK334" s="244">
        <f>SUM(BK335:BK337)</f>
        <v>0</v>
      </c>
    </row>
    <row r="335" s="2" customFormat="1" ht="44.25" customHeight="1">
      <c r="A335" s="40"/>
      <c r="B335" s="41"/>
      <c r="C335" s="247" t="s">
        <v>1042</v>
      </c>
      <c r="D335" s="247" t="s">
        <v>400</v>
      </c>
      <c r="E335" s="248" t="s">
        <v>7814</v>
      </c>
      <c r="F335" s="249" t="s">
        <v>7815</v>
      </c>
      <c r="G335" s="250" t="s">
        <v>502</v>
      </c>
      <c r="H335" s="251">
        <v>13.27</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400</v>
      </c>
      <c r="AU335" s="259" t="s">
        <v>93</v>
      </c>
      <c r="AY335" s="18" t="s">
        <v>397</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1345</v>
      </c>
    </row>
    <row r="336" s="13" customFormat="1">
      <c r="A336" s="13"/>
      <c r="B336" s="269"/>
      <c r="C336" s="270"/>
      <c r="D336" s="261" t="s">
        <v>465</v>
      </c>
      <c r="E336" s="271" t="s">
        <v>1</v>
      </c>
      <c r="F336" s="272" t="s">
        <v>7816</v>
      </c>
      <c r="G336" s="270"/>
      <c r="H336" s="273">
        <v>13.27</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4" customFormat="1">
      <c r="A337" s="14"/>
      <c r="B337" s="280"/>
      <c r="C337" s="281"/>
      <c r="D337" s="261" t="s">
        <v>465</v>
      </c>
      <c r="E337" s="282" t="s">
        <v>1</v>
      </c>
      <c r="F337" s="283" t="s">
        <v>467</v>
      </c>
      <c r="G337" s="281"/>
      <c r="H337" s="284">
        <v>13.27</v>
      </c>
      <c r="I337" s="285"/>
      <c r="J337" s="281"/>
      <c r="K337" s="281"/>
      <c r="L337" s="286"/>
      <c r="M337" s="330"/>
      <c r="N337" s="331"/>
      <c r="O337" s="331"/>
      <c r="P337" s="331"/>
      <c r="Q337" s="331"/>
      <c r="R337" s="331"/>
      <c r="S337" s="331"/>
      <c r="T337" s="332"/>
      <c r="U337" s="14"/>
      <c r="V337" s="14"/>
      <c r="W337" s="14"/>
      <c r="X337" s="14"/>
      <c r="Y337" s="14"/>
      <c r="Z337" s="14"/>
      <c r="AA337" s="14"/>
      <c r="AB337" s="14"/>
      <c r="AC337" s="14"/>
      <c r="AD337" s="14"/>
      <c r="AE337" s="14"/>
      <c r="AT337" s="290" t="s">
        <v>465</v>
      </c>
      <c r="AU337" s="290" t="s">
        <v>93</v>
      </c>
      <c r="AV337" s="14" t="s">
        <v>124</v>
      </c>
      <c r="AW337" s="14" t="s">
        <v>38</v>
      </c>
      <c r="AX337" s="14" t="s">
        <v>91</v>
      </c>
      <c r="AY337" s="290" t="s">
        <v>397</v>
      </c>
    </row>
    <row r="338" s="2" customFormat="1" ht="6.96" customHeight="1">
      <c r="A338" s="40"/>
      <c r="B338" s="68"/>
      <c r="C338" s="69"/>
      <c r="D338" s="69"/>
      <c r="E338" s="69"/>
      <c r="F338" s="69"/>
      <c r="G338" s="69"/>
      <c r="H338" s="69"/>
      <c r="I338" s="195"/>
      <c r="J338" s="69"/>
      <c r="K338" s="69"/>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ajIfti96zMlBl3b8u6wrJpwWHPCuO9idago5sF33+IdPCPf1enb6oxHJIDwT7V0GvnYqTAnEdrw3AZ9ymcbQtw==" hashValue="wraI7ZldETLaLlf1n7eQ3/3OkQvUqV0dt8IxBkS2/XqObjGK2poX+yRqM2ljuIVpPrqsfqjXUmC1h4QRz/Lt7A==" algorithmName="SHA-512" password="CC35"/>
  <autoFilter ref="C124:K33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7817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ROUND((SUM(BE128:BE337)),  2)</f>
        <v>0</v>
      </c>
      <c r="G35" s="40"/>
      <c r="H35" s="40"/>
      <c r="I35" s="174">
        <v>0.20999999999999999</v>
      </c>
      <c r="J35" s="173">
        <f>ROUND(((SUM(BE128:BE337))*I35),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ROUND((SUM(BF128:BF337)),  2)</f>
        <v>0</v>
      </c>
      <c r="G36" s="40"/>
      <c r="H36" s="40"/>
      <c r="I36" s="174">
        <v>0.14999999999999999</v>
      </c>
      <c r="J36" s="173">
        <f>ROUND(((SUM(BF128:BF337))*I36),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ROUND((SUM(BG128:BG337)),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ROUND((SUM(BH128:BH337)),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ROUND((SUM(BI128:BI337)),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SO302 - Přípojka splaškové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J212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7591</v>
      </c>
      <c r="E102" s="214"/>
      <c r="F102" s="214"/>
      <c r="G102" s="214"/>
      <c r="H102" s="214"/>
      <c r="I102" s="215"/>
      <c r="J102" s="216">
        <f>J216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7660</v>
      </c>
      <c r="E103" s="214"/>
      <c r="F103" s="214"/>
      <c r="G103" s="214"/>
      <c r="H103" s="214"/>
      <c r="I103" s="215"/>
      <c r="J103" s="216">
        <f>J235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454</v>
      </c>
      <c r="E104" s="214"/>
      <c r="F104" s="214"/>
      <c r="G104" s="214"/>
      <c r="H104" s="214"/>
      <c r="I104" s="215"/>
      <c r="J104" s="216">
        <f>J287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455</v>
      </c>
      <c r="E105" s="214"/>
      <c r="F105" s="214"/>
      <c r="G105" s="214"/>
      <c r="H105" s="214"/>
      <c r="I105" s="215"/>
      <c r="J105" s="216">
        <f>J312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562</v>
      </c>
      <c r="E106" s="214"/>
      <c r="F106" s="214"/>
      <c r="G106" s="214"/>
      <c r="H106" s="214"/>
      <c r="I106" s="215"/>
      <c r="J106" s="216">
        <f>J331</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383</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368</v>
      </c>
      <c r="D117" s="23"/>
      <c r="E117" s="23"/>
      <c r="F117" s="23"/>
      <c r="G117" s="23"/>
      <c r="H117" s="23"/>
      <c r="I117" s="149"/>
      <c r="J117" s="23"/>
      <c r="K117" s="23"/>
      <c r="L117" s="21"/>
    </row>
    <row r="118" s="2" customFormat="1" ht="16.5" customHeight="1">
      <c r="A118" s="40"/>
      <c r="B118" s="41"/>
      <c r="C118" s="42"/>
      <c r="D118" s="42"/>
      <c r="E118" s="199" t="s">
        <v>7658</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556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SO302 - Přípojka splaškové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Moravská Třebová</v>
      </c>
      <c r="G122" s="42"/>
      <c r="H122" s="42"/>
      <c r="I122" s="159" t="s">
        <v>24</v>
      </c>
      <c r="J122" s="81" t="str">
        <f>IF(J14="","",J14)</f>
        <v>1. 6. 2020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Pardubický kraj</v>
      </c>
      <c r="G124" s="42"/>
      <c r="H124" s="42"/>
      <c r="I124" s="159" t="s">
        <v>36</v>
      </c>
      <c r="J124" s="38" t="str">
        <f>E23</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f>
        <v>0</v>
      </c>
      <c r="Q128" s="106"/>
      <c r="R128" s="228">
        <f>R129</f>
        <v>0</v>
      </c>
      <c r="S128" s="106"/>
      <c r="T128" s="229">
        <f>T129</f>
        <v>0</v>
      </c>
      <c r="U128" s="40"/>
      <c r="V128" s="40"/>
      <c r="W128" s="40"/>
      <c r="X128" s="40"/>
      <c r="Y128" s="40"/>
      <c r="Z128" s="40"/>
      <c r="AA128" s="40"/>
      <c r="AB128" s="40"/>
      <c r="AC128" s="40"/>
      <c r="AD128" s="40"/>
      <c r="AE128" s="40"/>
      <c r="AT128" s="18" t="s">
        <v>82</v>
      </c>
      <c r="AU128" s="18" t="s">
        <v>374</v>
      </c>
      <c r="BK128" s="230">
        <f>BK129</f>
        <v>0</v>
      </c>
    </row>
    <row r="129" s="12" customFormat="1" ht="25.92" customHeight="1">
      <c r="A129" s="12"/>
      <c r="B129" s="231"/>
      <c r="C129" s="232"/>
      <c r="D129" s="233" t="s">
        <v>82</v>
      </c>
      <c r="E129" s="234" t="s">
        <v>456</v>
      </c>
      <c r="F129" s="234" t="s">
        <v>457</v>
      </c>
      <c r="G129" s="232"/>
      <c r="H129" s="232"/>
      <c r="I129" s="235"/>
      <c r="J129" s="236">
        <f>BK129</f>
        <v>0</v>
      </c>
      <c r="K129" s="232"/>
      <c r="L129" s="237"/>
      <c r="M129" s="238"/>
      <c r="N129" s="239"/>
      <c r="O129" s="239"/>
      <c r="P129" s="240">
        <f>P130+P212+P216+P235+P287+P312+P331</f>
        <v>0</v>
      </c>
      <c r="Q129" s="239"/>
      <c r="R129" s="240">
        <f>R130+R212+R216+R235+R287+R312+R331</f>
        <v>0</v>
      </c>
      <c r="S129" s="239"/>
      <c r="T129" s="241">
        <f>T130+T212+T216+T235+T287+T312+T331</f>
        <v>0</v>
      </c>
      <c r="U129" s="12"/>
      <c r="V129" s="12"/>
      <c r="W129" s="12"/>
      <c r="X129" s="12"/>
      <c r="Y129" s="12"/>
      <c r="Z129" s="12"/>
      <c r="AA129" s="12"/>
      <c r="AB129" s="12"/>
      <c r="AC129" s="12"/>
      <c r="AD129" s="12"/>
      <c r="AE129" s="12"/>
      <c r="AR129" s="242" t="s">
        <v>91</v>
      </c>
      <c r="AT129" s="243" t="s">
        <v>82</v>
      </c>
      <c r="AU129" s="243" t="s">
        <v>83</v>
      </c>
      <c r="AY129" s="242" t="s">
        <v>397</v>
      </c>
      <c r="BK129" s="244">
        <f>BK130+BK212+BK216+BK235+BK287+BK312+BK331</f>
        <v>0</v>
      </c>
    </row>
    <row r="130" s="12" customFormat="1" ht="22.8" customHeight="1">
      <c r="A130" s="12"/>
      <c r="B130" s="231"/>
      <c r="C130" s="232"/>
      <c r="D130" s="233" t="s">
        <v>82</v>
      </c>
      <c r="E130" s="245" t="s">
        <v>91</v>
      </c>
      <c r="F130" s="245" t="s">
        <v>458</v>
      </c>
      <c r="G130" s="232"/>
      <c r="H130" s="232"/>
      <c r="I130" s="235"/>
      <c r="J130" s="246">
        <f>BK130</f>
        <v>0</v>
      </c>
      <c r="K130" s="232"/>
      <c r="L130" s="237"/>
      <c r="M130" s="238"/>
      <c r="N130" s="239"/>
      <c r="O130" s="239"/>
      <c r="P130" s="240">
        <f>SUM(P131:P211)</f>
        <v>0</v>
      </c>
      <c r="Q130" s="239"/>
      <c r="R130" s="240">
        <f>SUM(R131:R211)</f>
        <v>0</v>
      </c>
      <c r="S130" s="239"/>
      <c r="T130" s="241">
        <f>SUM(T131:T211)</f>
        <v>0</v>
      </c>
      <c r="U130" s="12"/>
      <c r="V130" s="12"/>
      <c r="W130" s="12"/>
      <c r="X130" s="12"/>
      <c r="Y130" s="12"/>
      <c r="Z130" s="12"/>
      <c r="AA130" s="12"/>
      <c r="AB130" s="12"/>
      <c r="AC130" s="12"/>
      <c r="AD130" s="12"/>
      <c r="AE130" s="12"/>
      <c r="AR130" s="242" t="s">
        <v>91</v>
      </c>
      <c r="AT130" s="243" t="s">
        <v>82</v>
      </c>
      <c r="AU130" s="243" t="s">
        <v>91</v>
      </c>
      <c r="AY130" s="242" t="s">
        <v>397</v>
      </c>
      <c r="BK130" s="244">
        <f>SUM(BK131:BK211)</f>
        <v>0</v>
      </c>
    </row>
    <row r="131" s="2" customFormat="1" ht="55.5" customHeight="1">
      <c r="A131" s="40"/>
      <c r="B131" s="41"/>
      <c r="C131" s="247" t="s">
        <v>91</v>
      </c>
      <c r="D131" s="247" t="s">
        <v>400</v>
      </c>
      <c r="E131" s="248" t="s">
        <v>7818</v>
      </c>
      <c r="F131" s="249" t="s">
        <v>7819</v>
      </c>
      <c r="G131" s="250" t="s">
        <v>546</v>
      </c>
      <c r="H131" s="251">
        <v>3.2999999999999998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13" customFormat="1">
      <c r="A132" s="13"/>
      <c r="B132" s="269"/>
      <c r="C132" s="270"/>
      <c r="D132" s="261" t="s">
        <v>465</v>
      </c>
      <c r="E132" s="271" t="s">
        <v>1</v>
      </c>
      <c r="F132" s="272" t="s">
        <v>7820</v>
      </c>
      <c r="G132" s="270"/>
      <c r="H132" s="273">
        <v>3.2999999999999998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3.2999999999999998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93</v>
      </c>
      <c r="D134" s="247" t="s">
        <v>400</v>
      </c>
      <c r="E134" s="248" t="s">
        <v>7821</v>
      </c>
      <c r="F134" s="249" t="s">
        <v>7822</v>
      </c>
      <c r="G134" s="250" t="s">
        <v>546</v>
      </c>
      <c r="H134" s="251">
        <v>3.2999999999999998</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3" customFormat="1">
      <c r="A135" s="13"/>
      <c r="B135" s="269"/>
      <c r="C135" s="270"/>
      <c r="D135" s="261" t="s">
        <v>465</v>
      </c>
      <c r="E135" s="271" t="s">
        <v>1</v>
      </c>
      <c r="F135" s="272" t="s">
        <v>7820</v>
      </c>
      <c r="G135" s="270"/>
      <c r="H135" s="273">
        <v>3.2999999999999998</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3.2999999999999998</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55.5" customHeight="1">
      <c r="A137" s="40"/>
      <c r="B137" s="41"/>
      <c r="C137" s="247" t="s">
        <v>112</v>
      </c>
      <c r="D137" s="247" t="s">
        <v>400</v>
      </c>
      <c r="E137" s="248" t="s">
        <v>7823</v>
      </c>
      <c r="F137" s="249" t="s">
        <v>7824</v>
      </c>
      <c r="G137" s="250" t="s">
        <v>546</v>
      </c>
      <c r="H137" s="251">
        <v>4.7999999999999998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3" customFormat="1">
      <c r="A138" s="13"/>
      <c r="B138" s="269"/>
      <c r="C138" s="270"/>
      <c r="D138" s="261" t="s">
        <v>465</v>
      </c>
      <c r="E138" s="271" t="s">
        <v>1</v>
      </c>
      <c r="F138" s="272" t="s">
        <v>7825</v>
      </c>
      <c r="G138" s="270"/>
      <c r="H138" s="273">
        <v>4.7999999999999998</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4.7999999999999998</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66.75" customHeight="1">
      <c r="A140" s="40"/>
      <c r="B140" s="41"/>
      <c r="C140" s="247" t="s">
        <v>124</v>
      </c>
      <c r="D140" s="247" t="s">
        <v>400</v>
      </c>
      <c r="E140" s="248" t="s">
        <v>7826</v>
      </c>
      <c r="F140" s="249" t="s">
        <v>7827</v>
      </c>
      <c r="G140" s="250" t="s">
        <v>546</v>
      </c>
      <c r="H140" s="251">
        <v>3.2999999999999998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465</v>
      </c>
      <c r="E141" s="271" t="s">
        <v>1</v>
      </c>
      <c r="F141" s="272" t="s">
        <v>7820</v>
      </c>
      <c r="G141" s="270"/>
      <c r="H141" s="273">
        <v>3.2999999999999998</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3.2999999999999998</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66.75" customHeight="1">
      <c r="A143" s="40"/>
      <c r="B143" s="41"/>
      <c r="C143" s="247" t="s">
        <v>130</v>
      </c>
      <c r="D143" s="247" t="s">
        <v>400</v>
      </c>
      <c r="E143" s="248" t="s">
        <v>7828</v>
      </c>
      <c r="F143" s="249" t="s">
        <v>7829</v>
      </c>
      <c r="G143" s="250" t="s">
        <v>546</v>
      </c>
      <c r="H143" s="251">
        <v>4.7999999999999998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465</v>
      </c>
      <c r="E144" s="271" t="s">
        <v>1</v>
      </c>
      <c r="F144" s="272" t="s">
        <v>7825</v>
      </c>
      <c r="G144" s="270"/>
      <c r="H144" s="273">
        <v>4.7999999999999998</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4.7999999999999998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55.5" customHeight="1">
      <c r="A146" s="40"/>
      <c r="B146" s="41"/>
      <c r="C146" s="247" t="s">
        <v>133</v>
      </c>
      <c r="D146" s="247" t="s">
        <v>400</v>
      </c>
      <c r="E146" s="248" t="s">
        <v>7830</v>
      </c>
      <c r="F146" s="249" t="s">
        <v>7831</v>
      </c>
      <c r="G146" s="250" t="s">
        <v>546</v>
      </c>
      <c r="H146" s="251">
        <v>4.7999999999999998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7825</v>
      </c>
      <c r="G147" s="270"/>
      <c r="H147" s="273">
        <v>4.7999999999999998</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4.7999999999999998</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33" customHeight="1">
      <c r="A149" s="40"/>
      <c r="B149" s="41"/>
      <c r="C149" s="247" t="s">
        <v>139</v>
      </c>
      <c r="D149" s="247" t="s">
        <v>400</v>
      </c>
      <c r="E149" s="248" t="s">
        <v>7832</v>
      </c>
      <c r="F149" s="249" t="s">
        <v>7833</v>
      </c>
      <c r="G149" s="250" t="s">
        <v>461</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4570</v>
      </c>
      <c r="G150" s="270"/>
      <c r="H150" s="273">
        <v>4</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33" customHeight="1">
      <c r="A152" s="40"/>
      <c r="B152" s="41"/>
      <c r="C152" s="247" t="s">
        <v>136</v>
      </c>
      <c r="D152" s="247" t="s">
        <v>400</v>
      </c>
      <c r="E152" s="248" t="s">
        <v>7834</v>
      </c>
      <c r="F152" s="249" t="s">
        <v>7835</v>
      </c>
      <c r="G152" s="250" t="s">
        <v>461</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93</v>
      </c>
      <c r="G153" s="270"/>
      <c r="H153" s="273">
        <v>2</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2</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55.5" customHeight="1">
      <c r="A155" s="40"/>
      <c r="B155" s="41"/>
      <c r="C155" s="247" t="s">
        <v>142</v>
      </c>
      <c r="D155" s="247" t="s">
        <v>400</v>
      </c>
      <c r="E155" s="248" t="s">
        <v>7661</v>
      </c>
      <c r="F155" s="249" t="s">
        <v>7662</v>
      </c>
      <c r="G155" s="250" t="s">
        <v>461</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13" customFormat="1">
      <c r="A156" s="13"/>
      <c r="B156" s="269"/>
      <c r="C156" s="270"/>
      <c r="D156" s="261" t="s">
        <v>465</v>
      </c>
      <c r="E156" s="271" t="s">
        <v>1</v>
      </c>
      <c r="F156" s="272" t="s">
        <v>93</v>
      </c>
      <c r="G156" s="270"/>
      <c r="H156" s="273">
        <v>2</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2</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55.5" customHeight="1">
      <c r="A158" s="40"/>
      <c r="B158" s="41"/>
      <c r="C158" s="247" t="s">
        <v>145</v>
      </c>
      <c r="D158" s="247" t="s">
        <v>400</v>
      </c>
      <c r="E158" s="248" t="s">
        <v>7664</v>
      </c>
      <c r="F158" s="249" t="s">
        <v>7662</v>
      </c>
      <c r="G158" s="250" t="s">
        <v>461</v>
      </c>
      <c r="H158" s="251">
        <v>4</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13" customFormat="1">
      <c r="A159" s="13"/>
      <c r="B159" s="269"/>
      <c r="C159" s="270"/>
      <c r="D159" s="261" t="s">
        <v>465</v>
      </c>
      <c r="E159" s="271" t="s">
        <v>1</v>
      </c>
      <c r="F159" s="272" t="s">
        <v>4570</v>
      </c>
      <c r="G159" s="270"/>
      <c r="H159" s="273">
        <v>4</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4</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55.5" customHeight="1">
      <c r="A161" s="40"/>
      <c r="B161" s="41"/>
      <c r="C161" s="247" t="s">
        <v>148</v>
      </c>
      <c r="D161" s="247" t="s">
        <v>400</v>
      </c>
      <c r="E161" s="248" t="s">
        <v>7836</v>
      </c>
      <c r="F161" s="249" t="s">
        <v>7662</v>
      </c>
      <c r="G161" s="250" t="s">
        <v>461</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465</v>
      </c>
      <c r="E162" s="271" t="s">
        <v>1</v>
      </c>
      <c r="F162" s="272" t="s">
        <v>93</v>
      </c>
      <c r="G162" s="270"/>
      <c r="H162" s="273">
        <v>2</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2</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55.5" customHeight="1">
      <c r="A164" s="40"/>
      <c r="B164" s="41"/>
      <c r="C164" s="247" t="s">
        <v>151</v>
      </c>
      <c r="D164" s="247" t="s">
        <v>400</v>
      </c>
      <c r="E164" s="248" t="s">
        <v>7666</v>
      </c>
      <c r="F164" s="249" t="s">
        <v>7662</v>
      </c>
      <c r="G164" s="250" t="s">
        <v>461</v>
      </c>
      <c r="H164" s="251">
        <v>6</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13" customFormat="1">
      <c r="A165" s="13"/>
      <c r="B165" s="269"/>
      <c r="C165" s="270"/>
      <c r="D165" s="261" t="s">
        <v>465</v>
      </c>
      <c r="E165" s="271" t="s">
        <v>1</v>
      </c>
      <c r="F165" s="272" t="s">
        <v>7663</v>
      </c>
      <c r="G165" s="270"/>
      <c r="H165" s="273">
        <v>6</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6</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21.75" customHeight="1">
      <c r="A167" s="40"/>
      <c r="B167" s="41"/>
      <c r="C167" s="247" t="s">
        <v>154</v>
      </c>
      <c r="D167" s="247" t="s">
        <v>400</v>
      </c>
      <c r="E167" s="248" t="s">
        <v>7837</v>
      </c>
      <c r="F167" s="249" t="s">
        <v>7838</v>
      </c>
      <c r="G167" s="250" t="s">
        <v>546</v>
      </c>
      <c r="H167" s="251">
        <v>3.5640000000000001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194</v>
      </c>
    </row>
    <row r="168" s="13" customFormat="1">
      <c r="A168" s="13"/>
      <c r="B168" s="269"/>
      <c r="C168" s="270"/>
      <c r="D168" s="261" t="s">
        <v>465</v>
      </c>
      <c r="E168" s="271" t="s">
        <v>1</v>
      </c>
      <c r="F168" s="272" t="s">
        <v>7839</v>
      </c>
      <c r="G168" s="270"/>
      <c r="H168" s="273">
        <v>3.5640000000000001</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3.5640000000000001</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33" customHeight="1">
      <c r="A170" s="40"/>
      <c r="B170" s="41"/>
      <c r="C170" s="247" t="s">
        <v>157</v>
      </c>
      <c r="D170" s="247" t="s">
        <v>400</v>
      </c>
      <c r="E170" s="248" t="s">
        <v>7668</v>
      </c>
      <c r="F170" s="249" t="s">
        <v>7669</v>
      </c>
      <c r="G170" s="250" t="s">
        <v>464</v>
      </c>
      <c r="H170" s="251">
        <v>13.859999999999999</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200</v>
      </c>
    </row>
    <row r="171" s="13" customFormat="1">
      <c r="A171" s="13"/>
      <c r="B171" s="269"/>
      <c r="C171" s="270"/>
      <c r="D171" s="261" t="s">
        <v>465</v>
      </c>
      <c r="E171" s="271" t="s">
        <v>1</v>
      </c>
      <c r="F171" s="272" t="s">
        <v>7840</v>
      </c>
      <c r="G171" s="270"/>
      <c r="H171" s="273">
        <v>13.859999999999999</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13.859999999999999</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44.25" customHeight="1">
      <c r="A173" s="40"/>
      <c r="B173" s="41"/>
      <c r="C173" s="247" t="s">
        <v>8</v>
      </c>
      <c r="D173" s="247" t="s">
        <v>400</v>
      </c>
      <c r="E173" s="248" t="s">
        <v>7841</v>
      </c>
      <c r="F173" s="249" t="s">
        <v>7842</v>
      </c>
      <c r="G173" s="250" t="s">
        <v>464</v>
      </c>
      <c r="H173" s="251">
        <v>38.719999999999999</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206</v>
      </c>
    </row>
    <row r="174" s="13" customFormat="1">
      <c r="A174" s="13"/>
      <c r="B174" s="269"/>
      <c r="C174" s="270"/>
      <c r="D174" s="261" t="s">
        <v>465</v>
      </c>
      <c r="E174" s="271" t="s">
        <v>1</v>
      </c>
      <c r="F174" s="272" t="s">
        <v>7843</v>
      </c>
      <c r="G174" s="270"/>
      <c r="H174" s="273">
        <v>38.719999999999999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38.719999999999999</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162</v>
      </c>
      <c r="D176" s="247" t="s">
        <v>400</v>
      </c>
      <c r="E176" s="248" t="s">
        <v>7677</v>
      </c>
      <c r="F176" s="249" t="s">
        <v>7678</v>
      </c>
      <c r="G176" s="250" t="s">
        <v>546</v>
      </c>
      <c r="H176" s="251">
        <v>70.400000000000006</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212</v>
      </c>
    </row>
    <row r="177" s="13" customFormat="1">
      <c r="A177" s="13"/>
      <c r="B177" s="269"/>
      <c r="C177" s="270"/>
      <c r="D177" s="261" t="s">
        <v>465</v>
      </c>
      <c r="E177" s="271" t="s">
        <v>1</v>
      </c>
      <c r="F177" s="272" t="s">
        <v>7844</v>
      </c>
      <c r="G177" s="270"/>
      <c r="H177" s="273">
        <v>70.400000000000006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70.400000000000006</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33" customHeight="1">
      <c r="A179" s="40"/>
      <c r="B179" s="41"/>
      <c r="C179" s="247" t="s">
        <v>165</v>
      </c>
      <c r="D179" s="247" t="s">
        <v>400</v>
      </c>
      <c r="E179" s="248" t="s">
        <v>7683</v>
      </c>
      <c r="F179" s="249" t="s">
        <v>7684</v>
      </c>
      <c r="G179" s="250" t="s">
        <v>546</v>
      </c>
      <c r="H179" s="251">
        <v>70.400000000000006</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215</v>
      </c>
    </row>
    <row r="180" s="13" customFormat="1">
      <c r="A180" s="13"/>
      <c r="B180" s="269"/>
      <c r="C180" s="270"/>
      <c r="D180" s="261" t="s">
        <v>465</v>
      </c>
      <c r="E180" s="271" t="s">
        <v>1</v>
      </c>
      <c r="F180" s="272" t="s">
        <v>7844</v>
      </c>
      <c r="G180" s="270"/>
      <c r="H180" s="273">
        <v>70.400000000000006</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70.400000000000006</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55.5" customHeight="1">
      <c r="A182" s="40"/>
      <c r="B182" s="41"/>
      <c r="C182" s="247" t="s">
        <v>168</v>
      </c>
      <c r="D182" s="247" t="s">
        <v>400</v>
      </c>
      <c r="E182" s="248" t="s">
        <v>7556</v>
      </c>
      <c r="F182" s="249" t="s">
        <v>7685</v>
      </c>
      <c r="G182" s="250" t="s">
        <v>464</v>
      </c>
      <c r="H182" s="251">
        <v>32.670000000000002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661</v>
      </c>
    </row>
    <row r="183" s="13" customFormat="1">
      <c r="A183" s="13"/>
      <c r="B183" s="269"/>
      <c r="C183" s="270"/>
      <c r="D183" s="261" t="s">
        <v>465</v>
      </c>
      <c r="E183" s="271" t="s">
        <v>1</v>
      </c>
      <c r="F183" s="272" t="s">
        <v>7845</v>
      </c>
      <c r="G183" s="270"/>
      <c r="H183" s="273">
        <v>32.670000000000002</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32.670000000000002</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55.5" customHeight="1">
      <c r="A185" s="40"/>
      <c r="B185" s="41"/>
      <c r="C185" s="247" t="s">
        <v>171</v>
      </c>
      <c r="D185" s="247" t="s">
        <v>400</v>
      </c>
      <c r="E185" s="248" t="s">
        <v>7560</v>
      </c>
      <c r="F185" s="249" t="s">
        <v>7690</v>
      </c>
      <c r="G185" s="250" t="s">
        <v>464</v>
      </c>
      <c r="H185" s="251">
        <v>6.0499999999999998</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664</v>
      </c>
    </row>
    <row r="186" s="13" customFormat="1">
      <c r="A186" s="13"/>
      <c r="B186" s="269"/>
      <c r="C186" s="270"/>
      <c r="D186" s="261" t="s">
        <v>465</v>
      </c>
      <c r="E186" s="271" t="s">
        <v>1</v>
      </c>
      <c r="F186" s="272" t="s">
        <v>7846</v>
      </c>
      <c r="G186" s="270"/>
      <c r="H186" s="273">
        <v>6.0499999999999998</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6.0499999999999998</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55.5" customHeight="1">
      <c r="A188" s="40"/>
      <c r="B188" s="41"/>
      <c r="C188" s="247" t="s">
        <v>174</v>
      </c>
      <c r="D188" s="247" t="s">
        <v>400</v>
      </c>
      <c r="E188" s="248" t="s">
        <v>7565</v>
      </c>
      <c r="F188" s="249" t="s">
        <v>7695</v>
      </c>
      <c r="G188" s="250" t="s">
        <v>464</v>
      </c>
      <c r="H188" s="251">
        <v>36.299999999999997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667</v>
      </c>
    </row>
    <row r="189" s="13" customFormat="1">
      <c r="A189" s="13"/>
      <c r="B189" s="269"/>
      <c r="C189" s="270"/>
      <c r="D189" s="261" t="s">
        <v>465</v>
      </c>
      <c r="E189" s="271" t="s">
        <v>1</v>
      </c>
      <c r="F189" s="272" t="s">
        <v>7847</v>
      </c>
      <c r="G189" s="270"/>
      <c r="H189" s="273">
        <v>36.299999999999997</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4" customFormat="1">
      <c r="A190" s="14"/>
      <c r="B190" s="280"/>
      <c r="C190" s="281"/>
      <c r="D190" s="261" t="s">
        <v>465</v>
      </c>
      <c r="E190" s="282" t="s">
        <v>1</v>
      </c>
      <c r="F190" s="283" t="s">
        <v>467</v>
      </c>
      <c r="G190" s="281"/>
      <c r="H190" s="284">
        <v>36.299999999999997</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465</v>
      </c>
      <c r="AU190" s="290" t="s">
        <v>93</v>
      </c>
      <c r="AV190" s="14" t="s">
        <v>124</v>
      </c>
      <c r="AW190" s="14" t="s">
        <v>38</v>
      </c>
      <c r="AX190" s="14" t="s">
        <v>91</v>
      </c>
      <c r="AY190" s="290" t="s">
        <v>397</v>
      </c>
    </row>
    <row r="191" s="2" customFormat="1" ht="33" customHeight="1">
      <c r="A191" s="40"/>
      <c r="B191" s="41"/>
      <c r="C191" s="247" t="s">
        <v>7</v>
      </c>
      <c r="D191" s="247" t="s">
        <v>400</v>
      </c>
      <c r="E191" s="248" t="s">
        <v>7700</v>
      </c>
      <c r="F191" s="249" t="s">
        <v>7701</v>
      </c>
      <c r="G191" s="250" t="s">
        <v>464</v>
      </c>
      <c r="H191" s="251">
        <v>32.670000000000002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670</v>
      </c>
    </row>
    <row r="192" s="13" customFormat="1">
      <c r="A192" s="13"/>
      <c r="B192" s="269"/>
      <c r="C192" s="270"/>
      <c r="D192" s="261" t="s">
        <v>465</v>
      </c>
      <c r="E192" s="271" t="s">
        <v>1</v>
      </c>
      <c r="F192" s="272" t="s">
        <v>7845</v>
      </c>
      <c r="G192" s="270"/>
      <c r="H192" s="273">
        <v>32.670000000000002</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32.670000000000002</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33" customHeight="1">
      <c r="A194" s="40"/>
      <c r="B194" s="41"/>
      <c r="C194" s="247" t="s">
        <v>179</v>
      </c>
      <c r="D194" s="247" t="s">
        <v>400</v>
      </c>
      <c r="E194" s="248" t="s">
        <v>7702</v>
      </c>
      <c r="F194" s="249" t="s">
        <v>7703</v>
      </c>
      <c r="G194" s="250" t="s">
        <v>502</v>
      </c>
      <c r="H194" s="251">
        <v>10.073</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673</v>
      </c>
    </row>
    <row r="195" s="13" customFormat="1">
      <c r="A195" s="13"/>
      <c r="B195" s="269"/>
      <c r="C195" s="270"/>
      <c r="D195" s="261" t="s">
        <v>465</v>
      </c>
      <c r="E195" s="271" t="s">
        <v>1</v>
      </c>
      <c r="F195" s="272" t="s">
        <v>7848</v>
      </c>
      <c r="G195" s="270"/>
      <c r="H195" s="273">
        <v>10.073</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10.073</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185</v>
      </c>
      <c r="D197" s="247" t="s">
        <v>400</v>
      </c>
      <c r="E197" s="248" t="s">
        <v>542</v>
      </c>
      <c r="F197" s="249" t="s">
        <v>7708</v>
      </c>
      <c r="G197" s="250" t="s">
        <v>464</v>
      </c>
      <c r="H197" s="251">
        <v>6.0499999999999998</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676</v>
      </c>
    </row>
    <row r="198" s="13" customFormat="1">
      <c r="A198" s="13"/>
      <c r="B198" s="269"/>
      <c r="C198" s="270"/>
      <c r="D198" s="261" t="s">
        <v>465</v>
      </c>
      <c r="E198" s="271" t="s">
        <v>1</v>
      </c>
      <c r="F198" s="272" t="s">
        <v>7846</v>
      </c>
      <c r="G198" s="270"/>
      <c r="H198" s="273">
        <v>6.0499999999999998</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6.0499999999999998</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33" customHeight="1">
      <c r="A200" s="40"/>
      <c r="B200" s="41"/>
      <c r="C200" s="247" t="s">
        <v>188</v>
      </c>
      <c r="D200" s="247" t="s">
        <v>400</v>
      </c>
      <c r="E200" s="248" t="s">
        <v>586</v>
      </c>
      <c r="F200" s="249" t="s">
        <v>7709</v>
      </c>
      <c r="G200" s="250" t="s">
        <v>464</v>
      </c>
      <c r="H200" s="251">
        <v>32.670000000000002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679</v>
      </c>
    </row>
    <row r="201" s="13" customFormat="1">
      <c r="A201" s="13"/>
      <c r="B201" s="269"/>
      <c r="C201" s="270"/>
      <c r="D201" s="261" t="s">
        <v>465</v>
      </c>
      <c r="E201" s="271" t="s">
        <v>1</v>
      </c>
      <c r="F201" s="272" t="s">
        <v>7845</v>
      </c>
      <c r="G201" s="270"/>
      <c r="H201" s="273">
        <v>32.670000000000002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32.670000000000002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55.5" customHeight="1">
      <c r="A203" s="40"/>
      <c r="B203" s="41"/>
      <c r="C203" s="247" t="s">
        <v>191</v>
      </c>
      <c r="D203" s="247" t="s">
        <v>400</v>
      </c>
      <c r="E203" s="248" t="s">
        <v>7710</v>
      </c>
      <c r="F203" s="249" t="s">
        <v>7711</v>
      </c>
      <c r="G203" s="250" t="s">
        <v>464</v>
      </c>
      <c r="H203" s="251">
        <v>4.8399999999999999</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682</v>
      </c>
    </row>
    <row r="204" s="13" customFormat="1">
      <c r="A204" s="13"/>
      <c r="B204" s="269"/>
      <c r="C204" s="270"/>
      <c r="D204" s="261" t="s">
        <v>465</v>
      </c>
      <c r="E204" s="271" t="s">
        <v>1</v>
      </c>
      <c r="F204" s="272" t="s">
        <v>7849</v>
      </c>
      <c r="G204" s="270"/>
      <c r="H204" s="273">
        <v>4.8399999999999999</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4.8399999999999999</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16.5" customHeight="1">
      <c r="A206" s="40"/>
      <c r="B206" s="41"/>
      <c r="C206" s="316" t="s">
        <v>194</v>
      </c>
      <c r="D206" s="316" t="s">
        <v>534</v>
      </c>
      <c r="E206" s="317" t="s">
        <v>7716</v>
      </c>
      <c r="F206" s="318" t="s">
        <v>7717</v>
      </c>
      <c r="G206" s="319" t="s">
        <v>502</v>
      </c>
      <c r="H206" s="320">
        <v>9.1229999999999993</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995</v>
      </c>
    </row>
    <row r="207" s="13" customFormat="1">
      <c r="A207" s="13"/>
      <c r="B207" s="269"/>
      <c r="C207" s="270"/>
      <c r="D207" s="261" t="s">
        <v>465</v>
      </c>
      <c r="E207" s="271" t="s">
        <v>1</v>
      </c>
      <c r="F207" s="272" t="s">
        <v>7850</v>
      </c>
      <c r="G207" s="270"/>
      <c r="H207" s="273">
        <v>9.1229999999999993</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9.1229999999999993</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197</v>
      </c>
      <c r="D209" s="247" t="s">
        <v>400</v>
      </c>
      <c r="E209" s="248" t="s">
        <v>7851</v>
      </c>
      <c r="F209" s="249" t="s">
        <v>7852</v>
      </c>
      <c r="G209" s="250" t="s">
        <v>546</v>
      </c>
      <c r="H209" s="251">
        <v>3.5640000000000001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1026</v>
      </c>
    </row>
    <row r="210" s="13" customFormat="1">
      <c r="A210" s="13"/>
      <c r="B210" s="269"/>
      <c r="C210" s="270"/>
      <c r="D210" s="261" t="s">
        <v>465</v>
      </c>
      <c r="E210" s="271" t="s">
        <v>1</v>
      </c>
      <c r="F210" s="272" t="s">
        <v>7839</v>
      </c>
      <c r="G210" s="270"/>
      <c r="H210" s="273">
        <v>3.5640000000000001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3.5640000000000001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12" customFormat="1" ht="22.8" customHeight="1">
      <c r="A212" s="12"/>
      <c r="B212" s="231"/>
      <c r="C212" s="232"/>
      <c r="D212" s="233" t="s">
        <v>82</v>
      </c>
      <c r="E212" s="245" t="s">
        <v>124</v>
      </c>
      <c r="F212" s="245" t="s">
        <v>817</v>
      </c>
      <c r="G212" s="232"/>
      <c r="H212" s="232"/>
      <c r="I212" s="235"/>
      <c r="J212" s="246">
        <f>BK212</f>
        <v>0</v>
      </c>
      <c r="K212" s="232"/>
      <c r="L212" s="237"/>
      <c r="M212" s="238"/>
      <c r="N212" s="239"/>
      <c r="O212" s="239"/>
      <c r="P212" s="240">
        <f>SUM(P213:P215)</f>
        <v>0</v>
      </c>
      <c r="Q212" s="239"/>
      <c r="R212" s="240">
        <f>SUM(R213:R215)</f>
        <v>0</v>
      </c>
      <c r="S212" s="239"/>
      <c r="T212" s="241">
        <f>SUM(T213:T215)</f>
        <v>0</v>
      </c>
      <c r="U212" s="12"/>
      <c r="V212" s="12"/>
      <c r="W212" s="12"/>
      <c r="X212" s="12"/>
      <c r="Y212" s="12"/>
      <c r="Z212" s="12"/>
      <c r="AA212" s="12"/>
      <c r="AB212" s="12"/>
      <c r="AC212" s="12"/>
      <c r="AD212" s="12"/>
      <c r="AE212" s="12"/>
      <c r="AR212" s="242" t="s">
        <v>91</v>
      </c>
      <c r="AT212" s="243" t="s">
        <v>82</v>
      </c>
      <c r="AU212" s="243" t="s">
        <v>91</v>
      </c>
      <c r="AY212" s="242" t="s">
        <v>397</v>
      </c>
      <c r="BK212" s="244">
        <f>SUM(BK213:BK215)</f>
        <v>0</v>
      </c>
    </row>
    <row r="213" s="2" customFormat="1" ht="21.75" customHeight="1">
      <c r="A213" s="40"/>
      <c r="B213" s="41"/>
      <c r="C213" s="247" t="s">
        <v>200</v>
      </c>
      <c r="D213" s="247" t="s">
        <v>400</v>
      </c>
      <c r="E213" s="248" t="s">
        <v>7722</v>
      </c>
      <c r="F213" s="249" t="s">
        <v>7723</v>
      </c>
      <c r="G213" s="250" t="s">
        <v>464</v>
      </c>
      <c r="H213" s="251">
        <v>1.21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1042</v>
      </c>
    </row>
    <row r="214" s="13" customFormat="1">
      <c r="A214" s="13"/>
      <c r="B214" s="269"/>
      <c r="C214" s="270"/>
      <c r="D214" s="261" t="s">
        <v>465</v>
      </c>
      <c r="E214" s="271" t="s">
        <v>1</v>
      </c>
      <c r="F214" s="272" t="s">
        <v>7853</v>
      </c>
      <c r="G214" s="270"/>
      <c r="H214" s="273">
        <v>1.21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1.21</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12" customFormat="1" ht="22.8" customHeight="1">
      <c r="A216" s="12"/>
      <c r="B216" s="231"/>
      <c r="C216" s="232"/>
      <c r="D216" s="233" t="s">
        <v>82</v>
      </c>
      <c r="E216" s="245" t="s">
        <v>130</v>
      </c>
      <c r="F216" s="245" t="s">
        <v>7602</v>
      </c>
      <c r="G216" s="232"/>
      <c r="H216" s="232"/>
      <c r="I216" s="235"/>
      <c r="J216" s="246">
        <f>BK216</f>
        <v>0</v>
      </c>
      <c r="K216" s="232"/>
      <c r="L216" s="237"/>
      <c r="M216" s="238"/>
      <c r="N216" s="239"/>
      <c r="O216" s="239"/>
      <c r="P216" s="240">
        <f>SUM(P217:P234)</f>
        <v>0</v>
      </c>
      <c r="Q216" s="239"/>
      <c r="R216" s="240">
        <f>SUM(R217:R234)</f>
        <v>0</v>
      </c>
      <c r="S216" s="239"/>
      <c r="T216" s="241">
        <f>SUM(T217:T234)</f>
        <v>0</v>
      </c>
      <c r="U216" s="12"/>
      <c r="V216" s="12"/>
      <c r="W216" s="12"/>
      <c r="X216" s="12"/>
      <c r="Y216" s="12"/>
      <c r="Z216" s="12"/>
      <c r="AA216" s="12"/>
      <c r="AB216" s="12"/>
      <c r="AC216" s="12"/>
      <c r="AD216" s="12"/>
      <c r="AE216" s="12"/>
      <c r="AR216" s="242" t="s">
        <v>91</v>
      </c>
      <c r="AT216" s="243" t="s">
        <v>82</v>
      </c>
      <c r="AU216" s="243" t="s">
        <v>91</v>
      </c>
      <c r="AY216" s="242" t="s">
        <v>397</v>
      </c>
      <c r="BK216" s="244">
        <f>SUM(BK217:BK234)</f>
        <v>0</v>
      </c>
    </row>
    <row r="217" s="2" customFormat="1" ht="33" customHeight="1">
      <c r="A217" s="40"/>
      <c r="B217" s="41"/>
      <c r="C217" s="247" t="s">
        <v>203</v>
      </c>
      <c r="D217" s="247" t="s">
        <v>400</v>
      </c>
      <c r="E217" s="248" t="s">
        <v>7854</v>
      </c>
      <c r="F217" s="249" t="s">
        <v>7855</v>
      </c>
      <c r="G217" s="250" t="s">
        <v>546</v>
      </c>
      <c r="H217" s="251">
        <v>4.7999999999999998</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1057</v>
      </c>
    </row>
    <row r="218" s="13" customFormat="1">
      <c r="A218" s="13"/>
      <c r="B218" s="269"/>
      <c r="C218" s="270"/>
      <c r="D218" s="261" t="s">
        <v>465</v>
      </c>
      <c r="E218" s="271" t="s">
        <v>1</v>
      </c>
      <c r="F218" s="272" t="s">
        <v>7825</v>
      </c>
      <c r="G218" s="270"/>
      <c r="H218" s="273">
        <v>4.7999999999999998</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4.7999999999999998</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33" customHeight="1">
      <c r="A220" s="40"/>
      <c r="B220" s="41"/>
      <c r="C220" s="247" t="s">
        <v>206</v>
      </c>
      <c r="D220" s="247" t="s">
        <v>400</v>
      </c>
      <c r="E220" s="248" t="s">
        <v>7856</v>
      </c>
      <c r="F220" s="249" t="s">
        <v>7857</v>
      </c>
      <c r="G220" s="250" t="s">
        <v>546</v>
      </c>
      <c r="H220" s="251">
        <v>4.7999999999999998</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1066</v>
      </c>
    </row>
    <row r="221" s="13" customFormat="1">
      <c r="A221" s="13"/>
      <c r="B221" s="269"/>
      <c r="C221" s="270"/>
      <c r="D221" s="261" t="s">
        <v>465</v>
      </c>
      <c r="E221" s="271" t="s">
        <v>1</v>
      </c>
      <c r="F221" s="272" t="s">
        <v>7825</v>
      </c>
      <c r="G221" s="270"/>
      <c r="H221" s="273">
        <v>4.7999999999999998</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4.7999999999999998</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44.25" customHeight="1">
      <c r="A223" s="40"/>
      <c r="B223" s="41"/>
      <c r="C223" s="247" t="s">
        <v>209</v>
      </c>
      <c r="D223" s="247" t="s">
        <v>400</v>
      </c>
      <c r="E223" s="248" t="s">
        <v>7858</v>
      </c>
      <c r="F223" s="249" t="s">
        <v>7859</v>
      </c>
      <c r="G223" s="250" t="s">
        <v>546</v>
      </c>
      <c r="H223" s="251">
        <v>4.7999999999999998</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1078</v>
      </c>
    </row>
    <row r="224" s="13" customFormat="1">
      <c r="A224" s="13"/>
      <c r="B224" s="269"/>
      <c r="C224" s="270"/>
      <c r="D224" s="261" t="s">
        <v>465</v>
      </c>
      <c r="E224" s="271" t="s">
        <v>1</v>
      </c>
      <c r="F224" s="272" t="s">
        <v>7825</v>
      </c>
      <c r="G224" s="270"/>
      <c r="H224" s="273">
        <v>4.7999999999999998</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4.7999999999999998</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33" customHeight="1">
      <c r="A226" s="40"/>
      <c r="B226" s="41"/>
      <c r="C226" s="247" t="s">
        <v>212</v>
      </c>
      <c r="D226" s="247" t="s">
        <v>400</v>
      </c>
      <c r="E226" s="248" t="s">
        <v>7860</v>
      </c>
      <c r="F226" s="249" t="s">
        <v>7861</v>
      </c>
      <c r="G226" s="250" t="s">
        <v>546</v>
      </c>
      <c r="H226" s="251">
        <v>4.7999999999999998</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1088</v>
      </c>
    </row>
    <row r="227" s="13" customFormat="1">
      <c r="A227" s="13"/>
      <c r="B227" s="269"/>
      <c r="C227" s="270"/>
      <c r="D227" s="261" t="s">
        <v>465</v>
      </c>
      <c r="E227" s="271" t="s">
        <v>1</v>
      </c>
      <c r="F227" s="272" t="s">
        <v>7825</v>
      </c>
      <c r="G227" s="270"/>
      <c r="H227" s="273">
        <v>4.7999999999999998</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4.7999999999999998</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33" customHeight="1">
      <c r="A229" s="40"/>
      <c r="B229" s="41"/>
      <c r="C229" s="247" t="s">
        <v>182</v>
      </c>
      <c r="D229" s="247" t="s">
        <v>400</v>
      </c>
      <c r="E229" s="248" t="s">
        <v>7862</v>
      </c>
      <c r="F229" s="249" t="s">
        <v>7863</v>
      </c>
      <c r="G229" s="250" t="s">
        <v>546</v>
      </c>
      <c r="H229" s="251">
        <v>4.7999999999999998</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1096</v>
      </c>
    </row>
    <row r="230" s="13" customFormat="1">
      <c r="A230" s="13"/>
      <c r="B230" s="269"/>
      <c r="C230" s="270"/>
      <c r="D230" s="261" t="s">
        <v>465</v>
      </c>
      <c r="E230" s="271" t="s">
        <v>1</v>
      </c>
      <c r="F230" s="272" t="s">
        <v>7825</v>
      </c>
      <c r="G230" s="270"/>
      <c r="H230" s="273">
        <v>4.7999999999999998</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4.7999999999999998</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66.75" customHeight="1">
      <c r="A232" s="40"/>
      <c r="B232" s="41"/>
      <c r="C232" s="247" t="s">
        <v>215</v>
      </c>
      <c r="D232" s="247" t="s">
        <v>400</v>
      </c>
      <c r="E232" s="248" t="s">
        <v>7610</v>
      </c>
      <c r="F232" s="249" t="s">
        <v>7864</v>
      </c>
      <c r="G232" s="250" t="s">
        <v>546</v>
      </c>
      <c r="H232" s="251">
        <v>3.2999999999999998</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1105</v>
      </c>
    </row>
    <row r="233" s="13" customFormat="1">
      <c r="A233" s="13"/>
      <c r="B233" s="269"/>
      <c r="C233" s="270"/>
      <c r="D233" s="261" t="s">
        <v>465</v>
      </c>
      <c r="E233" s="271" t="s">
        <v>1</v>
      </c>
      <c r="F233" s="272" t="s">
        <v>7820</v>
      </c>
      <c r="G233" s="270"/>
      <c r="H233" s="273">
        <v>3.2999999999999998</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3.2999999999999998</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12" customFormat="1" ht="22.8" customHeight="1">
      <c r="A235" s="12"/>
      <c r="B235" s="231"/>
      <c r="C235" s="232"/>
      <c r="D235" s="233" t="s">
        <v>82</v>
      </c>
      <c r="E235" s="245" t="s">
        <v>136</v>
      </c>
      <c r="F235" s="245" t="s">
        <v>7728</v>
      </c>
      <c r="G235" s="232"/>
      <c r="H235" s="232"/>
      <c r="I235" s="235"/>
      <c r="J235" s="246">
        <f>BK235</f>
        <v>0</v>
      </c>
      <c r="K235" s="232"/>
      <c r="L235" s="237"/>
      <c r="M235" s="238"/>
      <c r="N235" s="239"/>
      <c r="O235" s="239"/>
      <c r="P235" s="240">
        <f>SUM(P236:P286)</f>
        <v>0</v>
      </c>
      <c r="Q235" s="239"/>
      <c r="R235" s="240">
        <f>SUM(R236:R286)</f>
        <v>0</v>
      </c>
      <c r="S235" s="239"/>
      <c r="T235" s="241">
        <f>SUM(T236:T286)</f>
        <v>0</v>
      </c>
      <c r="U235" s="12"/>
      <c r="V235" s="12"/>
      <c r="W235" s="12"/>
      <c r="X235" s="12"/>
      <c r="Y235" s="12"/>
      <c r="Z235" s="12"/>
      <c r="AA235" s="12"/>
      <c r="AB235" s="12"/>
      <c r="AC235" s="12"/>
      <c r="AD235" s="12"/>
      <c r="AE235" s="12"/>
      <c r="AR235" s="242" t="s">
        <v>91</v>
      </c>
      <c r="AT235" s="243" t="s">
        <v>82</v>
      </c>
      <c r="AU235" s="243" t="s">
        <v>91</v>
      </c>
      <c r="AY235" s="242" t="s">
        <v>397</v>
      </c>
      <c r="BK235" s="244">
        <f>SUM(BK236:BK286)</f>
        <v>0</v>
      </c>
    </row>
    <row r="236" s="2" customFormat="1" ht="21.75" customHeight="1">
      <c r="A236" s="40"/>
      <c r="B236" s="41"/>
      <c r="C236" s="247" t="s">
        <v>218</v>
      </c>
      <c r="D236" s="247" t="s">
        <v>400</v>
      </c>
      <c r="E236" s="248" t="s">
        <v>7865</v>
      </c>
      <c r="F236" s="249" t="s">
        <v>7866</v>
      </c>
      <c r="G236" s="250" t="s">
        <v>461</v>
      </c>
      <c r="H236" s="251">
        <v>11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790</v>
      </c>
    </row>
    <row r="237" s="13" customFormat="1">
      <c r="A237" s="13"/>
      <c r="B237" s="269"/>
      <c r="C237" s="270"/>
      <c r="D237" s="261" t="s">
        <v>465</v>
      </c>
      <c r="E237" s="271" t="s">
        <v>1</v>
      </c>
      <c r="F237" s="272" t="s">
        <v>148</v>
      </c>
      <c r="G237" s="270"/>
      <c r="H237" s="273">
        <v>11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11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21.75" customHeight="1">
      <c r="A239" s="40"/>
      <c r="B239" s="41"/>
      <c r="C239" s="316" t="s">
        <v>661</v>
      </c>
      <c r="D239" s="316" t="s">
        <v>534</v>
      </c>
      <c r="E239" s="317" t="s">
        <v>7867</v>
      </c>
      <c r="F239" s="318" t="s">
        <v>7868</v>
      </c>
      <c r="G239" s="319" t="s">
        <v>461</v>
      </c>
      <c r="H239" s="320">
        <v>11</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534</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793</v>
      </c>
    </row>
    <row r="240" s="13" customFormat="1">
      <c r="A240" s="13"/>
      <c r="B240" s="269"/>
      <c r="C240" s="270"/>
      <c r="D240" s="261" t="s">
        <v>465</v>
      </c>
      <c r="E240" s="271" t="s">
        <v>1</v>
      </c>
      <c r="F240" s="272" t="s">
        <v>148</v>
      </c>
      <c r="G240" s="270"/>
      <c r="H240" s="273">
        <v>11</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11</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16.5" customHeight="1">
      <c r="A242" s="40"/>
      <c r="B242" s="41"/>
      <c r="C242" s="247" t="s">
        <v>795</v>
      </c>
      <c r="D242" s="247" t="s">
        <v>400</v>
      </c>
      <c r="E242" s="248" t="s">
        <v>7765</v>
      </c>
      <c r="F242" s="249" t="s">
        <v>7766</v>
      </c>
      <c r="G242" s="250" t="s">
        <v>461</v>
      </c>
      <c r="H242" s="251">
        <v>11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798</v>
      </c>
    </row>
    <row r="243" s="13" customFormat="1">
      <c r="A243" s="13"/>
      <c r="B243" s="269"/>
      <c r="C243" s="270"/>
      <c r="D243" s="261" t="s">
        <v>465</v>
      </c>
      <c r="E243" s="271" t="s">
        <v>1</v>
      </c>
      <c r="F243" s="272" t="s">
        <v>148</v>
      </c>
      <c r="G243" s="270"/>
      <c r="H243" s="273">
        <v>11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11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21.75" customHeight="1">
      <c r="A245" s="40"/>
      <c r="B245" s="41"/>
      <c r="C245" s="247" t="s">
        <v>664</v>
      </c>
      <c r="D245" s="247" t="s">
        <v>400</v>
      </c>
      <c r="E245" s="248" t="s">
        <v>7768</v>
      </c>
      <c r="F245" s="249" t="s">
        <v>7769</v>
      </c>
      <c r="G245" s="250" t="s">
        <v>461</v>
      </c>
      <c r="H245" s="251">
        <v>11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807</v>
      </c>
    </row>
    <row r="246" s="13" customFormat="1">
      <c r="A246" s="13"/>
      <c r="B246" s="269"/>
      <c r="C246" s="270"/>
      <c r="D246" s="261" t="s">
        <v>465</v>
      </c>
      <c r="E246" s="271" t="s">
        <v>1</v>
      </c>
      <c r="F246" s="272" t="s">
        <v>148</v>
      </c>
      <c r="G246" s="270"/>
      <c r="H246" s="273">
        <v>11</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11</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21.75" customHeight="1">
      <c r="A248" s="40"/>
      <c r="B248" s="41"/>
      <c r="C248" s="247" t="s">
        <v>809</v>
      </c>
      <c r="D248" s="247" t="s">
        <v>400</v>
      </c>
      <c r="E248" s="248" t="s">
        <v>7770</v>
      </c>
      <c r="F248" s="249" t="s">
        <v>7771</v>
      </c>
      <c r="G248" s="250" t="s">
        <v>656</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812</v>
      </c>
    </row>
    <row r="249" s="13" customFormat="1">
      <c r="A249" s="13"/>
      <c r="B249" s="269"/>
      <c r="C249" s="270"/>
      <c r="D249" s="261" t="s">
        <v>465</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4" customFormat="1">
      <c r="A250" s="14"/>
      <c r="B250" s="280"/>
      <c r="C250" s="281"/>
      <c r="D250" s="261" t="s">
        <v>465</v>
      </c>
      <c r="E250" s="282" t="s">
        <v>1</v>
      </c>
      <c r="F250" s="283" t="s">
        <v>467</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465</v>
      </c>
      <c r="AU250" s="290" t="s">
        <v>93</v>
      </c>
      <c r="AV250" s="14" t="s">
        <v>124</v>
      </c>
      <c r="AW250" s="14" t="s">
        <v>38</v>
      </c>
      <c r="AX250" s="14" t="s">
        <v>91</v>
      </c>
      <c r="AY250" s="290" t="s">
        <v>397</v>
      </c>
    </row>
    <row r="251" s="2" customFormat="1" ht="33" customHeight="1">
      <c r="A251" s="40"/>
      <c r="B251" s="41"/>
      <c r="C251" s="247" t="s">
        <v>667</v>
      </c>
      <c r="D251" s="247" t="s">
        <v>400</v>
      </c>
      <c r="E251" s="248" t="s">
        <v>7772</v>
      </c>
      <c r="F251" s="249" t="s">
        <v>7773</v>
      </c>
      <c r="G251" s="250" t="s">
        <v>656</v>
      </c>
      <c r="H251" s="251">
        <v>1</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93</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815</v>
      </c>
    </row>
    <row r="252" s="13" customFormat="1">
      <c r="A252" s="13"/>
      <c r="B252" s="269"/>
      <c r="C252" s="270"/>
      <c r="D252" s="261" t="s">
        <v>465</v>
      </c>
      <c r="E252" s="271" t="s">
        <v>1</v>
      </c>
      <c r="F252" s="272" t="s">
        <v>91</v>
      </c>
      <c r="G252" s="270"/>
      <c r="H252" s="273">
        <v>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4" customFormat="1">
      <c r="A253" s="14"/>
      <c r="B253" s="280"/>
      <c r="C253" s="281"/>
      <c r="D253" s="261" t="s">
        <v>465</v>
      </c>
      <c r="E253" s="282" t="s">
        <v>1</v>
      </c>
      <c r="F253" s="283" t="s">
        <v>467</v>
      </c>
      <c r="G253" s="281"/>
      <c r="H253" s="284">
        <v>1</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465</v>
      </c>
      <c r="AU253" s="290" t="s">
        <v>93</v>
      </c>
      <c r="AV253" s="14" t="s">
        <v>124</v>
      </c>
      <c r="AW253" s="14" t="s">
        <v>38</v>
      </c>
      <c r="AX253" s="14" t="s">
        <v>91</v>
      </c>
      <c r="AY253" s="290" t="s">
        <v>397</v>
      </c>
    </row>
    <row r="254" s="2" customFormat="1" ht="21.75" customHeight="1">
      <c r="A254" s="40"/>
      <c r="B254" s="41"/>
      <c r="C254" s="316" t="s">
        <v>818</v>
      </c>
      <c r="D254" s="316" t="s">
        <v>534</v>
      </c>
      <c r="E254" s="317" t="s">
        <v>7774</v>
      </c>
      <c r="F254" s="318" t="s">
        <v>7775</v>
      </c>
      <c r="G254" s="319" t="s">
        <v>656</v>
      </c>
      <c r="H254" s="320">
        <v>1</v>
      </c>
      <c r="I254" s="321"/>
      <c r="J254" s="322">
        <f>ROUND(I254*H254,2)</f>
        <v>0</v>
      </c>
      <c r="K254" s="323"/>
      <c r="L254" s="324"/>
      <c r="M254" s="325" t="s">
        <v>1</v>
      </c>
      <c r="N254" s="32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136</v>
      </c>
      <c r="AT254" s="259" t="s">
        <v>534</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821</v>
      </c>
    </row>
    <row r="255" s="13" customFormat="1">
      <c r="A255" s="13"/>
      <c r="B255" s="269"/>
      <c r="C255" s="270"/>
      <c r="D255" s="261" t="s">
        <v>465</v>
      </c>
      <c r="E255" s="271" t="s">
        <v>1</v>
      </c>
      <c r="F255" s="272" t="s">
        <v>91</v>
      </c>
      <c r="G255" s="270"/>
      <c r="H255" s="273">
        <v>1</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1</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21.75" customHeight="1">
      <c r="A257" s="40"/>
      <c r="B257" s="41"/>
      <c r="C257" s="316" t="s">
        <v>670</v>
      </c>
      <c r="D257" s="316" t="s">
        <v>534</v>
      </c>
      <c r="E257" s="317" t="s">
        <v>7776</v>
      </c>
      <c r="F257" s="318" t="s">
        <v>7777</v>
      </c>
      <c r="G257" s="319" t="s">
        <v>656</v>
      </c>
      <c r="H257" s="320">
        <v>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534</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1173</v>
      </c>
    </row>
    <row r="258" s="13" customFormat="1">
      <c r="A258" s="13"/>
      <c r="B258" s="269"/>
      <c r="C258" s="270"/>
      <c r="D258" s="261" t="s">
        <v>465</v>
      </c>
      <c r="E258" s="271" t="s">
        <v>1</v>
      </c>
      <c r="F258" s="272" t="s">
        <v>91</v>
      </c>
      <c r="G258" s="270"/>
      <c r="H258" s="273">
        <v>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2" customFormat="1" ht="21.75" customHeight="1">
      <c r="A260" s="40"/>
      <c r="B260" s="41"/>
      <c r="C260" s="316" t="s">
        <v>836</v>
      </c>
      <c r="D260" s="316" t="s">
        <v>534</v>
      </c>
      <c r="E260" s="317" t="s">
        <v>7869</v>
      </c>
      <c r="F260" s="318" t="s">
        <v>7870</v>
      </c>
      <c r="G260" s="319" t="s">
        <v>656</v>
      </c>
      <c r="H260" s="320">
        <v>1</v>
      </c>
      <c r="I260" s="321"/>
      <c r="J260" s="322">
        <f>ROUND(I260*H260,2)</f>
        <v>0</v>
      </c>
      <c r="K260" s="323"/>
      <c r="L260" s="324"/>
      <c r="M260" s="325" t="s">
        <v>1</v>
      </c>
      <c r="N260" s="32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136</v>
      </c>
      <c r="AT260" s="259" t="s">
        <v>534</v>
      </c>
      <c r="AU260" s="259" t="s">
        <v>93</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1187</v>
      </c>
    </row>
    <row r="261" s="13" customFormat="1">
      <c r="A261" s="13"/>
      <c r="B261" s="269"/>
      <c r="C261" s="270"/>
      <c r="D261" s="261" t="s">
        <v>465</v>
      </c>
      <c r="E261" s="271" t="s">
        <v>1</v>
      </c>
      <c r="F261" s="272" t="s">
        <v>91</v>
      </c>
      <c r="G261" s="270"/>
      <c r="H261" s="273">
        <v>1</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4" customFormat="1">
      <c r="A262" s="14"/>
      <c r="B262" s="280"/>
      <c r="C262" s="281"/>
      <c r="D262" s="261" t="s">
        <v>465</v>
      </c>
      <c r="E262" s="282" t="s">
        <v>1</v>
      </c>
      <c r="F262" s="283" t="s">
        <v>467</v>
      </c>
      <c r="G262" s="281"/>
      <c r="H262" s="284">
        <v>1</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465</v>
      </c>
      <c r="AU262" s="290" t="s">
        <v>93</v>
      </c>
      <c r="AV262" s="14" t="s">
        <v>124</v>
      </c>
      <c r="AW262" s="14" t="s">
        <v>38</v>
      </c>
      <c r="AX262" s="14" t="s">
        <v>91</v>
      </c>
      <c r="AY262" s="290" t="s">
        <v>397</v>
      </c>
    </row>
    <row r="263" s="2" customFormat="1" ht="21.75" customHeight="1">
      <c r="A263" s="40"/>
      <c r="B263" s="41"/>
      <c r="C263" s="316" t="s">
        <v>673</v>
      </c>
      <c r="D263" s="316" t="s">
        <v>534</v>
      </c>
      <c r="E263" s="317" t="s">
        <v>7871</v>
      </c>
      <c r="F263" s="318" t="s">
        <v>7872</v>
      </c>
      <c r="G263" s="319" t="s">
        <v>656</v>
      </c>
      <c r="H263" s="320">
        <v>1</v>
      </c>
      <c r="I263" s="321"/>
      <c r="J263" s="322">
        <f>ROUND(I263*H263,2)</f>
        <v>0</v>
      </c>
      <c r="K263" s="323"/>
      <c r="L263" s="324"/>
      <c r="M263" s="325" t="s">
        <v>1</v>
      </c>
      <c r="N263" s="32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136</v>
      </c>
      <c r="AT263" s="259" t="s">
        <v>534</v>
      </c>
      <c r="AU263" s="259" t="s">
        <v>93</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1197</v>
      </c>
    </row>
    <row r="264" s="13" customFormat="1">
      <c r="A264" s="13"/>
      <c r="B264" s="269"/>
      <c r="C264" s="270"/>
      <c r="D264" s="261" t="s">
        <v>465</v>
      </c>
      <c r="E264" s="271" t="s">
        <v>1</v>
      </c>
      <c r="F264" s="272" t="s">
        <v>91</v>
      </c>
      <c r="G264" s="270"/>
      <c r="H264" s="273">
        <v>1</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4" customFormat="1">
      <c r="A265" s="14"/>
      <c r="B265" s="280"/>
      <c r="C265" s="281"/>
      <c r="D265" s="261" t="s">
        <v>465</v>
      </c>
      <c r="E265" s="282" t="s">
        <v>1</v>
      </c>
      <c r="F265" s="283" t="s">
        <v>467</v>
      </c>
      <c r="G265" s="281"/>
      <c r="H265" s="284">
        <v>1</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465</v>
      </c>
      <c r="AU265" s="290" t="s">
        <v>93</v>
      </c>
      <c r="AV265" s="14" t="s">
        <v>124</v>
      </c>
      <c r="AW265" s="14" t="s">
        <v>38</v>
      </c>
      <c r="AX265" s="14" t="s">
        <v>91</v>
      </c>
      <c r="AY265" s="290" t="s">
        <v>397</v>
      </c>
    </row>
    <row r="266" s="2" customFormat="1" ht="21.75" customHeight="1">
      <c r="A266" s="40"/>
      <c r="B266" s="41"/>
      <c r="C266" s="316" t="s">
        <v>849</v>
      </c>
      <c r="D266" s="316" t="s">
        <v>534</v>
      </c>
      <c r="E266" s="317" t="s">
        <v>7778</v>
      </c>
      <c r="F266" s="318" t="s">
        <v>7779</v>
      </c>
      <c r="G266" s="319" t="s">
        <v>656</v>
      </c>
      <c r="H266" s="320">
        <v>1</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534</v>
      </c>
      <c r="AU266" s="259" t="s">
        <v>93</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1205</v>
      </c>
    </row>
    <row r="267" s="13" customFormat="1">
      <c r="A267" s="13"/>
      <c r="B267" s="269"/>
      <c r="C267" s="270"/>
      <c r="D267" s="261" t="s">
        <v>465</v>
      </c>
      <c r="E267" s="271" t="s">
        <v>1</v>
      </c>
      <c r="F267" s="272" t="s">
        <v>91</v>
      </c>
      <c r="G267" s="270"/>
      <c r="H267" s="273">
        <v>1</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4" customFormat="1">
      <c r="A268" s="14"/>
      <c r="B268" s="280"/>
      <c r="C268" s="281"/>
      <c r="D268" s="261" t="s">
        <v>465</v>
      </c>
      <c r="E268" s="282" t="s">
        <v>1</v>
      </c>
      <c r="F268" s="283" t="s">
        <v>467</v>
      </c>
      <c r="G268" s="281"/>
      <c r="H268" s="284">
        <v>1</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465</v>
      </c>
      <c r="AU268" s="290" t="s">
        <v>93</v>
      </c>
      <c r="AV268" s="14" t="s">
        <v>124</v>
      </c>
      <c r="AW268" s="14" t="s">
        <v>38</v>
      </c>
      <c r="AX268" s="14" t="s">
        <v>91</v>
      </c>
      <c r="AY268" s="290" t="s">
        <v>397</v>
      </c>
    </row>
    <row r="269" s="2" customFormat="1" ht="16.5" customHeight="1">
      <c r="A269" s="40"/>
      <c r="B269" s="41"/>
      <c r="C269" s="316" t="s">
        <v>676</v>
      </c>
      <c r="D269" s="316" t="s">
        <v>534</v>
      </c>
      <c r="E269" s="317" t="s">
        <v>7780</v>
      </c>
      <c r="F269" s="318" t="s">
        <v>7781</v>
      </c>
      <c r="G269" s="319" t="s">
        <v>656</v>
      </c>
      <c r="H269" s="320">
        <v>1</v>
      </c>
      <c r="I269" s="321"/>
      <c r="J269" s="322">
        <f>ROUND(I269*H269,2)</f>
        <v>0</v>
      </c>
      <c r="K269" s="323"/>
      <c r="L269" s="324"/>
      <c r="M269" s="325" t="s">
        <v>1</v>
      </c>
      <c r="N269" s="32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136</v>
      </c>
      <c r="AT269" s="259" t="s">
        <v>534</v>
      </c>
      <c r="AU269" s="259" t="s">
        <v>93</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1216</v>
      </c>
    </row>
    <row r="270" s="13" customFormat="1">
      <c r="A270" s="13"/>
      <c r="B270" s="269"/>
      <c r="C270" s="270"/>
      <c r="D270" s="261" t="s">
        <v>465</v>
      </c>
      <c r="E270" s="271" t="s">
        <v>1</v>
      </c>
      <c r="F270" s="272" t="s">
        <v>91</v>
      </c>
      <c r="G270" s="270"/>
      <c r="H270" s="273">
        <v>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465</v>
      </c>
      <c r="AU270" s="279" t="s">
        <v>93</v>
      </c>
      <c r="AV270" s="13" t="s">
        <v>93</v>
      </c>
      <c r="AW270" s="13" t="s">
        <v>38</v>
      </c>
      <c r="AX270" s="13" t="s">
        <v>83</v>
      </c>
      <c r="AY270" s="279" t="s">
        <v>397</v>
      </c>
    </row>
    <row r="271" s="14" customFormat="1">
      <c r="A271" s="14"/>
      <c r="B271" s="280"/>
      <c r="C271" s="281"/>
      <c r="D271" s="261" t="s">
        <v>465</v>
      </c>
      <c r="E271" s="282" t="s">
        <v>1</v>
      </c>
      <c r="F271" s="283" t="s">
        <v>467</v>
      </c>
      <c r="G271" s="281"/>
      <c r="H271" s="284">
        <v>1</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465</v>
      </c>
      <c r="AU271" s="290" t="s">
        <v>93</v>
      </c>
      <c r="AV271" s="14" t="s">
        <v>124</v>
      </c>
      <c r="AW271" s="14" t="s">
        <v>38</v>
      </c>
      <c r="AX271" s="14" t="s">
        <v>91</v>
      </c>
      <c r="AY271" s="290" t="s">
        <v>397</v>
      </c>
    </row>
    <row r="272" s="2" customFormat="1" ht="16.5" customHeight="1">
      <c r="A272" s="40"/>
      <c r="B272" s="41"/>
      <c r="C272" s="316" t="s">
        <v>859</v>
      </c>
      <c r="D272" s="316" t="s">
        <v>534</v>
      </c>
      <c r="E272" s="317" t="s">
        <v>7782</v>
      </c>
      <c r="F272" s="318" t="s">
        <v>7783</v>
      </c>
      <c r="G272" s="319" t="s">
        <v>656</v>
      </c>
      <c r="H272" s="320">
        <v>1</v>
      </c>
      <c r="I272" s="321"/>
      <c r="J272" s="322">
        <f>ROUND(I272*H272,2)</f>
        <v>0</v>
      </c>
      <c r="K272" s="323"/>
      <c r="L272" s="324"/>
      <c r="M272" s="325" t="s">
        <v>1</v>
      </c>
      <c r="N272" s="32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136</v>
      </c>
      <c r="AT272" s="259" t="s">
        <v>534</v>
      </c>
      <c r="AU272" s="259" t="s">
        <v>93</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1233</v>
      </c>
    </row>
    <row r="273" s="13" customFormat="1">
      <c r="A273" s="13"/>
      <c r="B273" s="269"/>
      <c r="C273" s="270"/>
      <c r="D273" s="261" t="s">
        <v>465</v>
      </c>
      <c r="E273" s="271" t="s">
        <v>1</v>
      </c>
      <c r="F273" s="272" t="s">
        <v>91</v>
      </c>
      <c r="G273" s="270"/>
      <c r="H273" s="273">
        <v>1</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465</v>
      </c>
      <c r="AU273" s="279" t="s">
        <v>93</v>
      </c>
      <c r="AV273" s="13" t="s">
        <v>93</v>
      </c>
      <c r="AW273" s="13" t="s">
        <v>38</v>
      </c>
      <c r="AX273" s="13" t="s">
        <v>83</v>
      </c>
      <c r="AY273" s="279" t="s">
        <v>397</v>
      </c>
    </row>
    <row r="274" s="14" customFormat="1">
      <c r="A274" s="14"/>
      <c r="B274" s="280"/>
      <c r="C274" s="281"/>
      <c r="D274" s="261" t="s">
        <v>465</v>
      </c>
      <c r="E274" s="282" t="s">
        <v>1</v>
      </c>
      <c r="F274" s="283" t="s">
        <v>467</v>
      </c>
      <c r="G274" s="281"/>
      <c r="H274" s="284">
        <v>1</v>
      </c>
      <c r="I274" s="285"/>
      <c r="J274" s="281"/>
      <c r="K274" s="281"/>
      <c r="L274" s="286"/>
      <c r="M274" s="287"/>
      <c r="N274" s="288"/>
      <c r="O274" s="288"/>
      <c r="P274" s="288"/>
      <c r="Q274" s="288"/>
      <c r="R274" s="288"/>
      <c r="S274" s="288"/>
      <c r="T274" s="289"/>
      <c r="U274" s="14"/>
      <c r="V274" s="14"/>
      <c r="W274" s="14"/>
      <c r="X274" s="14"/>
      <c r="Y274" s="14"/>
      <c r="Z274" s="14"/>
      <c r="AA274" s="14"/>
      <c r="AB274" s="14"/>
      <c r="AC274" s="14"/>
      <c r="AD274" s="14"/>
      <c r="AE274" s="14"/>
      <c r="AT274" s="290" t="s">
        <v>465</v>
      </c>
      <c r="AU274" s="290" t="s">
        <v>93</v>
      </c>
      <c r="AV274" s="14" t="s">
        <v>124</v>
      </c>
      <c r="AW274" s="14" t="s">
        <v>38</v>
      </c>
      <c r="AX274" s="14" t="s">
        <v>91</v>
      </c>
      <c r="AY274" s="290" t="s">
        <v>397</v>
      </c>
    </row>
    <row r="275" s="2" customFormat="1" ht="21.75" customHeight="1">
      <c r="A275" s="40"/>
      <c r="B275" s="41"/>
      <c r="C275" s="247" t="s">
        <v>679</v>
      </c>
      <c r="D275" s="247" t="s">
        <v>400</v>
      </c>
      <c r="E275" s="248" t="s">
        <v>7803</v>
      </c>
      <c r="F275" s="249" t="s">
        <v>7804</v>
      </c>
      <c r="G275" s="250" t="s">
        <v>656</v>
      </c>
      <c r="H275" s="251">
        <v>1</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93</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1241</v>
      </c>
    </row>
    <row r="276" s="13" customFormat="1">
      <c r="A276" s="13"/>
      <c r="B276" s="269"/>
      <c r="C276" s="270"/>
      <c r="D276" s="261" t="s">
        <v>465</v>
      </c>
      <c r="E276" s="271" t="s">
        <v>1</v>
      </c>
      <c r="F276" s="272" t="s">
        <v>91</v>
      </c>
      <c r="G276" s="270"/>
      <c r="H276" s="273">
        <v>1</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1</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316" t="s">
        <v>926</v>
      </c>
      <c r="D278" s="316" t="s">
        <v>534</v>
      </c>
      <c r="E278" s="317" t="s">
        <v>7805</v>
      </c>
      <c r="F278" s="318" t="s">
        <v>7806</v>
      </c>
      <c r="G278" s="319" t="s">
        <v>656</v>
      </c>
      <c r="H278" s="320">
        <v>1</v>
      </c>
      <c r="I278" s="321"/>
      <c r="J278" s="322">
        <f>ROUND(I278*H278,2)</f>
        <v>0</v>
      </c>
      <c r="K278" s="323"/>
      <c r="L278" s="324"/>
      <c r="M278" s="325" t="s">
        <v>1</v>
      </c>
      <c r="N278" s="32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136</v>
      </c>
      <c r="AT278" s="259" t="s">
        <v>534</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1261</v>
      </c>
    </row>
    <row r="279" s="13" customFormat="1">
      <c r="A279" s="13"/>
      <c r="B279" s="269"/>
      <c r="C279" s="270"/>
      <c r="D279" s="261" t="s">
        <v>465</v>
      </c>
      <c r="E279" s="271" t="s">
        <v>1</v>
      </c>
      <c r="F279" s="272" t="s">
        <v>91</v>
      </c>
      <c r="G279" s="270"/>
      <c r="H279" s="273">
        <v>1</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465</v>
      </c>
      <c r="AU279" s="279" t="s">
        <v>93</v>
      </c>
      <c r="AV279" s="13" t="s">
        <v>93</v>
      </c>
      <c r="AW279" s="13" t="s">
        <v>38</v>
      </c>
      <c r="AX279" s="13" t="s">
        <v>83</v>
      </c>
      <c r="AY279" s="279" t="s">
        <v>397</v>
      </c>
    </row>
    <row r="280" s="14" customFormat="1">
      <c r="A280" s="14"/>
      <c r="B280" s="280"/>
      <c r="C280" s="281"/>
      <c r="D280" s="261" t="s">
        <v>465</v>
      </c>
      <c r="E280" s="282" t="s">
        <v>1</v>
      </c>
      <c r="F280" s="283" t="s">
        <v>467</v>
      </c>
      <c r="G280" s="281"/>
      <c r="H280" s="284">
        <v>1</v>
      </c>
      <c r="I280" s="285"/>
      <c r="J280" s="281"/>
      <c r="K280" s="281"/>
      <c r="L280" s="286"/>
      <c r="M280" s="287"/>
      <c r="N280" s="288"/>
      <c r="O280" s="288"/>
      <c r="P280" s="288"/>
      <c r="Q280" s="288"/>
      <c r="R280" s="288"/>
      <c r="S280" s="288"/>
      <c r="T280" s="289"/>
      <c r="U280" s="14"/>
      <c r="V280" s="14"/>
      <c r="W280" s="14"/>
      <c r="X280" s="14"/>
      <c r="Y280" s="14"/>
      <c r="Z280" s="14"/>
      <c r="AA280" s="14"/>
      <c r="AB280" s="14"/>
      <c r="AC280" s="14"/>
      <c r="AD280" s="14"/>
      <c r="AE280" s="14"/>
      <c r="AT280" s="290" t="s">
        <v>465</v>
      </c>
      <c r="AU280" s="290" t="s">
        <v>93</v>
      </c>
      <c r="AV280" s="14" t="s">
        <v>124</v>
      </c>
      <c r="AW280" s="14" t="s">
        <v>38</v>
      </c>
      <c r="AX280" s="14" t="s">
        <v>91</v>
      </c>
      <c r="AY280" s="290" t="s">
        <v>397</v>
      </c>
    </row>
    <row r="281" s="2" customFormat="1" ht="21.75" customHeight="1">
      <c r="A281" s="40"/>
      <c r="B281" s="41"/>
      <c r="C281" s="247" t="s">
        <v>682</v>
      </c>
      <c r="D281" s="247" t="s">
        <v>400</v>
      </c>
      <c r="E281" s="248" t="s">
        <v>7807</v>
      </c>
      <c r="F281" s="249" t="s">
        <v>7808</v>
      </c>
      <c r="G281" s="250" t="s">
        <v>656</v>
      </c>
      <c r="H281" s="251">
        <v>1</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93</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1280</v>
      </c>
    </row>
    <row r="282" s="13" customFormat="1">
      <c r="A282" s="13"/>
      <c r="B282" s="269"/>
      <c r="C282" s="270"/>
      <c r="D282" s="261" t="s">
        <v>465</v>
      </c>
      <c r="E282" s="271" t="s">
        <v>1</v>
      </c>
      <c r="F282" s="272" t="s">
        <v>91</v>
      </c>
      <c r="G282" s="270"/>
      <c r="H282" s="273">
        <v>1</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465</v>
      </c>
      <c r="AU282" s="279" t="s">
        <v>93</v>
      </c>
      <c r="AV282" s="13" t="s">
        <v>93</v>
      </c>
      <c r="AW282" s="13" t="s">
        <v>38</v>
      </c>
      <c r="AX282" s="13" t="s">
        <v>83</v>
      </c>
      <c r="AY282" s="279" t="s">
        <v>397</v>
      </c>
    </row>
    <row r="283" s="14" customFormat="1">
      <c r="A283" s="14"/>
      <c r="B283" s="280"/>
      <c r="C283" s="281"/>
      <c r="D283" s="261" t="s">
        <v>465</v>
      </c>
      <c r="E283" s="282" t="s">
        <v>1</v>
      </c>
      <c r="F283" s="283" t="s">
        <v>467</v>
      </c>
      <c r="G283" s="281"/>
      <c r="H283" s="284">
        <v>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247" t="s">
        <v>987</v>
      </c>
      <c r="D284" s="247" t="s">
        <v>400</v>
      </c>
      <c r="E284" s="248" t="s">
        <v>7811</v>
      </c>
      <c r="F284" s="249" t="s">
        <v>7812</v>
      </c>
      <c r="G284" s="250" t="s">
        <v>461</v>
      </c>
      <c r="H284" s="251">
        <v>11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1296</v>
      </c>
    </row>
    <row r="285" s="13" customFormat="1">
      <c r="A285" s="13"/>
      <c r="B285" s="269"/>
      <c r="C285" s="270"/>
      <c r="D285" s="261" t="s">
        <v>465</v>
      </c>
      <c r="E285" s="271" t="s">
        <v>1</v>
      </c>
      <c r="F285" s="272" t="s">
        <v>148</v>
      </c>
      <c r="G285" s="270"/>
      <c r="H285" s="273">
        <v>11</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465</v>
      </c>
      <c r="AU285" s="279" t="s">
        <v>93</v>
      </c>
      <c r="AV285" s="13" t="s">
        <v>93</v>
      </c>
      <c r="AW285" s="13" t="s">
        <v>38</v>
      </c>
      <c r="AX285" s="13" t="s">
        <v>83</v>
      </c>
      <c r="AY285" s="279" t="s">
        <v>397</v>
      </c>
    </row>
    <row r="286" s="14" customFormat="1">
      <c r="A286" s="14"/>
      <c r="B286" s="280"/>
      <c r="C286" s="281"/>
      <c r="D286" s="261" t="s">
        <v>465</v>
      </c>
      <c r="E286" s="282" t="s">
        <v>1</v>
      </c>
      <c r="F286" s="283" t="s">
        <v>467</v>
      </c>
      <c r="G286" s="281"/>
      <c r="H286" s="284">
        <v>11</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465</v>
      </c>
      <c r="AU286" s="290" t="s">
        <v>93</v>
      </c>
      <c r="AV286" s="14" t="s">
        <v>124</v>
      </c>
      <c r="AW286" s="14" t="s">
        <v>38</v>
      </c>
      <c r="AX286" s="14" t="s">
        <v>91</v>
      </c>
      <c r="AY286" s="290" t="s">
        <v>397</v>
      </c>
    </row>
    <row r="287" s="12" customFormat="1" ht="22.8" customHeight="1">
      <c r="A287" s="12"/>
      <c r="B287" s="231"/>
      <c r="C287" s="232"/>
      <c r="D287" s="233" t="s">
        <v>82</v>
      </c>
      <c r="E287" s="245" t="s">
        <v>142</v>
      </c>
      <c r="F287" s="245" t="s">
        <v>471</v>
      </c>
      <c r="G287" s="232"/>
      <c r="H287" s="232"/>
      <c r="I287" s="235"/>
      <c r="J287" s="246">
        <f>BK287</f>
        <v>0</v>
      </c>
      <c r="K287" s="232"/>
      <c r="L287" s="237"/>
      <c r="M287" s="238"/>
      <c r="N287" s="239"/>
      <c r="O287" s="239"/>
      <c r="P287" s="240">
        <f>SUM(P288:P311)</f>
        <v>0</v>
      </c>
      <c r="Q287" s="239"/>
      <c r="R287" s="240">
        <f>SUM(R288:R311)</f>
        <v>0</v>
      </c>
      <c r="S287" s="239"/>
      <c r="T287" s="241">
        <f>SUM(T288:T311)</f>
        <v>0</v>
      </c>
      <c r="U287" s="12"/>
      <c r="V287" s="12"/>
      <c r="W287" s="12"/>
      <c r="X287" s="12"/>
      <c r="Y287" s="12"/>
      <c r="Z287" s="12"/>
      <c r="AA287" s="12"/>
      <c r="AB287" s="12"/>
      <c r="AC287" s="12"/>
      <c r="AD287" s="12"/>
      <c r="AE287" s="12"/>
      <c r="AR287" s="242" t="s">
        <v>91</v>
      </c>
      <c r="AT287" s="243" t="s">
        <v>82</v>
      </c>
      <c r="AU287" s="243" t="s">
        <v>91</v>
      </c>
      <c r="AY287" s="242" t="s">
        <v>397</v>
      </c>
      <c r="BK287" s="244">
        <f>SUM(BK288:BK311)</f>
        <v>0</v>
      </c>
    </row>
    <row r="288" s="2" customFormat="1" ht="33" customHeight="1">
      <c r="A288" s="40"/>
      <c r="B288" s="41"/>
      <c r="C288" s="247" t="s">
        <v>995</v>
      </c>
      <c r="D288" s="247" t="s">
        <v>400</v>
      </c>
      <c r="E288" s="248" t="s">
        <v>7873</v>
      </c>
      <c r="F288" s="249" t="s">
        <v>7874</v>
      </c>
      <c r="G288" s="250" t="s">
        <v>461</v>
      </c>
      <c r="H288" s="251">
        <v>2</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400</v>
      </c>
      <c r="AU288" s="259" t="s">
        <v>93</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1311</v>
      </c>
    </row>
    <row r="289" s="13" customFormat="1">
      <c r="A289" s="13"/>
      <c r="B289" s="269"/>
      <c r="C289" s="270"/>
      <c r="D289" s="261" t="s">
        <v>465</v>
      </c>
      <c r="E289" s="271" t="s">
        <v>1</v>
      </c>
      <c r="F289" s="272" t="s">
        <v>93</v>
      </c>
      <c r="G289" s="270"/>
      <c r="H289" s="273">
        <v>2</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465</v>
      </c>
      <c r="AU289" s="279" t="s">
        <v>93</v>
      </c>
      <c r="AV289" s="13" t="s">
        <v>93</v>
      </c>
      <c r="AW289" s="13" t="s">
        <v>38</v>
      </c>
      <c r="AX289" s="13" t="s">
        <v>83</v>
      </c>
      <c r="AY289" s="279" t="s">
        <v>397</v>
      </c>
    </row>
    <row r="290" s="14" customFormat="1">
      <c r="A290" s="14"/>
      <c r="B290" s="280"/>
      <c r="C290" s="281"/>
      <c r="D290" s="261" t="s">
        <v>465</v>
      </c>
      <c r="E290" s="282" t="s">
        <v>1</v>
      </c>
      <c r="F290" s="283" t="s">
        <v>467</v>
      </c>
      <c r="G290" s="281"/>
      <c r="H290" s="284">
        <v>2</v>
      </c>
      <c r="I290" s="285"/>
      <c r="J290" s="281"/>
      <c r="K290" s="281"/>
      <c r="L290" s="286"/>
      <c r="M290" s="287"/>
      <c r="N290" s="288"/>
      <c r="O290" s="288"/>
      <c r="P290" s="288"/>
      <c r="Q290" s="288"/>
      <c r="R290" s="288"/>
      <c r="S290" s="288"/>
      <c r="T290" s="289"/>
      <c r="U290" s="14"/>
      <c r="V290" s="14"/>
      <c r="W290" s="14"/>
      <c r="X290" s="14"/>
      <c r="Y290" s="14"/>
      <c r="Z290" s="14"/>
      <c r="AA290" s="14"/>
      <c r="AB290" s="14"/>
      <c r="AC290" s="14"/>
      <c r="AD290" s="14"/>
      <c r="AE290" s="14"/>
      <c r="AT290" s="290" t="s">
        <v>465</v>
      </c>
      <c r="AU290" s="290" t="s">
        <v>93</v>
      </c>
      <c r="AV290" s="14" t="s">
        <v>124</v>
      </c>
      <c r="AW290" s="14" t="s">
        <v>38</v>
      </c>
      <c r="AX290" s="14" t="s">
        <v>91</v>
      </c>
      <c r="AY290" s="290" t="s">
        <v>397</v>
      </c>
    </row>
    <row r="291" s="2" customFormat="1" ht="44.25" customHeight="1">
      <c r="A291" s="40"/>
      <c r="B291" s="41"/>
      <c r="C291" s="247" t="s">
        <v>1021</v>
      </c>
      <c r="D291" s="247" t="s">
        <v>400</v>
      </c>
      <c r="E291" s="248" t="s">
        <v>7875</v>
      </c>
      <c r="F291" s="249" t="s">
        <v>7876</v>
      </c>
      <c r="G291" s="250" t="s">
        <v>461</v>
      </c>
      <c r="H291" s="251">
        <v>4</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400</v>
      </c>
      <c r="AU291" s="259" t="s">
        <v>93</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1024</v>
      </c>
    </row>
    <row r="292" s="13" customFormat="1">
      <c r="A292" s="13"/>
      <c r="B292" s="269"/>
      <c r="C292" s="270"/>
      <c r="D292" s="261" t="s">
        <v>465</v>
      </c>
      <c r="E292" s="271" t="s">
        <v>1</v>
      </c>
      <c r="F292" s="272" t="s">
        <v>4570</v>
      </c>
      <c r="G292" s="270"/>
      <c r="H292" s="273">
        <v>4</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465</v>
      </c>
      <c r="AU292" s="279" t="s">
        <v>93</v>
      </c>
      <c r="AV292" s="13" t="s">
        <v>93</v>
      </c>
      <c r="AW292" s="13" t="s">
        <v>38</v>
      </c>
      <c r="AX292" s="13" t="s">
        <v>83</v>
      </c>
      <c r="AY292" s="279" t="s">
        <v>397</v>
      </c>
    </row>
    <row r="293" s="14" customFormat="1">
      <c r="A293" s="14"/>
      <c r="B293" s="280"/>
      <c r="C293" s="281"/>
      <c r="D293" s="261" t="s">
        <v>465</v>
      </c>
      <c r="E293" s="282" t="s">
        <v>1</v>
      </c>
      <c r="F293" s="283" t="s">
        <v>467</v>
      </c>
      <c r="G293" s="281"/>
      <c r="H293" s="284">
        <v>4</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465</v>
      </c>
      <c r="AU293" s="290" t="s">
        <v>93</v>
      </c>
      <c r="AV293" s="14" t="s">
        <v>124</v>
      </c>
      <c r="AW293" s="14" t="s">
        <v>38</v>
      </c>
      <c r="AX293" s="14" t="s">
        <v>91</v>
      </c>
      <c r="AY293" s="290" t="s">
        <v>397</v>
      </c>
    </row>
    <row r="294" s="2" customFormat="1" ht="21.75" customHeight="1">
      <c r="A294" s="40"/>
      <c r="B294" s="41"/>
      <c r="C294" s="247" t="s">
        <v>1026</v>
      </c>
      <c r="D294" s="247" t="s">
        <v>400</v>
      </c>
      <c r="E294" s="248" t="s">
        <v>7877</v>
      </c>
      <c r="F294" s="249" t="s">
        <v>7878</v>
      </c>
      <c r="G294" s="250" t="s">
        <v>464</v>
      </c>
      <c r="H294" s="251">
        <v>0.59999999999999998</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400</v>
      </c>
      <c r="AU294" s="259" t="s">
        <v>93</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1326</v>
      </c>
    </row>
    <row r="295" s="13" customFormat="1">
      <c r="A295" s="13"/>
      <c r="B295" s="269"/>
      <c r="C295" s="270"/>
      <c r="D295" s="261" t="s">
        <v>465</v>
      </c>
      <c r="E295" s="271" t="s">
        <v>1</v>
      </c>
      <c r="F295" s="272" t="s">
        <v>7879</v>
      </c>
      <c r="G295" s="270"/>
      <c r="H295" s="273">
        <v>0.59999999999999998</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465</v>
      </c>
      <c r="AU295" s="279" t="s">
        <v>93</v>
      </c>
      <c r="AV295" s="13" t="s">
        <v>93</v>
      </c>
      <c r="AW295" s="13" t="s">
        <v>38</v>
      </c>
      <c r="AX295" s="13" t="s">
        <v>83</v>
      </c>
      <c r="AY295" s="279" t="s">
        <v>397</v>
      </c>
    </row>
    <row r="296" s="14" customFormat="1">
      <c r="A296" s="14"/>
      <c r="B296" s="280"/>
      <c r="C296" s="281"/>
      <c r="D296" s="261" t="s">
        <v>465</v>
      </c>
      <c r="E296" s="282" t="s">
        <v>1</v>
      </c>
      <c r="F296" s="283" t="s">
        <v>467</v>
      </c>
      <c r="G296" s="281"/>
      <c r="H296" s="284">
        <v>0.59999999999999998</v>
      </c>
      <c r="I296" s="285"/>
      <c r="J296" s="281"/>
      <c r="K296" s="281"/>
      <c r="L296" s="286"/>
      <c r="M296" s="287"/>
      <c r="N296" s="288"/>
      <c r="O296" s="288"/>
      <c r="P296" s="288"/>
      <c r="Q296" s="288"/>
      <c r="R296" s="288"/>
      <c r="S296" s="288"/>
      <c r="T296" s="289"/>
      <c r="U296" s="14"/>
      <c r="V296" s="14"/>
      <c r="W296" s="14"/>
      <c r="X296" s="14"/>
      <c r="Y296" s="14"/>
      <c r="Z296" s="14"/>
      <c r="AA296" s="14"/>
      <c r="AB296" s="14"/>
      <c r="AC296" s="14"/>
      <c r="AD296" s="14"/>
      <c r="AE296" s="14"/>
      <c r="AT296" s="290" t="s">
        <v>465</v>
      </c>
      <c r="AU296" s="290" t="s">
        <v>93</v>
      </c>
      <c r="AV296" s="14" t="s">
        <v>124</v>
      </c>
      <c r="AW296" s="14" t="s">
        <v>38</v>
      </c>
      <c r="AX296" s="14" t="s">
        <v>91</v>
      </c>
      <c r="AY296" s="290" t="s">
        <v>397</v>
      </c>
    </row>
    <row r="297" s="2" customFormat="1" ht="33" customHeight="1">
      <c r="A297" s="40"/>
      <c r="B297" s="41"/>
      <c r="C297" s="247" t="s">
        <v>1033</v>
      </c>
      <c r="D297" s="247" t="s">
        <v>400</v>
      </c>
      <c r="E297" s="248" t="s">
        <v>7880</v>
      </c>
      <c r="F297" s="249" t="s">
        <v>7881</v>
      </c>
      <c r="G297" s="250" t="s">
        <v>461</v>
      </c>
      <c r="H297" s="251">
        <v>9.1999999999999993</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1036</v>
      </c>
    </row>
    <row r="298" s="13" customFormat="1">
      <c r="A298" s="13"/>
      <c r="B298" s="269"/>
      <c r="C298" s="270"/>
      <c r="D298" s="261" t="s">
        <v>465</v>
      </c>
      <c r="E298" s="271" t="s">
        <v>1</v>
      </c>
      <c r="F298" s="272" t="s">
        <v>7882</v>
      </c>
      <c r="G298" s="270"/>
      <c r="H298" s="273">
        <v>9.1999999999999993</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4" customFormat="1">
      <c r="A299" s="14"/>
      <c r="B299" s="280"/>
      <c r="C299" s="281"/>
      <c r="D299" s="261" t="s">
        <v>465</v>
      </c>
      <c r="E299" s="282" t="s">
        <v>1</v>
      </c>
      <c r="F299" s="283" t="s">
        <v>467</v>
      </c>
      <c r="G299" s="281"/>
      <c r="H299" s="284">
        <v>9.1999999999999993</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465</v>
      </c>
      <c r="AU299" s="290" t="s">
        <v>93</v>
      </c>
      <c r="AV299" s="14" t="s">
        <v>124</v>
      </c>
      <c r="AW299" s="14" t="s">
        <v>38</v>
      </c>
      <c r="AX299" s="14" t="s">
        <v>91</v>
      </c>
      <c r="AY299" s="290" t="s">
        <v>397</v>
      </c>
    </row>
    <row r="300" s="2" customFormat="1" ht="21.75" customHeight="1">
      <c r="A300" s="40"/>
      <c r="B300" s="41"/>
      <c r="C300" s="247" t="s">
        <v>1042</v>
      </c>
      <c r="D300" s="247" t="s">
        <v>400</v>
      </c>
      <c r="E300" s="248" t="s">
        <v>7883</v>
      </c>
      <c r="F300" s="249" t="s">
        <v>7884</v>
      </c>
      <c r="G300" s="250" t="s">
        <v>461</v>
      </c>
      <c r="H300" s="251">
        <v>9.1999999999999993</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93</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1345</v>
      </c>
    </row>
    <row r="301" s="13" customFormat="1">
      <c r="A301" s="13"/>
      <c r="B301" s="269"/>
      <c r="C301" s="270"/>
      <c r="D301" s="261" t="s">
        <v>465</v>
      </c>
      <c r="E301" s="271" t="s">
        <v>1</v>
      </c>
      <c r="F301" s="272" t="s">
        <v>7882</v>
      </c>
      <c r="G301" s="270"/>
      <c r="H301" s="273">
        <v>9.1999999999999993</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465</v>
      </c>
      <c r="AU301" s="279" t="s">
        <v>93</v>
      </c>
      <c r="AV301" s="13" t="s">
        <v>93</v>
      </c>
      <c r="AW301" s="13" t="s">
        <v>38</v>
      </c>
      <c r="AX301" s="13" t="s">
        <v>83</v>
      </c>
      <c r="AY301" s="279" t="s">
        <v>397</v>
      </c>
    </row>
    <row r="302" s="14" customFormat="1">
      <c r="A302" s="14"/>
      <c r="B302" s="280"/>
      <c r="C302" s="281"/>
      <c r="D302" s="261" t="s">
        <v>465</v>
      </c>
      <c r="E302" s="282" t="s">
        <v>1</v>
      </c>
      <c r="F302" s="283" t="s">
        <v>467</v>
      </c>
      <c r="G302" s="281"/>
      <c r="H302" s="284">
        <v>9.1999999999999993</v>
      </c>
      <c r="I302" s="285"/>
      <c r="J302" s="281"/>
      <c r="K302" s="281"/>
      <c r="L302" s="286"/>
      <c r="M302" s="287"/>
      <c r="N302" s="288"/>
      <c r="O302" s="288"/>
      <c r="P302" s="288"/>
      <c r="Q302" s="288"/>
      <c r="R302" s="288"/>
      <c r="S302" s="288"/>
      <c r="T302" s="289"/>
      <c r="U302" s="14"/>
      <c r="V302" s="14"/>
      <c r="W302" s="14"/>
      <c r="X302" s="14"/>
      <c r="Y302" s="14"/>
      <c r="Z302" s="14"/>
      <c r="AA302" s="14"/>
      <c r="AB302" s="14"/>
      <c r="AC302" s="14"/>
      <c r="AD302" s="14"/>
      <c r="AE302" s="14"/>
      <c r="AT302" s="290" t="s">
        <v>465</v>
      </c>
      <c r="AU302" s="290" t="s">
        <v>93</v>
      </c>
      <c r="AV302" s="14" t="s">
        <v>124</v>
      </c>
      <c r="AW302" s="14" t="s">
        <v>38</v>
      </c>
      <c r="AX302" s="14" t="s">
        <v>91</v>
      </c>
      <c r="AY302" s="290" t="s">
        <v>397</v>
      </c>
    </row>
    <row r="303" s="2" customFormat="1" ht="55.5" customHeight="1">
      <c r="A303" s="40"/>
      <c r="B303" s="41"/>
      <c r="C303" s="247" t="s">
        <v>1048</v>
      </c>
      <c r="D303" s="247" t="s">
        <v>400</v>
      </c>
      <c r="E303" s="248" t="s">
        <v>7885</v>
      </c>
      <c r="F303" s="249" t="s">
        <v>7886</v>
      </c>
      <c r="G303" s="250" t="s">
        <v>461</v>
      </c>
      <c r="H303" s="251">
        <v>2</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93</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1051</v>
      </c>
    </row>
    <row r="304" s="13" customFormat="1">
      <c r="A304" s="13"/>
      <c r="B304" s="269"/>
      <c r="C304" s="270"/>
      <c r="D304" s="261" t="s">
        <v>465</v>
      </c>
      <c r="E304" s="271" t="s">
        <v>1</v>
      </c>
      <c r="F304" s="272" t="s">
        <v>7745</v>
      </c>
      <c r="G304" s="270"/>
      <c r="H304" s="273">
        <v>2</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4" customFormat="1">
      <c r="A305" s="14"/>
      <c r="B305" s="280"/>
      <c r="C305" s="281"/>
      <c r="D305" s="261" t="s">
        <v>465</v>
      </c>
      <c r="E305" s="282" t="s">
        <v>1</v>
      </c>
      <c r="F305" s="283" t="s">
        <v>467</v>
      </c>
      <c r="G305" s="281"/>
      <c r="H305" s="284">
        <v>2</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465</v>
      </c>
      <c r="AU305" s="290" t="s">
        <v>93</v>
      </c>
      <c r="AV305" s="14" t="s">
        <v>124</v>
      </c>
      <c r="AW305" s="14" t="s">
        <v>38</v>
      </c>
      <c r="AX305" s="14" t="s">
        <v>91</v>
      </c>
      <c r="AY305" s="290" t="s">
        <v>397</v>
      </c>
    </row>
    <row r="306" s="2" customFormat="1" ht="55.5" customHeight="1">
      <c r="A306" s="40"/>
      <c r="B306" s="41"/>
      <c r="C306" s="247" t="s">
        <v>1057</v>
      </c>
      <c r="D306" s="247" t="s">
        <v>400</v>
      </c>
      <c r="E306" s="248" t="s">
        <v>7887</v>
      </c>
      <c r="F306" s="249" t="s">
        <v>7886</v>
      </c>
      <c r="G306" s="250" t="s">
        <v>461</v>
      </c>
      <c r="H306" s="251">
        <v>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93</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1060</v>
      </c>
    </row>
    <row r="307" s="13" customFormat="1">
      <c r="A307" s="13"/>
      <c r="B307" s="269"/>
      <c r="C307" s="270"/>
      <c r="D307" s="261" t="s">
        <v>465</v>
      </c>
      <c r="E307" s="271" t="s">
        <v>1</v>
      </c>
      <c r="F307" s="272" t="s">
        <v>7745</v>
      </c>
      <c r="G307" s="270"/>
      <c r="H307" s="273">
        <v>2</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465</v>
      </c>
      <c r="AU307" s="279" t="s">
        <v>93</v>
      </c>
      <c r="AV307" s="13" t="s">
        <v>93</v>
      </c>
      <c r="AW307" s="13" t="s">
        <v>38</v>
      </c>
      <c r="AX307" s="13" t="s">
        <v>83</v>
      </c>
      <c r="AY307" s="279" t="s">
        <v>397</v>
      </c>
    </row>
    <row r="308" s="14" customFormat="1">
      <c r="A308" s="14"/>
      <c r="B308" s="280"/>
      <c r="C308" s="281"/>
      <c r="D308" s="261" t="s">
        <v>465</v>
      </c>
      <c r="E308" s="282" t="s">
        <v>1</v>
      </c>
      <c r="F308" s="283" t="s">
        <v>467</v>
      </c>
      <c r="G308" s="281"/>
      <c r="H308" s="284">
        <v>2</v>
      </c>
      <c r="I308" s="285"/>
      <c r="J308" s="281"/>
      <c r="K308" s="281"/>
      <c r="L308" s="286"/>
      <c r="M308" s="287"/>
      <c r="N308" s="288"/>
      <c r="O308" s="288"/>
      <c r="P308" s="288"/>
      <c r="Q308" s="288"/>
      <c r="R308" s="288"/>
      <c r="S308" s="288"/>
      <c r="T308" s="289"/>
      <c r="U308" s="14"/>
      <c r="V308" s="14"/>
      <c r="W308" s="14"/>
      <c r="X308" s="14"/>
      <c r="Y308" s="14"/>
      <c r="Z308" s="14"/>
      <c r="AA308" s="14"/>
      <c r="AB308" s="14"/>
      <c r="AC308" s="14"/>
      <c r="AD308" s="14"/>
      <c r="AE308" s="14"/>
      <c r="AT308" s="290" t="s">
        <v>465</v>
      </c>
      <c r="AU308" s="290" t="s">
        <v>93</v>
      </c>
      <c r="AV308" s="14" t="s">
        <v>124</v>
      </c>
      <c r="AW308" s="14" t="s">
        <v>38</v>
      </c>
      <c r="AX308" s="14" t="s">
        <v>91</v>
      </c>
      <c r="AY308" s="290" t="s">
        <v>397</v>
      </c>
    </row>
    <row r="309" s="2" customFormat="1" ht="55.5" customHeight="1">
      <c r="A309" s="40"/>
      <c r="B309" s="41"/>
      <c r="C309" s="247" t="s">
        <v>1061</v>
      </c>
      <c r="D309" s="247" t="s">
        <v>400</v>
      </c>
      <c r="E309" s="248" t="s">
        <v>7888</v>
      </c>
      <c r="F309" s="249" t="s">
        <v>7889</v>
      </c>
      <c r="G309" s="250" t="s">
        <v>546</v>
      </c>
      <c r="H309" s="251">
        <v>3.2999999999999998</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93</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1064</v>
      </c>
    </row>
    <row r="310" s="13" customFormat="1">
      <c r="A310" s="13"/>
      <c r="B310" s="269"/>
      <c r="C310" s="270"/>
      <c r="D310" s="261" t="s">
        <v>465</v>
      </c>
      <c r="E310" s="271" t="s">
        <v>1</v>
      </c>
      <c r="F310" s="272" t="s">
        <v>7820</v>
      </c>
      <c r="G310" s="270"/>
      <c r="H310" s="273">
        <v>3.2999999999999998</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4" customFormat="1">
      <c r="A311" s="14"/>
      <c r="B311" s="280"/>
      <c r="C311" s="281"/>
      <c r="D311" s="261" t="s">
        <v>465</v>
      </c>
      <c r="E311" s="282" t="s">
        <v>1</v>
      </c>
      <c r="F311" s="283" t="s">
        <v>467</v>
      </c>
      <c r="G311" s="281"/>
      <c r="H311" s="284">
        <v>3.2999999999999998</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465</v>
      </c>
      <c r="AU311" s="290" t="s">
        <v>93</v>
      </c>
      <c r="AV311" s="14" t="s">
        <v>124</v>
      </c>
      <c r="AW311" s="14" t="s">
        <v>38</v>
      </c>
      <c r="AX311" s="14" t="s">
        <v>91</v>
      </c>
      <c r="AY311" s="290" t="s">
        <v>397</v>
      </c>
    </row>
    <row r="312" s="12" customFormat="1" ht="22.8" customHeight="1">
      <c r="A312" s="12"/>
      <c r="B312" s="231"/>
      <c r="C312" s="232"/>
      <c r="D312" s="233" t="s">
        <v>82</v>
      </c>
      <c r="E312" s="245" t="s">
        <v>498</v>
      </c>
      <c r="F312" s="245" t="s">
        <v>499</v>
      </c>
      <c r="G312" s="232"/>
      <c r="H312" s="232"/>
      <c r="I312" s="235"/>
      <c r="J312" s="246">
        <f>BK312</f>
        <v>0</v>
      </c>
      <c r="K312" s="232"/>
      <c r="L312" s="237"/>
      <c r="M312" s="238"/>
      <c r="N312" s="239"/>
      <c r="O312" s="239"/>
      <c r="P312" s="240">
        <f>SUM(P313:P330)</f>
        <v>0</v>
      </c>
      <c r="Q312" s="239"/>
      <c r="R312" s="240">
        <f>SUM(R313:R330)</f>
        <v>0</v>
      </c>
      <c r="S312" s="239"/>
      <c r="T312" s="241">
        <f>SUM(T313:T330)</f>
        <v>0</v>
      </c>
      <c r="U312" s="12"/>
      <c r="V312" s="12"/>
      <c r="W312" s="12"/>
      <c r="X312" s="12"/>
      <c r="Y312" s="12"/>
      <c r="Z312" s="12"/>
      <c r="AA312" s="12"/>
      <c r="AB312" s="12"/>
      <c r="AC312" s="12"/>
      <c r="AD312" s="12"/>
      <c r="AE312" s="12"/>
      <c r="AR312" s="242" t="s">
        <v>91</v>
      </c>
      <c r="AT312" s="243" t="s">
        <v>82</v>
      </c>
      <c r="AU312" s="243" t="s">
        <v>91</v>
      </c>
      <c r="AY312" s="242" t="s">
        <v>397</v>
      </c>
      <c r="BK312" s="244">
        <f>SUM(BK313:BK330)</f>
        <v>0</v>
      </c>
    </row>
    <row r="313" s="2" customFormat="1" ht="33" customHeight="1">
      <c r="A313" s="40"/>
      <c r="B313" s="41"/>
      <c r="C313" s="247" t="s">
        <v>1066</v>
      </c>
      <c r="D313" s="247" t="s">
        <v>400</v>
      </c>
      <c r="E313" s="248" t="s">
        <v>7890</v>
      </c>
      <c r="F313" s="249" t="s">
        <v>7891</v>
      </c>
      <c r="G313" s="250" t="s">
        <v>502</v>
      </c>
      <c r="H313" s="251">
        <v>6.8310000000000004</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400</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1069</v>
      </c>
    </row>
    <row r="314" s="13" customFormat="1">
      <c r="A314" s="13"/>
      <c r="B314" s="269"/>
      <c r="C314" s="270"/>
      <c r="D314" s="261" t="s">
        <v>465</v>
      </c>
      <c r="E314" s="271" t="s">
        <v>1</v>
      </c>
      <c r="F314" s="272" t="s">
        <v>7892</v>
      </c>
      <c r="G314" s="270"/>
      <c r="H314" s="273">
        <v>5.7750000000000004</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3" customFormat="1">
      <c r="A315" s="13"/>
      <c r="B315" s="269"/>
      <c r="C315" s="270"/>
      <c r="D315" s="261" t="s">
        <v>465</v>
      </c>
      <c r="E315" s="271" t="s">
        <v>1</v>
      </c>
      <c r="F315" s="272" t="s">
        <v>7893</v>
      </c>
      <c r="G315" s="270"/>
      <c r="H315" s="273">
        <v>1.0560000000000001</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465</v>
      </c>
      <c r="AU315" s="279" t="s">
        <v>93</v>
      </c>
      <c r="AV315" s="13" t="s">
        <v>93</v>
      </c>
      <c r="AW315" s="13" t="s">
        <v>38</v>
      </c>
      <c r="AX315" s="13" t="s">
        <v>83</v>
      </c>
      <c r="AY315" s="279" t="s">
        <v>397</v>
      </c>
    </row>
    <row r="316" s="14" customFormat="1">
      <c r="A316" s="14"/>
      <c r="B316" s="280"/>
      <c r="C316" s="281"/>
      <c r="D316" s="261" t="s">
        <v>465</v>
      </c>
      <c r="E316" s="282" t="s">
        <v>1</v>
      </c>
      <c r="F316" s="283" t="s">
        <v>467</v>
      </c>
      <c r="G316" s="281"/>
      <c r="H316" s="284">
        <v>6.8310000000000004</v>
      </c>
      <c r="I316" s="285"/>
      <c r="J316" s="281"/>
      <c r="K316" s="281"/>
      <c r="L316" s="286"/>
      <c r="M316" s="287"/>
      <c r="N316" s="288"/>
      <c r="O316" s="288"/>
      <c r="P316" s="288"/>
      <c r="Q316" s="288"/>
      <c r="R316" s="288"/>
      <c r="S316" s="288"/>
      <c r="T316" s="289"/>
      <c r="U316" s="14"/>
      <c r="V316" s="14"/>
      <c r="W316" s="14"/>
      <c r="X316" s="14"/>
      <c r="Y316" s="14"/>
      <c r="Z316" s="14"/>
      <c r="AA316" s="14"/>
      <c r="AB316" s="14"/>
      <c r="AC316" s="14"/>
      <c r="AD316" s="14"/>
      <c r="AE316" s="14"/>
      <c r="AT316" s="290" t="s">
        <v>465</v>
      </c>
      <c r="AU316" s="290" t="s">
        <v>93</v>
      </c>
      <c r="AV316" s="14" t="s">
        <v>124</v>
      </c>
      <c r="AW316" s="14" t="s">
        <v>38</v>
      </c>
      <c r="AX316" s="14" t="s">
        <v>91</v>
      </c>
      <c r="AY316" s="290" t="s">
        <v>397</v>
      </c>
    </row>
    <row r="317" s="2" customFormat="1" ht="44.25" customHeight="1">
      <c r="A317" s="40"/>
      <c r="B317" s="41"/>
      <c r="C317" s="247" t="s">
        <v>1070</v>
      </c>
      <c r="D317" s="247" t="s">
        <v>400</v>
      </c>
      <c r="E317" s="248" t="s">
        <v>7894</v>
      </c>
      <c r="F317" s="249" t="s">
        <v>7895</v>
      </c>
      <c r="G317" s="250" t="s">
        <v>502</v>
      </c>
      <c r="H317" s="251">
        <v>60.591000000000001</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124</v>
      </c>
      <c r="AT317" s="259" t="s">
        <v>400</v>
      </c>
      <c r="AU317" s="259" t="s">
        <v>93</v>
      </c>
      <c r="AY317" s="18" t="s">
        <v>397</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124</v>
      </c>
      <c r="BM317" s="259" t="s">
        <v>1073</v>
      </c>
    </row>
    <row r="318" s="13" customFormat="1">
      <c r="A318" s="13"/>
      <c r="B318" s="269"/>
      <c r="C318" s="270"/>
      <c r="D318" s="261" t="s">
        <v>465</v>
      </c>
      <c r="E318" s="271" t="s">
        <v>1</v>
      </c>
      <c r="F318" s="272" t="s">
        <v>7896</v>
      </c>
      <c r="G318" s="270"/>
      <c r="H318" s="273">
        <v>44.750999999999998</v>
      </c>
      <c r="I318" s="274"/>
      <c r="J318" s="270"/>
      <c r="K318" s="270"/>
      <c r="L318" s="275"/>
      <c r="M318" s="276"/>
      <c r="N318" s="277"/>
      <c r="O318" s="277"/>
      <c r="P318" s="277"/>
      <c r="Q318" s="277"/>
      <c r="R318" s="277"/>
      <c r="S318" s="277"/>
      <c r="T318" s="278"/>
      <c r="U318" s="13"/>
      <c r="V318" s="13"/>
      <c r="W318" s="13"/>
      <c r="X318" s="13"/>
      <c r="Y318" s="13"/>
      <c r="Z318" s="13"/>
      <c r="AA318" s="13"/>
      <c r="AB318" s="13"/>
      <c r="AC318" s="13"/>
      <c r="AD318" s="13"/>
      <c r="AE318" s="13"/>
      <c r="AT318" s="279" t="s">
        <v>465</v>
      </c>
      <c r="AU318" s="279" t="s">
        <v>93</v>
      </c>
      <c r="AV318" s="13" t="s">
        <v>93</v>
      </c>
      <c r="AW318" s="13" t="s">
        <v>38</v>
      </c>
      <c r="AX318" s="13" t="s">
        <v>83</v>
      </c>
      <c r="AY318" s="279" t="s">
        <v>397</v>
      </c>
    </row>
    <row r="319" s="13" customFormat="1">
      <c r="A319" s="13"/>
      <c r="B319" s="269"/>
      <c r="C319" s="270"/>
      <c r="D319" s="261" t="s">
        <v>465</v>
      </c>
      <c r="E319" s="271" t="s">
        <v>1</v>
      </c>
      <c r="F319" s="272" t="s">
        <v>7897</v>
      </c>
      <c r="G319" s="270"/>
      <c r="H319" s="273">
        <v>15.84</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465</v>
      </c>
      <c r="AU319" s="279" t="s">
        <v>93</v>
      </c>
      <c r="AV319" s="13" t="s">
        <v>93</v>
      </c>
      <c r="AW319" s="13" t="s">
        <v>38</v>
      </c>
      <c r="AX319" s="13" t="s">
        <v>83</v>
      </c>
      <c r="AY319" s="279" t="s">
        <v>397</v>
      </c>
    </row>
    <row r="320" s="14" customFormat="1">
      <c r="A320" s="14"/>
      <c r="B320" s="280"/>
      <c r="C320" s="281"/>
      <c r="D320" s="261" t="s">
        <v>465</v>
      </c>
      <c r="E320" s="282" t="s">
        <v>1</v>
      </c>
      <c r="F320" s="283" t="s">
        <v>467</v>
      </c>
      <c r="G320" s="281"/>
      <c r="H320" s="284">
        <v>60.590999999999994</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465</v>
      </c>
      <c r="AU320" s="290" t="s">
        <v>93</v>
      </c>
      <c r="AV320" s="14" t="s">
        <v>124</v>
      </c>
      <c r="AW320" s="14" t="s">
        <v>38</v>
      </c>
      <c r="AX320" s="14" t="s">
        <v>91</v>
      </c>
      <c r="AY320" s="290" t="s">
        <v>397</v>
      </c>
    </row>
    <row r="321" s="2" customFormat="1" ht="21.75" customHeight="1">
      <c r="A321" s="40"/>
      <c r="B321" s="41"/>
      <c r="C321" s="247" t="s">
        <v>1078</v>
      </c>
      <c r="D321" s="247" t="s">
        <v>400</v>
      </c>
      <c r="E321" s="248" t="s">
        <v>7898</v>
      </c>
      <c r="F321" s="249" t="s">
        <v>7899</v>
      </c>
      <c r="G321" s="250" t="s">
        <v>502</v>
      </c>
      <c r="H321" s="251">
        <v>6.8310000000000004</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400</v>
      </c>
      <c r="AU321" s="259" t="s">
        <v>93</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1081</v>
      </c>
    </row>
    <row r="322" s="13" customFormat="1">
      <c r="A322" s="13"/>
      <c r="B322" s="269"/>
      <c r="C322" s="270"/>
      <c r="D322" s="261" t="s">
        <v>465</v>
      </c>
      <c r="E322" s="271" t="s">
        <v>1</v>
      </c>
      <c r="F322" s="272" t="s">
        <v>7892</v>
      </c>
      <c r="G322" s="270"/>
      <c r="H322" s="273">
        <v>5.7750000000000004</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3" customFormat="1">
      <c r="A323" s="13"/>
      <c r="B323" s="269"/>
      <c r="C323" s="270"/>
      <c r="D323" s="261" t="s">
        <v>465</v>
      </c>
      <c r="E323" s="271" t="s">
        <v>1</v>
      </c>
      <c r="F323" s="272" t="s">
        <v>7893</v>
      </c>
      <c r="G323" s="270"/>
      <c r="H323" s="273">
        <v>1.0560000000000001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6.8310000000000004</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33" customHeight="1">
      <c r="A325" s="40"/>
      <c r="B325" s="41"/>
      <c r="C325" s="247" t="s">
        <v>1084</v>
      </c>
      <c r="D325" s="247" t="s">
        <v>400</v>
      </c>
      <c r="E325" s="248" t="s">
        <v>7900</v>
      </c>
      <c r="F325" s="249" t="s">
        <v>7901</v>
      </c>
      <c r="G325" s="250" t="s">
        <v>502</v>
      </c>
      <c r="H325" s="251">
        <v>1.0560000000000001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1087</v>
      </c>
    </row>
    <row r="326" s="13" customFormat="1">
      <c r="A326" s="13"/>
      <c r="B326" s="269"/>
      <c r="C326" s="270"/>
      <c r="D326" s="261" t="s">
        <v>465</v>
      </c>
      <c r="E326" s="271" t="s">
        <v>1</v>
      </c>
      <c r="F326" s="272" t="s">
        <v>7893</v>
      </c>
      <c r="G326" s="270"/>
      <c r="H326" s="273">
        <v>1.0560000000000001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1.0560000000000001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33" customHeight="1">
      <c r="A328" s="40"/>
      <c r="B328" s="41"/>
      <c r="C328" s="247" t="s">
        <v>1088</v>
      </c>
      <c r="D328" s="247" t="s">
        <v>400</v>
      </c>
      <c r="E328" s="248" t="s">
        <v>7902</v>
      </c>
      <c r="F328" s="249" t="s">
        <v>7703</v>
      </c>
      <c r="G328" s="250" t="s">
        <v>502</v>
      </c>
      <c r="H328" s="251">
        <v>5.7750000000000004</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1091</v>
      </c>
    </row>
    <row r="329" s="13" customFormat="1">
      <c r="A329" s="13"/>
      <c r="B329" s="269"/>
      <c r="C329" s="270"/>
      <c r="D329" s="261" t="s">
        <v>465</v>
      </c>
      <c r="E329" s="271" t="s">
        <v>1</v>
      </c>
      <c r="F329" s="272" t="s">
        <v>7892</v>
      </c>
      <c r="G329" s="270"/>
      <c r="H329" s="273">
        <v>5.7750000000000004</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5.7750000000000004</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12" customFormat="1" ht="22.8" customHeight="1">
      <c r="A331" s="12"/>
      <c r="B331" s="231"/>
      <c r="C331" s="232"/>
      <c r="D331" s="233" t="s">
        <v>82</v>
      </c>
      <c r="E331" s="245" t="s">
        <v>1353</v>
      </c>
      <c r="F331" s="245" t="s">
        <v>1354</v>
      </c>
      <c r="G331" s="232"/>
      <c r="H331" s="232"/>
      <c r="I331" s="235"/>
      <c r="J331" s="246">
        <f>BK331</f>
        <v>0</v>
      </c>
      <c r="K331" s="232"/>
      <c r="L331" s="237"/>
      <c r="M331" s="238"/>
      <c r="N331" s="239"/>
      <c r="O331" s="239"/>
      <c r="P331" s="240">
        <f>SUM(P332:P337)</f>
        <v>0</v>
      </c>
      <c r="Q331" s="239"/>
      <c r="R331" s="240">
        <f>SUM(R332:R337)</f>
        <v>0</v>
      </c>
      <c r="S331" s="239"/>
      <c r="T331" s="241">
        <f>SUM(T332:T337)</f>
        <v>0</v>
      </c>
      <c r="U331" s="12"/>
      <c r="V331" s="12"/>
      <c r="W331" s="12"/>
      <c r="X331" s="12"/>
      <c r="Y331" s="12"/>
      <c r="Z331" s="12"/>
      <c r="AA331" s="12"/>
      <c r="AB331" s="12"/>
      <c r="AC331" s="12"/>
      <c r="AD331" s="12"/>
      <c r="AE331" s="12"/>
      <c r="AR331" s="242" t="s">
        <v>91</v>
      </c>
      <c r="AT331" s="243" t="s">
        <v>82</v>
      </c>
      <c r="AU331" s="243" t="s">
        <v>91</v>
      </c>
      <c r="AY331" s="242" t="s">
        <v>397</v>
      </c>
      <c r="BK331" s="244">
        <f>SUM(BK332:BK337)</f>
        <v>0</v>
      </c>
    </row>
    <row r="332" s="2" customFormat="1" ht="33" customHeight="1">
      <c r="A332" s="40"/>
      <c r="B332" s="41"/>
      <c r="C332" s="247" t="s">
        <v>1092</v>
      </c>
      <c r="D332" s="247" t="s">
        <v>400</v>
      </c>
      <c r="E332" s="248" t="s">
        <v>7903</v>
      </c>
      <c r="F332" s="249" t="s">
        <v>7904</v>
      </c>
      <c r="G332" s="250" t="s">
        <v>502</v>
      </c>
      <c r="H332" s="251">
        <v>8.7929999999999993</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400</v>
      </c>
      <c r="AU332" s="259" t="s">
        <v>93</v>
      </c>
      <c r="AY332" s="18" t="s">
        <v>397</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1095</v>
      </c>
    </row>
    <row r="333" s="13" customFormat="1">
      <c r="A333" s="13"/>
      <c r="B333" s="269"/>
      <c r="C333" s="270"/>
      <c r="D333" s="261" t="s">
        <v>465</v>
      </c>
      <c r="E333" s="271" t="s">
        <v>1</v>
      </c>
      <c r="F333" s="272" t="s">
        <v>7905</v>
      </c>
      <c r="G333" s="270"/>
      <c r="H333" s="273">
        <v>8.7929999999999993</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465</v>
      </c>
      <c r="AU333" s="279" t="s">
        <v>93</v>
      </c>
      <c r="AV333" s="13" t="s">
        <v>93</v>
      </c>
      <c r="AW333" s="13" t="s">
        <v>38</v>
      </c>
      <c r="AX333" s="13" t="s">
        <v>83</v>
      </c>
      <c r="AY333" s="279" t="s">
        <v>397</v>
      </c>
    </row>
    <row r="334" s="14" customFormat="1">
      <c r="A334" s="14"/>
      <c r="B334" s="280"/>
      <c r="C334" s="281"/>
      <c r="D334" s="261" t="s">
        <v>465</v>
      </c>
      <c r="E334" s="282" t="s">
        <v>1</v>
      </c>
      <c r="F334" s="283" t="s">
        <v>467</v>
      </c>
      <c r="G334" s="281"/>
      <c r="H334" s="284">
        <v>8.7929999999999993</v>
      </c>
      <c r="I334" s="285"/>
      <c r="J334" s="281"/>
      <c r="K334" s="281"/>
      <c r="L334" s="286"/>
      <c r="M334" s="287"/>
      <c r="N334" s="288"/>
      <c r="O334" s="288"/>
      <c r="P334" s="288"/>
      <c r="Q334" s="288"/>
      <c r="R334" s="288"/>
      <c r="S334" s="288"/>
      <c r="T334" s="289"/>
      <c r="U334" s="14"/>
      <c r="V334" s="14"/>
      <c r="W334" s="14"/>
      <c r="X334" s="14"/>
      <c r="Y334" s="14"/>
      <c r="Z334" s="14"/>
      <c r="AA334" s="14"/>
      <c r="AB334" s="14"/>
      <c r="AC334" s="14"/>
      <c r="AD334" s="14"/>
      <c r="AE334" s="14"/>
      <c r="AT334" s="290" t="s">
        <v>465</v>
      </c>
      <c r="AU334" s="290" t="s">
        <v>93</v>
      </c>
      <c r="AV334" s="14" t="s">
        <v>124</v>
      </c>
      <c r="AW334" s="14" t="s">
        <v>38</v>
      </c>
      <c r="AX334" s="14" t="s">
        <v>91</v>
      </c>
      <c r="AY334" s="290" t="s">
        <v>397</v>
      </c>
    </row>
    <row r="335" s="2" customFormat="1" ht="44.25" customHeight="1">
      <c r="A335" s="40"/>
      <c r="B335" s="41"/>
      <c r="C335" s="247" t="s">
        <v>1096</v>
      </c>
      <c r="D335" s="247" t="s">
        <v>400</v>
      </c>
      <c r="E335" s="248" t="s">
        <v>7814</v>
      </c>
      <c r="F335" s="249" t="s">
        <v>7815</v>
      </c>
      <c r="G335" s="250" t="s">
        <v>502</v>
      </c>
      <c r="H335" s="251">
        <v>6.6100000000000003</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400</v>
      </c>
      <c r="AU335" s="259" t="s">
        <v>93</v>
      </c>
      <c r="AY335" s="18" t="s">
        <v>397</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1099</v>
      </c>
    </row>
    <row r="336" s="13" customFormat="1">
      <c r="A336" s="13"/>
      <c r="B336" s="269"/>
      <c r="C336" s="270"/>
      <c r="D336" s="261" t="s">
        <v>465</v>
      </c>
      <c r="E336" s="271" t="s">
        <v>1</v>
      </c>
      <c r="F336" s="272" t="s">
        <v>7906</v>
      </c>
      <c r="G336" s="270"/>
      <c r="H336" s="273">
        <v>6.6100000000000003</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465</v>
      </c>
      <c r="AU336" s="279" t="s">
        <v>93</v>
      </c>
      <c r="AV336" s="13" t="s">
        <v>93</v>
      </c>
      <c r="AW336" s="13" t="s">
        <v>38</v>
      </c>
      <c r="AX336" s="13" t="s">
        <v>83</v>
      </c>
      <c r="AY336" s="279" t="s">
        <v>397</v>
      </c>
    </row>
    <row r="337" s="14" customFormat="1">
      <c r="A337" s="14"/>
      <c r="B337" s="280"/>
      <c r="C337" s="281"/>
      <c r="D337" s="261" t="s">
        <v>465</v>
      </c>
      <c r="E337" s="282" t="s">
        <v>1</v>
      </c>
      <c r="F337" s="283" t="s">
        <v>467</v>
      </c>
      <c r="G337" s="281"/>
      <c r="H337" s="284">
        <v>6.6100000000000003</v>
      </c>
      <c r="I337" s="285"/>
      <c r="J337" s="281"/>
      <c r="K337" s="281"/>
      <c r="L337" s="286"/>
      <c r="M337" s="330"/>
      <c r="N337" s="331"/>
      <c r="O337" s="331"/>
      <c r="P337" s="331"/>
      <c r="Q337" s="331"/>
      <c r="R337" s="331"/>
      <c r="S337" s="331"/>
      <c r="T337" s="332"/>
      <c r="U337" s="14"/>
      <c r="V337" s="14"/>
      <c r="W337" s="14"/>
      <c r="X337" s="14"/>
      <c r="Y337" s="14"/>
      <c r="Z337" s="14"/>
      <c r="AA337" s="14"/>
      <c r="AB337" s="14"/>
      <c r="AC337" s="14"/>
      <c r="AD337" s="14"/>
      <c r="AE337" s="14"/>
      <c r="AT337" s="290" t="s">
        <v>465</v>
      </c>
      <c r="AU337" s="290" t="s">
        <v>93</v>
      </c>
      <c r="AV337" s="14" t="s">
        <v>124</v>
      </c>
      <c r="AW337" s="14" t="s">
        <v>38</v>
      </c>
      <c r="AX337" s="14" t="s">
        <v>91</v>
      </c>
      <c r="AY337" s="290" t="s">
        <v>397</v>
      </c>
    </row>
    <row r="338" s="2" customFormat="1" ht="6.96" customHeight="1">
      <c r="A338" s="40"/>
      <c r="B338" s="68"/>
      <c r="C338" s="69"/>
      <c r="D338" s="69"/>
      <c r="E338" s="69"/>
      <c r="F338" s="69"/>
      <c r="G338" s="69"/>
      <c r="H338" s="69"/>
      <c r="I338" s="195"/>
      <c r="J338" s="69"/>
      <c r="K338" s="69"/>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SMOhO7nEdCQQPA3begzViR6cOwXAbrx9EzS2DLnJZ0hU2UPObSMnXHIknE4bcZVVsleLx3EDdwp49YDlOAhnYA==" hashValue="3kvHmlTG+BsyvujwwW4oa31j2IUHRmowWy9D9VdYNL+wCGbWtg2nwt00BxVbEwOnrOkdDyR6lutL7Q+a3PnuZA==" algorithmName="SHA-512" password="CC35"/>
  <autoFilter ref="C127:K337"/>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7907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ROUND((SUM(BE126:BE220)),  2)</f>
        <v>0</v>
      </c>
      <c r="G35" s="40"/>
      <c r="H35" s="40"/>
      <c r="I35" s="174">
        <v>0.20999999999999999</v>
      </c>
      <c r="J35" s="173">
        <f>ROUND(((SUM(BE126:BE220))*I35),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ROUND((SUM(BF126:BF220)),  2)</f>
        <v>0</v>
      </c>
      <c r="G36" s="40"/>
      <c r="H36" s="40"/>
      <c r="I36" s="174">
        <v>0.14999999999999999</v>
      </c>
      <c r="J36" s="173">
        <f>ROUND(((SUM(BF126:BF220))*I36),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ROUND((SUM(BG126:BG220)),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ROUND((SUM(BH126:BH220)),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ROUND((SUM(BI126:BI220)),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SO303 - Kanalizace tuková, odlučovač tuků</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J186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560</v>
      </c>
      <c r="E102" s="214"/>
      <c r="F102" s="214"/>
      <c r="G102" s="214"/>
      <c r="H102" s="214"/>
      <c r="I102" s="215"/>
      <c r="J102" s="216">
        <f>J196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7660</v>
      </c>
      <c r="E103" s="214"/>
      <c r="F103" s="214"/>
      <c r="G103" s="214"/>
      <c r="H103" s="214"/>
      <c r="I103" s="215"/>
      <c r="J103" s="216">
        <f>J201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J217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7658</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SO303 - Kanalizace tuková, odlučovač tuků</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P128+P186+P196+P201+P217</f>
        <v>0</v>
      </c>
      <c r="Q127" s="239"/>
      <c r="R127" s="240">
        <f>R128+R186+R196+R201+R217</f>
        <v>0</v>
      </c>
      <c r="S127" s="239"/>
      <c r="T127" s="241">
        <f>T128+T186+T196+T201+T217</f>
        <v>0</v>
      </c>
      <c r="U127" s="12"/>
      <c r="V127" s="12"/>
      <c r="W127" s="12"/>
      <c r="X127" s="12"/>
      <c r="Y127" s="12"/>
      <c r="Z127" s="12"/>
      <c r="AA127" s="12"/>
      <c r="AB127" s="12"/>
      <c r="AC127" s="12"/>
      <c r="AD127" s="12"/>
      <c r="AE127" s="12"/>
      <c r="AR127" s="242" t="s">
        <v>91</v>
      </c>
      <c r="AT127" s="243" t="s">
        <v>82</v>
      </c>
      <c r="AU127" s="243" t="s">
        <v>83</v>
      </c>
      <c r="AY127" s="242" t="s">
        <v>397</v>
      </c>
      <c r="BK127" s="244">
        <f>BK128+BK186+BK196+BK201+BK217</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SUM(P129:P185)</f>
        <v>0</v>
      </c>
      <c r="Q128" s="239"/>
      <c r="R128" s="240">
        <f>SUM(R129:R185)</f>
        <v>0</v>
      </c>
      <c r="S128" s="239"/>
      <c r="T128" s="241">
        <f>SUM(T129:T185)</f>
        <v>0</v>
      </c>
      <c r="U128" s="12"/>
      <c r="V128" s="12"/>
      <c r="W128" s="12"/>
      <c r="X128" s="12"/>
      <c r="Y128" s="12"/>
      <c r="Z128" s="12"/>
      <c r="AA128" s="12"/>
      <c r="AB128" s="12"/>
      <c r="AC128" s="12"/>
      <c r="AD128" s="12"/>
      <c r="AE128" s="12"/>
      <c r="AR128" s="242" t="s">
        <v>91</v>
      </c>
      <c r="AT128" s="243" t="s">
        <v>82</v>
      </c>
      <c r="AU128" s="243" t="s">
        <v>91</v>
      </c>
      <c r="AY128" s="242" t="s">
        <v>397</v>
      </c>
      <c r="BK128" s="244">
        <f>SUM(BK129:BK185)</f>
        <v>0</v>
      </c>
    </row>
    <row r="129" s="2" customFormat="1" ht="55.5" customHeight="1">
      <c r="A129" s="40"/>
      <c r="B129" s="41"/>
      <c r="C129" s="247" t="s">
        <v>91</v>
      </c>
      <c r="D129" s="247" t="s">
        <v>400</v>
      </c>
      <c r="E129" s="248" t="s">
        <v>7664</v>
      </c>
      <c r="F129" s="249" t="s">
        <v>7662</v>
      </c>
      <c r="G129" s="250" t="s">
        <v>461</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91</v>
      </c>
      <c r="G130" s="270"/>
      <c r="H130" s="273">
        <v>1</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1</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55.5" customHeight="1">
      <c r="A132" s="40"/>
      <c r="B132" s="41"/>
      <c r="C132" s="247" t="s">
        <v>93</v>
      </c>
      <c r="D132" s="247" t="s">
        <v>400</v>
      </c>
      <c r="E132" s="248" t="s">
        <v>7666</v>
      </c>
      <c r="F132" s="249" t="s">
        <v>7662</v>
      </c>
      <c r="G132" s="250" t="s">
        <v>461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465</v>
      </c>
      <c r="E133" s="271" t="s">
        <v>1</v>
      </c>
      <c r="F133" s="272" t="s">
        <v>91</v>
      </c>
      <c r="G133" s="270"/>
      <c r="H133" s="273">
        <v>1</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1</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33" customHeight="1">
      <c r="A135" s="40"/>
      <c r="B135" s="41"/>
      <c r="C135" s="247" t="s">
        <v>112</v>
      </c>
      <c r="D135" s="247" t="s">
        <v>400</v>
      </c>
      <c r="E135" s="248" t="s">
        <v>7668</v>
      </c>
      <c r="F135" s="249" t="s">
        <v>7669</v>
      </c>
      <c r="G135" s="250" t="s">
        <v>464</v>
      </c>
      <c r="H135" s="251">
        <v>1.98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465</v>
      </c>
      <c r="E136" s="271" t="s">
        <v>1</v>
      </c>
      <c r="F136" s="272" t="s">
        <v>7908</v>
      </c>
      <c r="G136" s="270"/>
      <c r="H136" s="273">
        <v>1.98</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1.98</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33" customHeight="1">
      <c r="A138" s="40"/>
      <c r="B138" s="41"/>
      <c r="C138" s="247" t="s">
        <v>124</v>
      </c>
      <c r="D138" s="247" t="s">
        <v>400</v>
      </c>
      <c r="E138" s="248" t="s">
        <v>7909</v>
      </c>
      <c r="F138" s="249" t="s">
        <v>7910</v>
      </c>
      <c r="G138" s="250" t="s">
        <v>464</v>
      </c>
      <c r="H138" s="251">
        <v>7.2000000000000002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465</v>
      </c>
      <c r="E139" s="271" t="s">
        <v>1</v>
      </c>
      <c r="F139" s="272" t="s">
        <v>7911</v>
      </c>
      <c r="G139" s="270"/>
      <c r="H139" s="273">
        <v>7.2000000000000002</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7.2000000000000002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33" customHeight="1">
      <c r="A141" s="40"/>
      <c r="B141" s="41"/>
      <c r="C141" s="247" t="s">
        <v>130</v>
      </c>
      <c r="D141" s="247" t="s">
        <v>400</v>
      </c>
      <c r="E141" s="248" t="s">
        <v>7912</v>
      </c>
      <c r="F141" s="249" t="s">
        <v>7913</v>
      </c>
      <c r="G141" s="250" t="s">
        <v>464</v>
      </c>
      <c r="H141" s="251">
        <v>17.600000000000001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465</v>
      </c>
      <c r="E142" s="271" t="s">
        <v>1</v>
      </c>
      <c r="F142" s="272" t="s">
        <v>7914</v>
      </c>
      <c r="G142" s="270"/>
      <c r="H142" s="273">
        <v>17.600000000000001</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17.600000000000001</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133</v>
      </c>
      <c r="D144" s="247" t="s">
        <v>400</v>
      </c>
      <c r="E144" s="248" t="s">
        <v>7677</v>
      </c>
      <c r="F144" s="249" t="s">
        <v>7678</v>
      </c>
      <c r="G144" s="250" t="s">
        <v>546</v>
      </c>
      <c r="H144" s="251">
        <v>41.600000000000001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7915</v>
      </c>
      <c r="G145" s="270"/>
      <c r="H145" s="273">
        <v>32</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7916</v>
      </c>
      <c r="G146" s="270"/>
      <c r="H146" s="273">
        <v>9.5999999999999996</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41.600000000000001</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139</v>
      </c>
      <c r="D148" s="247" t="s">
        <v>400</v>
      </c>
      <c r="E148" s="248" t="s">
        <v>7683</v>
      </c>
      <c r="F148" s="249" t="s">
        <v>7684</v>
      </c>
      <c r="G148" s="250" t="s">
        <v>546</v>
      </c>
      <c r="H148" s="251">
        <v>41.600000000000001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7915</v>
      </c>
      <c r="G149" s="270"/>
      <c r="H149" s="273">
        <v>32</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7916</v>
      </c>
      <c r="G150" s="270"/>
      <c r="H150" s="273">
        <v>9.5999999999999996</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41.600000000000001</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136</v>
      </c>
      <c r="D152" s="247" t="s">
        <v>400</v>
      </c>
      <c r="E152" s="248" t="s">
        <v>7556</v>
      </c>
      <c r="F152" s="249" t="s">
        <v>7685</v>
      </c>
      <c r="G152" s="250" t="s">
        <v>464</v>
      </c>
      <c r="H152" s="251">
        <v>16.48</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7917</v>
      </c>
      <c r="G153" s="270"/>
      <c r="H153" s="273">
        <v>2.3999999999999999</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7918</v>
      </c>
      <c r="G154" s="270"/>
      <c r="H154" s="273">
        <v>14.08</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16.48</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7560</v>
      </c>
      <c r="F156" s="249" t="s">
        <v>7690</v>
      </c>
      <c r="G156" s="250" t="s">
        <v>464</v>
      </c>
      <c r="H156" s="251">
        <v>8.3200000000000003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7919</v>
      </c>
      <c r="G157" s="270"/>
      <c r="H157" s="273">
        <v>4.7999999999999998</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7920</v>
      </c>
      <c r="G158" s="270"/>
      <c r="H158" s="273">
        <v>3.52</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8.3200000000000003</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55.5" customHeight="1">
      <c r="A160" s="40"/>
      <c r="B160" s="41"/>
      <c r="C160" s="247" t="s">
        <v>145</v>
      </c>
      <c r="D160" s="247" t="s">
        <v>400</v>
      </c>
      <c r="E160" s="248" t="s">
        <v>7565</v>
      </c>
      <c r="F160" s="249" t="s">
        <v>7695</v>
      </c>
      <c r="G160" s="250" t="s">
        <v>464</v>
      </c>
      <c r="H160" s="251">
        <v>49.920000000000002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7921</v>
      </c>
      <c r="G161" s="270"/>
      <c r="H161" s="273">
        <v>28.800000000000001</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7922</v>
      </c>
      <c r="G162" s="270"/>
      <c r="H162" s="273">
        <v>21.120000000000001</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49.920000000000002</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148</v>
      </c>
      <c r="D164" s="247" t="s">
        <v>400</v>
      </c>
      <c r="E164" s="248" t="s">
        <v>7700</v>
      </c>
      <c r="F164" s="249" t="s">
        <v>7701</v>
      </c>
      <c r="G164" s="250" t="s">
        <v>464</v>
      </c>
      <c r="H164" s="251">
        <v>16.48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465</v>
      </c>
      <c r="E165" s="271" t="s">
        <v>1</v>
      </c>
      <c r="F165" s="272" t="s">
        <v>7917</v>
      </c>
      <c r="G165" s="270"/>
      <c r="H165" s="273">
        <v>2.3999999999999999</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7918</v>
      </c>
      <c r="G166" s="270"/>
      <c r="H166" s="273">
        <v>14.08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16.48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151</v>
      </c>
      <c r="D168" s="247" t="s">
        <v>400</v>
      </c>
      <c r="E168" s="248" t="s">
        <v>7702</v>
      </c>
      <c r="F168" s="249" t="s">
        <v>7703</v>
      </c>
      <c r="G168" s="250" t="s">
        <v>502</v>
      </c>
      <c r="H168" s="251">
        <v>13.853</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7923</v>
      </c>
      <c r="G169" s="270"/>
      <c r="H169" s="273">
        <v>7.992</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7924</v>
      </c>
      <c r="G170" s="270"/>
      <c r="H170" s="273">
        <v>5.8609999999999998</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13.853</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33" customHeight="1">
      <c r="A172" s="40"/>
      <c r="B172" s="41"/>
      <c r="C172" s="247" t="s">
        <v>154</v>
      </c>
      <c r="D172" s="247" t="s">
        <v>400</v>
      </c>
      <c r="E172" s="248" t="s">
        <v>542</v>
      </c>
      <c r="F172" s="249" t="s">
        <v>7708</v>
      </c>
      <c r="G172" s="250" t="s">
        <v>464</v>
      </c>
      <c r="H172" s="251">
        <v>8.3200000000000003</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465</v>
      </c>
      <c r="E173" s="271" t="s">
        <v>1</v>
      </c>
      <c r="F173" s="272" t="s">
        <v>7919</v>
      </c>
      <c r="G173" s="270"/>
      <c r="H173" s="273">
        <v>4.7999999999999998</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7920</v>
      </c>
      <c r="G174" s="270"/>
      <c r="H174" s="273">
        <v>3.52</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8.3200000000000003</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157</v>
      </c>
      <c r="D176" s="247" t="s">
        <v>400</v>
      </c>
      <c r="E176" s="248" t="s">
        <v>586</v>
      </c>
      <c r="F176" s="249" t="s">
        <v>7709</v>
      </c>
      <c r="G176" s="250" t="s">
        <v>464</v>
      </c>
      <c r="H176" s="251">
        <v>16.48</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465</v>
      </c>
      <c r="E177" s="271" t="s">
        <v>1</v>
      </c>
      <c r="F177" s="272" t="s">
        <v>7917</v>
      </c>
      <c r="G177" s="270"/>
      <c r="H177" s="273">
        <v>2.3999999999999999</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7918</v>
      </c>
      <c r="G178" s="270"/>
      <c r="H178" s="273">
        <v>14.08</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16.48</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55.5" customHeight="1">
      <c r="A180" s="40"/>
      <c r="B180" s="41"/>
      <c r="C180" s="247" t="s">
        <v>8</v>
      </c>
      <c r="D180" s="247" t="s">
        <v>400</v>
      </c>
      <c r="E180" s="248" t="s">
        <v>7710</v>
      </c>
      <c r="F180" s="249" t="s">
        <v>7711</v>
      </c>
      <c r="G180" s="250" t="s">
        <v>464</v>
      </c>
      <c r="H180" s="251">
        <v>2.6400000000000001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465</v>
      </c>
      <c r="E181" s="271" t="s">
        <v>1</v>
      </c>
      <c r="F181" s="272" t="s">
        <v>7925</v>
      </c>
      <c r="G181" s="270"/>
      <c r="H181" s="273">
        <v>2.6400000000000001</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4" customFormat="1">
      <c r="A182" s="14"/>
      <c r="B182" s="280"/>
      <c r="C182" s="281"/>
      <c r="D182" s="261" t="s">
        <v>465</v>
      </c>
      <c r="E182" s="282" t="s">
        <v>1</v>
      </c>
      <c r="F182" s="283" t="s">
        <v>467</v>
      </c>
      <c r="G182" s="281"/>
      <c r="H182" s="284">
        <v>2.6400000000000001</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465</v>
      </c>
      <c r="AU182" s="290" t="s">
        <v>93</v>
      </c>
      <c r="AV182" s="14" t="s">
        <v>124</v>
      </c>
      <c r="AW182" s="14" t="s">
        <v>38</v>
      </c>
      <c r="AX182" s="14" t="s">
        <v>91</v>
      </c>
      <c r="AY182" s="290" t="s">
        <v>397</v>
      </c>
    </row>
    <row r="183" s="2" customFormat="1" ht="16.5" customHeight="1">
      <c r="A183" s="40"/>
      <c r="B183" s="41"/>
      <c r="C183" s="316" t="s">
        <v>162</v>
      </c>
      <c r="D183" s="316" t="s">
        <v>534</v>
      </c>
      <c r="E183" s="317" t="s">
        <v>7716</v>
      </c>
      <c r="F183" s="318" t="s">
        <v>7717</v>
      </c>
      <c r="G183" s="319" t="s">
        <v>502</v>
      </c>
      <c r="H183" s="320">
        <v>4.976</v>
      </c>
      <c r="I183" s="321"/>
      <c r="J183" s="322">
        <f>ROUND(I183*H183,2)</f>
        <v>0</v>
      </c>
      <c r="K183" s="323"/>
      <c r="L183" s="324"/>
      <c r="M183" s="325" t="s">
        <v>1</v>
      </c>
      <c r="N183" s="32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136</v>
      </c>
      <c r="AT183" s="259" t="s">
        <v>534</v>
      </c>
      <c r="AU183" s="259" t="s">
        <v>93</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212</v>
      </c>
    </row>
    <row r="184" s="13" customFormat="1">
      <c r="A184" s="13"/>
      <c r="B184" s="269"/>
      <c r="C184" s="270"/>
      <c r="D184" s="261" t="s">
        <v>465</v>
      </c>
      <c r="E184" s="271" t="s">
        <v>1</v>
      </c>
      <c r="F184" s="272" t="s">
        <v>7926</v>
      </c>
      <c r="G184" s="270"/>
      <c r="H184" s="273">
        <v>4.976</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4.976</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12" customFormat="1" ht="22.8" customHeight="1">
      <c r="A186" s="12"/>
      <c r="B186" s="231"/>
      <c r="C186" s="232"/>
      <c r="D186" s="233" t="s">
        <v>82</v>
      </c>
      <c r="E186" s="245" t="s">
        <v>112</v>
      </c>
      <c r="F186" s="245" t="s">
        <v>638</v>
      </c>
      <c r="G186" s="232"/>
      <c r="H186" s="232"/>
      <c r="I186" s="235"/>
      <c r="J186" s="246">
        <f>BK186</f>
        <v>0</v>
      </c>
      <c r="K186" s="232"/>
      <c r="L186" s="237"/>
      <c r="M186" s="238"/>
      <c r="N186" s="239"/>
      <c r="O186" s="239"/>
      <c r="P186" s="240">
        <f>SUM(P187:P195)</f>
        <v>0</v>
      </c>
      <c r="Q186" s="239"/>
      <c r="R186" s="240">
        <f>SUM(R187:R195)</f>
        <v>0</v>
      </c>
      <c r="S186" s="239"/>
      <c r="T186" s="241">
        <f>SUM(T187:T195)</f>
        <v>0</v>
      </c>
      <c r="U186" s="12"/>
      <c r="V186" s="12"/>
      <c r="W186" s="12"/>
      <c r="X186" s="12"/>
      <c r="Y186" s="12"/>
      <c r="Z186" s="12"/>
      <c r="AA186" s="12"/>
      <c r="AB186" s="12"/>
      <c r="AC186" s="12"/>
      <c r="AD186" s="12"/>
      <c r="AE186" s="12"/>
      <c r="AR186" s="242" t="s">
        <v>91</v>
      </c>
      <c r="AT186" s="243" t="s">
        <v>82</v>
      </c>
      <c r="AU186" s="243" t="s">
        <v>91</v>
      </c>
      <c r="AY186" s="242" t="s">
        <v>397</v>
      </c>
      <c r="BK186" s="244">
        <f>SUM(BK187:BK195)</f>
        <v>0</v>
      </c>
    </row>
    <row r="187" s="2" customFormat="1" ht="21.75" customHeight="1">
      <c r="A187" s="40"/>
      <c r="B187" s="41"/>
      <c r="C187" s="247" t="s">
        <v>165</v>
      </c>
      <c r="D187" s="247" t="s">
        <v>400</v>
      </c>
      <c r="E187" s="248" t="s">
        <v>7927</v>
      </c>
      <c r="F187" s="249" t="s">
        <v>7928</v>
      </c>
      <c r="G187" s="250" t="s">
        <v>656</v>
      </c>
      <c r="H187" s="251">
        <v>1</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215</v>
      </c>
    </row>
    <row r="188" s="13" customFormat="1">
      <c r="A188" s="13"/>
      <c r="B188" s="269"/>
      <c r="C188" s="270"/>
      <c r="D188" s="261" t="s">
        <v>465</v>
      </c>
      <c r="E188" s="271" t="s">
        <v>1</v>
      </c>
      <c r="F188" s="272" t="s">
        <v>91</v>
      </c>
      <c r="G188" s="270"/>
      <c r="H188" s="273">
        <v>1</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21.75" customHeight="1">
      <c r="A190" s="40"/>
      <c r="B190" s="41"/>
      <c r="C190" s="316" t="s">
        <v>168</v>
      </c>
      <c r="D190" s="316" t="s">
        <v>534</v>
      </c>
      <c r="E190" s="317" t="s">
        <v>7929</v>
      </c>
      <c r="F190" s="318" t="s">
        <v>7930</v>
      </c>
      <c r="G190" s="319" t="s">
        <v>656</v>
      </c>
      <c r="H190" s="320">
        <v>1</v>
      </c>
      <c r="I190" s="321"/>
      <c r="J190" s="322">
        <f>ROUND(I190*H190,2)</f>
        <v>0</v>
      </c>
      <c r="K190" s="323"/>
      <c r="L190" s="324"/>
      <c r="M190" s="325" t="s">
        <v>1</v>
      </c>
      <c r="N190" s="32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136</v>
      </c>
      <c r="AT190" s="259" t="s">
        <v>534</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661</v>
      </c>
    </row>
    <row r="191" s="13" customFormat="1">
      <c r="A191" s="13"/>
      <c r="B191" s="269"/>
      <c r="C191" s="270"/>
      <c r="D191" s="261" t="s">
        <v>465</v>
      </c>
      <c r="E191" s="271" t="s">
        <v>1</v>
      </c>
      <c r="F191" s="272" t="s">
        <v>91</v>
      </c>
      <c r="G191" s="270"/>
      <c r="H191" s="273">
        <v>1</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1</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2" customFormat="1" ht="33" customHeight="1">
      <c r="A193" s="40"/>
      <c r="B193" s="41"/>
      <c r="C193" s="316" t="s">
        <v>171</v>
      </c>
      <c r="D193" s="316" t="s">
        <v>534</v>
      </c>
      <c r="E193" s="317" t="s">
        <v>7931</v>
      </c>
      <c r="F193" s="318" t="s">
        <v>7932</v>
      </c>
      <c r="G193" s="319" t="s">
        <v>656</v>
      </c>
      <c r="H193" s="320">
        <v>1</v>
      </c>
      <c r="I193" s="321"/>
      <c r="J193" s="322">
        <f>ROUND(I193*H193,2)</f>
        <v>0</v>
      </c>
      <c r="K193" s="323"/>
      <c r="L193" s="324"/>
      <c r="M193" s="325" t="s">
        <v>1</v>
      </c>
      <c r="N193" s="32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136</v>
      </c>
      <c r="AT193" s="259" t="s">
        <v>534</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664</v>
      </c>
    </row>
    <row r="194" s="13" customFormat="1">
      <c r="A194" s="13"/>
      <c r="B194" s="269"/>
      <c r="C194" s="270"/>
      <c r="D194" s="261" t="s">
        <v>465</v>
      </c>
      <c r="E194" s="271" t="s">
        <v>1</v>
      </c>
      <c r="F194" s="272" t="s">
        <v>91</v>
      </c>
      <c r="G194" s="270"/>
      <c r="H194" s="273">
        <v>1</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465</v>
      </c>
      <c r="AU194" s="279" t="s">
        <v>93</v>
      </c>
      <c r="AV194" s="13" t="s">
        <v>93</v>
      </c>
      <c r="AW194" s="13" t="s">
        <v>38</v>
      </c>
      <c r="AX194" s="13" t="s">
        <v>83</v>
      </c>
      <c r="AY194" s="279" t="s">
        <v>397</v>
      </c>
    </row>
    <row r="195" s="14" customFormat="1">
      <c r="A195" s="14"/>
      <c r="B195" s="280"/>
      <c r="C195" s="281"/>
      <c r="D195" s="261" t="s">
        <v>465</v>
      </c>
      <c r="E195" s="282" t="s">
        <v>1</v>
      </c>
      <c r="F195" s="283" t="s">
        <v>467</v>
      </c>
      <c r="G195" s="281"/>
      <c r="H195" s="284">
        <v>1</v>
      </c>
      <c r="I195" s="285"/>
      <c r="J195" s="281"/>
      <c r="K195" s="281"/>
      <c r="L195" s="286"/>
      <c r="M195" s="287"/>
      <c r="N195" s="288"/>
      <c r="O195" s="288"/>
      <c r="P195" s="288"/>
      <c r="Q195" s="288"/>
      <c r="R195" s="288"/>
      <c r="S195" s="288"/>
      <c r="T195" s="289"/>
      <c r="U195" s="14"/>
      <c r="V195" s="14"/>
      <c r="W195" s="14"/>
      <c r="X195" s="14"/>
      <c r="Y195" s="14"/>
      <c r="Z195" s="14"/>
      <c r="AA195" s="14"/>
      <c r="AB195" s="14"/>
      <c r="AC195" s="14"/>
      <c r="AD195" s="14"/>
      <c r="AE195" s="14"/>
      <c r="AT195" s="290" t="s">
        <v>465</v>
      </c>
      <c r="AU195" s="290" t="s">
        <v>93</v>
      </c>
      <c r="AV195" s="14" t="s">
        <v>124</v>
      </c>
      <c r="AW195" s="14" t="s">
        <v>38</v>
      </c>
      <c r="AX195" s="14" t="s">
        <v>91</v>
      </c>
      <c r="AY195" s="290" t="s">
        <v>397</v>
      </c>
    </row>
    <row r="196" s="12" customFormat="1" ht="22.8" customHeight="1">
      <c r="A196" s="12"/>
      <c r="B196" s="231"/>
      <c r="C196" s="232"/>
      <c r="D196" s="233" t="s">
        <v>82</v>
      </c>
      <c r="E196" s="245" t="s">
        <v>124</v>
      </c>
      <c r="F196" s="245" t="s">
        <v>817</v>
      </c>
      <c r="G196" s="232"/>
      <c r="H196" s="232"/>
      <c r="I196" s="235"/>
      <c r="J196" s="246">
        <f>BK196</f>
        <v>0</v>
      </c>
      <c r="K196" s="232"/>
      <c r="L196" s="237"/>
      <c r="M196" s="238"/>
      <c r="N196" s="239"/>
      <c r="O196" s="239"/>
      <c r="P196" s="240">
        <f>SUM(P197:P200)</f>
        <v>0</v>
      </c>
      <c r="Q196" s="239"/>
      <c r="R196" s="240">
        <f>SUM(R197:R200)</f>
        <v>0</v>
      </c>
      <c r="S196" s="239"/>
      <c r="T196" s="241">
        <f>SUM(T197:T200)</f>
        <v>0</v>
      </c>
      <c r="U196" s="12"/>
      <c r="V196" s="12"/>
      <c r="W196" s="12"/>
      <c r="X196" s="12"/>
      <c r="Y196" s="12"/>
      <c r="Z196" s="12"/>
      <c r="AA196" s="12"/>
      <c r="AB196" s="12"/>
      <c r="AC196" s="12"/>
      <c r="AD196" s="12"/>
      <c r="AE196" s="12"/>
      <c r="AR196" s="242" t="s">
        <v>91</v>
      </c>
      <c r="AT196" s="243" t="s">
        <v>82</v>
      </c>
      <c r="AU196" s="243" t="s">
        <v>91</v>
      </c>
      <c r="AY196" s="242" t="s">
        <v>397</v>
      </c>
      <c r="BK196" s="244">
        <f>SUM(BK197:BK200)</f>
        <v>0</v>
      </c>
    </row>
    <row r="197" s="2" customFormat="1" ht="21.75" customHeight="1">
      <c r="A197" s="40"/>
      <c r="B197" s="41"/>
      <c r="C197" s="247" t="s">
        <v>174</v>
      </c>
      <c r="D197" s="247" t="s">
        <v>400</v>
      </c>
      <c r="E197" s="248" t="s">
        <v>7722</v>
      </c>
      <c r="F197" s="249" t="s">
        <v>7723</v>
      </c>
      <c r="G197" s="250" t="s">
        <v>464</v>
      </c>
      <c r="H197" s="251">
        <v>1.105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667</v>
      </c>
    </row>
    <row r="198" s="13" customFormat="1">
      <c r="A198" s="13"/>
      <c r="B198" s="269"/>
      <c r="C198" s="270"/>
      <c r="D198" s="261" t="s">
        <v>465</v>
      </c>
      <c r="E198" s="271" t="s">
        <v>1</v>
      </c>
      <c r="F198" s="272" t="s">
        <v>7933</v>
      </c>
      <c r="G198" s="270"/>
      <c r="H198" s="273">
        <v>0.88</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7934</v>
      </c>
      <c r="G199" s="270"/>
      <c r="H199" s="273">
        <v>0.22500000000000001</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1.105</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12" customFormat="1" ht="22.8" customHeight="1">
      <c r="A201" s="12"/>
      <c r="B201" s="231"/>
      <c r="C201" s="232"/>
      <c r="D201" s="233" t="s">
        <v>82</v>
      </c>
      <c r="E201" s="245" t="s">
        <v>136</v>
      </c>
      <c r="F201" s="245" t="s">
        <v>7728</v>
      </c>
      <c r="G201" s="232"/>
      <c r="H201" s="232"/>
      <c r="I201" s="235"/>
      <c r="J201" s="246">
        <f>BK201</f>
        <v>0</v>
      </c>
      <c r="K201" s="232"/>
      <c r="L201" s="237"/>
      <c r="M201" s="238"/>
      <c r="N201" s="239"/>
      <c r="O201" s="239"/>
      <c r="P201" s="240">
        <f>SUM(P202:P216)</f>
        <v>0</v>
      </c>
      <c r="Q201" s="239"/>
      <c r="R201" s="240">
        <f>SUM(R202:R216)</f>
        <v>0</v>
      </c>
      <c r="S201" s="239"/>
      <c r="T201" s="241">
        <f>SUM(T202:T216)</f>
        <v>0</v>
      </c>
      <c r="U201" s="12"/>
      <c r="V201" s="12"/>
      <c r="W201" s="12"/>
      <c r="X201" s="12"/>
      <c r="Y201" s="12"/>
      <c r="Z201" s="12"/>
      <c r="AA201" s="12"/>
      <c r="AB201" s="12"/>
      <c r="AC201" s="12"/>
      <c r="AD201" s="12"/>
      <c r="AE201" s="12"/>
      <c r="AR201" s="242" t="s">
        <v>91</v>
      </c>
      <c r="AT201" s="243" t="s">
        <v>82</v>
      </c>
      <c r="AU201" s="243" t="s">
        <v>91</v>
      </c>
      <c r="AY201" s="242" t="s">
        <v>397</v>
      </c>
      <c r="BK201" s="244">
        <f>SUM(BK202:BK216)</f>
        <v>0</v>
      </c>
    </row>
    <row r="202" s="2" customFormat="1" ht="33" customHeight="1">
      <c r="A202" s="40"/>
      <c r="B202" s="41"/>
      <c r="C202" s="247" t="s">
        <v>7</v>
      </c>
      <c r="D202" s="247" t="s">
        <v>400</v>
      </c>
      <c r="E202" s="248" t="s">
        <v>7733</v>
      </c>
      <c r="F202" s="249" t="s">
        <v>7734</v>
      </c>
      <c r="G202" s="250" t="s">
        <v>461</v>
      </c>
      <c r="H202" s="251">
        <v>8</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670</v>
      </c>
    </row>
    <row r="203" s="13" customFormat="1">
      <c r="A203" s="13"/>
      <c r="B203" s="269"/>
      <c r="C203" s="270"/>
      <c r="D203" s="261" t="s">
        <v>465</v>
      </c>
      <c r="E203" s="271" t="s">
        <v>1</v>
      </c>
      <c r="F203" s="272" t="s">
        <v>136</v>
      </c>
      <c r="G203" s="270"/>
      <c r="H203" s="273">
        <v>8</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8</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16.5" customHeight="1">
      <c r="A205" s="40"/>
      <c r="B205" s="41"/>
      <c r="C205" s="316" t="s">
        <v>179</v>
      </c>
      <c r="D205" s="316" t="s">
        <v>534</v>
      </c>
      <c r="E205" s="317" t="s">
        <v>7935</v>
      </c>
      <c r="F205" s="318" t="s">
        <v>7936</v>
      </c>
      <c r="G205" s="319" t="s">
        <v>461</v>
      </c>
      <c r="H205" s="320">
        <v>8</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136</v>
      </c>
      <c r="AT205" s="259" t="s">
        <v>534</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673</v>
      </c>
    </row>
    <row r="206" s="13" customFormat="1">
      <c r="A206" s="13"/>
      <c r="B206" s="269"/>
      <c r="C206" s="270"/>
      <c r="D206" s="261" t="s">
        <v>465</v>
      </c>
      <c r="E206" s="271" t="s">
        <v>1</v>
      </c>
      <c r="F206" s="272" t="s">
        <v>7937</v>
      </c>
      <c r="G206" s="270"/>
      <c r="H206" s="273">
        <v>8</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4" customFormat="1">
      <c r="A207" s="14"/>
      <c r="B207" s="280"/>
      <c r="C207" s="281"/>
      <c r="D207" s="261" t="s">
        <v>465</v>
      </c>
      <c r="E207" s="282" t="s">
        <v>1</v>
      </c>
      <c r="F207" s="283" t="s">
        <v>467</v>
      </c>
      <c r="G207" s="281"/>
      <c r="H207" s="284">
        <v>8</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465</v>
      </c>
      <c r="AU207" s="290" t="s">
        <v>93</v>
      </c>
      <c r="AV207" s="14" t="s">
        <v>124</v>
      </c>
      <c r="AW207" s="14" t="s">
        <v>38</v>
      </c>
      <c r="AX207" s="14" t="s">
        <v>91</v>
      </c>
      <c r="AY207" s="290" t="s">
        <v>397</v>
      </c>
    </row>
    <row r="208" s="2" customFormat="1" ht="16.5" customHeight="1">
      <c r="A208" s="40"/>
      <c r="B208" s="41"/>
      <c r="C208" s="247" t="s">
        <v>185</v>
      </c>
      <c r="D208" s="247" t="s">
        <v>400</v>
      </c>
      <c r="E208" s="248" t="s">
        <v>7765</v>
      </c>
      <c r="F208" s="249" t="s">
        <v>7766</v>
      </c>
      <c r="G208" s="250" t="s">
        <v>461</v>
      </c>
      <c r="H208" s="251">
        <v>8</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400</v>
      </c>
      <c r="AU208" s="259" t="s">
        <v>93</v>
      </c>
      <c r="AY208" s="18" t="s">
        <v>397</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676</v>
      </c>
    </row>
    <row r="209" s="13" customFormat="1">
      <c r="A209" s="13"/>
      <c r="B209" s="269"/>
      <c r="C209" s="270"/>
      <c r="D209" s="261" t="s">
        <v>465</v>
      </c>
      <c r="E209" s="271" t="s">
        <v>1</v>
      </c>
      <c r="F209" s="272" t="s">
        <v>136</v>
      </c>
      <c r="G209" s="270"/>
      <c r="H209" s="273">
        <v>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4" customFormat="1">
      <c r="A210" s="14"/>
      <c r="B210" s="280"/>
      <c r="C210" s="281"/>
      <c r="D210" s="261" t="s">
        <v>465</v>
      </c>
      <c r="E210" s="282" t="s">
        <v>1</v>
      </c>
      <c r="F210" s="283" t="s">
        <v>467</v>
      </c>
      <c r="G210" s="281"/>
      <c r="H210" s="284">
        <v>8</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465</v>
      </c>
      <c r="AU210" s="290" t="s">
        <v>93</v>
      </c>
      <c r="AV210" s="14" t="s">
        <v>124</v>
      </c>
      <c r="AW210" s="14" t="s">
        <v>38</v>
      </c>
      <c r="AX210" s="14" t="s">
        <v>91</v>
      </c>
      <c r="AY210" s="290" t="s">
        <v>397</v>
      </c>
    </row>
    <row r="211" s="2" customFormat="1" ht="21.75" customHeight="1">
      <c r="A211" s="40"/>
      <c r="B211" s="41"/>
      <c r="C211" s="247" t="s">
        <v>188</v>
      </c>
      <c r="D211" s="247" t="s">
        <v>400</v>
      </c>
      <c r="E211" s="248" t="s">
        <v>7768</v>
      </c>
      <c r="F211" s="249" t="s">
        <v>7769</v>
      </c>
      <c r="G211" s="250" t="s">
        <v>461</v>
      </c>
      <c r="H211" s="251">
        <v>8</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679</v>
      </c>
    </row>
    <row r="212" s="13" customFormat="1">
      <c r="A212" s="13"/>
      <c r="B212" s="269"/>
      <c r="C212" s="270"/>
      <c r="D212" s="261" t="s">
        <v>465</v>
      </c>
      <c r="E212" s="271" t="s">
        <v>1</v>
      </c>
      <c r="F212" s="272" t="s">
        <v>136</v>
      </c>
      <c r="G212" s="270"/>
      <c r="H212" s="273">
        <v>8</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4" customFormat="1">
      <c r="A213" s="14"/>
      <c r="B213" s="280"/>
      <c r="C213" s="281"/>
      <c r="D213" s="261" t="s">
        <v>465</v>
      </c>
      <c r="E213" s="282" t="s">
        <v>1</v>
      </c>
      <c r="F213" s="283" t="s">
        <v>467</v>
      </c>
      <c r="G213" s="281"/>
      <c r="H213" s="284">
        <v>8</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465</v>
      </c>
      <c r="AU213" s="290" t="s">
        <v>93</v>
      </c>
      <c r="AV213" s="14" t="s">
        <v>124</v>
      </c>
      <c r="AW213" s="14" t="s">
        <v>38</v>
      </c>
      <c r="AX213" s="14" t="s">
        <v>91</v>
      </c>
      <c r="AY213" s="290" t="s">
        <v>397</v>
      </c>
    </row>
    <row r="214" s="2" customFormat="1" ht="16.5" customHeight="1">
      <c r="A214" s="40"/>
      <c r="B214" s="41"/>
      <c r="C214" s="247" t="s">
        <v>191</v>
      </c>
      <c r="D214" s="247" t="s">
        <v>400</v>
      </c>
      <c r="E214" s="248" t="s">
        <v>7938</v>
      </c>
      <c r="F214" s="249" t="s">
        <v>7939</v>
      </c>
      <c r="G214" s="250" t="s">
        <v>461</v>
      </c>
      <c r="H214" s="251">
        <v>8</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682</v>
      </c>
    </row>
    <row r="215" s="13" customFormat="1">
      <c r="A215" s="13"/>
      <c r="B215" s="269"/>
      <c r="C215" s="270"/>
      <c r="D215" s="261" t="s">
        <v>465</v>
      </c>
      <c r="E215" s="271" t="s">
        <v>1</v>
      </c>
      <c r="F215" s="272" t="s">
        <v>136</v>
      </c>
      <c r="G215" s="270"/>
      <c r="H215" s="273">
        <v>8</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8</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12" customFormat="1" ht="22.8" customHeight="1">
      <c r="A217" s="12"/>
      <c r="B217" s="231"/>
      <c r="C217" s="232"/>
      <c r="D217" s="233" t="s">
        <v>82</v>
      </c>
      <c r="E217" s="245" t="s">
        <v>1353</v>
      </c>
      <c r="F217" s="245" t="s">
        <v>1354</v>
      </c>
      <c r="G217" s="232"/>
      <c r="H217" s="232"/>
      <c r="I217" s="235"/>
      <c r="J217" s="246">
        <f>BK217</f>
        <v>0</v>
      </c>
      <c r="K217" s="232"/>
      <c r="L217" s="237"/>
      <c r="M217" s="238"/>
      <c r="N217" s="239"/>
      <c r="O217" s="239"/>
      <c r="P217" s="240">
        <f>SUM(P218:P220)</f>
        <v>0</v>
      </c>
      <c r="Q217" s="239"/>
      <c r="R217" s="240">
        <f>SUM(R218:R220)</f>
        <v>0</v>
      </c>
      <c r="S217" s="239"/>
      <c r="T217" s="241">
        <f>SUM(T218:T220)</f>
        <v>0</v>
      </c>
      <c r="U217" s="12"/>
      <c r="V217" s="12"/>
      <c r="W217" s="12"/>
      <c r="X217" s="12"/>
      <c r="Y217" s="12"/>
      <c r="Z217" s="12"/>
      <c r="AA217" s="12"/>
      <c r="AB217" s="12"/>
      <c r="AC217" s="12"/>
      <c r="AD217" s="12"/>
      <c r="AE217" s="12"/>
      <c r="AR217" s="242" t="s">
        <v>91</v>
      </c>
      <c r="AT217" s="243" t="s">
        <v>82</v>
      </c>
      <c r="AU217" s="243" t="s">
        <v>91</v>
      </c>
      <c r="AY217" s="242" t="s">
        <v>397</v>
      </c>
      <c r="BK217" s="244">
        <f>SUM(BK218:BK220)</f>
        <v>0</v>
      </c>
    </row>
    <row r="218" s="2" customFormat="1" ht="44.25" customHeight="1">
      <c r="A218" s="40"/>
      <c r="B218" s="41"/>
      <c r="C218" s="247" t="s">
        <v>194</v>
      </c>
      <c r="D218" s="247" t="s">
        <v>400</v>
      </c>
      <c r="E218" s="248" t="s">
        <v>7814</v>
      </c>
      <c r="F218" s="249" t="s">
        <v>7815</v>
      </c>
      <c r="G218" s="250" t="s">
        <v>502</v>
      </c>
      <c r="H218" s="251">
        <v>0.023</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3" customFormat="1">
      <c r="A219" s="13"/>
      <c r="B219" s="269"/>
      <c r="C219" s="270"/>
      <c r="D219" s="261" t="s">
        <v>465</v>
      </c>
      <c r="E219" s="271" t="s">
        <v>1</v>
      </c>
      <c r="F219" s="272" t="s">
        <v>7940</v>
      </c>
      <c r="G219" s="270"/>
      <c r="H219" s="273">
        <v>0.023</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0.023</v>
      </c>
      <c r="I220" s="285"/>
      <c r="J220" s="281"/>
      <c r="K220" s="281"/>
      <c r="L220" s="286"/>
      <c r="M220" s="330"/>
      <c r="N220" s="331"/>
      <c r="O220" s="331"/>
      <c r="P220" s="331"/>
      <c r="Q220" s="331"/>
      <c r="R220" s="331"/>
      <c r="S220" s="331"/>
      <c r="T220" s="332"/>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6.96" customHeight="1">
      <c r="A221" s="40"/>
      <c r="B221" s="68"/>
      <c r="C221" s="69"/>
      <c r="D221" s="69"/>
      <c r="E221" s="69"/>
      <c r="F221" s="69"/>
      <c r="G221" s="69"/>
      <c r="H221" s="69"/>
      <c r="I221" s="195"/>
      <c r="J221" s="69"/>
      <c r="K221" s="69"/>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QWoXcLv60r6M7sZpsjKOl1ba0sLpbp2GIXv6Q8KbMrEc4k/A6VFW3PyN5jCJ9bOdkgrvRweOqbXgM2etqELwCw==" hashValue="C5lBXFNBm61JyZpOA32XOKatgBh0M20ZTR3ehU0bJ2/Oe+ye7915jrIEdrx/dbQ2gfoxiUoMP6Zf4Z33rM0gQw==" algorithmName="SHA-512" password="CC35"/>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7941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ROUND((SUM(BE126:BE430)),  2)</f>
        <v>0</v>
      </c>
      <c r="G35" s="40"/>
      <c r="H35" s="40"/>
      <c r="I35" s="174">
        <v>0.20999999999999999</v>
      </c>
      <c r="J35" s="173">
        <f>ROUND(((SUM(BE126:BE430))*I35),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ROUND((SUM(BF126:BF430)),  2)</f>
        <v>0</v>
      </c>
      <c r="G36" s="40"/>
      <c r="H36" s="40"/>
      <c r="I36" s="174">
        <v>0.14999999999999999</v>
      </c>
      <c r="J36" s="173">
        <f>ROUND(((SUM(BF126:BF430))*I36),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ROUND((SUM(BG126:BG430)),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ROUND((SUM(BH126:BH430)),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ROUND((SUM(BI126:BI430)),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SO304 - Kanalizace zaolejovaných vod, odlučovač RL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J225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560</v>
      </c>
      <c r="E102" s="214"/>
      <c r="F102" s="214"/>
      <c r="G102" s="214"/>
      <c r="H102" s="214"/>
      <c r="I102" s="215"/>
      <c r="J102" s="216">
        <f>J253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7660</v>
      </c>
      <c r="E103" s="214"/>
      <c r="F103" s="214"/>
      <c r="G103" s="214"/>
      <c r="H103" s="214"/>
      <c r="I103" s="215"/>
      <c r="J103" s="216">
        <f>J261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J427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7658</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SO304 - Kanalizace zaolejovaných vod, odlučovač RL</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P128+P225+P253+P261+P427</f>
        <v>0</v>
      </c>
      <c r="Q127" s="239"/>
      <c r="R127" s="240">
        <f>R128+R225+R253+R261+R427</f>
        <v>0</v>
      </c>
      <c r="S127" s="239"/>
      <c r="T127" s="241">
        <f>T128+T225+T253+T261+T427</f>
        <v>0</v>
      </c>
      <c r="U127" s="12"/>
      <c r="V127" s="12"/>
      <c r="W127" s="12"/>
      <c r="X127" s="12"/>
      <c r="Y127" s="12"/>
      <c r="Z127" s="12"/>
      <c r="AA127" s="12"/>
      <c r="AB127" s="12"/>
      <c r="AC127" s="12"/>
      <c r="AD127" s="12"/>
      <c r="AE127" s="12"/>
      <c r="AR127" s="242" t="s">
        <v>91</v>
      </c>
      <c r="AT127" s="243" t="s">
        <v>82</v>
      </c>
      <c r="AU127" s="243" t="s">
        <v>83</v>
      </c>
      <c r="AY127" s="242" t="s">
        <v>397</v>
      </c>
      <c r="BK127" s="244">
        <f>BK128+BK225+BK253+BK261+BK427</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SUM(P129:P224)</f>
        <v>0</v>
      </c>
      <c r="Q128" s="239"/>
      <c r="R128" s="240">
        <f>SUM(R129:R224)</f>
        <v>0</v>
      </c>
      <c r="S128" s="239"/>
      <c r="T128" s="241">
        <f>SUM(T129:T224)</f>
        <v>0</v>
      </c>
      <c r="U128" s="12"/>
      <c r="V128" s="12"/>
      <c r="W128" s="12"/>
      <c r="X128" s="12"/>
      <c r="Y128" s="12"/>
      <c r="Z128" s="12"/>
      <c r="AA128" s="12"/>
      <c r="AB128" s="12"/>
      <c r="AC128" s="12"/>
      <c r="AD128" s="12"/>
      <c r="AE128" s="12"/>
      <c r="AR128" s="242" t="s">
        <v>91</v>
      </c>
      <c r="AT128" s="243" t="s">
        <v>82</v>
      </c>
      <c r="AU128" s="243" t="s">
        <v>91</v>
      </c>
      <c r="AY128" s="242" t="s">
        <v>397</v>
      </c>
      <c r="BK128" s="244">
        <f>SUM(BK129:BK224)</f>
        <v>0</v>
      </c>
    </row>
    <row r="129" s="2" customFormat="1" ht="55.5" customHeight="1">
      <c r="A129" s="40"/>
      <c r="B129" s="41"/>
      <c r="C129" s="247" t="s">
        <v>91</v>
      </c>
      <c r="D129" s="247" t="s">
        <v>400</v>
      </c>
      <c r="E129" s="248" t="s">
        <v>7661</v>
      </c>
      <c r="F129" s="249" t="s">
        <v>7662</v>
      </c>
      <c r="G129" s="250" t="s">
        <v>461</v>
      </c>
      <c r="H129" s="251">
        <v>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4570</v>
      </c>
      <c r="G130" s="270"/>
      <c r="H130" s="273">
        <v>4</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4</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55.5" customHeight="1">
      <c r="A132" s="40"/>
      <c r="B132" s="41"/>
      <c r="C132" s="247" t="s">
        <v>93</v>
      </c>
      <c r="D132" s="247" t="s">
        <v>400</v>
      </c>
      <c r="E132" s="248" t="s">
        <v>7664</v>
      </c>
      <c r="F132" s="249" t="s">
        <v>7662</v>
      </c>
      <c r="G132" s="250" t="s">
        <v>461</v>
      </c>
      <c r="H132" s="251">
        <v>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465</v>
      </c>
      <c r="E133" s="271" t="s">
        <v>1</v>
      </c>
      <c r="F133" s="272" t="s">
        <v>7665</v>
      </c>
      <c r="G133" s="270"/>
      <c r="H133" s="273">
        <v>8</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8</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55.5" customHeight="1">
      <c r="A135" s="40"/>
      <c r="B135" s="41"/>
      <c r="C135" s="247" t="s">
        <v>112</v>
      </c>
      <c r="D135" s="247" t="s">
        <v>400</v>
      </c>
      <c r="E135" s="248" t="s">
        <v>7666</v>
      </c>
      <c r="F135" s="249" t="s">
        <v>7662</v>
      </c>
      <c r="G135" s="250" t="s">
        <v>461</v>
      </c>
      <c r="H135" s="251">
        <v>16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465</v>
      </c>
      <c r="E136" s="271" t="s">
        <v>1</v>
      </c>
      <c r="F136" s="272" t="s">
        <v>7942</v>
      </c>
      <c r="G136" s="270"/>
      <c r="H136" s="273">
        <v>16</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16</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33" customHeight="1">
      <c r="A138" s="40"/>
      <c r="B138" s="41"/>
      <c r="C138" s="247" t="s">
        <v>124</v>
      </c>
      <c r="D138" s="247" t="s">
        <v>400</v>
      </c>
      <c r="E138" s="248" t="s">
        <v>7668</v>
      </c>
      <c r="F138" s="249" t="s">
        <v>7669</v>
      </c>
      <c r="G138" s="250" t="s">
        <v>464</v>
      </c>
      <c r="H138" s="251">
        <v>27.719999999999999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465</v>
      </c>
      <c r="E139" s="271" t="s">
        <v>1</v>
      </c>
      <c r="F139" s="272" t="s">
        <v>7943</v>
      </c>
      <c r="G139" s="270"/>
      <c r="H139" s="273">
        <v>27.719999999999999</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27.719999999999999</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44.25" customHeight="1">
      <c r="A141" s="40"/>
      <c r="B141" s="41"/>
      <c r="C141" s="247" t="s">
        <v>130</v>
      </c>
      <c r="D141" s="247" t="s">
        <v>400</v>
      </c>
      <c r="E141" s="248" t="s">
        <v>7671</v>
      </c>
      <c r="F141" s="249" t="s">
        <v>7672</v>
      </c>
      <c r="G141" s="250" t="s">
        <v>464</v>
      </c>
      <c r="H141" s="251">
        <v>316.41500000000002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465</v>
      </c>
      <c r="E142" s="271" t="s">
        <v>1</v>
      </c>
      <c r="F142" s="272" t="s">
        <v>7944</v>
      </c>
      <c r="G142" s="270"/>
      <c r="H142" s="273">
        <v>67.924999999999997</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7945</v>
      </c>
      <c r="G143" s="270"/>
      <c r="H143" s="273">
        <v>66</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3" customFormat="1">
      <c r="A144" s="13"/>
      <c r="B144" s="269"/>
      <c r="C144" s="270"/>
      <c r="D144" s="261" t="s">
        <v>465</v>
      </c>
      <c r="E144" s="271" t="s">
        <v>1</v>
      </c>
      <c r="F144" s="272" t="s">
        <v>7946</v>
      </c>
      <c r="G144" s="270"/>
      <c r="H144" s="273">
        <v>35.75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3" customFormat="1">
      <c r="A145" s="13"/>
      <c r="B145" s="269"/>
      <c r="C145" s="270"/>
      <c r="D145" s="261" t="s">
        <v>465</v>
      </c>
      <c r="E145" s="271" t="s">
        <v>1</v>
      </c>
      <c r="F145" s="272" t="s">
        <v>7947</v>
      </c>
      <c r="G145" s="270"/>
      <c r="H145" s="273">
        <v>88.659999999999997</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7948</v>
      </c>
      <c r="G146" s="270"/>
      <c r="H146" s="273">
        <v>58.079999999999998</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316.41500000000002</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133</v>
      </c>
      <c r="D148" s="247" t="s">
        <v>400</v>
      </c>
      <c r="E148" s="248" t="s">
        <v>7677</v>
      </c>
      <c r="F148" s="249" t="s">
        <v>7678</v>
      </c>
      <c r="G148" s="250" t="s">
        <v>546</v>
      </c>
      <c r="H148" s="251">
        <v>575.29999999999995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151</v>
      </c>
    </row>
    <row r="149" s="13" customFormat="1">
      <c r="A149" s="13"/>
      <c r="B149" s="269"/>
      <c r="C149" s="270"/>
      <c r="D149" s="261" t="s">
        <v>465</v>
      </c>
      <c r="E149" s="271" t="s">
        <v>1</v>
      </c>
      <c r="F149" s="272" t="s">
        <v>7949</v>
      </c>
      <c r="G149" s="270"/>
      <c r="H149" s="273">
        <v>123.5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7950</v>
      </c>
      <c r="G150" s="270"/>
      <c r="H150" s="273">
        <v>120</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3" customFormat="1">
      <c r="A151" s="13"/>
      <c r="B151" s="269"/>
      <c r="C151" s="270"/>
      <c r="D151" s="261" t="s">
        <v>465</v>
      </c>
      <c r="E151" s="271" t="s">
        <v>1</v>
      </c>
      <c r="F151" s="272" t="s">
        <v>7951</v>
      </c>
      <c r="G151" s="270"/>
      <c r="H151" s="273">
        <v>65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3" customFormat="1">
      <c r="A152" s="13"/>
      <c r="B152" s="269"/>
      <c r="C152" s="270"/>
      <c r="D152" s="261" t="s">
        <v>465</v>
      </c>
      <c r="E152" s="271" t="s">
        <v>1</v>
      </c>
      <c r="F152" s="272" t="s">
        <v>7952</v>
      </c>
      <c r="G152" s="270"/>
      <c r="H152" s="273">
        <v>161.19999999999999</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3" customFormat="1">
      <c r="A153" s="13"/>
      <c r="B153" s="269"/>
      <c r="C153" s="270"/>
      <c r="D153" s="261" t="s">
        <v>465</v>
      </c>
      <c r="E153" s="271" t="s">
        <v>1</v>
      </c>
      <c r="F153" s="272" t="s">
        <v>7953</v>
      </c>
      <c r="G153" s="270"/>
      <c r="H153" s="273">
        <v>105.59999999999999</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575.29999999999995</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33" customHeight="1">
      <c r="A155" s="40"/>
      <c r="B155" s="41"/>
      <c r="C155" s="247" t="s">
        <v>139</v>
      </c>
      <c r="D155" s="247" t="s">
        <v>400</v>
      </c>
      <c r="E155" s="248" t="s">
        <v>7683</v>
      </c>
      <c r="F155" s="249" t="s">
        <v>7684</v>
      </c>
      <c r="G155" s="250" t="s">
        <v>546</v>
      </c>
      <c r="H155" s="251">
        <v>575.29999999999995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13" customFormat="1">
      <c r="A156" s="13"/>
      <c r="B156" s="269"/>
      <c r="C156" s="270"/>
      <c r="D156" s="261" t="s">
        <v>465</v>
      </c>
      <c r="E156" s="271" t="s">
        <v>1</v>
      </c>
      <c r="F156" s="272" t="s">
        <v>7949</v>
      </c>
      <c r="G156" s="270"/>
      <c r="H156" s="273">
        <v>123.5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3" customFormat="1">
      <c r="A157" s="13"/>
      <c r="B157" s="269"/>
      <c r="C157" s="270"/>
      <c r="D157" s="261" t="s">
        <v>465</v>
      </c>
      <c r="E157" s="271" t="s">
        <v>1</v>
      </c>
      <c r="F157" s="272" t="s">
        <v>7950</v>
      </c>
      <c r="G157" s="270"/>
      <c r="H157" s="273">
        <v>120</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7951</v>
      </c>
      <c r="G158" s="270"/>
      <c r="H158" s="273">
        <v>65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3" customFormat="1">
      <c r="A159" s="13"/>
      <c r="B159" s="269"/>
      <c r="C159" s="270"/>
      <c r="D159" s="261" t="s">
        <v>465</v>
      </c>
      <c r="E159" s="271" t="s">
        <v>1</v>
      </c>
      <c r="F159" s="272" t="s">
        <v>7952</v>
      </c>
      <c r="G159" s="270"/>
      <c r="H159" s="273">
        <v>161.19999999999999</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3" customFormat="1">
      <c r="A160" s="13"/>
      <c r="B160" s="269"/>
      <c r="C160" s="270"/>
      <c r="D160" s="261" t="s">
        <v>465</v>
      </c>
      <c r="E160" s="271" t="s">
        <v>1</v>
      </c>
      <c r="F160" s="272" t="s">
        <v>7953</v>
      </c>
      <c r="G160" s="270"/>
      <c r="H160" s="273">
        <v>105.59999999999999</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575.29999999999995</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2" customFormat="1" ht="55.5" customHeight="1">
      <c r="A162" s="40"/>
      <c r="B162" s="41"/>
      <c r="C162" s="247" t="s">
        <v>136</v>
      </c>
      <c r="D162" s="247" t="s">
        <v>400</v>
      </c>
      <c r="E162" s="248" t="s">
        <v>7556</v>
      </c>
      <c r="F162" s="249" t="s">
        <v>7685</v>
      </c>
      <c r="G162" s="250" t="s">
        <v>464</v>
      </c>
      <c r="H162" s="251">
        <v>186.61500000000001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162</v>
      </c>
    </row>
    <row r="163" s="13" customFormat="1">
      <c r="A163" s="13"/>
      <c r="B163" s="269"/>
      <c r="C163" s="270"/>
      <c r="D163" s="261" t="s">
        <v>465</v>
      </c>
      <c r="E163" s="271" t="s">
        <v>1</v>
      </c>
      <c r="F163" s="272" t="s">
        <v>7954</v>
      </c>
      <c r="G163" s="270"/>
      <c r="H163" s="273">
        <v>41.799999999999997</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3" customFormat="1">
      <c r="A164" s="13"/>
      <c r="B164" s="269"/>
      <c r="C164" s="270"/>
      <c r="D164" s="261" t="s">
        <v>465</v>
      </c>
      <c r="E164" s="271" t="s">
        <v>1</v>
      </c>
      <c r="F164" s="272" t="s">
        <v>7955</v>
      </c>
      <c r="G164" s="270"/>
      <c r="H164" s="273">
        <v>38.5</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3" customFormat="1">
      <c r="A165" s="13"/>
      <c r="B165" s="269"/>
      <c r="C165" s="270"/>
      <c r="D165" s="261" t="s">
        <v>465</v>
      </c>
      <c r="E165" s="271" t="s">
        <v>1</v>
      </c>
      <c r="F165" s="272" t="s">
        <v>7956</v>
      </c>
      <c r="G165" s="270"/>
      <c r="H165" s="273">
        <v>17.875</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7957</v>
      </c>
      <c r="G166" s="270"/>
      <c r="H166" s="273">
        <v>54.560000000000002</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7958</v>
      </c>
      <c r="G167" s="270"/>
      <c r="H167" s="273">
        <v>33.880000000000003</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186.61500000000001</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55.5" customHeight="1">
      <c r="A169" s="40"/>
      <c r="B169" s="41"/>
      <c r="C169" s="247" t="s">
        <v>142</v>
      </c>
      <c r="D169" s="247" t="s">
        <v>400</v>
      </c>
      <c r="E169" s="248" t="s">
        <v>7560</v>
      </c>
      <c r="F169" s="249" t="s">
        <v>7690</v>
      </c>
      <c r="G169" s="250" t="s">
        <v>464</v>
      </c>
      <c r="H169" s="251">
        <v>129.80000000000001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168</v>
      </c>
    </row>
    <row r="170" s="13" customFormat="1">
      <c r="A170" s="13"/>
      <c r="B170" s="269"/>
      <c r="C170" s="270"/>
      <c r="D170" s="261" t="s">
        <v>465</v>
      </c>
      <c r="E170" s="271" t="s">
        <v>1</v>
      </c>
      <c r="F170" s="272" t="s">
        <v>7959</v>
      </c>
      <c r="G170" s="270"/>
      <c r="H170" s="273">
        <v>26.125</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3" customFormat="1">
      <c r="A171" s="13"/>
      <c r="B171" s="269"/>
      <c r="C171" s="270"/>
      <c r="D171" s="261" t="s">
        <v>465</v>
      </c>
      <c r="E171" s="271" t="s">
        <v>1</v>
      </c>
      <c r="F171" s="272" t="s">
        <v>7960</v>
      </c>
      <c r="G171" s="270"/>
      <c r="H171" s="273">
        <v>27.5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3" customFormat="1">
      <c r="A172" s="13"/>
      <c r="B172" s="269"/>
      <c r="C172" s="270"/>
      <c r="D172" s="261" t="s">
        <v>465</v>
      </c>
      <c r="E172" s="271" t="s">
        <v>1</v>
      </c>
      <c r="F172" s="272" t="s">
        <v>7956</v>
      </c>
      <c r="G172" s="270"/>
      <c r="H172" s="273">
        <v>17.875</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3" customFormat="1">
      <c r="A173" s="13"/>
      <c r="B173" s="269"/>
      <c r="C173" s="270"/>
      <c r="D173" s="261" t="s">
        <v>465</v>
      </c>
      <c r="E173" s="271" t="s">
        <v>1</v>
      </c>
      <c r="F173" s="272" t="s">
        <v>7961</v>
      </c>
      <c r="G173" s="270"/>
      <c r="H173" s="273">
        <v>34.100000000000001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7962</v>
      </c>
      <c r="G174" s="270"/>
      <c r="H174" s="273">
        <v>24.199999999999999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129.79999999999998</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55.5" customHeight="1">
      <c r="A176" s="40"/>
      <c r="B176" s="41"/>
      <c r="C176" s="247" t="s">
        <v>145</v>
      </c>
      <c r="D176" s="247" t="s">
        <v>400</v>
      </c>
      <c r="E176" s="248" t="s">
        <v>7565</v>
      </c>
      <c r="F176" s="249" t="s">
        <v>7695</v>
      </c>
      <c r="G176" s="250" t="s">
        <v>464</v>
      </c>
      <c r="H176" s="251">
        <v>778.79999999999995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174</v>
      </c>
    </row>
    <row r="177" s="13" customFormat="1">
      <c r="A177" s="13"/>
      <c r="B177" s="269"/>
      <c r="C177" s="270"/>
      <c r="D177" s="261" t="s">
        <v>465</v>
      </c>
      <c r="E177" s="271" t="s">
        <v>1</v>
      </c>
      <c r="F177" s="272" t="s">
        <v>7963</v>
      </c>
      <c r="G177" s="270"/>
      <c r="H177" s="273">
        <v>156.75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7964</v>
      </c>
      <c r="G178" s="270"/>
      <c r="H178" s="273">
        <v>165</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7965</v>
      </c>
      <c r="G179" s="270"/>
      <c r="H179" s="273">
        <v>107.25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3" customFormat="1">
      <c r="A180" s="13"/>
      <c r="B180" s="269"/>
      <c r="C180" s="270"/>
      <c r="D180" s="261" t="s">
        <v>465</v>
      </c>
      <c r="E180" s="271" t="s">
        <v>1</v>
      </c>
      <c r="F180" s="272" t="s">
        <v>7966</v>
      </c>
      <c r="G180" s="270"/>
      <c r="H180" s="273">
        <v>204.59999999999999</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3" customFormat="1">
      <c r="A181" s="13"/>
      <c r="B181" s="269"/>
      <c r="C181" s="270"/>
      <c r="D181" s="261" t="s">
        <v>465</v>
      </c>
      <c r="E181" s="271" t="s">
        <v>1</v>
      </c>
      <c r="F181" s="272" t="s">
        <v>7967</v>
      </c>
      <c r="G181" s="270"/>
      <c r="H181" s="273">
        <v>145.19999999999999</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4" customFormat="1">
      <c r="A182" s="14"/>
      <c r="B182" s="280"/>
      <c r="C182" s="281"/>
      <c r="D182" s="261" t="s">
        <v>465</v>
      </c>
      <c r="E182" s="282" t="s">
        <v>1</v>
      </c>
      <c r="F182" s="283" t="s">
        <v>467</v>
      </c>
      <c r="G182" s="281"/>
      <c r="H182" s="284">
        <v>778.79999999999995</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465</v>
      </c>
      <c r="AU182" s="290" t="s">
        <v>93</v>
      </c>
      <c r="AV182" s="14" t="s">
        <v>124</v>
      </c>
      <c r="AW182" s="14" t="s">
        <v>38</v>
      </c>
      <c r="AX182" s="14" t="s">
        <v>91</v>
      </c>
      <c r="AY182" s="290" t="s">
        <v>397</v>
      </c>
    </row>
    <row r="183" s="2" customFormat="1" ht="33" customHeight="1">
      <c r="A183" s="40"/>
      <c r="B183" s="41"/>
      <c r="C183" s="247" t="s">
        <v>148</v>
      </c>
      <c r="D183" s="247" t="s">
        <v>400</v>
      </c>
      <c r="E183" s="248" t="s">
        <v>7700</v>
      </c>
      <c r="F183" s="249" t="s">
        <v>7701</v>
      </c>
      <c r="G183" s="250" t="s">
        <v>464</v>
      </c>
      <c r="H183" s="251">
        <v>186.61500000000001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400</v>
      </c>
      <c r="AU183" s="259" t="s">
        <v>93</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179</v>
      </c>
    </row>
    <row r="184" s="13" customFormat="1">
      <c r="A184" s="13"/>
      <c r="B184" s="269"/>
      <c r="C184" s="270"/>
      <c r="D184" s="261" t="s">
        <v>465</v>
      </c>
      <c r="E184" s="271" t="s">
        <v>1</v>
      </c>
      <c r="F184" s="272" t="s">
        <v>7954</v>
      </c>
      <c r="G184" s="270"/>
      <c r="H184" s="273">
        <v>41.799999999999997</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3" customFormat="1">
      <c r="A185" s="13"/>
      <c r="B185" s="269"/>
      <c r="C185" s="270"/>
      <c r="D185" s="261" t="s">
        <v>465</v>
      </c>
      <c r="E185" s="271" t="s">
        <v>1</v>
      </c>
      <c r="F185" s="272" t="s">
        <v>7955</v>
      </c>
      <c r="G185" s="270"/>
      <c r="H185" s="273">
        <v>38.5</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7956</v>
      </c>
      <c r="G186" s="270"/>
      <c r="H186" s="273">
        <v>17.875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7957</v>
      </c>
      <c r="G187" s="270"/>
      <c r="H187" s="273">
        <v>54.560000000000002</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3" customFormat="1">
      <c r="A188" s="13"/>
      <c r="B188" s="269"/>
      <c r="C188" s="270"/>
      <c r="D188" s="261" t="s">
        <v>465</v>
      </c>
      <c r="E188" s="271" t="s">
        <v>1</v>
      </c>
      <c r="F188" s="272" t="s">
        <v>7958</v>
      </c>
      <c r="G188" s="270"/>
      <c r="H188" s="273">
        <v>33.880000000000003</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186.61500000000001</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33" customHeight="1">
      <c r="A190" s="40"/>
      <c r="B190" s="41"/>
      <c r="C190" s="247" t="s">
        <v>151</v>
      </c>
      <c r="D190" s="247" t="s">
        <v>400</v>
      </c>
      <c r="E190" s="248" t="s">
        <v>7702</v>
      </c>
      <c r="F190" s="249" t="s">
        <v>7703</v>
      </c>
      <c r="G190" s="250" t="s">
        <v>502</v>
      </c>
      <c r="H190" s="251">
        <v>216.118</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188</v>
      </c>
    </row>
    <row r="191" s="13" customFormat="1">
      <c r="A191" s="13"/>
      <c r="B191" s="269"/>
      <c r="C191" s="270"/>
      <c r="D191" s="261" t="s">
        <v>465</v>
      </c>
      <c r="E191" s="271" t="s">
        <v>1</v>
      </c>
      <c r="F191" s="272" t="s">
        <v>7968</v>
      </c>
      <c r="G191" s="270"/>
      <c r="H191" s="273">
        <v>43.497999999999998</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7969</v>
      </c>
      <c r="G192" s="270"/>
      <c r="H192" s="273">
        <v>45.787999999999997</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3" customFormat="1">
      <c r="A193" s="13"/>
      <c r="B193" s="269"/>
      <c r="C193" s="270"/>
      <c r="D193" s="261" t="s">
        <v>465</v>
      </c>
      <c r="E193" s="271" t="s">
        <v>1</v>
      </c>
      <c r="F193" s="272" t="s">
        <v>7970</v>
      </c>
      <c r="G193" s="270"/>
      <c r="H193" s="273">
        <v>29.762</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3" customFormat="1">
      <c r="A194" s="13"/>
      <c r="B194" s="269"/>
      <c r="C194" s="270"/>
      <c r="D194" s="261" t="s">
        <v>465</v>
      </c>
      <c r="E194" s="271" t="s">
        <v>1</v>
      </c>
      <c r="F194" s="272" t="s">
        <v>7971</v>
      </c>
      <c r="G194" s="270"/>
      <c r="H194" s="273">
        <v>56.777000000000001</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465</v>
      </c>
      <c r="AU194" s="279" t="s">
        <v>93</v>
      </c>
      <c r="AV194" s="13" t="s">
        <v>93</v>
      </c>
      <c r="AW194" s="13" t="s">
        <v>38</v>
      </c>
      <c r="AX194" s="13" t="s">
        <v>83</v>
      </c>
      <c r="AY194" s="279" t="s">
        <v>397</v>
      </c>
    </row>
    <row r="195" s="13" customFormat="1">
      <c r="A195" s="13"/>
      <c r="B195" s="269"/>
      <c r="C195" s="270"/>
      <c r="D195" s="261" t="s">
        <v>465</v>
      </c>
      <c r="E195" s="271" t="s">
        <v>1</v>
      </c>
      <c r="F195" s="272" t="s">
        <v>7972</v>
      </c>
      <c r="G195" s="270"/>
      <c r="H195" s="273">
        <v>40.292999999999999</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216.118</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154</v>
      </c>
      <c r="D197" s="247" t="s">
        <v>400</v>
      </c>
      <c r="E197" s="248" t="s">
        <v>542</v>
      </c>
      <c r="F197" s="249" t="s">
        <v>7708</v>
      </c>
      <c r="G197" s="250" t="s">
        <v>464</v>
      </c>
      <c r="H197" s="251">
        <v>129.80000000000001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194</v>
      </c>
    </row>
    <row r="198" s="13" customFormat="1">
      <c r="A198" s="13"/>
      <c r="B198" s="269"/>
      <c r="C198" s="270"/>
      <c r="D198" s="261" t="s">
        <v>465</v>
      </c>
      <c r="E198" s="271" t="s">
        <v>1</v>
      </c>
      <c r="F198" s="272" t="s">
        <v>7959</v>
      </c>
      <c r="G198" s="270"/>
      <c r="H198" s="273">
        <v>26.125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7960</v>
      </c>
      <c r="G199" s="270"/>
      <c r="H199" s="273">
        <v>27.5</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3" customFormat="1">
      <c r="A200" s="13"/>
      <c r="B200" s="269"/>
      <c r="C200" s="270"/>
      <c r="D200" s="261" t="s">
        <v>465</v>
      </c>
      <c r="E200" s="271" t="s">
        <v>1</v>
      </c>
      <c r="F200" s="272" t="s">
        <v>7956</v>
      </c>
      <c r="G200" s="270"/>
      <c r="H200" s="273">
        <v>17.875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3" customFormat="1">
      <c r="A201" s="13"/>
      <c r="B201" s="269"/>
      <c r="C201" s="270"/>
      <c r="D201" s="261" t="s">
        <v>465</v>
      </c>
      <c r="E201" s="271" t="s">
        <v>1</v>
      </c>
      <c r="F201" s="272" t="s">
        <v>7961</v>
      </c>
      <c r="G201" s="270"/>
      <c r="H201" s="273">
        <v>34.100000000000001</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3" customFormat="1">
      <c r="A202" s="13"/>
      <c r="B202" s="269"/>
      <c r="C202" s="270"/>
      <c r="D202" s="261" t="s">
        <v>465</v>
      </c>
      <c r="E202" s="271" t="s">
        <v>1</v>
      </c>
      <c r="F202" s="272" t="s">
        <v>7962</v>
      </c>
      <c r="G202" s="270"/>
      <c r="H202" s="273">
        <v>24.199999999999999</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4" customFormat="1">
      <c r="A203" s="14"/>
      <c r="B203" s="280"/>
      <c r="C203" s="281"/>
      <c r="D203" s="261" t="s">
        <v>465</v>
      </c>
      <c r="E203" s="282" t="s">
        <v>1</v>
      </c>
      <c r="F203" s="283" t="s">
        <v>467</v>
      </c>
      <c r="G203" s="281"/>
      <c r="H203" s="284">
        <v>129.79999999999998</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465</v>
      </c>
      <c r="AU203" s="290" t="s">
        <v>93</v>
      </c>
      <c r="AV203" s="14" t="s">
        <v>124</v>
      </c>
      <c r="AW203" s="14" t="s">
        <v>38</v>
      </c>
      <c r="AX203" s="14" t="s">
        <v>91</v>
      </c>
      <c r="AY203" s="290" t="s">
        <v>397</v>
      </c>
    </row>
    <row r="204" s="2" customFormat="1" ht="33" customHeight="1">
      <c r="A204" s="40"/>
      <c r="B204" s="41"/>
      <c r="C204" s="247" t="s">
        <v>157</v>
      </c>
      <c r="D204" s="247" t="s">
        <v>400</v>
      </c>
      <c r="E204" s="248" t="s">
        <v>586</v>
      </c>
      <c r="F204" s="249" t="s">
        <v>7709</v>
      </c>
      <c r="G204" s="250" t="s">
        <v>464</v>
      </c>
      <c r="H204" s="251">
        <v>186.61500000000001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400</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200</v>
      </c>
    </row>
    <row r="205" s="13" customFormat="1">
      <c r="A205" s="13"/>
      <c r="B205" s="269"/>
      <c r="C205" s="270"/>
      <c r="D205" s="261" t="s">
        <v>465</v>
      </c>
      <c r="E205" s="271" t="s">
        <v>1</v>
      </c>
      <c r="F205" s="272" t="s">
        <v>7954</v>
      </c>
      <c r="G205" s="270"/>
      <c r="H205" s="273">
        <v>41.799999999999997</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3" customFormat="1">
      <c r="A206" s="13"/>
      <c r="B206" s="269"/>
      <c r="C206" s="270"/>
      <c r="D206" s="261" t="s">
        <v>465</v>
      </c>
      <c r="E206" s="271" t="s">
        <v>1</v>
      </c>
      <c r="F206" s="272" t="s">
        <v>7955</v>
      </c>
      <c r="G206" s="270"/>
      <c r="H206" s="273">
        <v>38.5</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3" customFormat="1">
      <c r="A207" s="13"/>
      <c r="B207" s="269"/>
      <c r="C207" s="270"/>
      <c r="D207" s="261" t="s">
        <v>465</v>
      </c>
      <c r="E207" s="271" t="s">
        <v>1</v>
      </c>
      <c r="F207" s="272" t="s">
        <v>7956</v>
      </c>
      <c r="G207" s="270"/>
      <c r="H207" s="273">
        <v>17.875</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3" customFormat="1">
      <c r="A208" s="13"/>
      <c r="B208" s="269"/>
      <c r="C208" s="270"/>
      <c r="D208" s="261" t="s">
        <v>465</v>
      </c>
      <c r="E208" s="271" t="s">
        <v>1</v>
      </c>
      <c r="F208" s="272" t="s">
        <v>7957</v>
      </c>
      <c r="G208" s="270"/>
      <c r="H208" s="273">
        <v>54.560000000000002</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3" customFormat="1">
      <c r="A209" s="13"/>
      <c r="B209" s="269"/>
      <c r="C209" s="270"/>
      <c r="D209" s="261" t="s">
        <v>465</v>
      </c>
      <c r="E209" s="271" t="s">
        <v>1</v>
      </c>
      <c r="F209" s="272" t="s">
        <v>7958</v>
      </c>
      <c r="G209" s="270"/>
      <c r="H209" s="273">
        <v>33.880000000000003</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4" customFormat="1">
      <c r="A210" s="14"/>
      <c r="B210" s="280"/>
      <c r="C210" s="281"/>
      <c r="D210" s="261" t="s">
        <v>465</v>
      </c>
      <c r="E210" s="282" t="s">
        <v>1</v>
      </c>
      <c r="F210" s="283" t="s">
        <v>467</v>
      </c>
      <c r="G210" s="281"/>
      <c r="H210" s="284">
        <v>186.61500000000001</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465</v>
      </c>
      <c r="AU210" s="290" t="s">
        <v>93</v>
      </c>
      <c r="AV210" s="14" t="s">
        <v>124</v>
      </c>
      <c r="AW210" s="14" t="s">
        <v>38</v>
      </c>
      <c r="AX210" s="14" t="s">
        <v>91</v>
      </c>
      <c r="AY210" s="290" t="s">
        <v>397</v>
      </c>
    </row>
    <row r="211" s="2" customFormat="1" ht="55.5" customHeight="1">
      <c r="A211" s="40"/>
      <c r="B211" s="41"/>
      <c r="C211" s="247" t="s">
        <v>8</v>
      </c>
      <c r="D211" s="247" t="s">
        <v>400</v>
      </c>
      <c r="E211" s="248" t="s">
        <v>7710</v>
      </c>
      <c r="F211" s="249" t="s">
        <v>7711</v>
      </c>
      <c r="G211" s="250" t="s">
        <v>464</v>
      </c>
      <c r="H211" s="251">
        <v>103.84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206</v>
      </c>
    </row>
    <row r="212" s="13" customFormat="1">
      <c r="A212" s="13"/>
      <c r="B212" s="269"/>
      <c r="C212" s="270"/>
      <c r="D212" s="261" t="s">
        <v>465</v>
      </c>
      <c r="E212" s="271" t="s">
        <v>1</v>
      </c>
      <c r="F212" s="272" t="s">
        <v>7973</v>
      </c>
      <c r="G212" s="270"/>
      <c r="H212" s="273">
        <v>20.899999999999999</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3" customFormat="1">
      <c r="A213" s="13"/>
      <c r="B213" s="269"/>
      <c r="C213" s="270"/>
      <c r="D213" s="261" t="s">
        <v>465</v>
      </c>
      <c r="E213" s="271" t="s">
        <v>1</v>
      </c>
      <c r="F213" s="272" t="s">
        <v>7974</v>
      </c>
      <c r="G213" s="270"/>
      <c r="H213" s="273">
        <v>22</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3" customFormat="1">
      <c r="A214" s="13"/>
      <c r="B214" s="269"/>
      <c r="C214" s="270"/>
      <c r="D214" s="261" t="s">
        <v>465</v>
      </c>
      <c r="E214" s="271" t="s">
        <v>1</v>
      </c>
      <c r="F214" s="272" t="s">
        <v>7975</v>
      </c>
      <c r="G214" s="270"/>
      <c r="H214" s="273">
        <v>14.300000000000001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7976</v>
      </c>
      <c r="G215" s="270"/>
      <c r="H215" s="273">
        <v>27.280000000000001</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3" customFormat="1">
      <c r="A216" s="13"/>
      <c r="B216" s="269"/>
      <c r="C216" s="270"/>
      <c r="D216" s="261" t="s">
        <v>465</v>
      </c>
      <c r="E216" s="271" t="s">
        <v>1</v>
      </c>
      <c r="F216" s="272" t="s">
        <v>7977</v>
      </c>
      <c r="G216" s="270"/>
      <c r="H216" s="273">
        <v>19.359999999999999</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103.84</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16.5" customHeight="1">
      <c r="A218" s="40"/>
      <c r="B218" s="41"/>
      <c r="C218" s="316" t="s">
        <v>162</v>
      </c>
      <c r="D218" s="316" t="s">
        <v>534</v>
      </c>
      <c r="E218" s="317" t="s">
        <v>7716</v>
      </c>
      <c r="F218" s="318" t="s">
        <v>7717</v>
      </c>
      <c r="G218" s="319" t="s">
        <v>502</v>
      </c>
      <c r="H218" s="320">
        <v>195.74000000000001</v>
      </c>
      <c r="I218" s="321"/>
      <c r="J218" s="322">
        <f>ROUND(I218*H218,2)</f>
        <v>0</v>
      </c>
      <c r="K218" s="323"/>
      <c r="L218" s="324"/>
      <c r="M218" s="325" t="s">
        <v>1</v>
      </c>
      <c r="N218" s="32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136</v>
      </c>
      <c r="AT218" s="259" t="s">
        <v>534</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212</v>
      </c>
    </row>
    <row r="219" s="13" customFormat="1">
      <c r="A219" s="13"/>
      <c r="B219" s="269"/>
      <c r="C219" s="270"/>
      <c r="D219" s="261" t="s">
        <v>465</v>
      </c>
      <c r="E219" s="271" t="s">
        <v>1</v>
      </c>
      <c r="F219" s="272" t="s">
        <v>7978</v>
      </c>
      <c r="G219" s="270"/>
      <c r="H219" s="273">
        <v>39.396999999999998</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3" customFormat="1">
      <c r="A220" s="13"/>
      <c r="B220" s="269"/>
      <c r="C220" s="270"/>
      <c r="D220" s="261" t="s">
        <v>465</v>
      </c>
      <c r="E220" s="271" t="s">
        <v>1</v>
      </c>
      <c r="F220" s="272" t="s">
        <v>7979</v>
      </c>
      <c r="G220" s="270"/>
      <c r="H220" s="273">
        <v>41.469999999999999</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3" customFormat="1">
      <c r="A221" s="13"/>
      <c r="B221" s="269"/>
      <c r="C221" s="270"/>
      <c r="D221" s="261" t="s">
        <v>465</v>
      </c>
      <c r="E221" s="271" t="s">
        <v>1</v>
      </c>
      <c r="F221" s="272" t="s">
        <v>7980</v>
      </c>
      <c r="G221" s="270"/>
      <c r="H221" s="273">
        <v>26.956</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3" customFormat="1">
      <c r="A222" s="13"/>
      <c r="B222" s="269"/>
      <c r="C222" s="270"/>
      <c r="D222" s="261" t="s">
        <v>465</v>
      </c>
      <c r="E222" s="271" t="s">
        <v>1</v>
      </c>
      <c r="F222" s="272" t="s">
        <v>7981</v>
      </c>
      <c r="G222" s="270"/>
      <c r="H222" s="273">
        <v>51.423000000000002</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3" customFormat="1">
      <c r="A223" s="13"/>
      <c r="B223" s="269"/>
      <c r="C223" s="270"/>
      <c r="D223" s="261" t="s">
        <v>465</v>
      </c>
      <c r="E223" s="271" t="s">
        <v>1</v>
      </c>
      <c r="F223" s="272" t="s">
        <v>7982</v>
      </c>
      <c r="G223" s="270"/>
      <c r="H223" s="273">
        <v>36.494</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195.73999999999998</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12" customFormat="1" ht="22.8" customHeight="1">
      <c r="A225" s="12"/>
      <c r="B225" s="231"/>
      <c r="C225" s="232"/>
      <c r="D225" s="233" t="s">
        <v>82</v>
      </c>
      <c r="E225" s="245" t="s">
        <v>112</v>
      </c>
      <c r="F225" s="245" t="s">
        <v>638</v>
      </c>
      <c r="G225" s="232"/>
      <c r="H225" s="232"/>
      <c r="I225" s="235"/>
      <c r="J225" s="246">
        <f>BK225</f>
        <v>0</v>
      </c>
      <c r="K225" s="232"/>
      <c r="L225" s="237"/>
      <c r="M225" s="238"/>
      <c r="N225" s="239"/>
      <c r="O225" s="239"/>
      <c r="P225" s="240">
        <f>SUM(P226:P252)</f>
        <v>0</v>
      </c>
      <c r="Q225" s="239"/>
      <c r="R225" s="240">
        <f>SUM(R226:R252)</f>
        <v>0</v>
      </c>
      <c r="S225" s="239"/>
      <c r="T225" s="241">
        <f>SUM(T226:T252)</f>
        <v>0</v>
      </c>
      <c r="U225" s="12"/>
      <c r="V225" s="12"/>
      <c r="W225" s="12"/>
      <c r="X225" s="12"/>
      <c r="Y225" s="12"/>
      <c r="Z225" s="12"/>
      <c r="AA225" s="12"/>
      <c r="AB225" s="12"/>
      <c r="AC225" s="12"/>
      <c r="AD225" s="12"/>
      <c r="AE225" s="12"/>
      <c r="AR225" s="242" t="s">
        <v>91</v>
      </c>
      <c r="AT225" s="243" t="s">
        <v>82</v>
      </c>
      <c r="AU225" s="243" t="s">
        <v>91</v>
      </c>
      <c r="AY225" s="242" t="s">
        <v>397</v>
      </c>
      <c r="BK225" s="244">
        <f>SUM(BK226:BK252)</f>
        <v>0</v>
      </c>
    </row>
    <row r="226" s="2" customFormat="1" ht="21.75" customHeight="1">
      <c r="A226" s="40"/>
      <c r="B226" s="41"/>
      <c r="C226" s="247" t="s">
        <v>165</v>
      </c>
      <c r="D226" s="247" t="s">
        <v>400</v>
      </c>
      <c r="E226" s="248" t="s">
        <v>7983</v>
      </c>
      <c r="F226" s="249" t="s">
        <v>7984</v>
      </c>
      <c r="G226" s="250" t="s">
        <v>656</v>
      </c>
      <c r="H226" s="251">
        <v>1</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400</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215</v>
      </c>
    </row>
    <row r="227" s="13" customFormat="1">
      <c r="A227" s="13"/>
      <c r="B227" s="269"/>
      <c r="C227" s="270"/>
      <c r="D227" s="261" t="s">
        <v>465</v>
      </c>
      <c r="E227" s="271" t="s">
        <v>1</v>
      </c>
      <c r="F227" s="272" t="s">
        <v>91</v>
      </c>
      <c r="G227" s="270"/>
      <c r="H227" s="273">
        <v>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1</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168</v>
      </c>
      <c r="D229" s="247" t="s">
        <v>400</v>
      </c>
      <c r="E229" s="248" t="s">
        <v>7985</v>
      </c>
      <c r="F229" s="249" t="s">
        <v>7986</v>
      </c>
      <c r="G229" s="250" t="s">
        <v>656</v>
      </c>
      <c r="H229" s="251">
        <v>1</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661</v>
      </c>
    </row>
    <row r="230" s="13" customFormat="1">
      <c r="A230" s="13"/>
      <c r="B230" s="269"/>
      <c r="C230" s="270"/>
      <c r="D230" s="261" t="s">
        <v>465</v>
      </c>
      <c r="E230" s="271" t="s">
        <v>1</v>
      </c>
      <c r="F230" s="272" t="s">
        <v>91</v>
      </c>
      <c r="G230" s="270"/>
      <c r="H230" s="273">
        <v>1</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1</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21.75" customHeight="1">
      <c r="A232" s="40"/>
      <c r="B232" s="41"/>
      <c r="C232" s="247" t="s">
        <v>171</v>
      </c>
      <c r="D232" s="247" t="s">
        <v>400</v>
      </c>
      <c r="E232" s="248" t="s">
        <v>7987</v>
      </c>
      <c r="F232" s="249" t="s">
        <v>7988</v>
      </c>
      <c r="G232" s="250" t="s">
        <v>656</v>
      </c>
      <c r="H232" s="251">
        <v>1</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664</v>
      </c>
    </row>
    <row r="233" s="13" customFormat="1">
      <c r="A233" s="13"/>
      <c r="B233" s="269"/>
      <c r="C233" s="270"/>
      <c r="D233" s="261" t="s">
        <v>465</v>
      </c>
      <c r="E233" s="271" t="s">
        <v>1</v>
      </c>
      <c r="F233" s="272" t="s">
        <v>91</v>
      </c>
      <c r="G233" s="270"/>
      <c r="H233" s="273">
        <v>1</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21.75" customHeight="1">
      <c r="A235" s="40"/>
      <c r="B235" s="41"/>
      <c r="C235" s="316" t="s">
        <v>174</v>
      </c>
      <c r="D235" s="316" t="s">
        <v>534</v>
      </c>
      <c r="E235" s="317" t="s">
        <v>7989</v>
      </c>
      <c r="F235" s="318" t="s">
        <v>7990</v>
      </c>
      <c r="G235" s="319" t="s">
        <v>656</v>
      </c>
      <c r="H235" s="320">
        <v>1</v>
      </c>
      <c r="I235" s="321"/>
      <c r="J235" s="322">
        <f>ROUND(I235*H235,2)</f>
        <v>0</v>
      </c>
      <c r="K235" s="323"/>
      <c r="L235" s="324"/>
      <c r="M235" s="325" t="s">
        <v>1</v>
      </c>
      <c r="N235" s="32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136</v>
      </c>
      <c r="AT235" s="259" t="s">
        <v>534</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667</v>
      </c>
    </row>
    <row r="236" s="13" customFormat="1">
      <c r="A236" s="13"/>
      <c r="B236" s="269"/>
      <c r="C236" s="270"/>
      <c r="D236" s="261" t="s">
        <v>465</v>
      </c>
      <c r="E236" s="271" t="s">
        <v>1</v>
      </c>
      <c r="F236" s="272" t="s">
        <v>91</v>
      </c>
      <c r="G236" s="270"/>
      <c r="H236" s="273">
        <v>1</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21.75" customHeight="1">
      <c r="A238" s="40"/>
      <c r="B238" s="41"/>
      <c r="C238" s="316" t="s">
        <v>7</v>
      </c>
      <c r="D238" s="316" t="s">
        <v>534</v>
      </c>
      <c r="E238" s="317" t="s">
        <v>7991</v>
      </c>
      <c r="F238" s="318" t="s">
        <v>7992</v>
      </c>
      <c r="G238" s="319" t="s">
        <v>656</v>
      </c>
      <c r="H238" s="320">
        <v>1</v>
      </c>
      <c r="I238" s="321"/>
      <c r="J238" s="322">
        <f>ROUND(I238*H238,2)</f>
        <v>0</v>
      </c>
      <c r="K238" s="323"/>
      <c r="L238" s="324"/>
      <c r="M238" s="325" t="s">
        <v>1</v>
      </c>
      <c r="N238" s="32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136</v>
      </c>
      <c r="AT238" s="259" t="s">
        <v>534</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670</v>
      </c>
    </row>
    <row r="239" s="13" customFormat="1">
      <c r="A239" s="13"/>
      <c r="B239" s="269"/>
      <c r="C239" s="270"/>
      <c r="D239" s="261" t="s">
        <v>465</v>
      </c>
      <c r="E239" s="271" t="s">
        <v>1</v>
      </c>
      <c r="F239" s="272" t="s">
        <v>91</v>
      </c>
      <c r="G239" s="270"/>
      <c r="H239" s="273">
        <v>1</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21.75" customHeight="1">
      <c r="A241" s="40"/>
      <c r="B241" s="41"/>
      <c r="C241" s="316" t="s">
        <v>179</v>
      </c>
      <c r="D241" s="316" t="s">
        <v>534</v>
      </c>
      <c r="E241" s="317" t="s">
        <v>7993</v>
      </c>
      <c r="F241" s="318" t="s">
        <v>7994</v>
      </c>
      <c r="G241" s="319" t="s">
        <v>656</v>
      </c>
      <c r="H241" s="320">
        <v>1</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673</v>
      </c>
    </row>
    <row r="242" s="13" customFormat="1">
      <c r="A242" s="13"/>
      <c r="B242" s="269"/>
      <c r="C242" s="270"/>
      <c r="D242" s="261" t="s">
        <v>465</v>
      </c>
      <c r="E242" s="271" t="s">
        <v>1</v>
      </c>
      <c r="F242" s="272" t="s">
        <v>91</v>
      </c>
      <c r="G242" s="270"/>
      <c r="H242" s="273">
        <v>1</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1</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33" customHeight="1">
      <c r="A244" s="40"/>
      <c r="B244" s="41"/>
      <c r="C244" s="316" t="s">
        <v>185</v>
      </c>
      <c r="D244" s="316" t="s">
        <v>534</v>
      </c>
      <c r="E244" s="317" t="s">
        <v>7931</v>
      </c>
      <c r="F244" s="318" t="s">
        <v>7995</v>
      </c>
      <c r="G244" s="319" t="s">
        <v>656</v>
      </c>
      <c r="H244" s="320">
        <v>1</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676</v>
      </c>
    </row>
    <row r="245" s="13" customFormat="1">
      <c r="A245" s="13"/>
      <c r="B245" s="269"/>
      <c r="C245" s="270"/>
      <c r="D245" s="261" t="s">
        <v>465</v>
      </c>
      <c r="E245" s="271" t="s">
        <v>1</v>
      </c>
      <c r="F245" s="272" t="s">
        <v>91</v>
      </c>
      <c r="G245" s="270"/>
      <c r="H245" s="273">
        <v>1</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1</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2" customFormat="1" ht="33" customHeight="1">
      <c r="A247" s="40"/>
      <c r="B247" s="41"/>
      <c r="C247" s="316" t="s">
        <v>188</v>
      </c>
      <c r="D247" s="316" t="s">
        <v>534</v>
      </c>
      <c r="E247" s="317" t="s">
        <v>7996</v>
      </c>
      <c r="F247" s="318" t="s">
        <v>7997</v>
      </c>
      <c r="G247" s="319" t="s">
        <v>656</v>
      </c>
      <c r="H247" s="320">
        <v>1</v>
      </c>
      <c r="I247" s="321"/>
      <c r="J247" s="322">
        <f>ROUND(I247*H247,2)</f>
        <v>0</v>
      </c>
      <c r="K247" s="323"/>
      <c r="L247" s="324"/>
      <c r="M247" s="325" t="s">
        <v>1</v>
      </c>
      <c r="N247" s="32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136</v>
      </c>
      <c r="AT247" s="259" t="s">
        <v>534</v>
      </c>
      <c r="AU247" s="259" t="s">
        <v>93</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679</v>
      </c>
    </row>
    <row r="248" s="13" customFormat="1">
      <c r="A248" s="13"/>
      <c r="B248" s="269"/>
      <c r="C248" s="270"/>
      <c r="D248" s="261" t="s">
        <v>465</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4" customFormat="1">
      <c r="A249" s="14"/>
      <c r="B249" s="280"/>
      <c r="C249" s="281"/>
      <c r="D249" s="261" t="s">
        <v>465</v>
      </c>
      <c r="E249" s="282" t="s">
        <v>1</v>
      </c>
      <c r="F249" s="283" t="s">
        <v>467</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465</v>
      </c>
      <c r="AU249" s="290" t="s">
        <v>93</v>
      </c>
      <c r="AV249" s="14" t="s">
        <v>124</v>
      </c>
      <c r="AW249" s="14" t="s">
        <v>38</v>
      </c>
      <c r="AX249" s="14" t="s">
        <v>91</v>
      </c>
      <c r="AY249" s="290" t="s">
        <v>397</v>
      </c>
    </row>
    <row r="250" s="2" customFormat="1" ht="33" customHeight="1">
      <c r="A250" s="40"/>
      <c r="B250" s="41"/>
      <c r="C250" s="316" t="s">
        <v>191</v>
      </c>
      <c r="D250" s="316" t="s">
        <v>534</v>
      </c>
      <c r="E250" s="317" t="s">
        <v>7998</v>
      </c>
      <c r="F250" s="318" t="s">
        <v>7999</v>
      </c>
      <c r="G250" s="319" t="s">
        <v>656</v>
      </c>
      <c r="H250" s="320">
        <v>1</v>
      </c>
      <c r="I250" s="321"/>
      <c r="J250" s="322">
        <f>ROUND(I250*H250,2)</f>
        <v>0</v>
      </c>
      <c r="K250" s="323"/>
      <c r="L250" s="324"/>
      <c r="M250" s="325" t="s">
        <v>1</v>
      </c>
      <c r="N250" s="32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136</v>
      </c>
      <c r="AT250" s="259" t="s">
        <v>534</v>
      </c>
      <c r="AU250" s="259" t="s">
        <v>93</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682</v>
      </c>
    </row>
    <row r="251" s="13" customFormat="1">
      <c r="A251" s="13"/>
      <c r="B251" s="269"/>
      <c r="C251" s="270"/>
      <c r="D251" s="261" t="s">
        <v>465</v>
      </c>
      <c r="E251" s="271" t="s">
        <v>1</v>
      </c>
      <c r="F251" s="272" t="s">
        <v>91</v>
      </c>
      <c r="G251" s="270"/>
      <c r="H251" s="273">
        <v>1</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4" customFormat="1">
      <c r="A252" s="14"/>
      <c r="B252" s="280"/>
      <c r="C252" s="281"/>
      <c r="D252" s="261" t="s">
        <v>465</v>
      </c>
      <c r="E252" s="282" t="s">
        <v>1</v>
      </c>
      <c r="F252" s="283" t="s">
        <v>467</v>
      </c>
      <c r="G252" s="281"/>
      <c r="H252" s="284">
        <v>1</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465</v>
      </c>
      <c r="AU252" s="290" t="s">
        <v>93</v>
      </c>
      <c r="AV252" s="14" t="s">
        <v>124</v>
      </c>
      <c r="AW252" s="14" t="s">
        <v>38</v>
      </c>
      <c r="AX252" s="14" t="s">
        <v>91</v>
      </c>
      <c r="AY252" s="290" t="s">
        <v>397</v>
      </c>
    </row>
    <row r="253" s="12" customFormat="1" ht="22.8" customHeight="1">
      <c r="A253" s="12"/>
      <c r="B253" s="231"/>
      <c r="C253" s="232"/>
      <c r="D253" s="233" t="s">
        <v>82</v>
      </c>
      <c r="E253" s="245" t="s">
        <v>124</v>
      </c>
      <c r="F253" s="245" t="s">
        <v>817</v>
      </c>
      <c r="G253" s="232"/>
      <c r="H253" s="232"/>
      <c r="I253" s="235"/>
      <c r="J253" s="246">
        <f>BK253</f>
        <v>0</v>
      </c>
      <c r="K253" s="232"/>
      <c r="L253" s="237"/>
      <c r="M253" s="238"/>
      <c r="N253" s="239"/>
      <c r="O253" s="239"/>
      <c r="P253" s="240">
        <f>SUM(P254:P260)</f>
        <v>0</v>
      </c>
      <c r="Q253" s="239"/>
      <c r="R253" s="240">
        <f>SUM(R254:R260)</f>
        <v>0</v>
      </c>
      <c r="S253" s="239"/>
      <c r="T253" s="241">
        <f>SUM(T254:T260)</f>
        <v>0</v>
      </c>
      <c r="U253" s="12"/>
      <c r="V253" s="12"/>
      <c r="W253" s="12"/>
      <c r="X253" s="12"/>
      <c r="Y253" s="12"/>
      <c r="Z253" s="12"/>
      <c r="AA253" s="12"/>
      <c r="AB253" s="12"/>
      <c r="AC253" s="12"/>
      <c r="AD253" s="12"/>
      <c r="AE253" s="12"/>
      <c r="AR253" s="242" t="s">
        <v>91</v>
      </c>
      <c r="AT253" s="243" t="s">
        <v>82</v>
      </c>
      <c r="AU253" s="243" t="s">
        <v>91</v>
      </c>
      <c r="AY253" s="242" t="s">
        <v>397</v>
      </c>
      <c r="BK253" s="244">
        <f>SUM(BK254:BK260)</f>
        <v>0</v>
      </c>
    </row>
    <row r="254" s="2" customFormat="1" ht="21.75" customHeight="1">
      <c r="A254" s="40"/>
      <c r="B254" s="41"/>
      <c r="C254" s="247" t="s">
        <v>194</v>
      </c>
      <c r="D254" s="247" t="s">
        <v>400</v>
      </c>
      <c r="E254" s="248" t="s">
        <v>7722</v>
      </c>
      <c r="F254" s="249" t="s">
        <v>7723</v>
      </c>
      <c r="G254" s="250" t="s">
        <v>464</v>
      </c>
      <c r="H254" s="251">
        <v>25.960000000000001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995</v>
      </c>
    </row>
    <row r="255" s="13" customFormat="1">
      <c r="A255" s="13"/>
      <c r="B255" s="269"/>
      <c r="C255" s="270"/>
      <c r="D255" s="261" t="s">
        <v>465</v>
      </c>
      <c r="E255" s="271" t="s">
        <v>1</v>
      </c>
      <c r="F255" s="272" t="s">
        <v>8000</v>
      </c>
      <c r="G255" s="270"/>
      <c r="H255" s="273">
        <v>5.2249999999999996</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3" customFormat="1">
      <c r="A256" s="13"/>
      <c r="B256" s="269"/>
      <c r="C256" s="270"/>
      <c r="D256" s="261" t="s">
        <v>465</v>
      </c>
      <c r="E256" s="271" t="s">
        <v>1</v>
      </c>
      <c r="F256" s="272" t="s">
        <v>8001</v>
      </c>
      <c r="G256" s="270"/>
      <c r="H256" s="273">
        <v>5.5</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3" customFormat="1">
      <c r="A257" s="13"/>
      <c r="B257" s="269"/>
      <c r="C257" s="270"/>
      <c r="D257" s="261" t="s">
        <v>465</v>
      </c>
      <c r="E257" s="271" t="s">
        <v>1</v>
      </c>
      <c r="F257" s="272" t="s">
        <v>8002</v>
      </c>
      <c r="G257" s="270"/>
      <c r="H257" s="273">
        <v>3.5750000000000002</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3" customFormat="1">
      <c r="A258" s="13"/>
      <c r="B258" s="269"/>
      <c r="C258" s="270"/>
      <c r="D258" s="261" t="s">
        <v>465</v>
      </c>
      <c r="E258" s="271" t="s">
        <v>1</v>
      </c>
      <c r="F258" s="272" t="s">
        <v>8003</v>
      </c>
      <c r="G258" s="270"/>
      <c r="H258" s="273">
        <v>6.8200000000000003</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3" customFormat="1">
      <c r="A259" s="13"/>
      <c r="B259" s="269"/>
      <c r="C259" s="270"/>
      <c r="D259" s="261" t="s">
        <v>465</v>
      </c>
      <c r="E259" s="271" t="s">
        <v>1</v>
      </c>
      <c r="F259" s="272" t="s">
        <v>8004</v>
      </c>
      <c r="G259" s="270"/>
      <c r="H259" s="273">
        <v>4.8399999999999999</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4" customFormat="1">
      <c r="A260" s="14"/>
      <c r="B260" s="280"/>
      <c r="C260" s="281"/>
      <c r="D260" s="261" t="s">
        <v>465</v>
      </c>
      <c r="E260" s="282" t="s">
        <v>1</v>
      </c>
      <c r="F260" s="283" t="s">
        <v>467</v>
      </c>
      <c r="G260" s="281"/>
      <c r="H260" s="284">
        <v>25.960000000000001</v>
      </c>
      <c r="I260" s="285"/>
      <c r="J260" s="281"/>
      <c r="K260" s="281"/>
      <c r="L260" s="286"/>
      <c r="M260" s="287"/>
      <c r="N260" s="288"/>
      <c r="O260" s="288"/>
      <c r="P260" s="288"/>
      <c r="Q260" s="288"/>
      <c r="R260" s="288"/>
      <c r="S260" s="288"/>
      <c r="T260" s="289"/>
      <c r="U260" s="14"/>
      <c r="V260" s="14"/>
      <c r="W260" s="14"/>
      <c r="X260" s="14"/>
      <c r="Y260" s="14"/>
      <c r="Z260" s="14"/>
      <c r="AA260" s="14"/>
      <c r="AB260" s="14"/>
      <c r="AC260" s="14"/>
      <c r="AD260" s="14"/>
      <c r="AE260" s="14"/>
      <c r="AT260" s="290" t="s">
        <v>465</v>
      </c>
      <c r="AU260" s="290" t="s">
        <v>93</v>
      </c>
      <c r="AV260" s="14" t="s">
        <v>124</v>
      </c>
      <c r="AW260" s="14" t="s">
        <v>38</v>
      </c>
      <c r="AX260" s="14" t="s">
        <v>91</v>
      </c>
      <c r="AY260" s="290" t="s">
        <v>397</v>
      </c>
    </row>
    <row r="261" s="12" customFormat="1" ht="22.8" customHeight="1">
      <c r="A261" s="12"/>
      <c r="B261" s="231"/>
      <c r="C261" s="232"/>
      <c r="D261" s="233" t="s">
        <v>82</v>
      </c>
      <c r="E261" s="245" t="s">
        <v>136</v>
      </c>
      <c r="F261" s="245" t="s">
        <v>7728</v>
      </c>
      <c r="G261" s="232"/>
      <c r="H261" s="232"/>
      <c r="I261" s="235"/>
      <c r="J261" s="246">
        <f>BK261</f>
        <v>0</v>
      </c>
      <c r="K261" s="232"/>
      <c r="L261" s="237"/>
      <c r="M261" s="238"/>
      <c r="N261" s="239"/>
      <c r="O261" s="239"/>
      <c r="P261" s="240">
        <f>SUM(P262:P426)</f>
        <v>0</v>
      </c>
      <c r="Q261" s="239"/>
      <c r="R261" s="240">
        <f>SUM(R262:R426)</f>
        <v>0</v>
      </c>
      <c r="S261" s="239"/>
      <c r="T261" s="241">
        <f>SUM(T262:T426)</f>
        <v>0</v>
      </c>
      <c r="U261" s="12"/>
      <c r="V261" s="12"/>
      <c r="W261" s="12"/>
      <c r="X261" s="12"/>
      <c r="Y261" s="12"/>
      <c r="Z261" s="12"/>
      <c r="AA261" s="12"/>
      <c r="AB261" s="12"/>
      <c r="AC261" s="12"/>
      <c r="AD261" s="12"/>
      <c r="AE261" s="12"/>
      <c r="AR261" s="242" t="s">
        <v>91</v>
      </c>
      <c r="AT261" s="243" t="s">
        <v>82</v>
      </c>
      <c r="AU261" s="243" t="s">
        <v>91</v>
      </c>
      <c r="AY261" s="242" t="s">
        <v>397</v>
      </c>
      <c r="BK261" s="244">
        <f>SUM(BK262:BK426)</f>
        <v>0</v>
      </c>
    </row>
    <row r="262" s="2" customFormat="1" ht="33" customHeight="1">
      <c r="A262" s="40"/>
      <c r="B262" s="41"/>
      <c r="C262" s="247" t="s">
        <v>197</v>
      </c>
      <c r="D262" s="247" t="s">
        <v>400</v>
      </c>
      <c r="E262" s="248" t="s">
        <v>7729</v>
      </c>
      <c r="F262" s="249" t="s">
        <v>7730</v>
      </c>
      <c r="G262" s="250" t="s">
        <v>461</v>
      </c>
      <c r="H262" s="251">
        <v>8</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1026</v>
      </c>
    </row>
    <row r="263" s="13" customFormat="1">
      <c r="A263" s="13"/>
      <c r="B263" s="269"/>
      <c r="C263" s="270"/>
      <c r="D263" s="261" t="s">
        <v>465</v>
      </c>
      <c r="E263" s="271" t="s">
        <v>1</v>
      </c>
      <c r="F263" s="272" t="s">
        <v>8005</v>
      </c>
      <c r="G263" s="270"/>
      <c r="H263" s="273">
        <v>8</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4" customFormat="1">
      <c r="A264" s="14"/>
      <c r="B264" s="280"/>
      <c r="C264" s="281"/>
      <c r="D264" s="261" t="s">
        <v>465</v>
      </c>
      <c r="E264" s="282" t="s">
        <v>1</v>
      </c>
      <c r="F264" s="283" t="s">
        <v>467</v>
      </c>
      <c r="G264" s="281"/>
      <c r="H264" s="284">
        <v>8</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465</v>
      </c>
      <c r="AU264" s="290" t="s">
        <v>93</v>
      </c>
      <c r="AV264" s="14" t="s">
        <v>124</v>
      </c>
      <c r="AW264" s="14" t="s">
        <v>38</v>
      </c>
      <c r="AX264" s="14" t="s">
        <v>91</v>
      </c>
      <c r="AY264" s="290" t="s">
        <v>397</v>
      </c>
    </row>
    <row r="265" s="2" customFormat="1" ht="16.5" customHeight="1">
      <c r="A265" s="40"/>
      <c r="B265" s="41"/>
      <c r="C265" s="316" t="s">
        <v>200</v>
      </c>
      <c r="D265" s="316" t="s">
        <v>534</v>
      </c>
      <c r="E265" s="317" t="s">
        <v>7731</v>
      </c>
      <c r="F265" s="318" t="s">
        <v>7732</v>
      </c>
      <c r="G265" s="319" t="s">
        <v>461</v>
      </c>
      <c r="H265" s="320">
        <v>2</v>
      </c>
      <c r="I265" s="321"/>
      <c r="J265" s="322">
        <f>ROUND(I265*H265,2)</f>
        <v>0</v>
      </c>
      <c r="K265" s="323"/>
      <c r="L265" s="324"/>
      <c r="M265" s="325" t="s">
        <v>1</v>
      </c>
      <c r="N265" s="32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136</v>
      </c>
      <c r="AT265" s="259" t="s">
        <v>534</v>
      </c>
      <c r="AU265" s="259" t="s">
        <v>93</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1042</v>
      </c>
    </row>
    <row r="266" s="13" customFormat="1">
      <c r="A266" s="13"/>
      <c r="B266" s="269"/>
      <c r="C266" s="270"/>
      <c r="D266" s="261" t="s">
        <v>465</v>
      </c>
      <c r="E266" s="271" t="s">
        <v>1</v>
      </c>
      <c r="F266" s="272" t="s">
        <v>7745</v>
      </c>
      <c r="G266" s="270"/>
      <c r="H266" s="273">
        <v>2</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4" customFormat="1">
      <c r="A267" s="14"/>
      <c r="B267" s="280"/>
      <c r="C267" s="281"/>
      <c r="D267" s="261" t="s">
        <v>465</v>
      </c>
      <c r="E267" s="282" t="s">
        <v>1</v>
      </c>
      <c r="F267" s="283" t="s">
        <v>467</v>
      </c>
      <c r="G267" s="281"/>
      <c r="H267" s="284">
        <v>2</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465</v>
      </c>
      <c r="AU267" s="290" t="s">
        <v>93</v>
      </c>
      <c r="AV267" s="14" t="s">
        <v>124</v>
      </c>
      <c r="AW267" s="14" t="s">
        <v>38</v>
      </c>
      <c r="AX267" s="14" t="s">
        <v>91</v>
      </c>
      <c r="AY267" s="290" t="s">
        <v>397</v>
      </c>
    </row>
    <row r="268" s="2" customFormat="1" ht="16.5" customHeight="1">
      <c r="A268" s="40"/>
      <c r="B268" s="41"/>
      <c r="C268" s="316" t="s">
        <v>203</v>
      </c>
      <c r="D268" s="316" t="s">
        <v>534</v>
      </c>
      <c r="E268" s="317" t="s">
        <v>8006</v>
      </c>
      <c r="F268" s="318" t="s">
        <v>8007</v>
      </c>
      <c r="G268" s="319" t="s">
        <v>461</v>
      </c>
      <c r="H268" s="320">
        <v>6</v>
      </c>
      <c r="I268" s="321"/>
      <c r="J268" s="322">
        <f>ROUND(I268*H268,2)</f>
        <v>0</v>
      </c>
      <c r="K268" s="323"/>
      <c r="L268" s="324"/>
      <c r="M268" s="325" t="s">
        <v>1</v>
      </c>
      <c r="N268" s="32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136</v>
      </c>
      <c r="AT268" s="259" t="s">
        <v>534</v>
      </c>
      <c r="AU268" s="259" t="s">
        <v>93</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1057</v>
      </c>
    </row>
    <row r="269" s="13" customFormat="1">
      <c r="A269" s="13"/>
      <c r="B269" s="269"/>
      <c r="C269" s="270"/>
      <c r="D269" s="261" t="s">
        <v>465</v>
      </c>
      <c r="E269" s="271" t="s">
        <v>1</v>
      </c>
      <c r="F269" s="272" t="s">
        <v>7663</v>
      </c>
      <c r="G269" s="270"/>
      <c r="H269" s="273">
        <v>6</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6</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33" customHeight="1">
      <c r="A271" s="40"/>
      <c r="B271" s="41"/>
      <c r="C271" s="247" t="s">
        <v>206</v>
      </c>
      <c r="D271" s="247" t="s">
        <v>400</v>
      </c>
      <c r="E271" s="248" t="s">
        <v>7733</v>
      </c>
      <c r="F271" s="249" t="s">
        <v>7734</v>
      </c>
      <c r="G271" s="250" t="s">
        <v>461</v>
      </c>
      <c r="H271" s="251">
        <v>67.5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1066</v>
      </c>
    </row>
    <row r="272" s="13" customFormat="1">
      <c r="A272" s="13"/>
      <c r="B272" s="269"/>
      <c r="C272" s="270"/>
      <c r="D272" s="261" t="s">
        <v>465</v>
      </c>
      <c r="E272" s="271" t="s">
        <v>1</v>
      </c>
      <c r="F272" s="272" t="s">
        <v>8008</v>
      </c>
      <c r="G272" s="270"/>
      <c r="H272" s="273">
        <v>67.5</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67.5</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16.5" customHeight="1">
      <c r="A274" s="40"/>
      <c r="B274" s="41"/>
      <c r="C274" s="316" t="s">
        <v>209</v>
      </c>
      <c r="D274" s="316" t="s">
        <v>534</v>
      </c>
      <c r="E274" s="317" t="s">
        <v>7736</v>
      </c>
      <c r="F274" s="318" t="s">
        <v>7737</v>
      </c>
      <c r="G274" s="319" t="s">
        <v>461</v>
      </c>
      <c r="H274" s="320">
        <v>45</v>
      </c>
      <c r="I274" s="321"/>
      <c r="J274" s="322">
        <f>ROUND(I274*H274,2)</f>
        <v>0</v>
      </c>
      <c r="K274" s="323"/>
      <c r="L274" s="324"/>
      <c r="M274" s="325" t="s">
        <v>1</v>
      </c>
      <c r="N274" s="32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136</v>
      </c>
      <c r="AT274" s="259" t="s">
        <v>534</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1078</v>
      </c>
    </row>
    <row r="275" s="13" customFormat="1">
      <c r="A275" s="13"/>
      <c r="B275" s="269"/>
      <c r="C275" s="270"/>
      <c r="D275" s="261" t="s">
        <v>465</v>
      </c>
      <c r="E275" s="271" t="s">
        <v>1</v>
      </c>
      <c r="F275" s="272" t="s">
        <v>8009</v>
      </c>
      <c r="G275" s="270"/>
      <c r="H275" s="273">
        <v>45</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45</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16.5" customHeight="1">
      <c r="A277" s="40"/>
      <c r="B277" s="41"/>
      <c r="C277" s="316" t="s">
        <v>212</v>
      </c>
      <c r="D277" s="316" t="s">
        <v>534</v>
      </c>
      <c r="E277" s="317" t="s">
        <v>7935</v>
      </c>
      <c r="F277" s="318" t="s">
        <v>7936</v>
      </c>
      <c r="G277" s="319" t="s">
        <v>461</v>
      </c>
      <c r="H277" s="320">
        <v>12</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1088</v>
      </c>
    </row>
    <row r="278" s="13" customFormat="1">
      <c r="A278" s="13"/>
      <c r="B278" s="269"/>
      <c r="C278" s="270"/>
      <c r="D278" s="261" t="s">
        <v>465</v>
      </c>
      <c r="E278" s="271" t="s">
        <v>1</v>
      </c>
      <c r="F278" s="272" t="s">
        <v>151</v>
      </c>
      <c r="G278" s="270"/>
      <c r="H278" s="273">
        <v>12</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12</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16.5" customHeight="1">
      <c r="A280" s="40"/>
      <c r="B280" s="41"/>
      <c r="C280" s="316" t="s">
        <v>182</v>
      </c>
      <c r="D280" s="316" t="s">
        <v>534</v>
      </c>
      <c r="E280" s="317" t="s">
        <v>8010</v>
      </c>
      <c r="F280" s="318" t="s">
        <v>8011</v>
      </c>
      <c r="G280" s="319" t="s">
        <v>461</v>
      </c>
      <c r="H280" s="320">
        <v>9</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1096</v>
      </c>
    </row>
    <row r="281" s="13" customFormat="1">
      <c r="A281" s="13"/>
      <c r="B281" s="269"/>
      <c r="C281" s="270"/>
      <c r="D281" s="261" t="s">
        <v>465</v>
      </c>
      <c r="E281" s="271" t="s">
        <v>1</v>
      </c>
      <c r="F281" s="272" t="s">
        <v>142</v>
      </c>
      <c r="G281" s="270"/>
      <c r="H281" s="273">
        <v>9</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9</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16.5" customHeight="1">
      <c r="A283" s="40"/>
      <c r="B283" s="41"/>
      <c r="C283" s="316" t="s">
        <v>215</v>
      </c>
      <c r="D283" s="316" t="s">
        <v>534</v>
      </c>
      <c r="E283" s="317" t="s">
        <v>8012</v>
      </c>
      <c r="F283" s="318" t="s">
        <v>8013</v>
      </c>
      <c r="G283" s="319" t="s">
        <v>461</v>
      </c>
      <c r="H283" s="320">
        <v>1.5</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1105</v>
      </c>
    </row>
    <row r="284" s="13" customFormat="1">
      <c r="A284" s="13"/>
      <c r="B284" s="269"/>
      <c r="C284" s="270"/>
      <c r="D284" s="261" t="s">
        <v>465</v>
      </c>
      <c r="E284" s="271" t="s">
        <v>1</v>
      </c>
      <c r="F284" s="272" t="s">
        <v>8014</v>
      </c>
      <c r="G284" s="270"/>
      <c r="H284" s="273">
        <v>1.5</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1.5</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33" customHeight="1">
      <c r="A286" s="40"/>
      <c r="B286" s="41"/>
      <c r="C286" s="247" t="s">
        <v>218</v>
      </c>
      <c r="D286" s="247" t="s">
        <v>400</v>
      </c>
      <c r="E286" s="248" t="s">
        <v>7738</v>
      </c>
      <c r="F286" s="249" t="s">
        <v>7739</v>
      </c>
      <c r="G286" s="250" t="s">
        <v>461</v>
      </c>
      <c r="H286" s="251">
        <v>160.5</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790</v>
      </c>
    </row>
    <row r="287" s="13" customFormat="1">
      <c r="A287" s="13"/>
      <c r="B287" s="269"/>
      <c r="C287" s="270"/>
      <c r="D287" s="261" t="s">
        <v>465</v>
      </c>
      <c r="E287" s="271" t="s">
        <v>1</v>
      </c>
      <c r="F287" s="272" t="s">
        <v>8015</v>
      </c>
      <c r="G287" s="270"/>
      <c r="H287" s="273">
        <v>160.5</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160.5</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661</v>
      </c>
      <c r="D289" s="316" t="s">
        <v>534</v>
      </c>
      <c r="E289" s="317" t="s">
        <v>7741</v>
      </c>
      <c r="F289" s="318" t="s">
        <v>7742</v>
      </c>
      <c r="G289" s="319" t="s">
        <v>461</v>
      </c>
      <c r="H289" s="320">
        <v>110</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793</v>
      </c>
    </row>
    <row r="290" s="13" customFormat="1">
      <c r="A290" s="13"/>
      <c r="B290" s="269"/>
      <c r="C290" s="270"/>
      <c r="D290" s="261" t="s">
        <v>465</v>
      </c>
      <c r="E290" s="271" t="s">
        <v>1</v>
      </c>
      <c r="F290" s="272" t="s">
        <v>8016</v>
      </c>
      <c r="G290" s="270"/>
      <c r="H290" s="273">
        <v>110</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110</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16.5" customHeight="1">
      <c r="A292" s="40"/>
      <c r="B292" s="41"/>
      <c r="C292" s="316" t="s">
        <v>795</v>
      </c>
      <c r="D292" s="316" t="s">
        <v>534</v>
      </c>
      <c r="E292" s="317" t="s">
        <v>8017</v>
      </c>
      <c r="F292" s="318" t="s">
        <v>8018</v>
      </c>
      <c r="G292" s="319" t="s">
        <v>461</v>
      </c>
      <c r="H292" s="320">
        <v>42</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798</v>
      </c>
    </row>
    <row r="293" s="13" customFormat="1">
      <c r="A293" s="13"/>
      <c r="B293" s="269"/>
      <c r="C293" s="270"/>
      <c r="D293" s="261" t="s">
        <v>465</v>
      </c>
      <c r="E293" s="271" t="s">
        <v>1</v>
      </c>
      <c r="F293" s="272" t="s">
        <v>8019</v>
      </c>
      <c r="G293" s="270"/>
      <c r="H293" s="273">
        <v>42</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42</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16.5" customHeight="1">
      <c r="A295" s="40"/>
      <c r="B295" s="41"/>
      <c r="C295" s="316" t="s">
        <v>664</v>
      </c>
      <c r="D295" s="316" t="s">
        <v>534</v>
      </c>
      <c r="E295" s="317" t="s">
        <v>8020</v>
      </c>
      <c r="F295" s="318" t="s">
        <v>8021</v>
      </c>
      <c r="G295" s="319" t="s">
        <v>461</v>
      </c>
      <c r="H295" s="320">
        <v>6</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136</v>
      </c>
      <c r="AT295" s="259" t="s">
        <v>534</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807</v>
      </c>
    </row>
    <row r="296" s="13" customFormat="1">
      <c r="A296" s="13"/>
      <c r="B296" s="269"/>
      <c r="C296" s="270"/>
      <c r="D296" s="261" t="s">
        <v>465</v>
      </c>
      <c r="E296" s="271" t="s">
        <v>1</v>
      </c>
      <c r="F296" s="272" t="s">
        <v>8022</v>
      </c>
      <c r="G296" s="270"/>
      <c r="H296" s="273">
        <v>6</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6</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16.5" customHeight="1">
      <c r="A298" s="40"/>
      <c r="B298" s="41"/>
      <c r="C298" s="316" t="s">
        <v>809</v>
      </c>
      <c r="D298" s="316" t="s">
        <v>534</v>
      </c>
      <c r="E298" s="317" t="s">
        <v>8023</v>
      </c>
      <c r="F298" s="318" t="s">
        <v>8024</v>
      </c>
      <c r="G298" s="319" t="s">
        <v>461</v>
      </c>
      <c r="H298" s="320">
        <v>2.5</v>
      </c>
      <c r="I298" s="321"/>
      <c r="J298" s="322">
        <f>ROUND(I298*H298,2)</f>
        <v>0</v>
      </c>
      <c r="K298" s="323"/>
      <c r="L298" s="324"/>
      <c r="M298" s="325" t="s">
        <v>1</v>
      </c>
      <c r="N298" s="32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136</v>
      </c>
      <c r="AT298" s="259" t="s">
        <v>534</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812</v>
      </c>
    </row>
    <row r="299" s="13" customFormat="1">
      <c r="A299" s="13"/>
      <c r="B299" s="269"/>
      <c r="C299" s="270"/>
      <c r="D299" s="261" t="s">
        <v>465</v>
      </c>
      <c r="E299" s="271" t="s">
        <v>1</v>
      </c>
      <c r="F299" s="272" t="s">
        <v>8025</v>
      </c>
      <c r="G299" s="270"/>
      <c r="H299" s="273">
        <v>2.5</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2.5</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2" customFormat="1" ht="33" customHeight="1">
      <c r="A301" s="40"/>
      <c r="B301" s="41"/>
      <c r="C301" s="247" t="s">
        <v>667</v>
      </c>
      <c r="D301" s="247" t="s">
        <v>400</v>
      </c>
      <c r="E301" s="248" t="s">
        <v>7743</v>
      </c>
      <c r="F301" s="249" t="s">
        <v>7744</v>
      </c>
      <c r="G301" s="250" t="s">
        <v>656</v>
      </c>
      <c r="H301" s="251">
        <v>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400</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815</v>
      </c>
    </row>
    <row r="302" s="13" customFormat="1">
      <c r="A302" s="13"/>
      <c r="B302" s="269"/>
      <c r="C302" s="270"/>
      <c r="D302" s="261" t="s">
        <v>465</v>
      </c>
      <c r="E302" s="271" t="s">
        <v>1</v>
      </c>
      <c r="F302" s="272" t="s">
        <v>4570</v>
      </c>
      <c r="G302" s="270"/>
      <c r="H302" s="273">
        <v>4</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4" customFormat="1">
      <c r="A303" s="14"/>
      <c r="B303" s="280"/>
      <c r="C303" s="281"/>
      <c r="D303" s="261" t="s">
        <v>465</v>
      </c>
      <c r="E303" s="282" t="s">
        <v>1</v>
      </c>
      <c r="F303" s="283" t="s">
        <v>467</v>
      </c>
      <c r="G303" s="281"/>
      <c r="H303" s="284">
        <v>4</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465</v>
      </c>
      <c r="AU303" s="290" t="s">
        <v>93</v>
      </c>
      <c r="AV303" s="14" t="s">
        <v>124</v>
      </c>
      <c r="AW303" s="14" t="s">
        <v>38</v>
      </c>
      <c r="AX303" s="14" t="s">
        <v>91</v>
      </c>
      <c r="AY303" s="290" t="s">
        <v>397</v>
      </c>
    </row>
    <row r="304" s="2" customFormat="1" ht="16.5" customHeight="1">
      <c r="A304" s="40"/>
      <c r="B304" s="41"/>
      <c r="C304" s="316" t="s">
        <v>818</v>
      </c>
      <c r="D304" s="316" t="s">
        <v>534</v>
      </c>
      <c r="E304" s="317" t="s">
        <v>7746</v>
      </c>
      <c r="F304" s="318" t="s">
        <v>7747</v>
      </c>
      <c r="G304" s="319" t="s">
        <v>656</v>
      </c>
      <c r="H304" s="320">
        <v>2</v>
      </c>
      <c r="I304" s="321"/>
      <c r="J304" s="322">
        <f>ROUND(I304*H304,2)</f>
        <v>0</v>
      </c>
      <c r="K304" s="323"/>
      <c r="L304" s="324"/>
      <c r="M304" s="325" t="s">
        <v>1</v>
      </c>
      <c r="N304" s="32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136</v>
      </c>
      <c r="AT304" s="259" t="s">
        <v>534</v>
      </c>
      <c r="AU304" s="259" t="s">
        <v>93</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821</v>
      </c>
    </row>
    <row r="305" s="13" customFormat="1">
      <c r="A305" s="13"/>
      <c r="B305" s="269"/>
      <c r="C305" s="270"/>
      <c r="D305" s="261" t="s">
        <v>465</v>
      </c>
      <c r="E305" s="271" t="s">
        <v>1</v>
      </c>
      <c r="F305" s="272" t="s">
        <v>7745</v>
      </c>
      <c r="G305" s="270"/>
      <c r="H305" s="273">
        <v>2</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4" customFormat="1">
      <c r="A306" s="14"/>
      <c r="B306" s="280"/>
      <c r="C306" s="281"/>
      <c r="D306" s="261" t="s">
        <v>465</v>
      </c>
      <c r="E306" s="282" t="s">
        <v>1</v>
      </c>
      <c r="F306" s="283" t="s">
        <v>467</v>
      </c>
      <c r="G306" s="281"/>
      <c r="H306" s="284">
        <v>2</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465</v>
      </c>
      <c r="AU306" s="290" t="s">
        <v>93</v>
      </c>
      <c r="AV306" s="14" t="s">
        <v>124</v>
      </c>
      <c r="AW306" s="14" t="s">
        <v>38</v>
      </c>
      <c r="AX306" s="14" t="s">
        <v>91</v>
      </c>
      <c r="AY306" s="290" t="s">
        <v>397</v>
      </c>
    </row>
    <row r="307" s="2" customFormat="1" ht="16.5" customHeight="1">
      <c r="A307" s="40"/>
      <c r="B307" s="41"/>
      <c r="C307" s="316" t="s">
        <v>670</v>
      </c>
      <c r="D307" s="316" t="s">
        <v>534</v>
      </c>
      <c r="E307" s="317" t="s">
        <v>8026</v>
      </c>
      <c r="F307" s="318" t="s">
        <v>8027</v>
      </c>
      <c r="G307" s="319" t="s">
        <v>656</v>
      </c>
      <c r="H307" s="320">
        <v>2</v>
      </c>
      <c r="I307" s="321"/>
      <c r="J307" s="322">
        <f>ROUND(I307*H307,2)</f>
        <v>0</v>
      </c>
      <c r="K307" s="323"/>
      <c r="L307" s="324"/>
      <c r="M307" s="325" t="s">
        <v>1</v>
      </c>
      <c r="N307" s="32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136</v>
      </c>
      <c r="AT307" s="259" t="s">
        <v>534</v>
      </c>
      <c r="AU307" s="259" t="s">
        <v>93</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1173</v>
      </c>
    </row>
    <row r="308" s="13" customFormat="1">
      <c r="A308" s="13"/>
      <c r="B308" s="269"/>
      <c r="C308" s="270"/>
      <c r="D308" s="261" t="s">
        <v>465</v>
      </c>
      <c r="E308" s="271" t="s">
        <v>1</v>
      </c>
      <c r="F308" s="272" t="s">
        <v>7745</v>
      </c>
      <c r="G308" s="270"/>
      <c r="H308" s="273">
        <v>2</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4" customFormat="1">
      <c r="A309" s="14"/>
      <c r="B309" s="280"/>
      <c r="C309" s="281"/>
      <c r="D309" s="261" t="s">
        <v>465</v>
      </c>
      <c r="E309" s="282" t="s">
        <v>1</v>
      </c>
      <c r="F309" s="283" t="s">
        <v>467</v>
      </c>
      <c r="G309" s="281"/>
      <c r="H309" s="284">
        <v>2</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465</v>
      </c>
      <c r="AU309" s="290" t="s">
        <v>93</v>
      </c>
      <c r="AV309" s="14" t="s">
        <v>124</v>
      </c>
      <c r="AW309" s="14" t="s">
        <v>38</v>
      </c>
      <c r="AX309" s="14" t="s">
        <v>91</v>
      </c>
      <c r="AY309" s="290" t="s">
        <v>397</v>
      </c>
    </row>
    <row r="310" s="2" customFormat="1" ht="33" customHeight="1">
      <c r="A310" s="40"/>
      <c r="B310" s="41"/>
      <c r="C310" s="247" t="s">
        <v>836</v>
      </c>
      <c r="D310" s="247" t="s">
        <v>400</v>
      </c>
      <c r="E310" s="248" t="s">
        <v>7748</v>
      </c>
      <c r="F310" s="249" t="s">
        <v>7749</v>
      </c>
      <c r="G310" s="250" t="s">
        <v>656</v>
      </c>
      <c r="H310" s="251">
        <v>12</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400</v>
      </c>
      <c r="AU310" s="259" t="s">
        <v>93</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1187</v>
      </c>
    </row>
    <row r="311" s="13" customFormat="1">
      <c r="A311" s="13"/>
      <c r="B311" s="269"/>
      <c r="C311" s="270"/>
      <c r="D311" s="261" t="s">
        <v>465</v>
      </c>
      <c r="E311" s="271" t="s">
        <v>1</v>
      </c>
      <c r="F311" s="272" t="s">
        <v>8028</v>
      </c>
      <c r="G311" s="270"/>
      <c r="H311" s="273">
        <v>12</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4" customFormat="1">
      <c r="A312" s="14"/>
      <c r="B312" s="280"/>
      <c r="C312" s="281"/>
      <c r="D312" s="261" t="s">
        <v>465</v>
      </c>
      <c r="E312" s="282" t="s">
        <v>1</v>
      </c>
      <c r="F312" s="283" t="s">
        <v>467</v>
      </c>
      <c r="G312" s="281"/>
      <c r="H312" s="284">
        <v>12</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465</v>
      </c>
      <c r="AU312" s="290" t="s">
        <v>93</v>
      </c>
      <c r="AV312" s="14" t="s">
        <v>124</v>
      </c>
      <c r="AW312" s="14" t="s">
        <v>38</v>
      </c>
      <c r="AX312" s="14" t="s">
        <v>91</v>
      </c>
      <c r="AY312" s="290" t="s">
        <v>397</v>
      </c>
    </row>
    <row r="313" s="2" customFormat="1" ht="16.5" customHeight="1">
      <c r="A313" s="40"/>
      <c r="B313" s="41"/>
      <c r="C313" s="316" t="s">
        <v>673</v>
      </c>
      <c r="D313" s="316" t="s">
        <v>534</v>
      </c>
      <c r="E313" s="317" t="s">
        <v>8029</v>
      </c>
      <c r="F313" s="318" t="s">
        <v>8030</v>
      </c>
      <c r="G313" s="319" t="s">
        <v>656</v>
      </c>
      <c r="H313" s="320">
        <v>9</v>
      </c>
      <c r="I313" s="321"/>
      <c r="J313" s="322">
        <f>ROUND(I313*H313,2)</f>
        <v>0</v>
      </c>
      <c r="K313" s="323"/>
      <c r="L313" s="324"/>
      <c r="M313" s="325" t="s">
        <v>1</v>
      </c>
      <c r="N313" s="32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136</v>
      </c>
      <c r="AT313" s="259" t="s">
        <v>534</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1197</v>
      </c>
    </row>
    <row r="314" s="13" customFormat="1">
      <c r="A314" s="13"/>
      <c r="B314" s="269"/>
      <c r="C314" s="270"/>
      <c r="D314" s="261" t="s">
        <v>465</v>
      </c>
      <c r="E314" s="271" t="s">
        <v>1</v>
      </c>
      <c r="F314" s="272" t="s">
        <v>8031</v>
      </c>
      <c r="G314" s="270"/>
      <c r="H314" s="273">
        <v>9</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4" customFormat="1">
      <c r="A315" s="14"/>
      <c r="B315" s="280"/>
      <c r="C315" s="281"/>
      <c r="D315" s="261" t="s">
        <v>465</v>
      </c>
      <c r="E315" s="282" t="s">
        <v>1</v>
      </c>
      <c r="F315" s="283" t="s">
        <v>467</v>
      </c>
      <c r="G315" s="281"/>
      <c r="H315" s="284">
        <v>9</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465</v>
      </c>
      <c r="AU315" s="290" t="s">
        <v>93</v>
      </c>
      <c r="AV315" s="14" t="s">
        <v>124</v>
      </c>
      <c r="AW315" s="14" t="s">
        <v>38</v>
      </c>
      <c r="AX315" s="14" t="s">
        <v>91</v>
      </c>
      <c r="AY315" s="290" t="s">
        <v>397</v>
      </c>
    </row>
    <row r="316" s="2" customFormat="1" ht="16.5" customHeight="1">
      <c r="A316" s="40"/>
      <c r="B316" s="41"/>
      <c r="C316" s="316" t="s">
        <v>849</v>
      </c>
      <c r="D316" s="316" t="s">
        <v>534</v>
      </c>
      <c r="E316" s="317" t="s">
        <v>7750</v>
      </c>
      <c r="F316" s="318" t="s">
        <v>7751</v>
      </c>
      <c r="G316" s="319" t="s">
        <v>656</v>
      </c>
      <c r="H316" s="320">
        <v>3</v>
      </c>
      <c r="I316" s="321"/>
      <c r="J316" s="322">
        <f>ROUND(I316*H316,2)</f>
        <v>0</v>
      </c>
      <c r="K316" s="323"/>
      <c r="L316" s="324"/>
      <c r="M316" s="325" t="s">
        <v>1</v>
      </c>
      <c r="N316" s="32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136</v>
      </c>
      <c r="AT316" s="259" t="s">
        <v>534</v>
      </c>
      <c r="AU316" s="259" t="s">
        <v>93</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1205</v>
      </c>
    </row>
    <row r="317" s="13" customFormat="1">
      <c r="A317" s="13"/>
      <c r="B317" s="269"/>
      <c r="C317" s="270"/>
      <c r="D317" s="261" t="s">
        <v>465</v>
      </c>
      <c r="E317" s="271" t="s">
        <v>1</v>
      </c>
      <c r="F317" s="272" t="s">
        <v>7792</v>
      </c>
      <c r="G317" s="270"/>
      <c r="H317" s="273">
        <v>3</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465</v>
      </c>
      <c r="AU317" s="279" t="s">
        <v>93</v>
      </c>
      <c r="AV317" s="13" t="s">
        <v>93</v>
      </c>
      <c r="AW317" s="13" t="s">
        <v>38</v>
      </c>
      <c r="AX317" s="13" t="s">
        <v>83</v>
      </c>
      <c r="AY317" s="279" t="s">
        <v>397</v>
      </c>
    </row>
    <row r="318" s="14" customFormat="1">
      <c r="A318" s="14"/>
      <c r="B318" s="280"/>
      <c r="C318" s="281"/>
      <c r="D318" s="261" t="s">
        <v>465</v>
      </c>
      <c r="E318" s="282" t="s">
        <v>1</v>
      </c>
      <c r="F318" s="283" t="s">
        <v>467</v>
      </c>
      <c r="G318" s="281"/>
      <c r="H318" s="284">
        <v>3</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33" customHeight="1">
      <c r="A319" s="40"/>
      <c r="B319" s="41"/>
      <c r="C319" s="247" t="s">
        <v>676</v>
      </c>
      <c r="D319" s="247" t="s">
        <v>400</v>
      </c>
      <c r="E319" s="248" t="s">
        <v>7752</v>
      </c>
      <c r="F319" s="249" t="s">
        <v>7753</v>
      </c>
      <c r="G319" s="250" t="s">
        <v>656</v>
      </c>
      <c r="H319" s="251">
        <v>4</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1216</v>
      </c>
    </row>
    <row r="320" s="13" customFormat="1">
      <c r="A320" s="13"/>
      <c r="B320" s="269"/>
      <c r="C320" s="270"/>
      <c r="D320" s="261" t="s">
        <v>465</v>
      </c>
      <c r="E320" s="271" t="s">
        <v>1</v>
      </c>
      <c r="F320" s="272" t="s">
        <v>4570</v>
      </c>
      <c r="G320" s="270"/>
      <c r="H320" s="273">
        <v>4</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4" customFormat="1">
      <c r="A321" s="14"/>
      <c r="B321" s="280"/>
      <c r="C321" s="281"/>
      <c r="D321" s="261" t="s">
        <v>465</v>
      </c>
      <c r="E321" s="282" t="s">
        <v>1</v>
      </c>
      <c r="F321" s="283" t="s">
        <v>467</v>
      </c>
      <c r="G321" s="281"/>
      <c r="H321" s="284">
        <v>4</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465</v>
      </c>
      <c r="AU321" s="290" t="s">
        <v>93</v>
      </c>
      <c r="AV321" s="14" t="s">
        <v>124</v>
      </c>
      <c r="AW321" s="14" t="s">
        <v>38</v>
      </c>
      <c r="AX321" s="14" t="s">
        <v>91</v>
      </c>
      <c r="AY321" s="290" t="s">
        <v>397</v>
      </c>
    </row>
    <row r="322" s="2" customFormat="1" ht="21.75" customHeight="1">
      <c r="A322" s="40"/>
      <c r="B322" s="41"/>
      <c r="C322" s="316" t="s">
        <v>859</v>
      </c>
      <c r="D322" s="316" t="s">
        <v>534</v>
      </c>
      <c r="E322" s="317" t="s">
        <v>7754</v>
      </c>
      <c r="F322" s="318" t="s">
        <v>7755</v>
      </c>
      <c r="G322" s="319" t="s">
        <v>656</v>
      </c>
      <c r="H322" s="320">
        <v>2</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534</v>
      </c>
      <c r="AU322" s="259" t="s">
        <v>93</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1233</v>
      </c>
    </row>
    <row r="323" s="13" customFormat="1">
      <c r="A323" s="13"/>
      <c r="B323" s="269"/>
      <c r="C323" s="270"/>
      <c r="D323" s="261" t="s">
        <v>465</v>
      </c>
      <c r="E323" s="271" t="s">
        <v>1</v>
      </c>
      <c r="F323" s="272" t="s">
        <v>7745</v>
      </c>
      <c r="G323" s="270"/>
      <c r="H323" s="273">
        <v>2</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2</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21.75" customHeight="1">
      <c r="A325" s="40"/>
      <c r="B325" s="41"/>
      <c r="C325" s="316" t="s">
        <v>679</v>
      </c>
      <c r="D325" s="316" t="s">
        <v>534</v>
      </c>
      <c r="E325" s="317" t="s">
        <v>8032</v>
      </c>
      <c r="F325" s="318" t="s">
        <v>8033</v>
      </c>
      <c r="G325" s="319" t="s">
        <v>656</v>
      </c>
      <c r="H325" s="320">
        <v>2</v>
      </c>
      <c r="I325" s="321"/>
      <c r="J325" s="322">
        <f>ROUND(I325*H325,2)</f>
        <v>0</v>
      </c>
      <c r="K325" s="323"/>
      <c r="L325" s="324"/>
      <c r="M325" s="325" t="s">
        <v>1</v>
      </c>
      <c r="N325" s="32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136</v>
      </c>
      <c r="AT325" s="259" t="s">
        <v>534</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1241</v>
      </c>
    </row>
    <row r="326" s="13" customFormat="1">
      <c r="A326" s="13"/>
      <c r="B326" s="269"/>
      <c r="C326" s="270"/>
      <c r="D326" s="261" t="s">
        <v>465</v>
      </c>
      <c r="E326" s="271" t="s">
        <v>1</v>
      </c>
      <c r="F326" s="272" t="s">
        <v>7745</v>
      </c>
      <c r="G326" s="270"/>
      <c r="H326" s="273">
        <v>2</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2</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33" customHeight="1">
      <c r="A328" s="40"/>
      <c r="B328" s="41"/>
      <c r="C328" s="247" t="s">
        <v>926</v>
      </c>
      <c r="D328" s="247" t="s">
        <v>400</v>
      </c>
      <c r="E328" s="248" t="s">
        <v>7756</v>
      </c>
      <c r="F328" s="249" t="s">
        <v>7757</v>
      </c>
      <c r="G328" s="250" t="s">
        <v>656</v>
      </c>
      <c r="H328" s="251">
        <v>17</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400</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1261</v>
      </c>
    </row>
    <row r="329" s="13" customFormat="1">
      <c r="A329" s="13"/>
      <c r="B329" s="269"/>
      <c r="C329" s="270"/>
      <c r="D329" s="261" t="s">
        <v>465</v>
      </c>
      <c r="E329" s="271" t="s">
        <v>1</v>
      </c>
      <c r="F329" s="272" t="s">
        <v>8034</v>
      </c>
      <c r="G329" s="270"/>
      <c r="H329" s="273">
        <v>17</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17</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2" customFormat="1" ht="16.5" customHeight="1">
      <c r="A331" s="40"/>
      <c r="B331" s="41"/>
      <c r="C331" s="316" t="s">
        <v>682</v>
      </c>
      <c r="D331" s="316" t="s">
        <v>534</v>
      </c>
      <c r="E331" s="317" t="s">
        <v>8035</v>
      </c>
      <c r="F331" s="318" t="s">
        <v>8036</v>
      </c>
      <c r="G331" s="319" t="s">
        <v>656</v>
      </c>
      <c r="H331" s="320">
        <v>15</v>
      </c>
      <c r="I331" s="321"/>
      <c r="J331" s="322">
        <f>ROUND(I331*H331,2)</f>
        <v>0</v>
      </c>
      <c r="K331" s="323"/>
      <c r="L331" s="324"/>
      <c r="M331" s="325" t="s">
        <v>1</v>
      </c>
      <c r="N331" s="32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136</v>
      </c>
      <c r="AT331" s="259" t="s">
        <v>534</v>
      </c>
      <c r="AU331" s="259" t="s">
        <v>93</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1280</v>
      </c>
    </row>
    <row r="332" s="13" customFormat="1">
      <c r="A332" s="13"/>
      <c r="B332" s="269"/>
      <c r="C332" s="270"/>
      <c r="D332" s="261" t="s">
        <v>465</v>
      </c>
      <c r="E332" s="271" t="s">
        <v>1</v>
      </c>
      <c r="F332" s="272" t="s">
        <v>8037</v>
      </c>
      <c r="G332" s="270"/>
      <c r="H332" s="273">
        <v>15</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465</v>
      </c>
      <c r="AU332" s="279" t="s">
        <v>93</v>
      </c>
      <c r="AV332" s="13" t="s">
        <v>93</v>
      </c>
      <c r="AW332" s="13" t="s">
        <v>38</v>
      </c>
      <c r="AX332" s="13" t="s">
        <v>83</v>
      </c>
      <c r="AY332" s="279" t="s">
        <v>397</v>
      </c>
    </row>
    <row r="333" s="14" customFormat="1">
      <c r="A333" s="14"/>
      <c r="B333" s="280"/>
      <c r="C333" s="281"/>
      <c r="D333" s="261" t="s">
        <v>465</v>
      </c>
      <c r="E333" s="282" t="s">
        <v>1</v>
      </c>
      <c r="F333" s="283" t="s">
        <v>467</v>
      </c>
      <c r="G333" s="281"/>
      <c r="H333" s="284">
        <v>15</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465</v>
      </c>
      <c r="AU333" s="290" t="s">
        <v>93</v>
      </c>
      <c r="AV333" s="14" t="s">
        <v>124</v>
      </c>
      <c r="AW333" s="14" t="s">
        <v>38</v>
      </c>
      <c r="AX333" s="14" t="s">
        <v>91</v>
      </c>
      <c r="AY333" s="290" t="s">
        <v>397</v>
      </c>
    </row>
    <row r="334" s="2" customFormat="1" ht="16.5" customHeight="1">
      <c r="A334" s="40"/>
      <c r="B334" s="41"/>
      <c r="C334" s="316" t="s">
        <v>987</v>
      </c>
      <c r="D334" s="316" t="s">
        <v>534</v>
      </c>
      <c r="E334" s="317" t="s">
        <v>7759</v>
      </c>
      <c r="F334" s="318" t="s">
        <v>7760</v>
      </c>
      <c r="G334" s="319" t="s">
        <v>656</v>
      </c>
      <c r="H334" s="320">
        <v>2</v>
      </c>
      <c r="I334" s="321"/>
      <c r="J334" s="322">
        <f>ROUND(I334*H334,2)</f>
        <v>0</v>
      </c>
      <c r="K334" s="323"/>
      <c r="L334" s="324"/>
      <c r="M334" s="325" t="s">
        <v>1</v>
      </c>
      <c r="N334" s="32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136</v>
      </c>
      <c r="AT334" s="259" t="s">
        <v>534</v>
      </c>
      <c r="AU334" s="259" t="s">
        <v>93</v>
      </c>
      <c r="AY334" s="18" t="s">
        <v>397</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1296</v>
      </c>
    </row>
    <row r="335" s="13" customFormat="1">
      <c r="A335" s="13"/>
      <c r="B335" s="269"/>
      <c r="C335" s="270"/>
      <c r="D335" s="261" t="s">
        <v>465</v>
      </c>
      <c r="E335" s="271" t="s">
        <v>1</v>
      </c>
      <c r="F335" s="272" t="s">
        <v>7745</v>
      </c>
      <c r="G335" s="270"/>
      <c r="H335" s="273">
        <v>2</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465</v>
      </c>
      <c r="AU335" s="279" t="s">
        <v>93</v>
      </c>
      <c r="AV335" s="13" t="s">
        <v>93</v>
      </c>
      <c r="AW335" s="13" t="s">
        <v>38</v>
      </c>
      <c r="AX335" s="13" t="s">
        <v>83</v>
      </c>
      <c r="AY335" s="279" t="s">
        <v>397</v>
      </c>
    </row>
    <row r="336" s="14" customFormat="1">
      <c r="A336" s="14"/>
      <c r="B336" s="280"/>
      <c r="C336" s="281"/>
      <c r="D336" s="261" t="s">
        <v>465</v>
      </c>
      <c r="E336" s="282" t="s">
        <v>1</v>
      </c>
      <c r="F336" s="283" t="s">
        <v>467</v>
      </c>
      <c r="G336" s="281"/>
      <c r="H336" s="284">
        <v>2</v>
      </c>
      <c r="I336" s="285"/>
      <c r="J336" s="281"/>
      <c r="K336" s="281"/>
      <c r="L336" s="286"/>
      <c r="M336" s="287"/>
      <c r="N336" s="288"/>
      <c r="O336" s="288"/>
      <c r="P336" s="288"/>
      <c r="Q336" s="288"/>
      <c r="R336" s="288"/>
      <c r="S336" s="288"/>
      <c r="T336" s="289"/>
      <c r="U336" s="14"/>
      <c r="V336" s="14"/>
      <c r="W336" s="14"/>
      <c r="X336" s="14"/>
      <c r="Y336" s="14"/>
      <c r="Z336" s="14"/>
      <c r="AA336" s="14"/>
      <c r="AB336" s="14"/>
      <c r="AC336" s="14"/>
      <c r="AD336" s="14"/>
      <c r="AE336" s="14"/>
      <c r="AT336" s="290" t="s">
        <v>465</v>
      </c>
      <c r="AU336" s="290" t="s">
        <v>93</v>
      </c>
      <c r="AV336" s="14" t="s">
        <v>124</v>
      </c>
      <c r="AW336" s="14" t="s">
        <v>38</v>
      </c>
      <c r="AX336" s="14" t="s">
        <v>91</v>
      </c>
      <c r="AY336" s="290" t="s">
        <v>397</v>
      </c>
    </row>
    <row r="337" s="2" customFormat="1" ht="33" customHeight="1">
      <c r="A337" s="40"/>
      <c r="B337" s="41"/>
      <c r="C337" s="247" t="s">
        <v>995</v>
      </c>
      <c r="D337" s="247" t="s">
        <v>400</v>
      </c>
      <c r="E337" s="248" t="s">
        <v>8038</v>
      </c>
      <c r="F337" s="249" t="s">
        <v>8039</v>
      </c>
      <c r="G337" s="250" t="s">
        <v>656</v>
      </c>
      <c r="H337" s="251">
        <v>6</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400</v>
      </c>
      <c r="AU337" s="259" t="s">
        <v>93</v>
      </c>
      <c r="AY337" s="18" t="s">
        <v>397</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1311</v>
      </c>
    </row>
    <row r="338" s="13" customFormat="1">
      <c r="A338" s="13"/>
      <c r="B338" s="269"/>
      <c r="C338" s="270"/>
      <c r="D338" s="261" t="s">
        <v>465</v>
      </c>
      <c r="E338" s="271" t="s">
        <v>1</v>
      </c>
      <c r="F338" s="272" t="s">
        <v>8040</v>
      </c>
      <c r="G338" s="270"/>
      <c r="H338" s="273">
        <v>6</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4" customFormat="1">
      <c r="A339" s="14"/>
      <c r="B339" s="280"/>
      <c r="C339" s="281"/>
      <c r="D339" s="261" t="s">
        <v>465</v>
      </c>
      <c r="E339" s="282" t="s">
        <v>1</v>
      </c>
      <c r="F339" s="283" t="s">
        <v>467</v>
      </c>
      <c r="G339" s="281"/>
      <c r="H339" s="284">
        <v>6</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465</v>
      </c>
      <c r="AU339" s="290" t="s">
        <v>93</v>
      </c>
      <c r="AV339" s="14" t="s">
        <v>124</v>
      </c>
      <c r="AW339" s="14" t="s">
        <v>38</v>
      </c>
      <c r="AX339" s="14" t="s">
        <v>91</v>
      </c>
      <c r="AY339" s="290" t="s">
        <v>397</v>
      </c>
    </row>
    <row r="340" s="2" customFormat="1" ht="16.5" customHeight="1">
      <c r="A340" s="40"/>
      <c r="B340" s="41"/>
      <c r="C340" s="316" t="s">
        <v>1021</v>
      </c>
      <c r="D340" s="316" t="s">
        <v>534</v>
      </c>
      <c r="E340" s="317" t="s">
        <v>8041</v>
      </c>
      <c r="F340" s="318" t="s">
        <v>8042</v>
      </c>
      <c r="G340" s="319" t="s">
        <v>656</v>
      </c>
      <c r="H340" s="320">
        <v>6</v>
      </c>
      <c r="I340" s="321"/>
      <c r="J340" s="322">
        <f>ROUND(I340*H340,2)</f>
        <v>0</v>
      </c>
      <c r="K340" s="323"/>
      <c r="L340" s="324"/>
      <c r="M340" s="325" t="s">
        <v>1</v>
      </c>
      <c r="N340" s="32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136</v>
      </c>
      <c r="AT340" s="259" t="s">
        <v>534</v>
      </c>
      <c r="AU340" s="259" t="s">
        <v>93</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1024</v>
      </c>
    </row>
    <row r="341" s="13" customFormat="1">
      <c r="A341" s="13"/>
      <c r="B341" s="269"/>
      <c r="C341" s="270"/>
      <c r="D341" s="261" t="s">
        <v>465</v>
      </c>
      <c r="E341" s="271" t="s">
        <v>1</v>
      </c>
      <c r="F341" s="272" t="s">
        <v>8040</v>
      </c>
      <c r="G341" s="270"/>
      <c r="H341" s="273">
        <v>6</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465</v>
      </c>
      <c r="AU341" s="279" t="s">
        <v>93</v>
      </c>
      <c r="AV341" s="13" t="s">
        <v>93</v>
      </c>
      <c r="AW341" s="13" t="s">
        <v>38</v>
      </c>
      <c r="AX341" s="13" t="s">
        <v>83</v>
      </c>
      <c r="AY341" s="279" t="s">
        <v>397</v>
      </c>
    </row>
    <row r="342" s="14" customFormat="1">
      <c r="A342" s="14"/>
      <c r="B342" s="280"/>
      <c r="C342" s="281"/>
      <c r="D342" s="261" t="s">
        <v>465</v>
      </c>
      <c r="E342" s="282" t="s">
        <v>1</v>
      </c>
      <c r="F342" s="283" t="s">
        <v>467</v>
      </c>
      <c r="G342" s="281"/>
      <c r="H342" s="284">
        <v>6</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465</v>
      </c>
      <c r="AU342" s="290" t="s">
        <v>93</v>
      </c>
      <c r="AV342" s="14" t="s">
        <v>124</v>
      </c>
      <c r="AW342" s="14" t="s">
        <v>38</v>
      </c>
      <c r="AX342" s="14" t="s">
        <v>91</v>
      </c>
      <c r="AY342" s="290" t="s">
        <v>397</v>
      </c>
    </row>
    <row r="343" s="2" customFormat="1" ht="16.5" customHeight="1">
      <c r="A343" s="40"/>
      <c r="B343" s="41"/>
      <c r="C343" s="247" t="s">
        <v>1026</v>
      </c>
      <c r="D343" s="247" t="s">
        <v>400</v>
      </c>
      <c r="E343" s="248" t="s">
        <v>7761</v>
      </c>
      <c r="F343" s="249" t="s">
        <v>7762</v>
      </c>
      <c r="G343" s="250" t="s">
        <v>461</v>
      </c>
      <c r="H343" s="251">
        <v>8</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400</v>
      </c>
      <c r="AU343" s="259" t="s">
        <v>93</v>
      </c>
      <c r="AY343" s="18" t="s">
        <v>397</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1326</v>
      </c>
    </row>
    <row r="344" s="13" customFormat="1">
      <c r="A344" s="13"/>
      <c r="B344" s="269"/>
      <c r="C344" s="270"/>
      <c r="D344" s="261" t="s">
        <v>465</v>
      </c>
      <c r="E344" s="271" t="s">
        <v>1</v>
      </c>
      <c r="F344" s="272" t="s">
        <v>136</v>
      </c>
      <c r="G344" s="270"/>
      <c r="H344" s="273">
        <v>8</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4" customFormat="1">
      <c r="A345" s="14"/>
      <c r="B345" s="280"/>
      <c r="C345" s="281"/>
      <c r="D345" s="261" t="s">
        <v>465</v>
      </c>
      <c r="E345" s="282" t="s">
        <v>1</v>
      </c>
      <c r="F345" s="283" t="s">
        <v>467</v>
      </c>
      <c r="G345" s="281"/>
      <c r="H345" s="284">
        <v>8</v>
      </c>
      <c r="I345" s="285"/>
      <c r="J345" s="281"/>
      <c r="K345" s="281"/>
      <c r="L345" s="286"/>
      <c r="M345" s="287"/>
      <c r="N345" s="288"/>
      <c r="O345" s="288"/>
      <c r="P345" s="288"/>
      <c r="Q345" s="288"/>
      <c r="R345" s="288"/>
      <c r="S345" s="288"/>
      <c r="T345" s="289"/>
      <c r="U345" s="14"/>
      <c r="V345" s="14"/>
      <c r="W345" s="14"/>
      <c r="X345" s="14"/>
      <c r="Y345" s="14"/>
      <c r="Z345" s="14"/>
      <c r="AA345" s="14"/>
      <c r="AB345" s="14"/>
      <c r="AC345" s="14"/>
      <c r="AD345" s="14"/>
      <c r="AE345" s="14"/>
      <c r="AT345" s="290" t="s">
        <v>465</v>
      </c>
      <c r="AU345" s="290" t="s">
        <v>93</v>
      </c>
      <c r="AV345" s="14" t="s">
        <v>124</v>
      </c>
      <c r="AW345" s="14" t="s">
        <v>38</v>
      </c>
      <c r="AX345" s="14" t="s">
        <v>91</v>
      </c>
      <c r="AY345" s="290" t="s">
        <v>397</v>
      </c>
    </row>
    <row r="346" s="2" customFormat="1" ht="21.75" customHeight="1">
      <c r="A346" s="40"/>
      <c r="B346" s="41"/>
      <c r="C346" s="247" t="s">
        <v>1033</v>
      </c>
      <c r="D346" s="247" t="s">
        <v>400</v>
      </c>
      <c r="E346" s="248" t="s">
        <v>7763</v>
      </c>
      <c r="F346" s="249" t="s">
        <v>7764</v>
      </c>
      <c r="G346" s="250" t="s">
        <v>461</v>
      </c>
      <c r="H346" s="251">
        <v>8</v>
      </c>
      <c r="I346" s="252"/>
      <c r="J346" s="253">
        <f>ROUND(I346*H346,2)</f>
        <v>0</v>
      </c>
      <c r="K346" s="254"/>
      <c r="L346" s="46"/>
      <c r="M346" s="255" t="s">
        <v>1</v>
      </c>
      <c r="N346" s="256" t="s">
        <v>48</v>
      </c>
      <c r="O346" s="93"/>
      <c r="P346" s="257">
        <f>O346*H346</f>
        <v>0</v>
      </c>
      <c r="Q346" s="257">
        <v>0</v>
      </c>
      <c r="R346" s="257">
        <f>Q346*H346</f>
        <v>0</v>
      </c>
      <c r="S346" s="257">
        <v>0</v>
      </c>
      <c r="T346" s="258">
        <f>S346*H346</f>
        <v>0</v>
      </c>
      <c r="U346" s="40"/>
      <c r="V346" s="40"/>
      <c r="W346" s="40"/>
      <c r="X346" s="40"/>
      <c r="Y346" s="40"/>
      <c r="Z346" s="40"/>
      <c r="AA346" s="40"/>
      <c r="AB346" s="40"/>
      <c r="AC346" s="40"/>
      <c r="AD346" s="40"/>
      <c r="AE346" s="40"/>
      <c r="AR346" s="259" t="s">
        <v>124</v>
      </c>
      <c r="AT346" s="259" t="s">
        <v>400</v>
      </c>
      <c r="AU346" s="259" t="s">
        <v>93</v>
      </c>
      <c r="AY346" s="18" t="s">
        <v>397</v>
      </c>
      <c r="BE346" s="260">
        <f>IF(N346="základní",J346,0)</f>
        <v>0</v>
      </c>
      <c r="BF346" s="260">
        <f>IF(N346="snížená",J346,0)</f>
        <v>0</v>
      </c>
      <c r="BG346" s="260">
        <f>IF(N346="zákl. přenesená",J346,0)</f>
        <v>0</v>
      </c>
      <c r="BH346" s="260">
        <f>IF(N346="sníž. přenesená",J346,0)</f>
        <v>0</v>
      </c>
      <c r="BI346" s="260">
        <f>IF(N346="nulová",J346,0)</f>
        <v>0</v>
      </c>
      <c r="BJ346" s="18" t="s">
        <v>91</v>
      </c>
      <c r="BK346" s="260">
        <f>ROUND(I346*H346,2)</f>
        <v>0</v>
      </c>
      <c r="BL346" s="18" t="s">
        <v>124</v>
      </c>
      <c r="BM346" s="259" t="s">
        <v>1036</v>
      </c>
    </row>
    <row r="347" s="13" customFormat="1">
      <c r="A347" s="13"/>
      <c r="B347" s="269"/>
      <c r="C347" s="270"/>
      <c r="D347" s="261" t="s">
        <v>465</v>
      </c>
      <c r="E347" s="271" t="s">
        <v>1</v>
      </c>
      <c r="F347" s="272" t="s">
        <v>136</v>
      </c>
      <c r="G347" s="270"/>
      <c r="H347" s="273">
        <v>8</v>
      </c>
      <c r="I347" s="274"/>
      <c r="J347" s="270"/>
      <c r="K347" s="270"/>
      <c r="L347" s="275"/>
      <c r="M347" s="276"/>
      <c r="N347" s="277"/>
      <c r="O347" s="277"/>
      <c r="P347" s="277"/>
      <c r="Q347" s="277"/>
      <c r="R347" s="277"/>
      <c r="S347" s="277"/>
      <c r="T347" s="278"/>
      <c r="U347" s="13"/>
      <c r="V347" s="13"/>
      <c r="W347" s="13"/>
      <c r="X347" s="13"/>
      <c r="Y347" s="13"/>
      <c r="Z347" s="13"/>
      <c r="AA347" s="13"/>
      <c r="AB347" s="13"/>
      <c r="AC347" s="13"/>
      <c r="AD347" s="13"/>
      <c r="AE347" s="13"/>
      <c r="AT347" s="279" t="s">
        <v>465</v>
      </c>
      <c r="AU347" s="279" t="s">
        <v>93</v>
      </c>
      <c r="AV347" s="13" t="s">
        <v>93</v>
      </c>
      <c r="AW347" s="13" t="s">
        <v>38</v>
      </c>
      <c r="AX347" s="13" t="s">
        <v>83</v>
      </c>
      <c r="AY347" s="279" t="s">
        <v>397</v>
      </c>
    </row>
    <row r="348" s="14" customFormat="1">
      <c r="A348" s="14"/>
      <c r="B348" s="280"/>
      <c r="C348" s="281"/>
      <c r="D348" s="261" t="s">
        <v>465</v>
      </c>
      <c r="E348" s="282" t="s">
        <v>1</v>
      </c>
      <c r="F348" s="283" t="s">
        <v>467</v>
      </c>
      <c r="G348" s="281"/>
      <c r="H348" s="284">
        <v>8</v>
      </c>
      <c r="I348" s="285"/>
      <c r="J348" s="281"/>
      <c r="K348" s="281"/>
      <c r="L348" s="286"/>
      <c r="M348" s="287"/>
      <c r="N348" s="288"/>
      <c r="O348" s="288"/>
      <c r="P348" s="288"/>
      <c r="Q348" s="288"/>
      <c r="R348" s="288"/>
      <c r="S348" s="288"/>
      <c r="T348" s="289"/>
      <c r="U348" s="14"/>
      <c r="V348" s="14"/>
      <c r="W348" s="14"/>
      <c r="X348" s="14"/>
      <c r="Y348" s="14"/>
      <c r="Z348" s="14"/>
      <c r="AA348" s="14"/>
      <c r="AB348" s="14"/>
      <c r="AC348" s="14"/>
      <c r="AD348" s="14"/>
      <c r="AE348" s="14"/>
      <c r="AT348" s="290" t="s">
        <v>465</v>
      </c>
      <c r="AU348" s="290" t="s">
        <v>93</v>
      </c>
      <c r="AV348" s="14" t="s">
        <v>124</v>
      </c>
      <c r="AW348" s="14" t="s">
        <v>38</v>
      </c>
      <c r="AX348" s="14" t="s">
        <v>91</v>
      </c>
      <c r="AY348" s="290" t="s">
        <v>397</v>
      </c>
    </row>
    <row r="349" s="2" customFormat="1" ht="16.5" customHeight="1">
      <c r="A349" s="40"/>
      <c r="B349" s="41"/>
      <c r="C349" s="247" t="s">
        <v>1042</v>
      </c>
      <c r="D349" s="247" t="s">
        <v>400</v>
      </c>
      <c r="E349" s="248" t="s">
        <v>7765</v>
      </c>
      <c r="F349" s="249" t="s">
        <v>7766</v>
      </c>
      <c r="G349" s="250" t="s">
        <v>461</v>
      </c>
      <c r="H349" s="251">
        <v>228</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400</v>
      </c>
      <c r="AU349" s="259" t="s">
        <v>93</v>
      </c>
      <c r="AY349" s="18" t="s">
        <v>397</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1345</v>
      </c>
    </row>
    <row r="350" s="13" customFormat="1">
      <c r="A350" s="13"/>
      <c r="B350" s="269"/>
      <c r="C350" s="270"/>
      <c r="D350" s="261" t="s">
        <v>465</v>
      </c>
      <c r="E350" s="271" t="s">
        <v>1</v>
      </c>
      <c r="F350" s="272" t="s">
        <v>8043</v>
      </c>
      <c r="G350" s="270"/>
      <c r="H350" s="273">
        <v>228</v>
      </c>
      <c r="I350" s="274"/>
      <c r="J350" s="270"/>
      <c r="K350" s="270"/>
      <c r="L350" s="275"/>
      <c r="M350" s="276"/>
      <c r="N350" s="277"/>
      <c r="O350" s="277"/>
      <c r="P350" s="277"/>
      <c r="Q350" s="277"/>
      <c r="R350" s="277"/>
      <c r="S350" s="277"/>
      <c r="T350" s="278"/>
      <c r="U350" s="13"/>
      <c r="V350" s="13"/>
      <c r="W350" s="13"/>
      <c r="X350" s="13"/>
      <c r="Y350" s="13"/>
      <c r="Z350" s="13"/>
      <c r="AA350" s="13"/>
      <c r="AB350" s="13"/>
      <c r="AC350" s="13"/>
      <c r="AD350" s="13"/>
      <c r="AE350" s="13"/>
      <c r="AT350" s="279" t="s">
        <v>465</v>
      </c>
      <c r="AU350" s="279" t="s">
        <v>93</v>
      </c>
      <c r="AV350" s="13" t="s">
        <v>93</v>
      </c>
      <c r="AW350" s="13" t="s">
        <v>38</v>
      </c>
      <c r="AX350" s="13" t="s">
        <v>83</v>
      </c>
      <c r="AY350" s="279" t="s">
        <v>397</v>
      </c>
    </row>
    <row r="351" s="14" customFormat="1">
      <c r="A351" s="14"/>
      <c r="B351" s="280"/>
      <c r="C351" s="281"/>
      <c r="D351" s="261" t="s">
        <v>465</v>
      </c>
      <c r="E351" s="282" t="s">
        <v>1</v>
      </c>
      <c r="F351" s="283" t="s">
        <v>467</v>
      </c>
      <c r="G351" s="281"/>
      <c r="H351" s="284">
        <v>228</v>
      </c>
      <c r="I351" s="285"/>
      <c r="J351" s="281"/>
      <c r="K351" s="281"/>
      <c r="L351" s="286"/>
      <c r="M351" s="287"/>
      <c r="N351" s="288"/>
      <c r="O351" s="288"/>
      <c r="P351" s="288"/>
      <c r="Q351" s="288"/>
      <c r="R351" s="288"/>
      <c r="S351" s="288"/>
      <c r="T351" s="289"/>
      <c r="U351" s="14"/>
      <c r="V351" s="14"/>
      <c r="W351" s="14"/>
      <c r="X351" s="14"/>
      <c r="Y351" s="14"/>
      <c r="Z351" s="14"/>
      <c r="AA351" s="14"/>
      <c r="AB351" s="14"/>
      <c r="AC351" s="14"/>
      <c r="AD351" s="14"/>
      <c r="AE351" s="14"/>
      <c r="AT351" s="290" t="s">
        <v>465</v>
      </c>
      <c r="AU351" s="290" t="s">
        <v>93</v>
      </c>
      <c r="AV351" s="14" t="s">
        <v>124</v>
      </c>
      <c r="AW351" s="14" t="s">
        <v>38</v>
      </c>
      <c r="AX351" s="14" t="s">
        <v>91</v>
      </c>
      <c r="AY351" s="290" t="s">
        <v>397</v>
      </c>
    </row>
    <row r="352" s="2" customFormat="1" ht="21.75" customHeight="1">
      <c r="A352" s="40"/>
      <c r="B352" s="41"/>
      <c r="C352" s="247" t="s">
        <v>1048</v>
      </c>
      <c r="D352" s="247" t="s">
        <v>400</v>
      </c>
      <c r="E352" s="248" t="s">
        <v>7768</v>
      </c>
      <c r="F352" s="249" t="s">
        <v>7769</v>
      </c>
      <c r="G352" s="250" t="s">
        <v>461</v>
      </c>
      <c r="H352" s="251">
        <v>228</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124</v>
      </c>
      <c r="AT352" s="259" t="s">
        <v>400</v>
      </c>
      <c r="AU352" s="259" t="s">
        <v>93</v>
      </c>
      <c r="AY352" s="18" t="s">
        <v>397</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124</v>
      </c>
      <c r="BM352" s="259" t="s">
        <v>1051</v>
      </c>
    </row>
    <row r="353" s="13" customFormat="1">
      <c r="A353" s="13"/>
      <c r="B353" s="269"/>
      <c r="C353" s="270"/>
      <c r="D353" s="261" t="s">
        <v>465</v>
      </c>
      <c r="E353" s="271" t="s">
        <v>1</v>
      </c>
      <c r="F353" s="272" t="s">
        <v>8043</v>
      </c>
      <c r="G353" s="270"/>
      <c r="H353" s="273">
        <v>228</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465</v>
      </c>
      <c r="AU353" s="279" t="s">
        <v>93</v>
      </c>
      <c r="AV353" s="13" t="s">
        <v>93</v>
      </c>
      <c r="AW353" s="13" t="s">
        <v>38</v>
      </c>
      <c r="AX353" s="13" t="s">
        <v>83</v>
      </c>
      <c r="AY353" s="279" t="s">
        <v>397</v>
      </c>
    </row>
    <row r="354" s="14" customFormat="1">
      <c r="A354" s="14"/>
      <c r="B354" s="280"/>
      <c r="C354" s="281"/>
      <c r="D354" s="261" t="s">
        <v>465</v>
      </c>
      <c r="E354" s="282" t="s">
        <v>1</v>
      </c>
      <c r="F354" s="283" t="s">
        <v>467</v>
      </c>
      <c r="G354" s="281"/>
      <c r="H354" s="284">
        <v>228</v>
      </c>
      <c r="I354" s="285"/>
      <c r="J354" s="281"/>
      <c r="K354" s="281"/>
      <c r="L354" s="286"/>
      <c r="M354" s="287"/>
      <c r="N354" s="288"/>
      <c r="O354" s="288"/>
      <c r="P354" s="288"/>
      <c r="Q354" s="288"/>
      <c r="R354" s="288"/>
      <c r="S354" s="288"/>
      <c r="T354" s="289"/>
      <c r="U354" s="14"/>
      <c r="V354" s="14"/>
      <c r="W354" s="14"/>
      <c r="X354" s="14"/>
      <c r="Y354" s="14"/>
      <c r="Z354" s="14"/>
      <c r="AA354" s="14"/>
      <c r="AB354" s="14"/>
      <c r="AC354" s="14"/>
      <c r="AD354" s="14"/>
      <c r="AE354" s="14"/>
      <c r="AT354" s="290" t="s">
        <v>465</v>
      </c>
      <c r="AU354" s="290" t="s">
        <v>93</v>
      </c>
      <c r="AV354" s="14" t="s">
        <v>124</v>
      </c>
      <c r="AW354" s="14" t="s">
        <v>38</v>
      </c>
      <c r="AX354" s="14" t="s">
        <v>91</v>
      </c>
      <c r="AY354" s="290" t="s">
        <v>397</v>
      </c>
    </row>
    <row r="355" s="2" customFormat="1" ht="21.75" customHeight="1">
      <c r="A355" s="40"/>
      <c r="B355" s="41"/>
      <c r="C355" s="247" t="s">
        <v>1057</v>
      </c>
      <c r="D355" s="247" t="s">
        <v>400</v>
      </c>
      <c r="E355" s="248" t="s">
        <v>7770</v>
      </c>
      <c r="F355" s="249" t="s">
        <v>7771</v>
      </c>
      <c r="G355" s="250" t="s">
        <v>656</v>
      </c>
      <c r="H355" s="251">
        <v>2</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400</v>
      </c>
      <c r="AU355" s="259" t="s">
        <v>93</v>
      </c>
      <c r="AY355" s="18" t="s">
        <v>397</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1060</v>
      </c>
    </row>
    <row r="356" s="13" customFormat="1">
      <c r="A356" s="13"/>
      <c r="B356" s="269"/>
      <c r="C356" s="270"/>
      <c r="D356" s="261" t="s">
        <v>465</v>
      </c>
      <c r="E356" s="271" t="s">
        <v>1</v>
      </c>
      <c r="F356" s="272" t="s">
        <v>7745</v>
      </c>
      <c r="G356" s="270"/>
      <c r="H356" s="273">
        <v>2</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4" customFormat="1">
      <c r="A357" s="14"/>
      <c r="B357" s="280"/>
      <c r="C357" s="281"/>
      <c r="D357" s="261" t="s">
        <v>465</v>
      </c>
      <c r="E357" s="282" t="s">
        <v>1</v>
      </c>
      <c r="F357" s="283" t="s">
        <v>467</v>
      </c>
      <c r="G357" s="281"/>
      <c r="H357" s="284">
        <v>2</v>
      </c>
      <c r="I357" s="285"/>
      <c r="J357" s="281"/>
      <c r="K357" s="281"/>
      <c r="L357" s="286"/>
      <c r="M357" s="287"/>
      <c r="N357" s="288"/>
      <c r="O357" s="288"/>
      <c r="P357" s="288"/>
      <c r="Q357" s="288"/>
      <c r="R357" s="288"/>
      <c r="S357" s="288"/>
      <c r="T357" s="289"/>
      <c r="U357" s="14"/>
      <c r="V357" s="14"/>
      <c r="W357" s="14"/>
      <c r="X357" s="14"/>
      <c r="Y357" s="14"/>
      <c r="Z357" s="14"/>
      <c r="AA357" s="14"/>
      <c r="AB357" s="14"/>
      <c r="AC357" s="14"/>
      <c r="AD357" s="14"/>
      <c r="AE357" s="14"/>
      <c r="AT357" s="290" t="s">
        <v>465</v>
      </c>
      <c r="AU357" s="290" t="s">
        <v>93</v>
      </c>
      <c r="AV357" s="14" t="s">
        <v>124</v>
      </c>
      <c r="AW357" s="14" t="s">
        <v>38</v>
      </c>
      <c r="AX357" s="14" t="s">
        <v>91</v>
      </c>
      <c r="AY357" s="290" t="s">
        <v>397</v>
      </c>
    </row>
    <row r="358" s="2" customFormat="1" ht="33" customHeight="1">
      <c r="A358" s="40"/>
      <c r="B358" s="41"/>
      <c r="C358" s="247" t="s">
        <v>1061</v>
      </c>
      <c r="D358" s="247" t="s">
        <v>400</v>
      </c>
      <c r="E358" s="248" t="s">
        <v>7772</v>
      </c>
      <c r="F358" s="249" t="s">
        <v>7773</v>
      </c>
      <c r="G358" s="250" t="s">
        <v>656</v>
      </c>
      <c r="H358" s="251">
        <v>1</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124</v>
      </c>
      <c r="AT358" s="259" t="s">
        <v>400</v>
      </c>
      <c r="AU358" s="259" t="s">
        <v>93</v>
      </c>
      <c r="AY358" s="18" t="s">
        <v>397</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124</v>
      </c>
      <c r="BM358" s="259" t="s">
        <v>1064</v>
      </c>
    </row>
    <row r="359" s="13" customFormat="1">
      <c r="A359" s="13"/>
      <c r="B359" s="269"/>
      <c r="C359" s="270"/>
      <c r="D359" s="261" t="s">
        <v>465</v>
      </c>
      <c r="E359" s="271" t="s">
        <v>1</v>
      </c>
      <c r="F359" s="272" t="s">
        <v>91</v>
      </c>
      <c r="G359" s="270"/>
      <c r="H359" s="273">
        <v>1</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465</v>
      </c>
      <c r="AU359" s="279" t="s">
        <v>93</v>
      </c>
      <c r="AV359" s="13" t="s">
        <v>93</v>
      </c>
      <c r="AW359" s="13" t="s">
        <v>38</v>
      </c>
      <c r="AX359" s="13" t="s">
        <v>83</v>
      </c>
      <c r="AY359" s="279" t="s">
        <v>397</v>
      </c>
    </row>
    <row r="360" s="14" customFormat="1">
      <c r="A360" s="14"/>
      <c r="B360" s="280"/>
      <c r="C360" s="281"/>
      <c r="D360" s="261" t="s">
        <v>465</v>
      </c>
      <c r="E360" s="282" t="s">
        <v>1</v>
      </c>
      <c r="F360" s="283" t="s">
        <v>467</v>
      </c>
      <c r="G360" s="281"/>
      <c r="H360" s="284">
        <v>1</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465</v>
      </c>
      <c r="AU360" s="290" t="s">
        <v>93</v>
      </c>
      <c r="AV360" s="14" t="s">
        <v>124</v>
      </c>
      <c r="AW360" s="14" t="s">
        <v>38</v>
      </c>
      <c r="AX360" s="14" t="s">
        <v>91</v>
      </c>
      <c r="AY360" s="290" t="s">
        <v>397</v>
      </c>
    </row>
    <row r="361" s="2" customFormat="1" ht="21.75" customHeight="1">
      <c r="A361" s="40"/>
      <c r="B361" s="41"/>
      <c r="C361" s="316" t="s">
        <v>1066</v>
      </c>
      <c r="D361" s="316" t="s">
        <v>534</v>
      </c>
      <c r="E361" s="317" t="s">
        <v>7774</v>
      </c>
      <c r="F361" s="318" t="s">
        <v>7775</v>
      </c>
      <c r="G361" s="319" t="s">
        <v>656</v>
      </c>
      <c r="H361" s="320">
        <v>1</v>
      </c>
      <c r="I361" s="321"/>
      <c r="J361" s="322">
        <f>ROUND(I361*H361,2)</f>
        <v>0</v>
      </c>
      <c r="K361" s="323"/>
      <c r="L361" s="324"/>
      <c r="M361" s="325" t="s">
        <v>1</v>
      </c>
      <c r="N361" s="32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136</v>
      </c>
      <c r="AT361" s="259" t="s">
        <v>534</v>
      </c>
      <c r="AU361" s="259" t="s">
        <v>93</v>
      </c>
      <c r="AY361" s="18" t="s">
        <v>397</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1069</v>
      </c>
    </row>
    <row r="362" s="13" customFormat="1">
      <c r="A362" s="13"/>
      <c r="B362" s="269"/>
      <c r="C362" s="270"/>
      <c r="D362" s="261" t="s">
        <v>465</v>
      </c>
      <c r="E362" s="271" t="s">
        <v>1</v>
      </c>
      <c r="F362" s="272" t="s">
        <v>91</v>
      </c>
      <c r="G362" s="270"/>
      <c r="H362" s="273">
        <v>1</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465</v>
      </c>
      <c r="AU362" s="279" t="s">
        <v>93</v>
      </c>
      <c r="AV362" s="13" t="s">
        <v>93</v>
      </c>
      <c r="AW362" s="13" t="s">
        <v>38</v>
      </c>
      <c r="AX362" s="13" t="s">
        <v>83</v>
      </c>
      <c r="AY362" s="279" t="s">
        <v>397</v>
      </c>
    </row>
    <row r="363" s="14" customFormat="1">
      <c r="A363" s="14"/>
      <c r="B363" s="280"/>
      <c r="C363" s="281"/>
      <c r="D363" s="261" t="s">
        <v>465</v>
      </c>
      <c r="E363" s="282" t="s">
        <v>1</v>
      </c>
      <c r="F363" s="283" t="s">
        <v>467</v>
      </c>
      <c r="G363" s="281"/>
      <c r="H363" s="284">
        <v>1</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465</v>
      </c>
      <c r="AU363" s="290" t="s">
        <v>93</v>
      </c>
      <c r="AV363" s="14" t="s">
        <v>124</v>
      </c>
      <c r="AW363" s="14" t="s">
        <v>38</v>
      </c>
      <c r="AX363" s="14" t="s">
        <v>91</v>
      </c>
      <c r="AY363" s="290" t="s">
        <v>397</v>
      </c>
    </row>
    <row r="364" s="2" customFormat="1" ht="21.75" customHeight="1">
      <c r="A364" s="40"/>
      <c r="B364" s="41"/>
      <c r="C364" s="316" t="s">
        <v>1070</v>
      </c>
      <c r="D364" s="316" t="s">
        <v>534</v>
      </c>
      <c r="E364" s="317" t="s">
        <v>7778</v>
      </c>
      <c r="F364" s="318" t="s">
        <v>7779</v>
      </c>
      <c r="G364" s="319" t="s">
        <v>656</v>
      </c>
      <c r="H364" s="320">
        <v>2</v>
      </c>
      <c r="I364" s="321"/>
      <c r="J364" s="322">
        <f>ROUND(I364*H364,2)</f>
        <v>0</v>
      </c>
      <c r="K364" s="323"/>
      <c r="L364" s="324"/>
      <c r="M364" s="325" t="s">
        <v>1</v>
      </c>
      <c r="N364" s="32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136</v>
      </c>
      <c r="AT364" s="259" t="s">
        <v>534</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1073</v>
      </c>
    </row>
    <row r="365" s="13" customFormat="1">
      <c r="A365" s="13"/>
      <c r="B365" s="269"/>
      <c r="C365" s="270"/>
      <c r="D365" s="261" t="s">
        <v>465</v>
      </c>
      <c r="E365" s="271" t="s">
        <v>1</v>
      </c>
      <c r="F365" s="272" t="s">
        <v>7745</v>
      </c>
      <c r="G365" s="270"/>
      <c r="H365" s="273">
        <v>2</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465</v>
      </c>
      <c r="AU365" s="279" t="s">
        <v>93</v>
      </c>
      <c r="AV365" s="13" t="s">
        <v>93</v>
      </c>
      <c r="AW365" s="13" t="s">
        <v>38</v>
      </c>
      <c r="AX365" s="13" t="s">
        <v>83</v>
      </c>
      <c r="AY365" s="279" t="s">
        <v>397</v>
      </c>
    </row>
    <row r="366" s="14" customFormat="1">
      <c r="A366" s="14"/>
      <c r="B366" s="280"/>
      <c r="C366" s="281"/>
      <c r="D366" s="261" t="s">
        <v>465</v>
      </c>
      <c r="E366" s="282" t="s">
        <v>1</v>
      </c>
      <c r="F366" s="283" t="s">
        <v>467</v>
      </c>
      <c r="G366" s="281"/>
      <c r="H366" s="284">
        <v>2</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465</v>
      </c>
      <c r="AU366" s="290" t="s">
        <v>93</v>
      </c>
      <c r="AV366" s="14" t="s">
        <v>124</v>
      </c>
      <c r="AW366" s="14" t="s">
        <v>38</v>
      </c>
      <c r="AX366" s="14" t="s">
        <v>91</v>
      </c>
      <c r="AY366" s="290" t="s">
        <v>397</v>
      </c>
    </row>
    <row r="367" s="2" customFormat="1" ht="21.75" customHeight="1">
      <c r="A367" s="40"/>
      <c r="B367" s="41"/>
      <c r="C367" s="316" t="s">
        <v>1078</v>
      </c>
      <c r="D367" s="316" t="s">
        <v>534</v>
      </c>
      <c r="E367" s="317" t="s">
        <v>8044</v>
      </c>
      <c r="F367" s="318" t="s">
        <v>8045</v>
      </c>
      <c r="G367" s="319" t="s">
        <v>656</v>
      </c>
      <c r="H367" s="320">
        <v>1</v>
      </c>
      <c r="I367" s="321"/>
      <c r="J367" s="322">
        <f>ROUND(I367*H367,2)</f>
        <v>0</v>
      </c>
      <c r="K367" s="323"/>
      <c r="L367" s="324"/>
      <c r="M367" s="325" t="s">
        <v>1</v>
      </c>
      <c r="N367" s="32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136</v>
      </c>
      <c r="AT367" s="259" t="s">
        <v>534</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1081</v>
      </c>
    </row>
    <row r="368" s="13" customFormat="1">
      <c r="A368" s="13"/>
      <c r="B368" s="269"/>
      <c r="C368" s="270"/>
      <c r="D368" s="261" t="s">
        <v>465</v>
      </c>
      <c r="E368" s="271" t="s">
        <v>1</v>
      </c>
      <c r="F368" s="272" t="s">
        <v>91</v>
      </c>
      <c r="G368" s="270"/>
      <c r="H368" s="273">
        <v>1</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465</v>
      </c>
      <c r="AU368" s="279" t="s">
        <v>93</v>
      </c>
      <c r="AV368" s="13" t="s">
        <v>93</v>
      </c>
      <c r="AW368" s="13" t="s">
        <v>38</v>
      </c>
      <c r="AX368" s="13" t="s">
        <v>83</v>
      </c>
      <c r="AY368" s="279" t="s">
        <v>397</v>
      </c>
    </row>
    <row r="369" s="14" customFormat="1">
      <c r="A369" s="14"/>
      <c r="B369" s="280"/>
      <c r="C369" s="281"/>
      <c r="D369" s="261" t="s">
        <v>465</v>
      </c>
      <c r="E369" s="282" t="s">
        <v>1</v>
      </c>
      <c r="F369" s="283" t="s">
        <v>467</v>
      </c>
      <c r="G369" s="281"/>
      <c r="H369" s="284">
        <v>1</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465</v>
      </c>
      <c r="AU369" s="290" t="s">
        <v>93</v>
      </c>
      <c r="AV369" s="14" t="s">
        <v>124</v>
      </c>
      <c r="AW369" s="14" t="s">
        <v>38</v>
      </c>
      <c r="AX369" s="14" t="s">
        <v>91</v>
      </c>
      <c r="AY369" s="290" t="s">
        <v>397</v>
      </c>
    </row>
    <row r="370" s="2" customFormat="1" ht="33" customHeight="1">
      <c r="A370" s="40"/>
      <c r="B370" s="41"/>
      <c r="C370" s="247" t="s">
        <v>1084</v>
      </c>
      <c r="D370" s="247" t="s">
        <v>400</v>
      </c>
      <c r="E370" s="248" t="s">
        <v>7788</v>
      </c>
      <c r="F370" s="249" t="s">
        <v>7789</v>
      </c>
      <c r="G370" s="250" t="s">
        <v>656</v>
      </c>
      <c r="H370" s="251">
        <v>2</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1087</v>
      </c>
    </row>
    <row r="371" s="13" customFormat="1">
      <c r="A371" s="13"/>
      <c r="B371" s="269"/>
      <c r="C371" s="270"/>
      <c r="D371" s="261" t="s">
        <v>465</v>
      </c>
      <c r="E371" s="271" t="s">
        <v>1</v>
      </c>
      <c r="F371" s="272" t="s">
        <v>7745</v>
      </c>
      <c r="G371" s="270"/>
      <c r="H371" s="273">
        <v>2</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2</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2" customFormat="1" ht="33" customHeight="1">
      <c r="A373" s="40"/>
      <c r="B373" s="41"/>
      <c r="C373" s="247" t="s">
        <v>1088</v>
      </c>
      <c r="D373" s="247" t="s">
        <v>400</v>
      </c>
      <c r="E373" s="248" t="s">
        <v>8046</v>
      </c>
      <c r="F373" s="249" t="s">
        <v>8047</v>
      </c>
      <c r="G373" s="250" t="s">
        <v>656</v>
      </c>
      <c r="H373" s="251">
        <v>2</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1091</v>
      </c>
    </row>
    <row r="374" s="13" customFormat="1">
      <c r="A374" s="13"/>
      <c r="B374" s="269"/>
      <c r="C374" s="270"/>
      <c r="D374" s="261" t="s">
        <v>465</v>
      </c>
      <c r="E374" s="271" t="s">
        <v>1</v>
      </c>
      <c r="F374" s="272" t="s">
        <v>7745</v>
      </c>
      <c r="G374" s="270"/>
      <c r="H374" s="273">
        <v>2</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465</v>
      </c>
      <c r="AU374" s="279" t="s">
        <v>93</v>
      </c>
      <c r="AV374" s="13" t="s">
        <v>93</v>
      </c>
      <c r="AW374" s="13" t="s">
        <v>38</v>
      </c>
      <c r="AX374" s="13" t="s">
        <v>83</v>
      </c>
      <c r="AY374" s="279" t="s">
        <v>397</v>
      </c>
    </row>
    <row r="375" s="14" customFormat="1">
      <c r="A375" s="14"/>
      <c r="B375" s="280"/>
      <c r="C375" s="281"/>
      <c r="D375" s="261" t="s">
        <v>465</v>
      </c>
      <c r="E375" s="282" t="s">
        <v>1</v>
      </c>
      <c r="F375" s="283" t="s">
        <v>467</v>
      </c>
      <c r="G375" s="281"/>
      <c r="H375" s="284">
        <v>2</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465</v>
      </c>
      <c r="AU375" s="290" t="s">
        <v>93</v>
      </c>
      <c r="AV375" s="14" t="s">
        <v>124</v>
      </c>
      <c r="AW375" s="14" t="s">
        <v>38</v>
      </c>
      <c r="AX375" s="14" t="s">
        <v>91</v>
      </c>
      <c r="AY375" s="290" t="s">
        <v>397</v>
      </c>
    </row>
    <row r="376" s="2" customFormat="1" ht="33" customHeight="1">
      <c r="A376" s="40"/>
      <c r="B376" s="41"/>
      <c r="C376" s="247" t="s">
        <v>1092</v>
      </c>
      <c r="D376" s="247" t="s">
        <v>400</v>
      </c>
      <c r="E376" s="248" t="s">
        <v>7795</v>
      </c>
      <c r="F376" s="249" t="s">
        <v>7796</v>
      </c>
      <c r="G376" s="250" t="s">
        <v>656</v>
      </c>
      <c r="H376" s="251">
        <v>2</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124</v>
      </c>
      <c r="AT376" s="259" t="s">
        <v>400</v>
      </c>
      <c r="AU376" s="259" t="s">
        <v>93</v>
      </c>
      <c r="AY376" s="18" t="s">
        <v>397</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124</v>
      </c>
      <c r="BM376" s="259" t="s">
        <v>1095</v>
      </c>
    </row>
    <row r="377" s="13" customFormat="1">
      <c r="A377" s="13"/>
      <c r="B377" s="269"/>
      <c r="C377" s="270"/>
      <c r="D377" s="261" t="s">
        <v>465</v>
      </c>
      <c r="E377" s="271" t="s">
        <v>1</v>
      </c>
      <c r="F377" s="272" t="s">
        <v>7745</v>
      </c>
      <c r="G377" s="270"/>
      <c r="H377" s="273">
        <v>2</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465</v>
      </c>
      <c r="AU377" s="279" t="s">
        <v>93</v>
      </c>
      <c r="AV377" s="13" t="s">
        <v>93</v>
      </c>
      <c r="AW377" s="13" t="s">
        <v>38</v>
      </c>
      <c r="AX377" s="13" t="s">
        <v>83</v>
      </c>
      <c r="AY377" s="279" t="s">
        <v>397</v>
      </c>
    </row>
    <row r="378" s="14" customFormat="1">
      <c r="A378" s="14"/>
      <c r="B378" s="280"/>
      <c r="C378" s="281"/>
      <c r="D378" s="261" t="s">
        <v>465</v>
      </c>
      <c r="E378" s="282" t="s">
        <v>1</v>
      </c>
      <c r="F378" s="283" t="s">
        <v>467</v>
      </c>
      <c r="G378" s="281"/>
      <c r="H378" s="284">
        <v>2</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465</v>
      </c>
      <c r="AU378" s="290" t="s">
        <v>93</v>
      </c>
      <c r="AV378" s="14" t="s">
        <v>124</v>
      </c>
      <c r="AW378" s="14" t="s">
        <v>38</v>
      </c>
      <c r="AX378" s="14" t="s">
        <v>91</v>
      </c>
      <c r="AY378" s="290" t="s">
        <v>397</v>
      </c>
    </row>
    <row r="379" s="2" customFormat="1" ht="33" customHeight="1">
      <c r="A379" s="40"/>
      <c r="B379" s="41"/>
      <c r="C379" s="247" t="s">
        <v>1096</v>
      </c>
      <c r="D379" s="247" t="s">
        <v>400</v>
      </c>
      <c r="E379" s="248" t="s">
        <v>7800</v>
      </c>
      <c r="F379" s="249" t="s">
        <v>7801</v>
      </c>
      <c r="G379" s="250" t="s">
        <v>656</v>
      </c>
      <c r="H379" s="251">
        <v>2</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124</v>
      </c>
      <c r="AT379" s="259" t="s">
        <v>400</v>
      </c>
      <c r="AU379" s="259" t="s">
        <v>93</v>
      </c>
      <c r="AY379" s="18" t="s">
        <v>397</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124</v>
      </c>
      <c r="BM379" s="259" t="s">
        <v>1099</v>
      </c>
    </row>
    <row r="380" s="13" customFormat="1">
      <c r="A380" s="13"/>
      <c r="B380" s="269"/>
      <c r="C380" s="270"/>
      <c r="D380" s="261" t="s">
        <v>465</v>
      </c>
      <c r="E380" s="271" t="s">
        <v>1</v>
      </c>
      <c r="F380" s="272" t="s">
        <v>7745</v>
      </c>
      <c r="G380" s="270"/>
      <c r="H380" s="273">
        <v>2</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465</v>
      </c>
      <c r="AU380" s="279" t="s">
        <v>93</v>
      </c>
      <c r="AV380" s="13" t="s">
        <v>93</v>
      </c>
      <c r="AW380" s="13" t="s">
        <v>38</v>
      </c>
      <c r="AX380" s="13" t="s">
        <v>83</v>
      </c>
      <c r="AY380" s="279" t="s">
        <v>397</v>
      </c>
    </row>
    <row r="381" s="14" customFormat="1">
      <c r="A381" s="14"/>
      <c r="B381" s="280"/>
      <c r="C381" s="281"/>
      <c r="D381" s="261" t="s">
        <v>465</v>
      </c>
      <c r="E381" s="282" t="s">
        <v>1</v>
      </c>
      <c r="F381" s="283" t="s">
        <v>467</v>
      </c>
      <c r="G381" s="281"/>
      <c r="H381" s="284">
        <v>2</v>
      </c>
      <c r="I381" s="285"/>
      <c r="J381" s="281"/>
      <c r="K381" s="281"/>
      <c r="L381" s="286"/>
      <c r="M381" s="287"/>
      <c r="N381" s="288"/>
      <c r="O381" s="288"/>
      <c r="P381" s="288"/>
      <c r="Q381" s="288"/>
      <c r="R381" s="288"/>
      <c r="S381" s="288"/>
      <c r="T381" s="289"/>
      <c r="U381" s="14"/>
      <c r="V381" s="14"/>
      <c r="W381" s="14"/>
      <c r="X381" s="14"/>
      <c r="Y381" s="14"/>
      <c r="Z381" s="14"/>
      <c r="AA381" s="14"/>
      <c r="AB381" s="14"/>
      <c r="AC381" s="14"/>
      <c r="AD381" s="14"/>
      <c r="AE381" s="14"/>
      <c r="AT381" s="290" t="s">
        <v>465</v>
      </c>
      <c r="AU381" s="290" t="s">
        <v>93</v>
      </c>
      <c r="AV381" s="14" t="s">
        <v>124</v>
      </c>
      <c r="AW381" s="14" t="s">
        <v>38</v>
      </c>
      <c r="AX381" s="14" t="s">
        <v>91</v>
      </c>
      <c r="AY381" s="290" t="s">
        <v>397</v>
      </c>
    </row>
    <row r="382" s="2" customFormat="1" ht="21.75" customHeight="1">
      <c r="A382" s="40"/>
      <c r="B382" s="41"/>
      <c r="C382" s="247" t="s">
        <v>1100</v>
      </c>
      <c r="D382" s="247" t="s">
        <v>400</v>
      </c>
      <c r="E382" s="248" t="s">
        <v>8048</v>
      </c>
      <c r="F382" s="249" t="s">
        <v>8049</v>
      </c>
      <c r="G382" s="250" t="s">
        <v>656</v>
      </c>
      <c r="H382" s="251">
        <v>5</v>
      </c>
      <c r="I382" s="252"/>
      <c r="J382" s="253">
        <f>ROUND(I382*H382,2)</f>
        <v>0</v>
      </c>
      <c r="K382" s="254"/>
      <c r="L382" s="46"/>
      <c r="M382" s="255" t="s">
        <v>1</v>
      </c>
      <c r="N382" s="256" t="s">
        <v>48</v>
      </c>
      <c r="O382" s="93"/>
      <c r="P382" s="257">
        <f>O382*H382</f>
        <v>0</v>
      </c>
      <c r="Q382" s="257">
        <v>0</v>
      </c>
      <c r="R382" s="257">
        <f>Q382*H382</f>
        <v>0</v>
      </c>
      <c r="S382" s="257">
        <v>0</v>
      </c>
      <c r="T382" s="258">
        <f>S382*H382</f>
        <v>0</v>
      </c>
      <c r="U382" s="40"/>
      <c r="V382" s="40"/>
      <c r="W382" s="40"/>
      <c r="X382" s="40"/>
      <c r="Y382" s="40"/>
      <c r="Z382" s="40"/>
      <c r="AA382" s="40"/>
      <c r="AB382" s="40"/>
      <c r="AC382" s="40"/>
      <c r="AD382" s="40"/>
      <c r="AE382" s="40"/>
      <c r="AR382" s="259" t="s">
        <v>124</v>
      </c>
      <c r="AT382" s="259" t="s">
        <v>400</v>
      </c>
      <c r="AU382" s="259" t="s">
        <v>93</v>
      </c>
      <c r="AY382" s="18" t="s">
        <v>397</v>
      </c>
      <c r="BE382" s="260">
        <f>IF(N382="základní",J382,0)</f>
        <v>0</v>
      </c>
      <c r="BF382" s="260">
        <f>IF(N382="snížená",J382,0)</f>
        <v>0</v>
      </c>
      <c r="BG382" s="260">
        <f>IF(N382="zákl. přenesená",J382,0)</f>
        <v>0</v>
      </c>
      <c r="BH382" s="260">
        <f>IF(N382="sníž. přenesená",J382,0)</f>
        <v>0</v>
      </c>
      <c r="BI382" s="260">
        <f>IF(N382="nulová",J382,0)</f>
        <v>0</v>
      </c>
      <c r="BJ382" s="18" t="s">
        <v>91</v>
      </c>
      <c r="BK382" s="260">
        <f>ROUND(I382*H382,2)</f>
        <v>0</v>
      </c>
      <c r="BL382" s="18" t="s">
        <v>124</v>
      </c>
      <c r="BM382" s="259" t="s">
        <v>1103</v>
      </c>
    </row>
    <row r="383" s="13" customFormat="1">
      <c r="A383" s="13"/>
      <c r="B383" s="269"/>
      <c r="C383" s="270"/>
      <c r="D383" s="261" t="s">
        <v>465</v>
      </c>
      <c r="E383" s="271" t="s">
        <v>1</v>
      </c>
      <c r="F383" s="272" t="s">
        <v>8050</v>
      </c>
      <c r="G383" s="270"/>
      <c r="H383" s="273">
        <v>5</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465</v>
      </c>
      <c r="AU383" s="279" t="s">
        <v>93</v>
      </c>
      <c r="AV383" s="13" t="s">
        <v>93</v>
      </c>
      <c r="AW383" s="13" t="s">
        <v>38</v>
      </c>
      <c r="AX383" s="13" t="s">
        <v>83</v>
      </c>
      <c r="AY383" s="279" t="s">
        <v>397</v>
      </c>
    </row>
    <row r="384" s="14" customFormat="1">
      <c r="A384" s="14"/>
      <c r="B384" s="280"/>
      <c r="C384" s="281"/>
      <c r="D384" s="261" t="s">
        <v>465</v>
      </c>
      <c r="E384" s="282" t="s">
        <v>1</v>
      </c>
      <c r="F384" s="283" t="s">
        <v>467</v>
      </c>
      <c r="G384" s="281"/>
      <c r="H384" s="284">
        <v>5</v>
      </c>
      <c r="I384" s="285"/>
      <c r="J384" s="281"/>
      <c r="K384" s="281"/>
      <c r="L384" s="286"/>
      <c r="M384" s="287"/>
      <c r="N384" s="288"/>
      <c r="O384" s="288"/>
      <c r="P384" s="288"/>
      <c r="Q384" s="288"/>
      <c r="R384" s="288"/>
      <c r="S384" s="288"/>
      <c r="T384" s="289"/>
      <c r="U384" s="14"/>
      <c r="V384" s="14"/>
      <c r="W384" s="14"/>
      <c r="X384" s="14"/>
      <c r="Y384" s="14"/>
      <c r="Z384" s="14"/>
      <c r="AA384" s="14"/>
      <c r="AB384" s="14"/>
      <c r="AC384" s="14"/>
      <c r="AD384" s="14"/>
      <c r="AE384" s="14"/>
      <c r="AT384" s="290" t="s">
        <v>465</v>
      </c>
      <c r="AU384" s="290" t="s">
        <v>93</v>
      </c>
      <c r="AV384" s="14" t="s">
        <v>124</v>
      </c>
      <c r="AW384" s="14" t="s">
        <v>38</v>
      </c>
      <c r="AX384" s="14" t="s">
        <v>91</v>
      </c>
      <c r="AY384" s="290" t="s">
        <v>397</v>
      </c>
    </row>
    <row r="385" s="2" customFormat="1" ht="21.75" customHeight="1">
      <c r="A385" s="40"/>
      <c r="B385" s="41"/>
      <c r="C385" s="316" t="s">
        <v>1105</v>
      </c>
      <c r="D385" s="316" t="s">
        <v>534</v>
      </c>
      <c r="E385" s="317" t="s">
        <v>8051</v>
      </c>
      <c r="F385" s="318" t="s">
        <v>8052</v>
      </c>
      <c r="G385" s="319" t="s">
        <v>656</v>
      </c>
      <c r="H385" s="320">
        <v>5</v>
      </c>
      <c r="I385" s="321"/>
      <c r="J385" s="322">
        <f>ROUND(I385*H385,2)</f>
        <v>0</v>
      </c>
      <c r="K385" s="323"/>
      <c r="L385" s="324"/>
      <c r="M385" s="325" t="s">
        <v>1</v>
      </c>
      <c r="N385" s="326" t="s">
        <v>48</v>
      </c>
      <c r="O385" s="93"/>
      <c r="P385" s="257">
        <f>O385*H385</f>
        <v>0</v>
      </c>
      <c r="Q385" s="257">
        <v>0</v>
      </c>
      <c r="R385" s="257">
        <f>Q385*H385</f>
        <v>0</v>
      </c>
      <c r="S385" s="257">
        <v>0</v>
      </c>
      <c r="T385" s="258">
        <f>S385*H385</f>
        <v>0</v>
      </c>
      <c r="U385" s="40"/>
      <c r="V385" s="40"/>
      <c r="W385" s="40"/>
      <c r="X385" s="40"/>
      <c r="Y385" s="40"/>
      <c r="Z385" s="40"/>
      <c r="AA385" s="40"/>
      <c r="AB385" s="40"/>
      <c r="AC385" s="40"/>
      <c r="AD385" s="40"/>
      <c r="AE385" s="40"/>
      <c r="AR385" s="259" t="s">
        <v>136</v>
      </c>
      <c r="AT385" s="259" t="s">
        <v>534</v>
      </c>
      <c r="AU385" s="259" t="s">
        <v>93</v>
      </c>
      <c r="AY385" s="18" t="s">
        <v>397</v>
      </c>
      <c r="BE385" s="260">
        <f>IF(N385="základní",J385,0)</f>
        <v>0</v>
      </c>
      <c r="BF385" s="260">
        <f>IF(N385="snížená",J385,0)</f>
        <v>0</v>
      </c>
      <c r="BG385" s="260">
        <f>IF(N385="zákl. přenesená",J385,0)</f>
        <v>0</v>
      </c>
      <c r="BH385" s="260">
        <f>IF(N385="sníž. přenesená",J385,0)</f>
        <v>0</v>
      </c>
      <c r="BI385" s="260">
        <f>IF(N385="nulová",J385,0)</f>
        <v>0</v>
      </c>
      <c r="BJ385" s="18" t="s">
        <v>91</v>
      </c>
      <c r="BK385" s="260">
        <f>ROUND(I385*H385,2)</f>
        <v>0</v>
      </c>
      <c r="BL385" s="18" t="s">
        <v>124</v>
      </c>
      <c r="BM385" s="259" t="s">
        <v>1108</v>
      </c>
    </row>
    <row r="386" s="13" customFormat="1">
      <c r="A386" s="13"/>
      <c r="B386" s="269"/>
      <c r="C386" s="270"/>
      <c r="D386" s="261" t="s">
        <v>465</v>
      </c>
      <c r="E386" s="271" t="s">
        <v>1</v>
      </c>
      <c r="F386" s="272" t="s">
        <v>8050</v>
      </c>
      <c r="G386" s="270"/>
      <c r="H386" s="273">
        <v>5</v>
      </c>
      <c r="I386" s="274"/>
      <c r="J386" s="270"/>
      <c r="K386" s="270"/>
      <c r="L386" s="275"/>
      <c r="M386" s="276"/>
      <c r="N386" s="277"/>
      <c r="O386" s="277"/>
      <c r="P386" s="277"/>
      <c r="Q386" s="277"/>
      <c r="R386" s="277"/>
      <c r="S386" s="277"/>
      <c r="T386" s="278"/>
      <c r="U386" s="13"/>
      <c r="V386" s="13"/>
      <c r="W386" s="13"/>
      <c r="X386" s="13"/>
      <c r="Y386" s="13"/>
      <c r="Z386" s="13"/>
      <c r="AA386" s="13"/>
      <c r="AB386" s="13"/>
      <c r="AC386" s="13"/>
      <c r="AD386" s="13"/>
      <c r="AE386" s="13"/>
      <c r="AT386" s="279" t="s">
        <v>465</v>
      </c>
      <c r="AU386" s="279" t="s">
        <v>93</v>
      </c>
      <c r="AV386" s="13" t="s">
        <v>93</v>
      </c>
      <c r="AW386" s="13" t="s">
        <v>38</v>
      </c>
      <c r="AX386" s="13" t="s">
        <v>83</v>
      </c>
      <c r="AY386" s="279" t="s">
        <v>397</v>
      </c>
    </row>
    <row r="387" s="14" customFormat="1">
      <c r="A387" s="14"/>
      <c r="B387" s="280"/>
      <c r="C387" s="281"/>
      <c r="D387" s="261" t="s">
        <v>465</v>
      </c>
      <c r="E387" s="282" t="s">
        <v>1</v>
      </c>
      <c r="F387" s="283" t="s">
        <v>467</v>
      </c>
      <c r="G387" s="281"/>
      <c r="H387" s="284">
        <v>5</v>
      </c>
      <c r="I387" s="285"/>
      <c r="J387" s="281"/>
      <c r="K387" s="281"/>
      <c r="L387" s="286"/>
      <c r="M387" s="287"/>
      <c r="N387" s="288"/>
      <c r="O387" s="288"/>
      <c r="P387" s="288"/>
      <c r="Q387" s="288"/>
      <c r="R387" s="288"/>
      <c r="S387" s="288"/>
      <c r="T387" s="289"/>
      <c r="U387" s="14"/>
      <c r="V387" s="14"/>
      <c r="W387" s="14"/>
      <c r="X387" s="14"/>
      <c r="Y387" s="14"/>
      <c r="Z387" s="14"/>
      <c r="AA387" s="14"/>
      <c r="AB387" s="14"/>
      <c r="AC387" s="14"/>
      <c r="AD387" s="14"/>
      <c r="AE387" s="14"/>
      <c r="AT387" s="290" t="s">
        <v>465</v>
      </c>
      <c r="AU387" s="290" t="s">
        <v>93</v>
      </c>
      <c r="AV387" s="14" t="s">
        <v>124</v>
      </c>
      <c r="AW387" s="14" t="s">
        <v>38</v>
      </c>
      <c r="AX387" s="14" t="s">
        <v>91</v>
      </c>
      <c r="AY387" s="290" t="s">
        <v>397</v>
      </c>
    </row>
    <row r="388" s="2" customFormat="1" ht="21.75" customHeight="1">
      <c r="A388" s="40"/>
      <c r="B388" s="41"/>
      <c r="C388" s="316" t="s">
        <v>1109</v>
      </c>
      <c r="D388" s="316" t="s">
        <v>534</v>
      </c>
      <c r="E388" s="317" t="s">
        <v>8053</v>
      </c>
      <c r="F388" s="318" t="s">
        <v>8054</v>
      </c>
      <c r="G388" s="319" t="s">
        <v>656</v>
      </c>
      <c r="H388" s="320">
        <v>5</v>
      </c>
      <c r="I388" s="321"/>
      <c r="J388" s="322">
        <f>ROUND(I388*H388,2)</f>
        <v>0</v>
      </c>
      <c r="K388" s="323"/>
      <c r="L388" s="324"/>
      <c r="M388" s="325" t="s">
        <v>1</v>
      </c>
      <c r="N388" s="326" t="s">
        <v>48</v>
      </c>
      <c r="O388" s="93"/>
      <c r="P388" s="257">
        <f>O388*H388</f>
        <v>0</v>
      </c>
      <c r="Q388" s="257">
        <v>0</v>
      </c>
      <c r="R388" s="257">
        <f>Q388*H388</f>
        <v>0</v>
      </c>
      <c r="S388" s="257">
        <v>0</v>
      </c>
      <c r="T388" s="258">
        <f>S388*H388</f>
        <v>0</v>
      </c>
      <c r="U388" s="40"/>
      <c r="V388" s="40"/>
      <c r="W388" s="40"/>
      <c r="X388" s="40"/>
      <c r="Y388" s="40"/>
      <c r="Z388" s="40"/>
      <c r="AA388" s="40"/>
      <c r="AB388" s="40"/>
      <c r="AC388" s="40"/>
      <c r="AD388" s="40"/>
      <c r="AE388" s="40"/>
      <c r="AR388" s="259" t="s">
        <v>136</v>
      </c>
      <c r="AT388" s="259" t="s">
        <v>534</v>
      </c>
      <c r="AU388" s="259" t="s">
        <v>93</v>
      </c>
      <c r="AY388" s="18" t="s">
        <v>397</v>
      </c>
      <c r="BE388" s="260">
        <f>IF(N388="základní",J388,0)</f>
        <v>0</v>
      </c>
      <c r="BF388" s="260">
        <f>IF(N388="snížená",J388,0)</f>
        <v>0</v>
      </c>
      <c r="BG388" s="260">
        <f>IF(N388="zákl. přenesená",J388,0)</f>
        <v>0</v>
      </c>
      <c r="BH388" s="260">
        <f>IF(N388="sníž. přenesená",J388,0)</f>
        <v>0</v>
      </c>
      <c r="BI388" s="260">
        <f>IF(N388="nulová",J388,0)</f>
        <v>0</v>
      </c>
      <c r="BJ388" s="18" t="s">
        <v>91</v>
      </c>
      <c r="BK388" s="260">
        <f>ROUND(I388*H388,2)</f>
        <v>0</v>
      </c>
      <c r="BL388" s="18" t="s">
        <v>124</v>
      </c>
      <c r="BM388" s="259" t="s">
        <v>1112</v>
      </c>
    </row>
    <row r="389" s="13" customFormat="1">
      <c r="A389" s="13"/>
      <c r="B389" s="269"/>
      <c r="C389" s="270"/>
      <c r="D389" s="261" t="s">
        <v>465</v>
      </c>
      <c r="E389" s="271" t="s">
        <v>1</v>
      </c>
      <c r="F389" s="272" t="s">
        <v>8050</v>
      </c>
      <c r="G389" s="270"/>
      <c r="H389" s="273">
        <v>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465</v>
      </c>
      <c r="AU389" s="279" t="s">
        <v>93</v>
      </c>
      <c r="AV389" s="13" t="s">
        <v>93</v>
      </c>
      <c r="AW389" s="13" t="s">
        <v>38</v>
      </c>
      <c r="AX389" s="13" t="s">
        <v>83</v>
      </c>
      <c r="AY389" s="279" t="s">
        <v>397</v>
      </c>
    </row>
    <row r="390" s="14" customFormat="1">
      <c r="A390" s="14"/>
      <c r="B390" s="280"/>
      <c r="C390" s="281"/>
      <c r="D390" s="261" t="s">
        <v>465</v>
      </c>
      <c r="E390" s="282" t="s">
        <v>1</v>
      </c>
      <c r="F390" s="283" t="s">
        <v>467</v>
      </c>
      <c r="G390" s="281"/>
      <c r="H390" s="284">
        <v>5</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465</v>
      </c>
      <c r="AU390" s="290" t="s">
        <v>93</v>
      </c>
      <c r="AV390" s="14" t="s">
        <v>124</v>
      </c>
      <c r="AW390" s="14" t="s">
        <v>38</v>
      </c>
      <c r="AX390" s="14" t="s">
        <v>91</v>
      </c>
      <c r="AY390" s="290" t="s">
        <v>397</v>
      </c>
    </row>
    <row r="391" s="2" customFormat="1" ht="16.5" customHeight="1">
      <c r="A391" s="40"/>
      <c r="B391" s="41"/>
      <c r="C391" s="316" t="s">
        <v>790</v>
      </c>
      <c r="D391" s="316" t="s">
        <v>534</v>
      </c>
      <c r="E391" s="317" t="s">
        <v>8055</v>
      </c>
      <c r="F391" s="318" t="s">
        <v>8056</v>
      </c>
      <c r="G391" s="319" t="s">
        <v>656</v>
      </c>
      <c r="H391" s="320">
        <v>5</v>
      </c>
      <c r="I391" s="321"/>
      <c r="J391" s="322">
        <f>ROUND(I391*H391,2)</f>
        <v>0</v>
      </c>
      <c r="K391" s="323"/>
      <c r="L391" s="324"/>
      <c r="M391" s="325" t="s">
        <v>1</v>
      </c>
      <c r="N391" s="32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136</v>
      </c>
      <c r="AT391" s="259" t="s">
        <v>534</v>
      </c>
      <c r="AU391" s="259" t="s">
        <v>93</v>
      </c>
      <c r="AY391" s="18" t="s">
        <v>397</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124</v>
      </c>
      <c r="BM391" s="259" t="s">
        <v>1115</v>
      </c>
    </row>
    <row r="392" s="13" customFormat="1">
      <c r="A392" s="13"/>
      <c r="B392" s="269"/>
      <c r="C392" s="270"/>
      <c r="D392" s="261" t="s">
        <v>465</v>
      </c>
      <c r="E392" s="271" t="s">
        <v>1</v>
      </c>
      <c r="F392" s="272" t="s">
        <v>8050</v>
      </c>
      <c r="G392" s="270"/>
      <c r="H392" s="273">
        <v>5</v>
      </c>
      <c r="I392" s="274"/>
      <c r="J392" s="270"/>
      <c r="K392" s="270"/>
      <c r="L392" s="275"/>
      <c r="M392" s="276"/>
      <c r="N392" s="277"/>
      <c r="O392" s="277"/>
      <c r="P392" s="277"/>
      <c r="Q392" s="277"/>
      <c r="R392" s="277"/>
      <c r="S392" s="277"/>
      <c r="T392" s="278"/>
      <c r="U392" s="13"/>
      <c r="V392" s="13"/>
      <c r="W392" s="13"/>
      <c r="X392" s="13"/>
      <c r="Y392" s="13"/>
      <c r="Z392" s="13"/>
      <c r="AA392" s="13"/>
      <c r="AB392" s="13"/>
      <c r="AC392" s="13"/>
      <c r="AD392" s="13"/>
      <c r="AE392" s="13"/>
      <c r="AT392" s="279" t="s">
        <v>465</v>
      </c>
      <c r="AU392" s="279" t="s">
        <v>93</v>
      </c>
      <c r="AV392" s="13" t="s">
        <v>93</v>
      </c>
      <c r="AW392" s="13" t="s">
        <v>38</v>
      </c>
      <c r="AX392" s="13" t="s">
        <v>83</v>
      </c>
      <c r="AY392" s="279" t="s">
        <v>397</v>
      </c>
    </row>
    <row r="393" s="14" customFormat="1">
      <c r="A393" s="14"/>
      <c r="B393" s="280"/>
      <c r="C393" s="281"/>
      <c r="D393" s="261" t="s">
        <v>465</v>
      </c>
      <c r="E393" s="282" t="s">
        <v>1</v>
      </c>
      <c r="F393" s="283" t="s">
        <v>467</v>
      </c>
      <c r="G393" s="281"/>
      <c r="H393" s="284">
        <v>5</v>
      </c>
      <c r="I393" s="285"/>
      <c r="J393" s="281"/>
      <c r="K393" s="281"/>
      <c r="L393" s="286"/>
      <c r="M393" s="287"/>
      <c r="N393" s="288"/>
      <c r="O393" s="288"/>
      <c r="P393" s="288"/>
      <c r="Q393" s="288"/>
      <c r="R393" s="288"/>
      <c r="S393" s="288"/>
      <c r="T393" s="289"/>
      <c r="U393" s="14"/>
      <c r="V393" s="14"/>
      <c r="W393" s="14"/>
      <c r="X393" s="14"/>
      <c r="Y393" s="14"/>
      <c r="Z393" s="14"/>
      <c r="AA393" s="14"/>
      <c r="AB393" s="14"/>
      <c r="AC393" s="14"/>
      <c r="AD393" s="14"/>
      <c r="AE393" s="14"/>
      <c r="AT393" s="290" t="s">
        <v>465</v>
      </c>
      <c r="AU393" s="290" t="s">
        <v>93</v>
      </c>
      <c r="AV393" s="14" t="s">
        <v>124</v>
      </c>
      <c r="AW393" s="14" t="s">
        <v>38</v>
      </c>
      <c r="AX393" s="14" t="s">
        <v>91</v>
      </c>
      <c r="AY393" s="290" t="s">
        <v>397</v>
      </c>
    </row>
    <row r="394" s="2" customFormat="1" ht="21.75" customHeight="1">
      <c r="A394" s="40"/>
      <c r="B394" s="41"/>
      <c r="C394" s="316" t="s">
        <v>1116</v>
      </c>
      <c r="D394" s="316" t="s">
        <v>534</v>
      </c>
      <c r="E394" s="317" t="s">
        <v>8057</v>
      </c>
      <c r="F394" s="318" t="s">
        <v>8058</v>
      </c>
      <c r="G394" s="319" t="s">
        <v>656</v>
      </c>
      <c r="H394" s="320">
        <v>5</v>
      </c>
      <c r="I394" s="321"/>
      <c r="J394" s="322">
        <f>ROUND(I394*H394,2)</f>
        <v>0</v>
      </c>
      <c r="K394" s="323"/>
      <c r="L394" s="324"/>
      <c r="M394" s="325" t="s">
        <v>1</v>
      </c>
      <c r="N394" s="326" t="s">
        <v>48</v>
      </c>
      <c r="O394" s="93"/>
      <c r="P394" s="257">
        <f>O394*H394</f>
        <v>0</v>
      </c>
      <c r="Q394" s="257">
        <v>0</v>
      </c>
      <c r="R394" s="257">
        <f>Q394*H394</f>
        <v>0</v>
      </c>
      <c r="S394" s="257">
        <v>0</v>
      </c>
      <c r="T394" s="258">
        <f>S394*H394</f>
        <v>0</v>
      </c>
      <c r="U394" s="40"/>
      <c r="V394" s="40"/>
      <c r="W394" s="40"/>
      <c r="X394" s="40"/>
      <c r="Y394" s="40"/>
      <c r="Z394" s="40"/>
      <c r="AA394" s="40"/>
      <c r="AB394" s="40"/>
      <c r="AC394" s="40"/>
      <c r="AD394" s="40"/>
      <c r="AE394" s="40"/>
      <c r="AR394" s="259" t="s">
        <v>136</v>
      </c>
      <c r="AT394" s="259" t="s">
        <v>534</v>
      </c>
      <c r="AU394" s="259" t="s">
        <v>93</v>
      </c>
      <c r="AY394" s="18" t="s">
        <v>397</v>
      </c>
      <c r="BE394" s="260">
        <f>IF(N394="základní",J394,0)</f>
        <v>0</v>
      </c>
      <c r="BF394" s="260">
        <f>IF(N394="snížená",J394,0)</f>
        <v>0</v>
      </c>
      <c r="BG394" s="260">
        <f>IF(N394="zákl. přenesená",J394,0)</f>
        <v>0</v>
      </c>
      <c r="BH394" s="260">
        <f>IF(N394="sníž. přenesená",J394,0)</f>
        <v>0</v>
      </c>
      <c r="BI394" s="260">
        <f>IF(N394="nulová",J394,0)</f>
        <v>0</v>
      </c>
      <c r="BJ394" s="18" t="s">
        <v>91</v>
      </c>
      <c r="BK394" s="260">
        <f>ROUND(I394*H394,2)</f>
        <v>0</v>
      </c>
      <c r="BL394" s="18" t="s">
        <v>124</v>
      </c>
      <c r="BM394" s="259" t="s">
        <v>1479</v>
      </c>
    </row>
    <row r="395" s="13" customFormat="1">
      <c r="A395" s="13"/>
      <c r="B395" s="269"/>
      <c r="C395" s="270"/>
      <c r="D395" s="261" t="s">
        <v>465</v>
      </c>
      <c r="E395" s="271" t="s">
        <v>1</v>
      </c>
      <c r="F395" s="272" t="s">
        <v>8050</v>
      </c>
      <c r="G395" s="270"/>
      <c r="H395" s="273">
        <v>5</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465</v>
      </c>
      <c r="AU395" s="279" t="s">
        <v>93</v>
      </c>
      <c r="AV395" s="13" t="s">
        <v>93</v>
      </c>
      <c r="AW395" s="13" t="s">
        <v>38</v>
      </c>
      <c r="AX395" s="13" t="s">
        <v>83</v>
      </c>
      <c r="AY395" s="279" t="s">
        <v>397</v>
      </c>
    </row>
    <row r="396" s="14" customFormat="1">
      <c r="A396" s="14"/>
      <c r="B396" s="280"/>
      <c r="C396" s="281"/>
      <c r="D396" s="261" t="s">
        <v>465</v>
      </c>
      <c r="E396" s="282" t="s">
        <v>1</v>
      </c>
      <c r="F396" s="283" t="s">
        <v>467</v>
      </c>
      <c r="G396" s="281"/>
      <c r="H396" s="284">
        <v>5</v>
      </c>
      <c r="I396" s="285"/>
      <c r="J396" s="281"/>
      <c r="K396" s="281"/>
      <c r="L396" s="286"/>
      <c r="M396" s="287"/>
      <c r="N396" s="288"/>
      <c r="O396" s="288"/>
      <c r="P396" s="288"/>
      <c r="Q396" s="288"/>
      <c r="R396" s="288"/>
      <c r="S396" s="288"/>
      <c r="T396" s="289"/>
      <c r="U396" s="14"/>
      <c r="V396" s="14"/>
      <c r="W396" s="14"/>
      <c r="X396" s="14"/>
      <c r="Y396" s="14"/>
      <c r="Z396" s="14"/>
      <c r="AA396" s="14"/>
      <c r="AB396" s="14"/>
      <c r="AC396" s="14"/>
      <c r="AD396" s="14"/>
      <c r="AE396" s="14"/>
      <c r="AT396" s="290" t="s">
        <v>465</v>
      </c>
      <c r="AU396" s="290" t="s">
        <v>93</v>
      </c>
      <c r="AV396" s="14" t="s">
        <v>124</v>
      </c>
      <c r="AW396" s="14" t="s">
        <v>38</v>
      </c>
      <c r="AX396" s="14" t="s">
        <v>91</v>
      </c>
      <c r="AY396" s="290" t="s">
        <v>397</v>
      </c>
    </row>
    <row r="397" s="2" customFormat="1" ht="21.75" customHeight="1">
      <c r="A397" s="40"/>
      <c r="B397" s="41"/>
      <c r="C397" s="247" t="s">
        <v>793</v>
      </c>
      <c r="D397" s="247" t="s">
        <v>400</v>
      </c>
      <c r="E397" s="248" t="s">
        <v>7803</v>
      </c>
      <c r="F397" s="249" t="s">
        <v>7804</v>
      </c>
      <c r="G397" s="250" t="s">
        <v>656</v>
      </c>
      <c r="H397" s="251">
        <v>1</v>
      </c>
      <c r="I397" s="252"/>
      <c r="J397" s="253">
        <f>ROUND(I397*H397,2)</f>
        <v>0</v>
      </c>
      <c r="K397" s="254"/>
      <c r="L397" s="46"/>
      <c r="M397" s="255" t="s">
        <v>1</v>
      </c>
      <c r="N397" s="256" t="s">
        <v>48</v>
      </c>
      <c r="O397" s="93"/>
      <c r="P397" s="257">
        <f>O397*H397</f>
        <v>0</v>
      </c>
      <c r="Q397" s="257">
        <v>0</v>
      </c>
      <c r="R397" s="257">
        <f>Q397*H397</f>
        <v>0</v>
      </c>
      <c r="S397" s="257">
        <v>0</v>
      </c>
      <c r="T397" s="258">
        <f>S397*H397</f>
        <v>0</v>
      </c>
      <c r="U397" s="40"/>
      <c r="V397" s="40"/>
      <c r="W397" s="40"/>
      <c r="X397" s="40"/>
      <c r="Y397" s="40"/>
      <c r="Z397" s="40"/>
      <c r="AA397" s="40"/>
      <c r="AB397" s="40"/>
      <c r="AC397" s="40"/>
      <c r="AD397" s="40"/>
      <c r="AE397" s="40"/>
      <c r="AR397" s="259" t="s">
        <v>124</v>
      </c>
      <c r="AT397" s="259" t="s">
        <v>400</v>
      </c>
      <c r="AU397" s="259" t="s">
        <v>93</v>
      </c>
      <c r="AY397" s="18" t="s">
        <v>397</v>
      </c>
      <c r="BE397" s="260">
        <f>IF(N397="základní",J397,0)</f>
        <v>0</v>
      </c>
      <c r="BF397" s="260">
        <f>IF(N397="snížená",J397,0)</f>
        <v>0</v>
      </c>
      <c r="BG397" s="260">
        <f>IF(N397="zákl. přenesená",J397,0)</f>
        <v>0</v>
      </c>
      <c r="BH397" s="260">
        <f>IF(N397="sníž. přenesená",J397,0)</f>
        <v>0</v>
      </c>
      <c r="BI397" s="260">
        <f>IF(N397="nulová",J397,0)</f>
        <v>0</v>
      </c>
      <c r="BJ397" s="18" t="s">
        <v>91</v>
      </c>
      <c r="BK397" s="260">
        <f>ROUND(I397*H397,2)</f>
        <v>0</v>
      </c>
      <c r="BL397" s="18" t="s">
        <v>124</v>
      </c>
      <c r="BM397" s="259" t="s">
        <v>1496</v>
      </c>
    </row>
    <row r="398" s="13" customFormat="1">
      <c r="A398" s="13"/>
      <c r="B398" s="269"/>
      <c r="C398" s="270"/>
      <c r="D398" s="261" t="s">
        <v>465</v>
      </c>
      <c r="E398" s="271" t="s">
        <v>1</v>
      </c>
      <c r="F398" s="272" t="s">
        <v>91</v>
      </c>
      <c r="G398" s="270"/>
      <c r="H398" s="273">
        <v>1</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465</v>
      </c>
      <c r="AU398" s="279" t="s">
        <v>93</v>
      </c>
      <c r="AV398" s="13" t="s">
        <v>93</v>
      </c>
      <c r="AW398" s="13" t="s">
        <v>38</v>
      </c>
      <c r="AX398" s="13" t="s">
        <v>83</v>
      </c>
      <c r="AY398" s="279" t="s">
        <v>397</v>
      </c>
    </row>
    <row r="399" s="14" customFormat="1">
      <c r="A399" s="14"/>
      <c r="B399" s="280"/>
      <c r="C399" s="281"/>
      <c r="D399" s="261" t="s">
        <v>465</v>
      </c>
      <c r="E399" s="282" t="s">
        <v>1</v>
      </c>
      <c r="F399" s="283" t="s">
        <v>467</v>
      </c>
      <c r="G399" s="281"/>
      <c r="H399" s="284">
        <v>1</v>
      </c>
      <c r="I399" s="285"/>
      <c r="J399" s="281"/>
      <c r="K399" s="281"/>
      <c r="L399" s="286"/>
      <c r="M399" s="287"/>
      <c r="N399" s="288"/>
      <c r="O399" s="288"/>
      <c r="P399" s="288"/>
      <c r="Q399" s="288"/>
      <c r="R399" s="288"/>
      <c r="S399" s="288"/>
      <c r="T399" s="289"/>
      <c r="U399" s="14"/>
      <c r="V399" s="14"/>
      <c r="W399" s="14"/>
      <c r="X399" s="14"/>
      <c r="Y399" s="14"/>
      <c r="Z399" s="14"/>
      <c r="AA399" s="14"/>
      <c r="AB399" s="14"/>
      <c r="AC399" s="14"/>
      <c r="AD399" s="14"/>
      <c r="AE399" s="14"/>
      <c r="AT399" s="290" t="s">
        <v>465</v>
      </c>
      <c r="AU399" s="290" t="s">
        <v>93</v>
      </c>
      <c r="AV399" s="14" t="s">
        <v>124</v>
      </c>
      <c r="AW399" s="14" t="s">
        <v>38</v>
      </c>
      <c r="AX399" s="14" t="s">
        <v>91</v>
      </c>
      <c r="AY399" s="290" t="s">
        <v>397</v>
      </c>
    </row>
    <row r="400" s="2" customFormat="1" ht="21.75" customHeight="1">
      <c r="A400" s="40"/>
      <c r="B400" s="41"/>
      <c r="C400" s="316" t="s">
        <v>1125</v>
      </c>
      <c r="D400" s="316" t="s">
        <v>534</v>
      </c>
      <c r="E400" s="317" t="s">
        <v>7805</v>
      </c>
      <c r="F400" s="318" t="s">
        <v>7806</v>
      </c>
      <c r="G400" s="319" t="s">
        <v>656</v>
      </c>
      <c r="H400" s="320">
        <v>1</v>
      </c>
      <c r="I400" s="321"/>
      <c r="J400" s="322">
        <f>ROUND(I400*H400,2)</f>
        <v>0</v>
      </c>
      <c r="K400" s="323"/>
      <c r="L400" s="324"/>
      <c r="M400" s="325" t="s">
        <v>1</v>
      </c>
      <c r="N400" s="326" t="s">
        <v>48</v>
      </c>
      <c r="O400" s="93"/>
      <c r="P400" s="257">
        <f>O400*H400</f>
        <v>0</v>
      </c>
      <c r="Q400" s="257">
        <v>0</v>
      </c>
      <c r="R400" s="257">
        <f>Q400*H400</f>
        <v>0</v>
      </c>
      <c r="S400" s="257">
        <v>0</v>
      </c>
      <c r="T400" s="258">
        <f>S400*H400</f>
        <v>0</v>
      </c>
      <c r="U400" s="40"/>
      <c r="V400" s="40"/>
      <c r="W400" s="40"/>
      <c r="X400" s="40"/>
      <c r="Y400" s="40"/>
      <c r="Z400" s="40"/>
      <c r="AA400" s="40"/>
      <c r="AB400" s="40"/>
      <c r="AC400" s="40"/>
      <c r="AD400" s="40"/>
      <c r="AE400" s="40"/>
      <c r="AR400" s="259" t="s">
        <v>136</v>
      </c>
      <c r="AT400" s="259" t="s">
        <v>534</v>
      </c>
      <c r="AU400" s="259" t="s">
        <v>93</v>
      </c>
      <c r="AY400" s="18" t="s">
        <v>397</v>
      </c>
      <c r="BE400" s="260">
        <f>IF(N400="základní",J400,0)</f>
        <v>0</v>
      </c>
      <c r="BF400" s="260">
        <f>IF(N400="snížená",J400,0)</f>
        <v>0</v>
      </c>
      <c r="BG400" s="260">
        <f>IF(N400="zákl. přenesená",J400,0)</f>
        <v>0</v>
      </c>
      <c r="BH400" s="260">
        <f>IF(N400="sníž. přenesená",J400,0)</f>
        <v>0</v>
      </c>
      <c r="BI400" s="260">
        <f>IF(N400="nulová",J400,0)</f>
        <v>0</v>
      </c>
      <c r="BJ400" s="18" t="s">
        <v>91</v>
      </c>
      <c r="BK400" s="260">
        <f>ROUND(I400*H400,2)</f>
        <v>0</v>
      </c>
      <c r="BL400" s="18" t="s">
        <v>124</v>
      </c>
      <c r="BM400" s="259" t="s">
        <v>1128</v>
      </c>
    </row>
    <row r="401" s="13" customFormat="1">
      <c r="A401" s="13"/>
      <c r="B401" s="269"/>
      <c r="C401" s="270"/>
      <c r="D401" s="261" t="s">
        <v>465</v>
      </c>
      <c r="E401" s="271" t="s">
        <v>1</v>
      </c>
      <c r="F401" s="272" t="s">
        <v>91</v>
      </c>
      <c r="G401" s="270"/>
      <c r="H401" s="273">
        <v>1</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465</v>
      </c>
      <c r="AU401" s="279" t="s">
        <v>93</v>
      </c>
      <c r="AV401" s="13" t="s">
        <v>93</v>
      </c>
      <c r="AW401" s="13" t="s">
        <v>38</v>
      </c>
      <c r="AX401" s="13" t="s">
        <v>83</v>
      </c>
      <c r="AY401" s="279" t="s">
        <v>397</v>
      </c>
    </row>
    <row r="402" s="14" customFormat="1">
      <c r="A402" s="14"/>
      <c r="B402" s="280"/>
      <c r="C402" s="281"/>
      <c r="D402" s="261" t="s">
        <v>465</v>
      </c>
      <c r="E402" s="282" t="s">
        <v>1</v>
      </c>
      <c r="F402" s="283" t="s">
        <v>467</v>
      </c>
      <c r="G402" s="281"/>
      <c r="H402" s="284">
        <v>1</v>
      </c>
      <c r="I402" s="285"/>
      <c r="J402" s="281"/>
      <c r="K402" s="281"/>
      <c r="L402" s="286"/>
      <c r="M402" s="287"/>
      <c r="N402" s="288"/>
      <c r="O402" s="288"/>
      <c r="P402" s="288"/>
      <c r="Q402" s="288"/>
      <c r="R402" s="288"/>
      <c r="S402" s="288"/>
      <c r="T402" s="289"/>
      <c r="U402" s="14"/>
      <c r="V402" s="14"/>
      <c r="W402" s="14"/>
      <c r="X402" s="14"/>
      <c r="Y402" s="14"/>
      <c r="Z402" s="14"/>
      <c r="AA402" s="14"/>
      <c r="AB402" s="14"/>
      <c r="AC402" s="14"/>
      <c r="AD402" s="14"/>
      <c r="AE402" s="14"/>
      <c r="AT402" s="290" t="s">
        <v>465</v>
      </c>
      <c r="AU402" s="290" t="s">
        <v>93</v>
      </c>
      <c r="AV402" s="14" t="s">
        <v>124</v>
      </c>
      <c r="AW402" s="14" t="s">
        <v>38</v>
      </c>
      <c r="AX402" s="14" t="s">
        <v>91</v>
      </c>
      <c r="AY402" s="290" t="s">
        <v>397</v>
      </c>
    </row>
    <row r="403" s="2" customFormat="1" ht="21.75" customHeight="1">
      <c r="A403" s="40"/>
      <c r="B403" s="41"/>
      <c r="C403" s="247" t="s">
        <v>798</v>
      </c>
      <c r="D403" s="247" t="s">
        <v>400</v>
      </c>
      <c r="E403" s="248" t="s">
        <v>8059</v>
      </c>
      <c r="F403" s="249" t="s">
        <v>8060</v>
      </c>
      <c r="G403" s="250" t="s">
        <v>656</v>
      </c>
      <c r="H403" s="251">
        <v>5</v>
      </c>
      <c r="I403" s="252"/>
      <c r="J403" s="253">
        <f>ROUND(I403*H403,2)</f>
        <v>0</v>
      </c>
      <c r="K403" s="254"/>
      <c r="L403" s="46"/>
      <c r="M403" s="255" t="s">
        <v>1</v>
      </c>
      <c r="N403" s="256" t="s">
        <v>48</v>
      </c>
      <c r="O403" s="93"/>
      <c r="P403" s="257">
        <f>O403*H403</f>
        <v>0</v>
      </c>
      <c r="Q403" s="257">
        <v>0</v>
      </c>
      <c r="R403" s="257">
        <f>Q403*H403</f>
        <v>0</v>
      </c>
      <c r="S403" s="257">
        <v>0</v>
      </c>
      <c r="T403" s="258">
        <f>S403*H403</f>
        <v>0</v>
      </c>
      <c r="U403" s="40"/>
      <c r="V403" s="40"/>
      <c r="W403" s="40"/>
      <c r="X403" s="40"/>
      <c r="Y403" s="40"/>
      <c r="Z403" s="40"/>
      <c r="AA403" s="40"/>
      <c r="AB403" s="40"/>
      <c r="AC403" s="40"/>
      <c r="AD403" s="40"/>
      <c r="AE403" s="40"/>
      <c r="AR403" s="259" t="s">
        <v>124</v>
      </c>
      <c r="AT403" s="259" t="s">
        <v>400</v>
      </c>
      <c r="AU403" s="259" t="s">
        <v>93</v>
      </c>
      <c r="AY403" s="18" t="s">
        <v>397</v>
      </c>
      <c r="BE403" s="260">
        <f>IF(N403="základní",J403,0)</f>
        <v>0</v>
      </c>
      <c r="BF403" s="260">
        <f>IF(N403="snížená",J403,0)</f>
        <v>0</v>
      </c>
      <c r="BG403" s="260">
        <f>IF(N403="zákl. přenesená",J403,0)</f>
        <v>0</v>
      </c>
      <c r="BH403" s="260">
        <f>IF(N403="sníž. přenesená",J403,0)</f>
        <v>0</v>
      </c>
      <c r="BI403" s="260">
        <f>IF(N403="nulová",J403,0)</f>
        <v>0</v>
      </c>
      <c r="BJ403" s="18" t="s">
        <v>91</v>
      </c>
      <c r="BK403" s="260">
        <f>ROUND(I403*H403,2)</f>
        <v>0</v>
      </c>
      <c r="BL403" s="18" t="s">
        <v>124</v>
      </c>
      <c r="BM403" s="259" t="s">
        <v>1133</v>
      </c>
    </row>
    <row r="404" s="13" customFormat="1">
      <c r="A404" s="13"/>
      <c r="B404" s="269"/>
      <c r="C404" s="270"/>
      <c r="D404" s="261" t="s">
        <v>465</v>
      </c>
      <c r="E404" s="271" t="s">
        <v>1</v>
      </c>
      <c r="F404" s="272" t="s">
        <v>8050</v>
      </c>
      <c r="G404" s="270"/>
      <c r="H404" s="273">
        <v>5</v>
      </c>
      <c r="I404" s="274"/>
      <c r="J404" s="270"/>
      <c r="K404" s="270"/>
      <c r="L404" s="275"/>
      <c r="M404" s="276"/>
      <c r="N404" s="277"/>
      <c r="O404" s="277"/>
      <c r="P404" s="277"/>
      <c r="Q404" s="277"/>
      <c r="R404" s="277"/>
      <c r="S404" s="277"/>
      <c r="T404" s="278"/>
      <c r="U404" s="13"/>
      <c r="V404" s="13"/>
      <c r="W404" s="13"/>
      <c r="X404" s="13"/>
      <c r="Y404" s="13"/>
      <c r="Z404" s="13"/>
      <c r="AA404" s="13"/>
      <c r="AB404" s="13"/>
      <c r="AC404" s="13"/>
      <c r="AD404" s="13"/>
      <c r="AE404" s="13"/>
      <c r="AT404" s="279" t="s">
        <v>465</v>
      </c>
      <c r="AU404" s="279" t="s">
        <v>93</v>
      </c>
      <c r="AV404" s="13" t="s">
        <v>93</v>
      </c>
      <c r="AW404" s="13" t="s">
        <v>38</v>
      </c>
      <c r="AX404" s="13" t="s">
        <v>83</v>
      </c>
      <c r="AY404" s="279" t="s">
        <v>397</v>
      </c>
    </row>
    <row r="405" s="14" customFormat="1">
      <c r="A405" s="14"/>
      <c r="B405" s="280"/>
      <c r="C405" s="281"/>
      <c r="D405" s="261" t="s">
        <v>465</v>
      </c>
      <c r="E405" s="282" t="s">
        <v>1</v>
      </c>
      <c r="F405" s="283" t="s">
        <v>467</v>
      </c>
      <c r="G405" s="281"/>
      <c r="H405" s="284">
        <v>5</v>
      </c>
      <c r="I405" s="285"/>
      <c r="J405" s="281"/>
      <c r="K405" s="281"/>
      <c r="L405" s="286"/>
      <c r="M405" s="287"/>
      <c r="N405" s="288"/>
      <c r="O405" s="288"/>
      <c r="P405" s="288"/>
      <c r="Q405" s="288"/>
      <c r="R405" s="288"/>
      <c r="S405" s="288"/>
      <c r="T405" s="289"/>
      <c r="U405" s="14"/>
      <c r="V405" s="14"/>
      <c r="W405" s="14"/>
      <c r="X405" s="14"/>
      <c r="Y405" s="14"/>
      <c r="Z405" s="14"/>
      <c r="AA405" s="14"/>
      <c r="AB405" s="14"/>
      <c r="AC405" s="14"/>
      <c r="AD405" s="14"/>
      <c r="AE405" s="14"/>
      <c r="AT405" s="290" t="s">
        <v>465</v>
      </c>
      <c r="AU405" s="290" t="s">
        <v>93</v>
      </c>
      <c r="AV405" s="14" t="s">
        <v>124</v>
      </c>
      <c r="AW405" s="14" t="s">
        <v>38</v>
      </c>
      <c r="AX405" s="14" t="s">
        <v>91</v>
      </c>
      <c r="AY405" s="290" t="s">
        <v>397</v>
      </c>
    </row>
    <row r="406" s="2" customFormat="1" ht="16.5" customHeight="1">
      <c r="A406" s="40"/>
      <c r="B406" s="41"/>
      <c r="C406" s="316" t="s">
        <v>1135</v>
      </c>
      <c r="D406" s="316" t="s">
        <v>534</v>
      </c>
      <c r="E406" s="317" t="s">
        <v>8061</v>
      </c>
      <c r="F406" s="318" t="s">
        <v>8062</v>
      </c>
      <c r="G406" s="319" t="s">
        <v>656</v>
      </c>
      <c r="H406" s="320">
        <v>5</v>
      </c>
      <c r="I406" s="321"/>
      <c r="J406" s="322">
        <f>ROUND(I406*H406,2)</f>
        <v>0</v>
      </c>
      <c r="K406" s="323"/>
      <c r="L406" s="324"/>
      <c r="M406" s="325" t="s">
        <v>1</v>
      </c>
      <c r="N406" s="32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136</v>
      </c>
      <c r="AT406" s="259" t="s">
        <v>534</v>
      </c>
      <c r="AU406" s="259" t="s">
        <v>93</v>
      </c>
      <c r="AY406" s="18" t="s">
        <v>397</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124</v>
      </c>
      <c r="BM406" s="259" t="s">
        <v>1138</v>
      </c>
    </row>
    <row r="407" s="13" customFormat="1">
      <c r="A407" s="13"/>
      <c r="B407" s="269"/>
      <c r="C407" s="270"/>
      <c r="D407" s="261" t="s">
        <v>465</v>
      </c>
      <c r="E407" s="271" t="s">
        <v>1</v>
      </c>
      <c r="F407" s="272" t="s">
        <v>8050</v>
      </c>
      <c r="G407" s="270"/>
      <c r="H407" s="273">
        <v>5</v>
      </c>
      <c r="I407" s="274"/>
      <c r="J407" s="270"/>
      <c r="K407" s="270"/>
      <c r="L407" s="275"/>
      <c r="M407" s="276"/>
      <c r="N407" s="277"/>
      <c r="O407" s="277"/>
      <c r="P407" s="277"/>
      <c r="Q407" s="277"/>
      <c r="R407" s="277"/>
      <c r="S407" s="277"/>
      <c r="T407" s="278"/>
      <c r="U407" s="13"/>
      <c r="V407" s="13"/>
      <c r="W407" s="13"/>
      <c r="X407" s="13"/>
      <c r="Y407" s="13"/>
      <c r="Z407" s="13"/>
      <c r="AA407" s="13"/>
      <c r="AB407" s="13"/>
      <c r="AC407" s="13"/>
      <c r="AD407" s="13"/>
      <c r="AE407" s="13"/>
      <c r="AT407" s="279" t="s">
        <v>465</v>
      </c>
      <c r="AU407" s="279" t="s">
        <v>93</v>
      </c>
      <c r="AV407" s="13" t="s">
        <v>93</v>
      </c>
      <c r="AW407" s="13" t="s">
        <v>38</v>
      </c>
      <c r="AX407" s="13" t="s">
        <v>83</v>
      </c>
      <c r="AY407" s="279" t="s">
        <v>397</v>
      </c>
    </row>
    <row r="408" s="14" customFormat="1">
      <c r="A408" s="14"/>
      <c r="B408" s="280"/>
      <c r="C408" s="281"/>
      <c r="D408" s="261" t="s">
        <v>465</v>
      </c>
      <c r="E408" s="282" t="s">
        <v>1</v>
      </c>
      <c r="F408" s="283" t="s">
        <v>467</v>
      </c>
      <c r="G408" s="281"/>
      <c r="H408" s="284">
        <v>5</v>
      </c>
      <c r="I408" s="285"/>
      <c r="J408" s="281"/>
      <c r="K408" s="281"/>
      <c r="L408" s="286"/>
      <c r="M408" s="287"/>
      <c r="N408" s="288"/>
      <c r="O408" s="288"/>
      <c r="P408" s="288"/>
      <c r="Q408" s="288"/>
      <c r="R408" s="288"/>
      <c r="S408" s="288"/>
      <c r="T408" s="289"/>
      <c r="U408" s="14"/>
      <c r="V408" s="14"/>
      <c r="W408" s="14"/>
      <c r="X408" s="14"/>
      <c r="Y408" s="14"/>
      <c r="Z408" s="14"/>
      <c r="AA408" s="14"/>
      <c r="AB408" s="14"/>
      <c r="AC408" s="14"/>
      <c r="AD408" s="14"/>
      <c r="AE408" s="14"/>
      <c r="AT408" s="290" t="s">
        <v>465</v>
      </c>
      <c r="AU408" s="290" t="s">
        <v>93</v>
      </c>
      <c r="AV408" s="14" t="s">
        <v>124</v>
      </c>
      <c r="AW408" s="14" t="s">
        <v>38</v>
      </c>
      <c r="AX408" s="14" t="s">
        <v>91</v>
      </c>
      <c r="AY408" s="290" t="s">
        <v>397</v>
      </c>
    </row>
    <row r="409" s="2" customFormat="1" ht="16.5" customHeight="1">
      <c r="A409" s="40"/>
      <c r="B409" s="41"/>
      <c r="C409" s="316" t="s">
        <v>807</v>
      </c>
      <c r="D409" s="316" t="s">
        <v>534</v>
      </c>
      <c r="E409" s="317" t="s">
        <v>8063</v>
      </c>
      <c r="F409" s="318" t="s">
        <v>8064</v>
      </c>
      <c r="G409" s="319" t="s">
        <v>656</v>
      </c>
      <c r="H409" s="320">
        <v>5</v>
      </c>
      <c r="I409" s="321"/>
      <c r="J409" s="322">
        <f>ROUND(I409*H409,2)</f>
        <v>0</v>
      </c>
      <c r="K409" s="323"/>
      <c r="L409" s="324"/>
      <c r="M409" s="325" t="s">
        <v>1</v>
      </c>
      <c r="N409" s="32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136</v>
      </c>
      <c r="AT409" s="259" t="s">
        <v>534</v>
      </c>
      <c r="AU409" s="259" t="s">
        <v>93</v>
      </c>
      <c r="AY409" s="18" t="s">
        <v>397</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124</v>
      </c>
      <c r="BM409" s="259" t="s">
        <v>1142</v>
      </c>
    </row>
    <row r="410" s="13" customFormat="1">
      <c r="A410" s="13"/>
      <c r="B410" s="269"/>
      <c r="C410" s="270"/>
      <c r="D410" s="261" t="s">
        <v>465</v>
      </c>
      <c r="E410" s="271" t="s">
        <v>1</v>
      </c>
      <c r="F410" s="272" t="s">
        <v>8050</v>
      </c>
      <c r="G410" s="270"/>
      <c r="H410" s="273">
        <v>5</v>
      </c>
      <c r="I410" s="274"/>
      <c r="J410" s="270"/>
      <c r="K410" s="270"/>
      <c r="L410" s="275"/>
      <c r="M410" s="276"/>
      <c r="N410" s="277"/>
      <c r="O410" s="277"/>
      <c r="P410" s="277"/>
      <c r="Q410" s="277"/>
      <c r="R410" s="277"/>
      <c r="S410" s="277"/>
      <c r="T410" s="278"/>
      <c r="U410" s="13"/>
      <c r="V410" s="13"/>
      <c r="W410" s="13"/>
      <c r="X410" s="13"/>
      <c r="Y410" s="13"/>
      <c r="Z410" s="13"/>
      <c r="AA410" s="13"/>
      <c r="AB410" s="13"/>
      <c r="AC410" s="13"/>
      <c r="AD410" s="13"/>
      <c r="AE410" s="13"/>
      <c r="AT410" s="279" t="s">
        <v>465</v>
      </c>
      <c r="AU410" s="279" t="s">
        <v>93</v>
      </c>
      <c r="AV410" s="13" t="s">
        <v>93</v>
      </c>
      <c r="AW410" s="13" t="s">
        <v>38</v>
      </c>
      <c r="AX410" s="13" t="s">
        <v>83</v>
      </c>
      <c r="AY410" s="279" t="s">
        <v>397</v>
      </c>
    </row>
    <row r="411" s="14" customFormat="1">
      <c r="A411" s="14"/>
      <c r="B411" s="280"/>
      <c r="C411" s="281"/>
      <c r="D411" s="261" t="s">
        <v>465</v>
      </c>
      <c r="E411" s="282" t="s">
        <v>1</v>
      </c>
      <c r="F411" s="283" t="s">
        <v>467</v>
      </c>
      <c r="G411" s="281"/>
      <c r="H411" s="284">
        <v>5</v>
      </c>
      <c r="I411" s="285"/>
      <c r="J411" s="281"/>
      <c r="K411" s="281"/>
      <c r="L411" s="286"/>
      <c r="M411" s="287"/>
      <c r="N411" s="288"/>
      <c r="O411" s="288"/>
      <c r="P411" s="288"/>
      <c r="Q411" s="288"/>
      <c r="R411" s="288"/>
      <c r="S411" s="288"/>
      <c r="T411" s="289"/>
      <c r="U411" s="14"/>
      <c r="V411" s="14"/>
      <c r="W411" s="14"/>
      <c r="X411" s="14"/>
      <c r="Y411" s="14"/>
      <c r="Z411" s="14"/>
      <c r="AA411" s="14"/>
      <c r="AB411" s="14"/>
      <c r="AC411" s="14"/>
      <c r="AD411" s="14"/>
      <c r="AE411" s="14"/>
      <c r="AT411" s="290" t="s">
        <v>465</v>
      </c>
      <c r="AU411" s="290" t="s">
        <v>93</v>
      </c>
      <c r="AV411" s="14" t="s">
        <v>124</v>
      </c>
      <c r="AW411" s="14" t="s">
        <v>38</v>
      </c>
      <c r="AX411" s="14" t="s">
        <v>91</v>
      </c>
      <c r="AY411" s="290" t="s">
        <v>397</v>
      </c>
    </row>
    <row r="412" s="2" customFormat="1" ht="21.75" customHeight="1">
      <c r="A412" s="40"/>
      <c r="B412" s="41"/>
      <c r="C412" s="247" t="s">
        <v>1143</v>
      </c>
      <c r="D412" s="247" t="s">
        <v>400</v>
      </c>
      <c r="E412" s="248" t="s">
        <v>8065</v>
      </c>
      <c r="F412" s="249" t="s">
        <v>8066</v>
      </c>
      <c r="G412" s="250" t="s">
        <v>656</v>
      </c>
      <c r="H412" s="251">
        <v>5</v>
      </c>
      <c r="I412" s="252"/>
      <c r="J412" s="253">
        <f>ROUND(I412*H412,2)</f>
        <v>0</v>
      </c>
      <c r="K412" s="254"/>
      <c r="L412" s="46"/>
      <c r="M412" s="255" t="s">
        <v>1</v>
      </c>
      <c r="N412" s="256" t="s">
        <v>48</v>
      </c>
      <c r="O412" s="93"/>
      <c r="P412" s="257">
        <f>O412*H412</f>
        <v>0</v>
      </c>
      <c r="Q412" s="257">
        <v>0</v>
      </c>
      <c r="R412" s="257">
        <f>Q412*H412</f>
        <v>0</v>
      </c>
      <c r="S412" s="257">
        <v>0</v>
      </c>
      <c r="T412" s="258">
        <f>S412*H412</f>
        <v>0</v>
      </c>
      <c r="U412" s="40"/>
      <c r="V412" s="40"/>
      <c r="W412" s="40"/>
      <c r="X412" s="40"/>
      <c r="Y412" s="40"/>
      <c r="Z412" s="40"/>
      <c r="AA412" s="40"/>
      <c r="AB412" s="40"/>
      <c r="AC412" s="40"/>
      <c r="AD412" s="40"/>
      <c r="AE412" s="40"/>
      <c r="AR412" s="259" t="s">
        <v>124</v>
      </c>
      <c r="AT412" s="259" t="s">
        <v>400</v>
      </c>
      <c r="AU412" s="259" t="s">
        <v>93</v>
      </c>
      <c r="AY412" s="18" t="s">
        <v>397</v>
      </c>
      <c r="BE412" s="260">
        <f>IF(N412="základní",J412,0)</f>
        <v>0</v>
      </c>
      <c r="BF412" s="260">
        <f>IF(N412="snížená",J412,0)</f>
        <v>0</v>
      </c>
      <c r="BG412" s="260">
        <f>IF(N412="zákl. přenesená",J412,0)</f>
        <v>0</v>
      </c>
      <c r="BH412" s="260">
        <f>IF(N412="sníž. přenesená",J412,0)</f>
        <v>0</v>
      </c>
      <c r="BI412" s="260">
        <f>IF(N412="nulová",J412,0)</f>
        <v>0</v>
      </c>
      <c r="BJ412" s="18" t="s">
        <v>91</v>
      </c>
      <c r="BK412" s="260">
        <f>ROUND(I412*H412,2)</f>
        <v>0</v>
      </c>
      <c r="BL412" s="18" t="s">
        <v>124</v>
      </c>
      <c r="BM412" s="259" t="s">
        <v>1146</v>
      </c>
    </row>
    <row r="413" s="13" customFormat="1">
      <c r="A413" s="13"/>
      <c r="B413" s="269"/>
      <c r="C413" s="270"/>
      <c r="D413" s="261" t="s">
        <v>465</v>
      </c>
      <c r="E413" s="271" t="s">
        <v>1</v>
      </c>
      <c r="F413" s="272" t="s">
        <v>8050</v>
      </c>
      <c r="G413" s="270"/>
      <c r="H413" s="273">
        <v>5</v>
      </c>
      <c r="I413" s="274"/>
      <c r="J413" s="270"/>
      <c r="K413" s="270"/>
      <c r="L413" s="275"/>
      <c r="M413" s="276"/>
      <c r="N413" s="277"/>
      <c r="O413" s="277"/>
      <c r="P413" s="277"/>
      <c r="Q413" s="277"/>
      <c r="R413" s="277"/>
      <c r="S413" s="277"/>
      <c r="T413" s="278"/>
      <c r="U413" s="13"/>
      <c r="V413" s="13"/>
      <c r="W413" s="13"/>
      <c r="X413" s="13"/>
      <c r="Y413" s="13"/>
      <c r="Z413" s="13"/>
      <c r="AA413" s="13"/>
      <c r="AB413" s="13"/>
      <c r="AC413" s="13"/>
      <c r="AD413" s="13"/>
      <c r="AE413" s="13"/>
      <c r="AT413" s="279" t="s">
        <v>465</v>
      </c>
      <c r="AU413" s="279" t="s">
        <v>93</v>
      </c>
      <c r="AV413" s="13" t="s">
        <v>93</v>
      </c>
      <c r="AW413" s="13" t="s">
        <v>38</v>
      </c>
      <c r="AX413" s="13" t="s">
        <v>83</v>
      </c>
      <c r="AY413" s="279" t="s">
        <v>397</v>
      </c>
    </row>
    <row r="414" s="14" customFormat="1">
      <c r="A414" s="14"/>
      <c r="B414" s="280"/>
      <c r="C414" s="281"/>
      <c r="D414" s="261" t="s">
        <v>465</v>
      </c>
      <c r="E414" s="282" t="s">
        <v>1</v>
      </c>
      <c r="F414" s="283" t="s">
        <v>467</v>
      </c>
      <c r="G414" s="281"/>
      <c r="H414" s="284">
        <v>5</v>
      </c>
      <c r="I414" s="285"/>
      <c r="J414" s="281"/>
      <c r="K414" s="281"/>
      <c r="L414" s="286"/>
      <c r="M414" s="287"/>
      <c r="N414" s="288"/>
      <c r="O414" s="288"/>
      <c r="P414" s="288"/>
      <c r="Q414" s="288"/>
      <c r="R414" s="288"/>
      <c r="S414" s="288"/>
      <c r="T414" s="289"/>
      <c r="U414" s="14"/>
      <c r="V414" s="14"/>
      <c r="W414" s="14"/>
      <c r="X414" s="14"/>
      <c r="Y414" s="14"/>
      <c r="Z414" s="14"/>
      <c r="AA414" s="14"/>
      <c r="AB414" s="14"/>
      <c r="AC414" s="14"/>
      <c r="AD414" s="14"/>
      <c r="AE414" s="14"/>
      <c r="AT414" s="290" t="s">
        <v>465</v>
      </c>
      <c r="AU414" s="290" t="s">
        <v>93</v>
      </c>
      <c r="AV414" s="14" t="s">
        <v>124</v>
      </c>
      <c r="AW414" s="14" t="s">
        <v>38</v>
      </c>
      <c r="AX414" s="14" t="s">
        <v>91</v>
      </c>
      <c r="AY414" s="290" t="s">
        <v>397</v>
      </c>
    </row>
    <row r="415" s="2" customFormat="1" ht="21.75" customHeight="1">
      <c r="A415" s="40"/>
      <c r="B415" s="41"/>
      <c r="C415" s="247" t="s">
        <v>812</v>
      </c>
      <c r="D415" s="247" t="s">
        <v>400</v>
      </c>
      <c r="E415" s="248" t="s">
        <v>7807</v>
      </c>
      <c r="F415" s="249" t="s">
        <v>7808</v>
      </c>
      <c r="G415" s="250" t="s">
        <v>656</v>
      </c>
      <c r="H415" s="251">
        <v>1</v>
      </c>
      <c r="I415" s="252"/>
      <c r="J415" s="253">
        <f>ROUND(I415*H415,2)</f>
        <v>0</v>
      </c>
      <c r="K415" s="254"/>
      <c r="L415" s="46"/>
      <c r="M415" s="255" t="s">
        <v>1</v>
      </c>
      <c r="N415" s="256" t="s">
        <v>48</v>
      </c>
      <c r="O415" s="93"/>
      <c r="P415" s="257">
        <f>O415*H415</f>
        <v>0</v>
      </c>
      <c r="Q415" s="257">
        <v>0</v>
      </c>
      <c r="R415" s="257">
        <f>Q415*H415</f>
        <v>0</v>
      </c>
      <c r="S415" s="257">
        <v>0</v>
      </c>
      <c r="T415" s="258">
        <f>S415*H415</f>
        <v>0</v>
      </c>
      <c r="U415" s="40"/>
      <c r="V415" s="40"/>
      <c r="W415" s="40"/>
      <c r="X415" s="40"/>
      <c r="Y415" s="40"/>
      <c r="Z415" s="40"/>
      <c r="AA415" s="40"/>
      <c r="AB415" s="40"/>
      <c r="AC415" s="40"/>
      <c r="AD415" s="40"/>
      <c r="AE415" s="40"/>
      <c r="AR415" s="259" t="s">
        <v>124</v>
      </c>
      <c r="AT415" s="259" t="s">
        <v>400</v>
      </c>
      <c r="AU415" s="259" t="s">
        <v>93</v>
      </c>
      <c r="AY415" s="18" t="s">
        <v>397</v>
      </c>
      <c r="BE415" s="260">
        <f>IF(N415="základní",J415,0)</f>
        <v>0</v>
      </c>
      <c r="BF415" s="260">
        <f>IF(N415="snížená",J415,0)</f>
        <v>0</v>
      </c>
      <c r="BG415" s="260">
        <f>IF(N415="zákl. přenesená",J415,0)</f>
        <v>0</v>
      </c>
      <c r="BH415" s="260">
        <f>IF(N415="sníž. přenesená",J415,0)</f>
        <v>0</v>
      </c>
      <c r="BI415" s="260">
        <f>IF(N415="nulová",J415,0)</f>
        <v>0</v>
      </c>
      <c r="BJ415" s="18" t="s">
        <v>91</v>
      </c>
      <c r="BK415" s="260">
        <f>ROUND(I415*H415,2)</f>
        <v>0</v>
      </c>
      <c r="BL415" s="18" t="s">
        <v>124</v>
      </c>
      <c r="BM415" s="259" t="s">
        <v>1150</v>
      </c>
    </row>
    <row r="416" s="13" customFormat="1">
      <c r="A416" s="13"/>
      <c r="B416" s="269"/>
      <c r="C416" s="270"/>
      <c r="D416" s="261" t="s">
        <v>465</v>
      </c>
      <c r="E416" s="271" t="s">
        <v>1</v>
      </c>
      <c r="F416" s="272" t="s">
        <v>91</v>
      </c>
      <c r="G416" s="270"/>
      <c r="H416" s="273">
        <v>1</v>
      </c>
      <c r="I416" s="274"/>
      <c r="J416" s="270"/>
      <c r="K416" s="270"/>
      <c r="L416" s="275"/>
      <c r="M416" s="276"/>
      <c r="N416" s="277"/>
      <c r="O416" s="277"/>
      <c r="P416" s="277"/>
      <c r="Q416" s="277"/>
      <c r="R416" s="277"/>
      <c r="S416" s="277"/>
      <c r="T416" s="278"/>
      <c r="U416" s="13"/>
      <c r="V416" s="13"/>
      <c r="W416" s="13"/>
      <c r="X416" s="13"/>
      <c r="Y416" s="13"/>
      <c r="Z416" s="13"/>
      <c r="AA416" s="13"/>
      <c r="AB416" s="13"/>
      <c r="AC416" s="13"/>
      <c r="AD416" s="13"/>
      <c r="AE416" s="13"/>
      <c r="AT416" s="279" t="s">
        <v>465</v>
      </c>
      <c r="AU416" s="279" t="s">
        <v>93</v>
      </c>
      <c r="AV416" s="13" t="s">
        <v>93</v>
      </c>
      <c r="AW416" s="13" t="s">
        <v>38</v>
      </c>
      <c r="AX416" s="13" t="s">
        <v>83</v>
      </c>
      <c r="AY416" s="279" t="s">
        <v>397</v>
      </c>
    </row>
    <row r="417" s="14" customFormat="1">
      <c r="A417" s="14"/>
      <c r="B417" s="280"/>
      <c r="C417" s="281"/>
      <c r="D417" s="261" t="s">
        <v>465</v>
      </c>
      <c r="E417" s="282" t="s">
        <v>1</v>
      </c>
      <c r="F417" s="283" t="s">
        <v>467</v>
      </c>
      <c r="G417" s="281"/>
      <c r="H417" s="284">
        <v>1</v>
      </c>
      <c r="I417" s="285"/>
      <c r="J417" s="281"/>
      <c r="K417" s="281"/>
      <c r="L417" s="286"/>
      <c r="M417" s="287"/>
      <c r="N417" s="288"/>
      <c r="O417" s="288"/>
      <c r="P417" s="288"/>
      <c r="Q417" s="288"/>
      <c r="R417" s="288"/>
      <c r="S417" s="288"/>
      <c r="T417" s="289"/>
      <c r="U417" s="14"/>
      <c r="V417" s="14"/>
      <c r="W417" s="14"/>
      <c r="X417" s="14"/>
      <c r="Y417" s="14"/>
      <c r="Z417" s="14"/>
      <c r="AA417" s="14"/>
      <c r="AB417" s="14"/>
      <c r="AC417" s="14"/>
      <c r="AD417" s="14"/>
      <c r="AE417" s="14"/>
      <c r="AT417" s="290" t="s">
        <v>465</v>
      </c>
      <c r="AU417" s="290" t="s">
        <v>93</v>
      </c>
      <c r="AV417" s="14" t="s">
        <v>124</v>
      </c>
      <c r="AW417" s="14" t="s">
        <v>38</v>
      </c>
      <c r="AX417" s="14" t="s">
        <v>91</v>
      </c>
      <c r="AY417" s="290" t="s">
        <v>397</v>
      </c>
    </row>
    <row r="418" s="2" customFormat="1" ht="21.75" customHeight="1">
      <c r="A418" s="40"/>
      <c r="B418" s="41"/>
      <c r="C418" s="247" t="s">
        <v>1152</v>
      </c>
      <c r="D418" s="247" t="s">
        <v>400</v>
      </c>
      <c r="E418" s="248" t="s">
        <v>7809</v>
      </c>
      <c r="F418" s="249" t="s">
        <v>7810</v>
      </c>
      <c r="G418" s="250" t="s">
        <v>656</v>
      </c>
      <c r="H418" s="251">
        <v>3</v>
      </c>
      <c r="I418" s="252"/>
      <c r="J418" s="253">
        <f>ROUND(I418*H418,2)</f>
        <v>0</v>
      </c>
      <c r="K418" s="254"/>
      <c r="L418" s="46"/>
      <c r="M418" s="255" t="s">
        <v>1</v>
      </c>
      <c r="N418" s="256" t="s">
        <v>48</v>
      </c>
      <c r="O418" s="93"/>
      <c r="P418" s="257">
        <f>O418*H418</f>
        <v>0</v>
      </c>
      <c r="Q418" s="257">
        <v>0</v>
      </c>
      <c r="R418" s="257">
        <f>Q418*H418</f>
        <v>0</v>
      </c>
      <c r="S418" s="257">
        <v>0</v>
      </c>
      <c r="T418" s="258">
        <f>S418*H418</f>
        <v>0</v>
      </c>
      <c r="U418" s="40"/>
      <c r="V418" s="40"/>
      <c r="W418" s="40"/>
      <c r="X418" s="40"/>
      <c r="Y418" s="40"/>
      <c r="Z418" s="40"/>
      <c r="AA418" s="40"/>
      <c r="AB418" s="40"/>
      <c r="AC418" s="40"/>
      <c r="AD418" s="40"/>
      <c r="AE418" s="40"/>
      <c r="AR418" s="259" t="s">
        <v>124</v>
      </c>
      <c r="AT418" s="259" t="s">
        <v>400</v>
      </c>
      <c r="AU418" s="259" t="s">
        <v>93</v>
      </c>
      <c r="AY418" s="18" t="s">
        <v>397</v>
      </c>
      <c r="BE418" s="260">
        <f>IF(N418="základní",J418,0)</f>
        <v>0</v>
      </c>
      <c r="BF418" s="260">
        <f>IF(N418="snížená",J418,0)</f>
        <v>0</v>
      </c>
      <c r="BG418" s="260">
        <f>IF(N418="zákl. přenesená",J418,0)</f>
        <v>0</v>
      </c>
      <c r="BH418" s="260">
        <f>IF(N418="sníž. přenesená",J418,0)</f>
        <v>0</v>
      </c>
      <c r="BI418" s="260">
        <f>IF(N418="nulová",J418,0)</f>
        <v>0</v>
      </c>
      <c r="BJ418" s="18" t="s">
        <v>91</v>
      </c>
      <c r="BK418" s="260">
        <f>ROUND(I418*H418,2)</f>
        <v>0</v>
      </c>
      <c r="BL418" s="18" t="s">
        <v>124</v>
      </c>
      <c r="BM418" s="259" t="s">
        <v>1155</v>
      </c>
    </row>
    <row r="419" s="13" customFormat="1">
      <c r="A419" s="13"/>
      <c r="B419" s="269"/>
      <c r="C419" s="270"/>
      <c r="D419" s="261" t="s">
        <v>465</v>
      </c>
      <c r="E419" s="271" t="s">
        <v>1</v>
      </c>
      <c r="F419" s="272" t="s">
        <v>7792</v>
      </c>
      <c r="G419" s="270"/>
      <c r="H419" s="273">
        <v>3</v>
      </c>
      <c r="I419" s="274"/>
      <c r="J419" s="270"/>
      <c r="K419" s="270"/>
      <c r="L419" s="275"/>
      <c r="M419" s="276"/>
      <c r="N419" s="277"/>
      <c r="O419" s="277"/>
      <c r="P419" s="277"/>
      <c r="Q419" s="277"/>
      <c r="R419" s="277"/>
      <c r="S419" s="277"/>
      <c r="T419" s="278"/>
      <c r="U419" s="13"/>
      <c r="V419" s="13"/>
      <c r="W419" s="13"/>
      <c r="X419" s="13"/>
      <c r="Y419" s="13"/>
      <c r="Z419" s="13"/>
      <c r="AA419" s="13"/>
      <c r="AB419" s="13"/>
      <c r="AC419" s="13"/>
      <c r="AD419" s="13"/>
      <c r="AE419" s="13"/>
      <c r="AT419" s="279" t="s">
        <v>465</v>
      </c>
      <c r="AU419" s="279" t="s">
        <v>93</v>
      </c>
      <c r="AV419" s="13" t="s">
        <v>93</v>
      </c>
      <c r="AW419" s="13" t="s">
        <v>38</v>
      </c>
      <c r="AX419" s="13" t="s">
        <v>83</v>
      </c>
      <c r="AY419" s="279" t="s">
        <v>397</v>
      </c>
    </row>
    <row r="420" s="14" customFormat="1">
      <c r="A420" s="14"/>
      <c r="B420" s="280"/>
      <c r="C420" s="281"/>
      <c r="D420" s="261" t="s">
        <v>465</v>
      </c>
      <c r="E420" s="282" t="s">
        <v>1</v>
      </c>
      <c r="F420" s="283" t="s">
        <v>467</v>
      </c>
      <c r="G420" s="281"/>
      <c r="H420" s="284">
        <v>3</v>
      </c>
      <c r="I420" s="285"/>
      <c r="J420" s="281"/>
      <c r="K420" s="281"/>
      <c r="L420" s="286"/>
      <c r="M420" s="287"/>
      <c r="N420" s="288"/>
      <c r="O420" s="288"/>
      <c r="P420" s="288"/>
      <c r="Q420" s="288"/>
      <c r="R420" s="288"/>
      <c r="S420" s="288"/>
      <c r="T420" s="289"/>
      <c r="U420" s="14"/>
      <c r="V420" s="14"/>
      <c r="W420" s="14"/>
      <c r="X420" s="14"/>
      <c r="Y420" s="14"/>
      <c r="Z420" s="14"/>
      <c r="AA420" s="14"/>
      <c r="AB420" s="14"/>
      <c r="AC420" s="14"/>
      <c r="AD420" s="14"/>
      <c r="AE420" s="14"/>
      <c r="AT420" s="290" t="s">
        <v>465</v>
      </c>
      <c r="AU420" s="290" t="s">
        <v>93</v>
      </c>
      <c r="AV420" s="14" t="s">
        <v>124</v>
      </c>
      <c r="AW420" s="14" t="s">
        <v>38</v>
      </c>
      <c r="AX420" s="14" t="s">
        <v>91</v>
      </c>
      <c r="AY420" s="290" t="s">
        <v>397</v>
      </c>
    </row>
    <row r="421" s="2" customFormat="1" ht="21.75" customHeight="1">
      <c r="A421" s="40"/>
      <c r="B421" s="41"/>
      <c r="C421" s="247" t="s">
        <v>815</v>
      </c>
      <c r="D421" s="247" t="s">
        <v>400</v>
      </c>
      <c r="E421" s="248" t="s">
        <v>8067</v>
      </c>
      <c r="F421" s="249" t="s">
        <v>8068</v>
      </c>
      <c r="G421" s="250" t="s">
        <v>656</v>
      </c>
      <c r="H421" s="251">
        <v>2</v>
      </c>
      <c r="I421" s="252"/>
      <c r="J421" s="253">
        <f>ROUND(I421*H421,2)</f>
        <v>0</v>
      </c>
      <c r="K421" s="254"/>
      <c r="L421" s="46"/>
      <c r="M421" s="255" t="s">
        <v>1</v>
      </c>
      <c r="N421" s="256" t="s">
        <v>48</v>
      </c>
      <c r="O421" s="93"/>
      <c r="P421" s="257">
        <f>O421*H421</f>
        <v>0</v>
      </c>
      <c r="Q421" s="257">
        <v>0</v>
      </c>
      <c r="R421" s="257">
        <f>Q421*H421</f>
        <v>0</v>
      </c>
      <c r="S421" s="257">
        <v>0</v>
      </c>
      <c r="T421" s="258">
        <f>S421*H421</f>
        <v>0</v>
      </c>
      <c r="U421" s="40"/>
      <c r="V421" s="40"/>
      <c r="W421" s="40"/>
      <c r="X421" s="40"/>
      <c r="Y421" s="40"/>
      <c r="Z421" s="40"/>
      <c r="AA421" s="40"/>
      <c r="AB421" s="40"/>
      <c r="AC421" s="40"/>
      <c r="AD421" s="40"/>
      <c r="AE421" s="40"/>
      <c r="AR421" s="259" t="s">
        <v>124</v>
      </c>
      <c r="AT421" s="259" t="s">
        <v>400</v>
      </c>
      <c r="AU421" s="259" t="s">
        <v>93</v>
      </c>
      <c r="AY421" s="18" t="s">
        <v>397</v>
      </c>
      <c r="BE421" s="260">
        <f>IF(N421="základní",J421,0)</f>
        <v>0</v>
      </c>
      <c r="BF421" s="260">
        <f>IF(N421="snížená",J421,0)</f>
        <v>0</v>
      </c>
      <c r="BG421" s="260">
        <f>IF(N421="zákl. přenesená",J421,0)</f>
        <v>0</v>
      </c>
      <c r="BH421" s="260">
        <f>IF(N421="sníž. přenesená",J421,0)</f>
        <v>0</v>
      </c>
      <c r="BI421" s="260">
        <f>IF(N421="nulová",J421,0)</f>
        <v>0</v>
      </c>
      <c r="BJ421" s="18" t="s">
        <v>91</v>
      </c>
      <c r="BK421" s="260">
        <f>ROUND(I421*H421,2)</f>
        <v>0</v>
      </c>
      <c r="BL421" s="18" t="s">
        <v>124</v>
      </c>
      <c r="BM421" s="259" t="s">
        <v>1159</v>
      </c>
    </row>
    <row r="422" s="13" customFormat="1">
      <c r="A422" s="13"/>
      <c r="B422" s="269"/>
      <c r="C422" s="270"/>
      <c r="D422" s="261" t="s">
        <v>465</v>
      </c>
      <c r="E422" s="271" t="s">
        <v>1</v>
      </c>
      <c r="F422" s="272" t="s">
        <v>7745</v>
      </c>
      <c r="G422" s="270"/>
      <c r="H422" s="273">
        <v>2</v>
      </c>
      <c r="I422" s="274"/>
      <c r="J422" s="270"/>
      <c r="K422" s="270"/>
      <c r="L422" s="275"/>
      <c r="M422" s="276"/>
      <c r="N422" s="277"/>
      <c r="O422" s="277"/>
      <c r="P422" s="277"/>
      <c r="Q422" s="277"/>
      <c r="R422" s="277"/>
      <c r="S422" s="277"/>
      <c r="T422" s="278"/>
      <c r="U422" s="13"/>
      <c r="V422" s="13"/>
      <c r="W422" s="13"/>
      <c r="X422" s="13"/>
      <c r="Y422" s="13"/>
      <c r="Z422" s="13"/>
      <c r="AA422" s="13"/>
      <c r="AB422" s="13"/>
      <c r="AC422" s="13"/>
      <c r="AD422" s="13"/>
      <c r="AE422" s="13"/>
      <c r="AT422" s="279" t="s">
        <v>465</v>
      </c>
      <c r="AU422" s="279" t="s">
        <v>93</v>
      </c>
      <c r="AV422" s="13" t="s">
        <v>93</v>
      </c>
      <c r="AW422" s="13" t="s">
        <v>38</v>
      </c>
      <c r="AX422" s="13" t="s">
        <v>83</v>
      </c>
      <c r="AY422" s="279" t="s">
        <v>397</v>
      </c>
    </row>
    <row r="423" s="14" customFormat="1">
      <c r="A423" s="14"/>
      <c r="B423" s="280"/>
      <c r="C423" s="281"/>
      <c r="D423" s="261" t="s">
        <v>465</v>
      </c>
      <c r="E423" s="282" t="s">
        <v>1</v>
      </c>
      <c r="F423" s="283" t="s">
        <v>467</v>
      </c>
      <c r="G423" s="281"/>
      <c r="H423" s="284">
        <v>2</v>
      </c>
      <c r="I423" s="285"/>
      <c r="J423" s="281"/>
      <c r="K423" s="281"/>
      <c r="L423" s="286"/>
      <c r="M423" s="287"/>
      <c r="N423" s="288"/>
      <c r="O423" s="288"/>
      <c r="P423" s="288"/>
      <c r="Q423" s="288"/>
      <c r="R423" s="288"/>
      <c r="S423" s="288"/>
      <c r="T423" s="289"/>
      <c r="U423" s="14"/>
      <c r="V423" s="14"/>
      <c r="W423" s="14"/>
      <c r="X423" s="14"/>
      <c r="Y423" s="14"/>
      <c r="Z423" s="14"/>
      <c r="AA423" s="14"/>
      <c r="AB423" s="14"/>
      <c r="AC423" s="14"/>
      <c r="AD423" s="14"/>
      <c r="AE423" s="14"/>
      <c r="AT423" s="290" t="s">
        <v>465</v>
      </c>
      <c r="AU423" s="290" t="s">
        <v>93</v>
      </c>
      <c r="AV423" s="14" t="s">
        <v>124</v>
      </c>
      <c r="AW423" s="14" t="s">
        <v>38</v>
      </c>
      <c r="AX423" s="14" t="s">
        <v>91</v>
      </c>
      <c r="AY423" s="290" t="s">
        <v>397</v>
      </c>
    </row>
    <row r="424" s="2" customFormat="1" ht="16.5" customHeight="1">
      <c r="A424" s="40"/>
      <c r="B424" s="41"/>
      <c r="C424" s="247" t="s">
        <v>1161</v>
      </c>
      <c r="D424" s="247" t="s">
        <v>400</v>
      </c>
      <c r="E424" s="248" t="s">
        <v>7811</v>
      </c>
      <c r="F424" s="249" t="s">
        <v>7812</v>
      </c>
      <c r="G424" s="250" t="s">
        <v>461</v>
      </c>
      <c r="H424" s="251">
        <v>236</v>
      </c>
      <c r="I424" s="252"/>
      <c r="J424" s="253">
        <f>ROUND(I424*H424,2)</f>
        <v>0</v>
      </c>
      <c r="K424" s="254"/>
      <c r="L424" s="46"/>
      <c r="M424" s="255" t="s">
        <v>1</v>
      </c>
      <c r="N424" s="256" t="s">
        <v>48</v>
      </c>
      <c r="O424" s="93"/>
      <c r="P424" s="257">
        <f>O424*H424</f>
        <v>0</v>
      </c>
      <c r="Q424" s="257">
        <v>0</v>
      </c>
      <c r="R424" s="257">
        <f>Q424*H424</f>
        <v>0</v>
      </c>
      <c r="S424" s="257">
        <v>0</v>
      </c>
      <c r="T424" s="258">
        <f>S424*H424</f>
        <v>0</v>
      </c>
      <c r="U424" s="40"/>
      <c r="V424" s="40"/>
      <c r="W424" s="40"/>
      <c r="X424" s="40"/>
      <c r="Y424" s="40"/>
      <c r="Z424" s="40"/>
      <c r="AA424" s="40"/>
      <c r="AB424" s="40"/>
      <c r="AC424" s="40"/>
      <c r="AD424" s="40"/>
      <c r="AE424" s="40"/>
      <c r="AR424" s="259" t="s">
        <v>124</v>
      </c>
      <c r="AT424" s="259" t="s">
        <v>400</v>
      </c>
      <c r="AU424" s="259" t="s">
        <v>93</v>
      </c>
      <c r="AY424" s="18" t="s">
        <v>397</v>
      </c>
      <c r="BE424" s="260">
        <f>IF(N424="základní",J424,0)</f>
        <v>0</v>
      </c>
      <c r="BF424" s="260">
        <f>IF(N424="snížená",J424,0)</f>
        <v>0</v>
      </c>
      <c r="BG424" s="260">
        <f>IF(N424="zákl. přenesená",J424,0)</f>
        <v>0</v>
      </c>
      <c r="BH424" s="260">
        <f>IF(N424="sníž. přenesená",J424,0)</f>
        <v>0</v>
      </c>
      <c r="BI424" s="260">
        <f>IF(N424="nulová",J424,0)</f>
        <v>0</v>
      </c>
      <c r="BJ424" s="18" t="s">
        <v>91</v>
      </c>
      <c r="BK424" s="260">
        <f>ROUND(I424*H424,2)</f>
        <v>0</v>
      </c>
      <c r="BL424" s="18" t="s">
        <v>124</v>
      </c>
      <c r="BM424" s="259" t="s">
        <v>1162</v>
      </c>
    </row>
    <row r="425" s="13" customFormat="1">
      <c r="A425" s="13"/>
      <c r="B425" s="269"/>
      <c r="C425" s="270"/>
      <c r="D425" s="261" t="s">
        <v>465</v>
      </c>
      <c r="E425" s="271" t="s">
        <v>1</v>
      </c>
      <c r="F425" s="272" t="s">
        <v>8069</v>
      </c>
      <c r="G425" s="270"/>
      <c r="H425" s="273">
        <v>236</v>
      </c>
      <c r="I425" s="274"/>
      <c r="J425" s="270"/>
      <c r="K425" s="270"/>
      <c r="L425" s="275"/>
      <c r="M425" s="276"/>
      <c r="N425" s="277"/>
      <c r="O425" s="277"/>
      <c r="P425" s="277"/>
      <c r="Q425" s="277"/>
      <c r="R425" s="277"/>
      <c r="S425" s="277"/>
      <c r="T425" s="278"/>
      <c r="U425" s="13"/>
      <c r="V425" s="13"/>
      <c r="W425" s="13"/>
      <c r="X425" s="13"/>
      <c r="Y425" s="13"/>
      <c r="Z425" s="13"/>
      <c r="AA425" s="13"/>
      <c r="AB425" s="13"/>
      <c r="AC425" s="13"/>
      <c r="AD425" s="13"/>
      <c r="AE425" s="13"/>
      <c r="AT425" s="279" t="s">
        <v>465</v>
      </c>
      <c r="AU425" s="279" t="s">
        <v>93</v>
      </c>
      <c r="AV425" s="13" t="s">
        <v>93</v>
      </c>
      <c r="AW425" s="13" t="s">
        <v>38</v>
      </c>
      <c r="AX425" s="13" t="s">
        <v>83</v>
      </c>
      <c r="AY425" s="279" t="s">
        <v>397</v>
      </c>
    </row>
    <row r="426" s="14" customFormat="1">
      <c r="A426" s="14"/>
      <c r="B426" s="280"/>
      <c r="C426" s="281"/>
      <c r="D426" s="261" t="s">
        <v>465</v>
      </c>
      <c r="E426" s="282" t="s">
        <v>1</v>
      </c>
      <c r="F426" s="283" t="s">
        <v>467</v>
      </c>
      <c r="G426" s="281"/>
      <c r="H426" s="284">
        <v>236</v>
      </c>
      <c r="I426" s="285"/>
      <c r="J426" s="281"/>
      <c r="K426" s="281"/>
      <c r="L426" s="286"/>
      <c r="M426" s="287"/>
      <c r="N426" s="288"/>
      <c r="O426" s="288"/>
      <c r="P426" s="288"/>
      <c r="Q426" s="288"/>
      <c r="R426" s="288"/>
      <c r="S426" s="288"/>
      <c r="T426" s="289"/>
      <c r="U426" s="14"/>
      <c r="V426" s="14"/>
      <c r="W426" s="14"/>
      <c r="X426" s="14"/>
      <c r="Y426" s="14"/>
      <c r="Z426" s="14"/>
      <c r="AA426" s="14"/>
      <c r="AB426" s="14"/>
      <c r="AC426" s="14"/>
      <c r="AD426" s="14"/>
      <c r="AE426" s="14"/>
      <c r="AT426" s="290" t="s">
        <v>465</v>
      </c>
      <c r="AU426" s="290" t="s">
        <v>93</v>
      </c>
      <c r="AV426" s="14" t="s">
        <v>124</v>
      </c>
      <c r="AW426" s="14" t="s">
        <v>38</v>
      </c>
      <c r="AX426" s="14" t="s">
        <v>91</v>
      </c>
      <c r="AY426" s="290" t="s">
        <v>397</v>
      </c>
    </row>
    <row r="427" s="12" customFormat="1" ht="22.8" customHeight="1">
      <c r="A427" s="12"/>
      <c r="B427" s="231"/>
      <c r="C427" s="232"/>
      <c r="D427" s="233" t="s">
        <v>82</v>
      </c>
      <c r="E427" s="245" t="s">
        <v>1353</v>
      </c>
      <c r="F427" s="245" t="s">
        <v>1354</v>
      </c>
      <c r="G427" s="232"/>
      <c r="H427" s="232"/>
      <c r="I427" s="235"/>
      <c r="J427" s="246">
        <f>BK427</f>
        <v>0</v>
      </c>
      <c r="K427" s="232"/>
      <c r="L427" s="237"/>
      <c r="M427" s="238"/>
      <c r="N427" s="239"/>
      <c r="O427" s="239"/>
      <c r="P427" s="240">
        <f>SUM(P428:P430)</f>
        <v>0</v>
      </c>
      <c r="Q427" s="239"/>
      <c r="R427" s="240">
        <f>SUM(R428:R430)</f>
        <v>0</v>
      </c>
      <c r="S427" s="239"/>
      <c r="T427" s="241">
        <f>SUM(T428:T430)</f>
        <v>0</v>
      </c>
      <c r="U427" s="12"/>
      <c r="V427" s="12"/>
      <c r="W427" s="12"/>
      <c r="X427" s="12"/>
      <c r="Y427" s="12"/>
      <c r="Z427" s="12"/>
      <c r="AA427" s="12"/>
      <c r="AB427" s="12"/>
      <c r="AC427" s="12"/>
      <c r="AD427" s="12"/>
      <c r="AE427" s="12"/>
      <c r="AR427" s="242" t="s">
        <v>91</v>
      </c>
      <c r="AT427" s="243" t="s">
        <v>82</v>
      </c>
      <c r="AU427" s="243" t="s">
        <v>91</v>
      </c>
      <c r="AY427" s="242" t="s">
        <v>397</v>
      </c>
      <c r="BK427" s="244">
        <f>SUM(BK428:BK430)</f>
        <v>0</v>
      </c>
    </row>
    <row r="428" s="2" customFormat="1" ht="44.25" customHeight="1">
      <c r="A428" s="40"/>
      <c r="B428" s="41"/>
      <c r="C428" s="247" t="s">
        <v>821</v>
      </c>
      <c r="D428" s="247" t="s">
        <v>400</v>
      </c>
      <c r="E428" s="248" t="s">
        <v>7814</v>
      </c>
      <c r="F428" s="249" t="s">
        <v>7815</v>
      </c>
      <c r="G428" s="250" t="s">
        <v>502</v>
      </c>
      <c r="H428" s="251">
        <v>16.646999999999998</v>
      </c>
      <c r="I428" s="252"/>
      <c r="J428" s="253">
        <f>ROUND(I428*H428,2)</f>
        <v>0</v>
      </c>
      <c r="K428" s="254"/>
      <c r="L428" s="46"/>
      <c r="M428" s="255" t="s">
        <v>1</v>
      </c>
      <c r="N428" s="25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124</v>
      </c>
      <c r="AT428" s="259" t="s">
        <v>400</v>
      </c>
      <c r="AU428" s="259" t="s">
        <v>93</v>
      </c>
      <c r="AY428" s="18" t="s">
        <v>397</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124</v>
      </c>
      <c r="BM428" s="259" t="s">
        <v>1166</v>
      </c>
    </row>
    <row r="429" s="13" customFormat="1">
      <c r="A429" s="13"/>
      <c r="B429" s="269"/>
      <c r="C429" s="270"/>
      <c r="D429" s="261" t="s">
        <v>465</v>
      </c>
      <c r="E429" s="271" t="s">
        <v>1</v>
      </c>
      <c r="F429" s="272" t="s">
        <v>8070</v>
      </c>
      <c r="G429" s="270"/>
      <c r="H429" s="273">
        <v>16.646999999999998</v>
      </c>
      <c r="I429" s="274"/>
      <c r="J429" s="270"/>
      <c r="K429" s="270"/>
      <c r="L429" s="275"/>
      <c r="M429" s="276"/>
      <c r="N429" s="277"/>
      <c r="O429" s="277"/>
      <c r="P429" s="277"/>
      <c r="Q429" s="277"/>
      <c r="R429" s="277"/>
      <c r="S429" s="277"/>
      <c r="T429" s="278"/>
      <c r="U429" s="13"/>
      <c r="V429" s="13"/>
      <c r="W429" s="13"/>
      <c r="X429" s="13"/>
      <c r="Y429" s="13"/>
      <c r="Z429" s="13"/>
      <c r="AA429" s="13"/>
      <c r="AB429" s="13"/>
      <c r="AC429" s="13"/>
      <c r="AD429" s="13"/>
      <c r="AE429" s="13"/>
      <c r="AT429" s="279" t="s">
        <v>465</v>
      </c>
      <c r="AU429" s="279" t="s">
        <v>93</v>
      </c>
      <c r="AV429" s="13" t="s">
        <v>93</v>
      </c>
      <c r="AW429" s="13" t="s">
        <v>38</v>
      </c>
      <c r="AX429" s="13" t="s">
        <v>83</v>
      </c>
      <c r="AY429" s="279" t="s">
        <v>397</v>
      </c>
    </row>
    <row r="430" s="14" customFormat="1">
      <c r="A430" s="14"/>
      <c r="B430" s="280"/>
      <c r="C430" s="281"/>
      <c r="D430" s="261" t="s">
        <v>465</v>
      </c>
      <c r="E430" s="282" t="s">
        <v>1</v>
      </c>
      <c r="F430" s="283" t="s">
        <v>467</v>
      </c>
      <c r="G430" s="281"/>
      <c r="H430" s="284">
        <v>16.646999999999998</v>
      </c>
      <c r="I430" s="285"/>
      <c r="J430" s="281"/>
      <c r="K430" s="281"/>
      <c r="L430" s="286"/>
      <c r="M430" s="330"/>
      <c r="N430" s="331"/>
      <c r="O430" s="331"/>
      <c r="P430" s="331"/>
      <c r="Q430" s="331"/>
      <c r="R430" s="331"/>
      <c r="S430" s="331"/>
      <c r="T430" s="332"/>
      <c r="U430" s="14"/>
      <c r="V430" s="14"/>
      <c r="W430" s="14"/>
      <c r="X430" s="14"/>
      <c r="Y430" s="14"/>
      <c r="Z430" s="14"/>
      <c r="AA430" s="14"/>
      <c r="AB430" s="14"/>
      <c r="AC430" s="14"/>
      <c r="AD430" s="14"/>
      <c r="AE430" s="14"/>
      <c r="AT430" s="290" t="s">
        <v>465</v>
      </c>
      <c r="AU430" s="290" t="s">
        <v>93</v>
      </c>
      <c r="AV430" s="14" t="s">
        <v>124</v>
      </c>
      <c r="AW430" s="14" t="s">
        <v>38</v>
      </c>
      <c r="AX430" s="14" t="s">
        <v>91</v>
      </c>
      <c r="AY430" s="290" t="s">
        <v>397</v>
      </c>
    </row>
    <row r="431" s="2" customFormat="1" ht="6.96" customHeight="1">
      <c r="A431" s="40"/>
      <c r="B431" s="68"/>
      <c r="C431" s="69"/>
      <c r="D431" s="69"/>
      <c r="E431" s="69"/>
      <c r="F431" s="69"/>
      <c r="G431" s="69"/>
      <c r="H431" s="69"/>
      <c r="I431" s="195"/>
      <c r="J431" s="69"/>
      <c r="K431" s="69"/>
      <c r="L431" s="46"/>
      <c r="M431" s="40"/>
      <c r="O431" s="40"/>
      <c r="P431" s="40"/>
      <c r="Q431" s="40"/>
      <c r="R431" s="40"/>
      <c r="S431" s="40"/>
      <c r="T431" s="40"/>
      <c r="U431" s="40"/>
      <c r="V431" s="40"/>
      <c r="W431" s="40"/>
      <c r="X431" s="40"/>
      <c r="Y431" s="40"/>
      <c r="Z431" s="40"/>
      <c r="AA431" s="40"/>
      <c r="AB431" s="40"/>
      <c r="AC431" s="40"/>
      <c r="AD431" s="40"/>
      <c r="AE431" s="40"/>
    </row>
  </sheetData>
  <sheetProtection sheet="1" autoFilter="0" formatColumns="0" formatRows="0" objects="1" scenarios="1" spinCount="100000" saltValue="NtrLkzxVg6uZBZ8GHRAxm+nj7sj9wwsshIgKPMVZptBPwdnnr2/BwwOFMmYIrmyrn6Hn8m8nmMKrIt+JLVBVpg==" hashValue="cs7GwvxeHL1xUpXxliBupUdOrWZVGBbJIouURXS76V9ePFWa0fO3ez/0w6w5PfvMorjQ9pRCHr7mUZ/N3ZJaZw==" algorithmName="SHA-512" password="CC35"/>
  <autoFilter ref="C125:K43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8071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ROUND((SUM(BE126:BE510)),  2)</f>
        <v>0</v>
      </c>
      <c r="G35" s="40"/>
      <c r="H35" s="40"/>
      <c r="I35" s="174">
        <v>0.20999999999999999</v>
      </c>
      <c r="J35" s="173">
        <f>ROUND(((SUM(BE126:BE510))*I35),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ROUND((SUM(BF126:BF510)),  2)</f>
        <v>0</v>
      </c>
      <c r="G36" s="40"/>
      <c r="H36" s="40"/>
      <c r="I36" s="174">
        <v>0.14999999999999999</v>
      </c>
      <c r="J36" s="173">
        <f>ROUND(((SUM(BF126:BF510))*I36),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ROUND((SUM(BG126:BG510)),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ROUND((SUM(BH126:BH510)),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ROUND((SUM(BI126:BI510)),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SO305 - Kanalizace dešťová - areálová, retence, zasakování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559</v>
      </c>
      <c r="E101" s="214"/>
      <c r="F101" s="214"/>
      <c r="G101" s="214"/>
      <c r="H101" s="214"/>
      <c r="I101" s="215"/>
      <c r="J101" s="216">
        <f>J270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560</v>
      </c>
      <c r="E102" s="214"/>
      <c r="F102" s="214"/>
      <c r="G102" s="214"/>
      <c r="H102" s="214"/>
      <c r="I102" s="215"/>
      <c r="J102" s="216">
        <f>J301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7660</v>
      </c>
      <c r="E103" s="214"/>
      <c r="F103" s="214"/>
      <c r="G103" s="214"/>
      <c r="H103" s="214"/>
      <c r="I103" s="215"/>
      <c r="J103" s="216">
        <f>J317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J507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7658</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SO305 - Kanalizace dešťová - areálová, retence, zasakování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P128+P270+P301+P317+P507</f>
        <v>0</v>
      </c>
      <c r="Q127" s="239"/>
      <c r="R127" s="240">
        <f>R128+R270+R301+R317+R507</f>
        <v>0</v>
      </c>
      <c r="S127" s="239"/>
      <c r="T127" s="241">
        <f>T128+T270+T301+T317+T507</f>
        <v>0</v>
      </c>
      <c r="U127" s="12"/>
      <c r="V127" s="12"/>
      <c r="W127" s="12"/>
      <c r="X127" s="12"/>
      <c r="Y127" s="12"/>
      <c r="Z127" s="12"/>
      <c r="AA127" s="12"/>
      <c r="AB127" s="12"/>
      <c r="AC127" s="12"/>
      <c r="AD127" s="12"/>
      <c r="AE127" s="12"/>
      <c r="AR127" s="242" t="s">
        <v>91</v>
      </c>
      <c r="AT127" s="243" t="s">
        <v>82</v>
      </c>
      <c r="AU127" s="243" t="s">
        <v>83</v>
      </c>
      <c r="AY127" s="242" t="s">
        <v>397</v>
      </c>
      <c r="BK127" s="244">
        <f>BK128+BK270+BK301+BK317+BK507</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SUM(P129:P269)</f>
        <v>0</v>
      </c>
      <c r="Q128" s="239"/>
      <c r="R128" s="240">
        <f>SUM(R129:R269)</f>
        <v>0</v>
      </c>
      <c r="S128" s="239"/>
      <c r="T128" s="241">
        <f>SUM(T129:T269)</f>
        <v>0</v>
      </c>
      <c r="U128" s="12"/>
      <c r="V128" s="12"/>
      <c r="W128" s="12"/>
      <c r="X128" s="12"/>
      <c r="Y128" s="12"/>
      <c r="Z128" s="12"/>
      <c r="AA128" s="12"/>
      <c r="AB128" s="12"/>
      <c r="AC128" s="12"/>
      <c r="AD128" s="12"/>
      <c r="AE128" s="12"/>
      <c r="AR128" s="242" t="s">
        <v>91</v>
      </c>
      <c r="AT128" s="243" t="s">
        <v>82</v>
      </c>
      <c r="AU128" s="243" t="s">
        <v>91</v>
      </c>
      <c r="AY128" s="242" t="s">
        <v>397</v>
      </c>
      <c r="BK128" s="244">
        <f>SUM(BK129:BK269)</f>
        <v>0</v>
      </c>
    </row>
    <row r="129" s="2" customFormat="1" ht="55.5" customHeight="1">
      <c r="A129" s="40"/>
      <c r="B129" s="41"/>
      <c r="C129" s="247" t="s">
        <v>91</v>
      </c>
      <c r="D129" s="247" t="s">
        <v>400</v>
      </c>
      <c r="E129" s="248" t="s">
        <v>7661</v>
      </c>
      <c r="F129" s="249" t="s">
        <v>7662</v>
      </c>
      <c r="G129" s="250" t="s">
        <v>461</v>
      </c>
      <c r="H129" s="251">
        <v>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7665</v>
      </c>
      <c r="G130" s="270"/>
      <c r="H130" s="273">
        <v>8</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8</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55.5" customHeight="1">
      <c r="A132" s="40"/>
      <c r="B132" s="41"/>
      <c r="C132" s="247" t="s">
        <v>93</v>
      </c>
      <c r="D132" s="247" t="s">
        <v>400</v>
      </c>
      <c r="E132" s="248" t="s">
        <v>7664</v>
      </c>
      <c r="F132" s="249" t="s">
        <v>7662</v>
      </c>
      <c r="G132" s="250" t="s">
        <v>461</v>
      </c>
      <c r="H132" s="251">
        <v>10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465</v>
      </c>
      <c r="E133" s="271" t="s">
        <v>1</v>
      </c>
      <c r="F133" s="272" t="s">
        <v>8072</v>
      </c>
      <c r="G133" s="270"/>
      <c r="H133" s="273">
        <v>10</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10</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55.5" customHeight="1">
      <c r="A135" s="40"/>
      <c r="B135" s="41"/>
      <c r="C135" s="247" t="s">
        <v>112</v>
      </c>
      <c r="D135" s="247" t="s">
        <v>400</v>
      </c>
      <c r="E135" s="248" t="s">
        <v>7666</v>
      </c>
      <c r="F135" s="249" t="s">
        <v>7662</v>
      </c>
      <c r="G135" s="250" t="s">
        <v>461</v>
      </c>
      <c r="H135" s="251">
        <v>12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465</v>
      </c>
      <c r="E136" s="271" t="s">
        <v>1</v>
      </c>
      <c r="F136" s="272" t="s">
        <v>7667</v>
      </c>
      <c r="G136" s="270"/>
      <c r="H136" s="273">
        <v>12</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12</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33" customHeight="1">
      <c r="A138" s="40"/>
      <c r="B138" s="41"/>
      <c r="C138" s="247" t="s">
        <v>124</v>
      </c>
      <c r="D138" s="247" t="s">
        <v>400</v>
      </c>
      <c r="E138" s="248" t="s">
        <v>7668</v>
      </c>
      <c r="F138" s="249" t="s">
        <v>7669</v>
      </c>
      <c r="G138" s="250" t="s">
        <v>464</v>
      </c>
      <c r="H138" s="251">
        <v>29.699999999999999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465</v>
      </c>
      <c r="E139" s="271" t="s">
        <v>1</v>
      </c>
      <c r="F139" s="272" t="s">
        <v>8073</v>
      </c>
      <c r="G139" s="270"/>
      <c r="H139" s="273">
        <v>29.699999999999999</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29.699999999999999</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33" customHeight="1">
      <c r="A141" s="40"/>
      <c r="B141" s="41"/>
      <c r="C141" s="247" t="s">
        <v>130</v>
      </c>
      <c r="D141" s="247" t="s">
        <v>400</v>
      </c>
      <c r="E141" s="248" t="s">
        <v>8074</v>
      </c>
      <c r="F141" s="249" t="s">
        <v>8075</v>
      </c>
      <c r="G141" s="250" t="s">
        <v>464</v>
      </c>
      <c r="H141" s="251">
        <v>470.625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465</v>
      </c>
      <c r="E142" s="271" t="s">
        <v>1</v>
      </c>
      <c r="F142" s="272" t="s">
        <v>8076</v>
      </c>
      <c r="G142" s="270"/>
      <c r="H142" s="273">
        <v>440</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3" customFormat="1">
      <c r="A143" s="13"/>
      <c r="B143" s="269"/>
      <c r="C143" s="270"/>
      <c r="D143" s="261" t="s">
        <v>465</v>
      </c>
      <c r="E143" s="271" t="s">
        <v>1</v>
      </c>
      <c r="F143" s="272" t="s">
        <v>8077</v>
      </c>
      <c r="G143" s="270"/>
      <c r="H143" s="273">
        <v>30.625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470.625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44.25" customHeight="1">
      <c r="A145" s="40"/>
      <c r="B145" s="41"/>
      <c r="C145" s="247" t="s">
        <v>133</v>
      </c>
      <c r="D145" s="247" t="s">
        <v>400</v>
      </c>
      <c r="E145" s="248" t="s">
        <v>7671</v>
      </c>
      <c r="F145" s="249" t="s">
        <v>7672</v>
      </c>
      <c r="G145" s="250" t="s">
        <v>464</v>
      </c>
      <c r="H145" s="251">
        <v>360.47000000000003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465</v>
      </c>
      <c r="E146" s="271" t="s">
        <v>1</v>
      </c>
      <c r="F146" s="272" t="s">
        <v>8078</v>
      </c>
      <c r="G146" s="270"/>
      <c r="H146" s="273">
        <v>22.879999999999999</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8079</v>
      </c>
      <c r="G147" s="270"/>
      <c r="H147" s="273">
        <v>16.719999999999999</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3" customFormat="1">
      <c r="A148" s="13"/>
      <c r="B148" s="269"/>
      <c r="C148" s="270"/>
      <c r="D148" s="261" t="s">
        <v>465</v>
      </c>
      <c r="E148" s="271" t="s">
        <v>1</v>
      </c>
      <c r="F148" s="272" t="s">
        <v>8080</v>
      </c>
      <c r="G148" s="270"/>
      <c r="H148" s="273">
        <v>5.0599999999999996</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3" customFormat="1">
      <c r="A149" s="13"/>
      <c r="B149" s="269"/>
      <c r="C149" s="270"/>
      <c r="D149" s="261" t="s">
        <v>465</v>
      </c>
      <c r="E149" s="271" t="s">
        <v>1</v>
      </c>
      <c r="F149" s="272" t="s">
        <v>8081</v>
      </c>
      <c r="G149" s="270"/>
      <c r="H149" s="273">
        <v>89.760000000000005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8082</v>
      </c>
      <c r="G150" s="270"/>
      <c r="H150" s="273">
        <v>74.25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3" customFormat="1">
      <c r="A151" s="13"/>
      <c r="B151" s="269"/>
      <c r="C151" s="270"/>
      <c r="D151" s="261" t="s">
        <v>465</v>
      </c>
      <c r="E151" s="271" t="s">
        <v>1</v>
      </c>
      <c r="F151" s="272" t="s">
        <v>8083</v>
      </c>
      <c r="G151" s="270"/>
      <c r="H151" s="273">
        <v>13.199999999999999</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3" customFormat="1">
      <c r="A152" s="13"/>
      <c r="B152" s="269"/>
      <c r="C152" s="270"/>
      <c r="D152" s="261" t="s">
        <v>465</v>
      </c>
      <c r="E152" s="271" t="s">
        <v>1</v>
      </c>
      <c r="F152" s="272" t="s">
        <v>8084</v>
      </c>
      <c r="G152" s="270"/>
      <c r="H152" s="273">
        <v>138.59999999999999</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360.47000000000003</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33" customHeight="1">
      <c r="A154" s="40"/>
      <c r="B154" s="41"/>
      <c r="C154" s="247" t="s">
        <v>139</v>
      </c>
      <c r="D154" s="247" t="s">
        <v>400</v>
      </c>
      <c r="E154" s="248" t="s">
        <v>7677</v>
      </c>
      <c r="F154" s="249" t="s">
        <v>7678</v>
      </c>
      <c r="G154" s="250" t="s">
        <v>546</v>
      </c>
      <c r="H154" s="251">
        <v>831.39999999999998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157</v>
      </c>
    </row>
    <row r="155" s="13" customFormat="1">
      <c r="A155" s="13"/>
      <c r="B155" s="269"/>
      <c r="C155" s="270"/>
      <c r="D155" s="261" t="s">
        <v>465</v>
      </c>
      <c r="E155" s="271" t="s">
        <v>1</v>
      </c>
      <c r="F155" s="272" t="s">
        <v>8085</v>
      </c>
      <c r="G155" s="270"/>
      <c r="H155" s="273">
        <v>41.600000000000001</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3" customFormat="1">
      <c r="A156" s="13"/>
      <c r="B156" s="269"/>
      <c r="C156" s="270"/>
      <c r="D156" s="261" t="s">
        <v>465</v>
      </c>
      <c r="E156" s="271" t="s">
        <v>1</v>
      </c>
      <c r="F156" s="272" t="s">
        <v>8086</v>
      </c>
      <c r="G156" s="270"/>
      <c r="H156" s="273">
        <v>30.399999999999999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3" customFormat="1">
      <c r="A157" s="13"/>
      <c r="B157" s="269"/>
      <c r="C157" s="270"/>
      <c r="D157" s="261" t="s">
        <v>465</v>
      </c>
      <c r="E157" s="271" t="s">
        <v>1</v>
      </c>
      <c r="F157" s="272" t="s">
        <v>8087</v>
      </c>
      <c r="G157" s="270"/>
      <c r="H157" s="273">
        <v>9.1999999999999993</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8088</v>
      </c>
      <c r="G158" s="270"/>
      <c r="H158" s="273">
        <v>163.19999999999999</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3" customFormat="1">
      <c r="A159" s="13"/>
      <c r="B159" s="269"/>
      <c r="C159" s="270"/>
      <c r="D159" s="261" t="s">
        <v>465</v>
      </c>
      <c r="E159" s="271" t="s">
        <v>1</v>
      </c>
      <c r="F159" s="272" t="s">
        <v>8089</v>
      </c>
      <c r="G159" s="270"/>
      <c r="H159" s="273">
        <v>135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3" customFormat="1">
      <c r="A160" s="13"/>
      <c r="B160" s="269"/>
      <c r="C160" s="270"/>
      <c r="D160" s="261" t="s">
        <v>465</v>
      </c>
      <c r="E160" s="271" t="s">
        <v>1</v>
      </c>
      <c r="F160" s="272" t="s">
        <v>8090</v>
      </c>
      <c r="G160" s="270"/>
      <c r="H160" s="273">
        <v>24</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3" customFormat="1">
      <c r="A161" s="13"/>
      <c r="B161" s="269"/>
      <c r="C161" s="270"/>
      <c r="D161" s="261" t="s">
        <v>465</v>
      </c>
      <c r="E161" s="271" t="s">
        <v>1</v>
      </c>
      <c r="F161" s="272" t="s">
        <v>8091</v>
      </c>
      <c r="G161" s="270"/>
      <c r="H161" s="273">
        <v>252</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8092</v>
      </c>
      <c r="G162" s="270"/>
      <c r="H162" s="273">
        <v>176</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831.39999999999998</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136</v>
      </c>
      <c r="D164" s="247" t="s">
        <v>400</v>
      </c>
      <c r="E164" s="248" t="s">
        <v>7683</v>
      </c>
      <c r="F164" s="249" t="s">
        <v>7684</v>
      </c>
      <c r="G164" s="250" t="s">
        <v>546</v>
      </c>
      <c r="H164" s="251">
        <v>831.39999999999998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162</v>
      </c>
    </row>
    <row r="165" s="13" customFormat="1">
      <c r="A165" s="13"/>
      <c r="B165" s="269"/>
      <c r="C165" s="270"/>
      <c r="D165" s="261" t="s">
        <v>465</v>
      </c>
      <c r="E165" s="271" t="s">
        <v>1</v>
      </c>
      <c r="F165" s="272" t="s">
        <v>8085</v>
      </c>
      <c r="G165" s="270"/>
      <c r="H165" s="273">
        <v>41.600000000000001</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8086</v>
      </c>
      <c r="G166" s="270"/>
      <c r="H166" s="273">
        <v>30.399999999999999</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8087</v>
      </c>
      <c r="G167" s="270"/>
      <c r="H167" s="273">
        <v>9.1999999999999993</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3" customFormat="1">
      <c r="A168" s="13"/>
      <c r="B168" s="269"/>
      <c r="C168" s="270"/>
      <c r="D168" s="261" t="s">
        <v>465</v>
      </c>
      <c r="E168" s="271" t="s">
        <v>1</v>
      </c>
      <c r="F168" s="272" t="s">
        <v>8088</v>
      </c>
      <c r="G168" s="270"/>
      <c r="H168" s="273">
        <v>163.19999999999999</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3" customFormat="1">
      <c r="A169" s="13"/>
      <c r="B169" s="269"/>
      <c r="C169" s="270"/>
      <c r="D169" s="261" t="s">
        <v>465</v>
      </c>
      <c r="E169" s="271" t="s">
        <v>1</v>
      </c>
      <c r="F169" s="272" t="s">
        <v>8089</v>
      </c>
      <c r="G169" s="270"/>
      <c r="H169" s="273">
        <v>135</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8090</v>
      </c>
      <c r="G170" s="270"/>
      <c r="H170" s="273">
        <v>24</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3" customFormat="1">
      <c r="A171" s="13"/>
      <c r="B171" s="269"/>
      <c r="C171" s="270"/>
      <c r="D171" s="261" t="s">
        <v>465</v>
      </c>
      <c r="E171" s="271" t="s">
        <v>1</v>
      </c>
      <c r="F171" s="272" t="s">
        <v>8091</v>
      </c>
      <c r="G171" s="270"/>
      <c r="H171" s="273">
        <v>252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3" customFormat="1">
      <c r="A172" s="13"/>
      <c r="B172" s="269"/>
      <c r="C172" s="270"/>
      <c r="D172" s="261" t="s">
        <v>465</v>
      </c>
      <c r="E172" s="271" t="s">
        <v>1</v>
      </c>
      <c r="F172" s="272" t="s">
        <v>8092</v>
      </c>
      <c r="G172" s="270"/>
      <c r="H172" s="273">
        <v>176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831.39999999999998</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55.5" customHeight="1">
      <c r="A174" s="40"/>
      <c r="B174" s="41"/>
      <c r="C174" s="247" t="s">
        <v>142</v>
      </c>
      <c r="D174" s="247" t="s">
        <v>400</v>
      </c>
      <c r="E174" s="248" t="s">
        <v>7556</v>
      </c>
      <c r="F174" s="249" t="s">
        <v>7685</v>
      </c>
      <c r="G174" s="250" t="s">
        <v>464</v>
      </c>
      <c r="H174" s="251">
        <v>470.19499999999999</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168</v>
      </c>
    </row>
    <row r="175" s="13" customFormat="1">
      <c r="A175" s="13"/>
      <c r="B175" s="269"/>
      <c r="C175" s="270"/>
      <c r="D175" s="261" t="s">
        <v>465</v>
      </c>
      <c r="E175" s="271" t="s">
        <v>1</v>
      </c>
      <c r="F175" s="272" t="s">
        <v>8093</v>
      </c>
      <c r="G175" s="270"/>
      <c r="H175" s="273">
        <v>14.08</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3" customFormat="1">
      <c r="A176" s="13"/>
      <c r="B176" s="269"/>
      <c r="C176" s="270"/>
      <c r="D176" s="261" t="s">
        <v>465</v>
      </c>
      <c r="E176" s="271" t="s">
        <v>1</v>
      </c>
      <c r="F176" s="272" t="s">
        <v>8094</v>
      </c>
      <c r="G176" s="270"/>
      <c r="H176" s="273">
        <v>11.494999999999999</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3" customFormat="1">
      <c r="A177" s="13"/>
      <c r="B177" s="269"/>
      <c r="C177" s="270"/>
      <c r="D177" s="261" t="s">
        <v>465</v>
      </c>
      <c r="E177" s="271" t="s">
        <v>1</v>
      </c>
      <c r="F177" s="272" t="s">
        <v>8095</v>
      </c>
      <c r="G177" s="270"/>
      <c r="H177" s="273">
        <v>3.96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8096</v>
      </c>
      <c r="G178" s="270"/>
      <c r="H178" s="273">
        <v>63.359999999999999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8097</v>
      </c>
      <c r="G179" s="270"/>
      <c r="H179" s="273">
        <v>49.5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3" customFormat="1">
      <c r="A180" s="13"/>
      <c r="B180" s="269"/>
      <c r="C180" s="270"/>
      <c r="D180" s="261" t="s">
        <v>465</v>
      </c>
      <c r="E180" s="271" t="s">
        <v>1</v>
      </c>
      <c r="F180" s="272" t="s">
        <v>8098</v>
      </c>
      <c r="G180" s="270"/>
      <c r="H180" s="273">
        <v>7.7000000000000002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3" customFormat="1">
      <c r="A181" s="13"/>
      <c r="B181" s="269"/>
      <c r="C181" s="270"/>
      <c r="D181" s="261" t="s">
        <v>465</v>
      </c>
      <c r="E181" s="271" t="s">
        <v>1</v>
      </c>
      <c r="F181" s="272" t="s">
        <v>8099</v>
      </c>
      <c r="G181" s="270"/>
      <c r="H181" s="273">
        <v>100.09999999999999</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3" customFormat="1">
      <c r="A182" s="13"/>
      <c r="B182" s="269"/>
      <c r="C182" s="270"/>
      <c r="D182" s="261" t="s">
        <v>465</v>
      </c>
      <c r="E182" s="271" t="s">
        <v>1</v>
      </c>
      <c r="F182" s="272" t="s">
        <v>8100</v>
      </c>
      <c r="G182" s="270"/>
      <c r="H182" s="273">
        <v>220</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470.19499999999994</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55.5" customHeight="1">
      <c r="A184" s="40"/>
      <c r="B184" s="41"/>
      <c r="C184" s="247" t="s">
        <v>145</v>
      </c>
      <c r="D184" s="247" t="s">
        <v>400</v>
      </c>
      <c r="E184" s="248" t="s">
        <v>7560</v>
      </c>
      <c r="F184" s="249" t="s">
        <v>7690</v>
      </c>
      <c r="G184" s="250" t="s">
        <v>464</v>
      </c>
      <c r="H184" s="251">
        <v>360.89999999999998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174</v>
      </c>
    </row>
    <row r="185" s="13" customFormat="1">
      <c r="A185" s="13"/>
      <c r="B185" s="269"/>
      <c r="C185" s="270"/>
      <c r="D185" s="261" t="s">
        <v>465</v>
      </c>
      <c r="E185" s="271" t="s">
        <v>1</v>
      </c>
      <c r="F185" s="272" t="s">
        <v>8101</v>
      </c>
      <c r="G185" s="270"/>
      <c r="H185" s="273">
        <v>8.8000000000000007</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8102</v>
      </c>
      <c r="G186" s="270"/>
      <c r="H186" s="273">
        <v>5.2249999999999996</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8103</v>
      </c>
      <c r="G187" s="270"/>
      <c r="H187" s="273">
        <v>1.1000000000000001</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3" customFormat="1">
      <c r="A188" s="13"/>
      <c r="B188" s="269"/>
      <c r="C188" s="270"/>
      <c r="D188" s="261" t="s">
        <v>465</v>
      </c>
      <c r="E188" s="271" t="s">
        <v>1</v>
      </c>
      <c r="F188" s="272" t="s">
        <v>8104</v>
      </c>
      <c r="G188" s="270"/>
      <c r="H188" s="273">
        <v>26.399999999999999</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3" customFormat="1">
      <c r="A189" s="13"/>
      <c r="B189" s="269"/>
      <c r="C189" s="270"/>
      <c r="D189" s="261" t="s">
        <v>465</v>
      </c>
      <c r="E189" s="271" t="s">
        <v>1</v>
      </c>
      <c r="F189" s="272" t="s">
        <v>8105</v>
      </c>
      <c r="G189" s="270"/>
      <c r="H189" s="273">
        <v>24.75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3" customFormat="1">
      <c r="A190" s="13"/>
      <c r="B190" s="269"/>
      <c r="C190" s="270"/>
      <c r="D190" s="261" t="s">
        <v>465</v>
      </c>
      <c r="E190" s="271" t="s">
        <v>1</v>
      </c>
      <c r="F190" s="272" t="s">
        <v>8106</v>
      </c>
      <c r="G190" s="270"/>
      <c r="H190" s="273">
        <v>5.5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8107</v>
      </c>
      <c r="G191" s="270"/>
      <c r="H191" s="273">
        <v>38.5</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3" customFormat="1">
      <c r="A192" s="13"/>
      <c r="B192" s="269"/>
      <c r="C192" s="270"/>
      <c r="D192" s="261" t="s">
        <v>465</v>
      </c>
      <c r="E192" s="271" t="s">
        <v>1</v>
      </c>
      <c r="F192" s="272" t="s">
        <v>8100</v>
      </c>
      <c r="G192" s="270"/>
      <c r="H192" s="273">
        <v>220</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3" customFormat="1">
      <c r="A193" s="13"/>
      <c r="B193" s="269"/>
      <c r="C193" s="270"/>
      <c r="D193" s="261" t="s">
        <v>465</v>
      </c>
      <c r="E193" s="271" t="s">
        <v>1</v>
      </c>
      <c r="F193" s="272" t="s">
        <v>8077</v>
      </c>
      <c r="G193" s="270"/>
      <c r="H193" s="273">
        <v>30.625</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360.89999999999998</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55.5" customHeight="1">
      <c r="A195" s="40"/>
      <c r="B195" s="41"/>
      <c r="C195" s="247" t="s">
        <v>148</v>
      </c>
      <c r="D195" s="247" t="s">
        <v>400</v>
      </c>
      <c r="E195" s="248" t="s">
        <v>7565</v>
      </c>
      <c r="F195" s="249" t="s">
        <v>7695</v>
      </c>
      <c r="G195" s="250" t="s">
        <v>464</v>
      </c>
      <c r="H195" s="251">
        <v>2165.4000000000001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400</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179</v>
      </c>
    </row>
    <row r="196" s="13" customFormat="1">
      <c r="A196" s="13"/>
      <c r="B196" s="269"/>
      <c r="C196" s="270"/>
      <c r="D196" s="261" t="s">
        <v>465</v>
      </c>
      <c r="E196" s="271" t="s">
        <v>1</v>
      </c>
      <c r="F196" s="272" t="s">
        <v>8108</v>
      </c>
      <c r="G196" s="270"/>
      <c r="H196" s="273">
        <v>52.799999999999997</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3" customFormat="1">
      <c r="A197" s="13"/>
      <c r="B197" s="269"/>
      <c r="C197" s="270"/>
      <c r="D197" s="261" t="s">
        <v>465</v>
      </c>
      <c r="E197" s="271" t="s">
        <v>1</v>
      </c>
      <c r="F197" s="272" t="s">
        <v>8109</v>
      </c>
      <c r="G197" s="270"/>
      <c r="H197" s="273">
        <v>31.350000000000001</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3" customFormat="1">
      <c r="A198" s="13"/>
      <c r="B198" s="269"/>
      <c r="C198" s="270"/>
      <c r="D198" s="261" t="s">
        <v>465</v>
      </c>
      <c r="E198" s="271" t="s">
        <v>1</v>
      </c>
      <c r="F198" s="272" t="s">
        <v>8110</v>
      </c>
      <c r="G198" s="270"/>
      <c r="H198" s="273">
        <v>6.5999999999999996</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8111</v>
      </c>
      <c r="G199" s="270"/>
      <c r="H199" s="273">
        <v>158.40000000000001</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3" customFormat="1">
      <c r="A200" s="13"/>
      <c r="B200" s="269"/>
      <c r="C200" s="270"/>
      <c r="D200" s="261" t="s">
        <v>465</v>
      </c>
      <c r="E200" s="271" t="s">
        <v>1</v>
      </c>
      <c r="F200" s="272" t="s">
        <v>8112</v>
      </c>
      <c r="G200" s="270"/>
      <c r="H200" s="273">
        <v>148.5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3" customFormat="1">
      <c r="A201" s="13"/>
      <c r="B201" s="269"/>
      <c r="C201" s="270"/>
      <c r="D201" s="261" t="s">
        <v>465</v>
      </c>
      <c r="E201" s="271" t="s">
        <v>1</v>
      </c>
      <c r="F201" s="272" t="s">
        <v>8113</v>
      </c>
      <c r="G201" s="270"/>
      <c r="H201" s="273">
        <v>33</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3" customFormat="1">
      <c r="A202" s="13"/>
      <c r="B202" s="269"/>
      <c r="C202" s="270"/>
      <c r="D202" s="261" t="s">
        <v>465</v>
      </c>
      <c r="E202" s="271" t="s">
        <v>1</v>
      </c>
      <c r="F202" s="272" t="s">
        <v>8114</v>
      </c>
      <c r="G202" s="270"/>
      <c r="H202" s="273">
        <v>231</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3" customFormat="1">
      <c r="A203" s="13"/>
      <c r="B203" s="269"/>
      <c r="C203" s="270"/>
      <c r="D203" s="261" t="s">
        <v>465</v>
      </c>
      <c r="E203" s="271" t="s">
        <v>1</v>
      </c>
      <c r="F203" s="272" t="s">
        <v>8115</v>
      </c>
      <c r="G203" s="270"/>
      <c r="H203" s="273">
        <v>1320</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3" customFormat="1">
      <c r="A204" s="13"/>
      <c r="B204" s="269"/>
      <c r="C204" s="270"/>
      <c r="D204" s="261" t="s">
        <v>465</v>
      </c>
      <c r="E204" s="271" t="s">
        <v>1</v>
      </c>
      <c r="F204" s="272" t="s">
        <v>8116</v>
      </c>
      <c r="G204" s="270"/>
      <c r="H204" s="273">
        <v>183.75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2165.4000000000001</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33" customHeight="1">
      <c r="A206" s="40"/>
      <c r="B206" s="41"/>
      <c r="C206" s="247" t="s">
        <v>151</v>
      </c>
      <c r="D206" s="247" t="s">
        <v>400</v>
      </c>
      <c r="E206" s="248" t="s">
        <v>7700</v>
      </c>
      <c r="F206" s="249" t="s">
        <v>7701</v>
      </c>
      <c r="G206" s="250" t="s">
        <v>464</v>
      </c>
      <c r="H206" s="251">
        <v>470.19499999999999</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188</v>
      </c>
    </row>
    <row r="207" s="13" customFormat="1">
      <c r="A207" s="13"/>
      <c r="B207" s="269"/>
      <c r="C207" s="270"/>
      <c r="D207" s="261" t="s">
        <v>465</v>
      </c>
      <c r="E207" s="271" t="s">
        <v>1</v>
      </c>
      <c r="F207" s="272" t="s">
        <v>8093</v>
      </c>
      <c r="G207" s="270"/>
      <c r="H207" s="273">
        <v>14.08</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3" customFormat="1">
      <c r="A208" s="13"/>
      <c r="B208" s="269"/>
      <c r="C208" s="270"/>
      <c r="D208" s="261" t="s">
        <v>465</v>
      </c>
      <c r="E208" s="271" t="s">
        <v>1</v>
      </c>
      <c r="F208" s="272" t="s">
        <v>8094</v>
      </c>
      <c r="G208" s="270"/>
      <c r="H208" s="273">
        <v>11.494999999999999</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3" customFormat="1">
      <c r="A209" s="13"/>
      <c r="B209" s="269"/>
      <c r="C209" s="270"/>
      <c r="D209" s="261" t="s">
        <v>465</v>
      </c>
      <c r="E209" s="271" t="s">
        <v>1</v>
      </c>
      <c r="F209" s="272" t="s">
        <v>8095</v>
      </c>
      <c r="G209" s="270"/>
      <c r="H209" s="273">
        <v>3.96</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3" customFormat="1">
      <c r="A210" s="13"/>
      <c r="B210" s="269"/>
      <c r="C210" s="270"/>
      <c r="D210" s="261" t="s">
        <v>465</v>
      </c>
      <c r="E210" s="271" t="s">
        <v>1</v>
      </c>
      <c r="F210" s="272" t="s">
        <v>8096</v>
      </c>
      <c r="G210" s="270"/>
      <c r="H210" s="273">
        <v>63.359999999999999</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3" customFormat="1">
      <c r="A211" s="13"/>
      <c r="B211" s="269"/>
      <c r="C211" s="270"/>
      <c r="D211" s="261" t="s">
        <v>465</v>
      </c>
      <c r="E211" s="271" t="s">
        <v>1</v>
      </c>
      <c r="F211" s="272" t="s">
        <v>8097</v>
      </c>
      <c r="G211" s="270"/>
      <c r="H211" s="273">
        <v>49.5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3" customFormat="1">
      <c r="A212" s="13"/>
      <c r="B212" s="269"/>
      <c r="C212" s="270"/>
      <c r="D212" s="261" t="s">
        <v>465</v>
      </c>
      <c r="E212" s="271" t="s">
        <v>1</v>
      </c>
      <c r="F212" s="272" t="s">
        <v>8098</v>
      </c>
      <c r="G212" s="270"/>
      <c r="H212" s="273">
        <v>7.7000000000000002</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3" customFormat="1">
      <c r="A213" s="13"/>
      <c r="B213" s="269"/>
      <c r="C213" s="270"/>
      <c r="D213" s="261" t="s">
        <v>465</v>
      </c>
      <c r="E213" s="271" t="s">
        <v>1</v>
      </c>
      <c r="F213" s="272" t="s">
        <v>8099</v>
      </c>
      <c r="G213" s="270"/>
      <c r="H213" s="273">
        <v>100.09999999999999</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3" customFormat="1">
      <c r="A214" s="13"/>
      <c r="B214" s="269"/>
      <c r="C214" s="270"/>
      <c r="D214" s="261" t="s">
        <v>465</v>
      </c>
      <c r="E214" s="271" t="s">
        <v>1</v>
      </c>
      <c r="F214" s="272" t="s">
        <v>8100</v>
      </c>
      <c r="G214" s="270"/>
      <c r="H214" s="273">
        <v>220</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470.19499999999994</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2" customFormat="1" ht="33" customHeight="1">
      <c r="A216" s="40"/>
      <c r="B216" s="41"/>
      <c r="C216" s="247" t="s">
        <v>154</v>
      </c>
      <c r="D216" s="247" t="s">
        <v>400</v>
      </c>
      <c r="E216" s="248" t="s">
        <v>7702</v>
      </c>
      <c r="F216" s="249" t="s">
        <v>7703</v>
      </c>
      <c r="G216" s="250" t="s">
        <v>502</v>
      </c>
      <c r="H216" s="251">
        <v>600.90099999999995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194</v>
      </c>
    </row>
    <row r="217" s="13" customFormat="1">
      <c r="A217" s="13"/>
      <c r="B217" s="269"/>
      <c r="C217" s="270"/>
      <c r="D217" s="261" t="s">
        <v>465</v>
      </c>
      <c r="E217" s="271" t="s">
        <v>1</v>
      </c>
      <c r="F217" s="272" t="s">
        <v>8117</v>
      </c>
      <c r="G217" s="270"/>
      <c r="H217" s="273">
        <v>14.651999999999999</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3" customFormat="1">
      <c r="A218" s="13"/>
      <c r="B218" s="269"/>
      <c r="C218" s="270"/>
      <c r="D218" s="261" t="s">
        <v>465</v>
      </c>
      <c r="E218" s="271" t="s">
        <v>1</v>
      </c>
      <c r="F218" s="272" t="s">
        <v>8118</v>
      </c>
      <c r="G218" s="270"/>
      <c r="H218" s="273">
        <v>8.6999999999999993</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3" customFormat="1">
      <c r="A219" s="13"/>
      <c r="B219" s="269"/>
      <c r="C219" s="270"/>
      <c r="D219" s="261" t="s">
        <v>465</v>
      </c>
      <c r="E219" s="271" t="s">
        <v>1</v>
      </c>
      <c r="F219" s="272" t="s">
        <v>8119</v>
      </c>
      <c r="G219" s="270"/>
      <c r="H219" s="273">
        <v>1.8320000000000001</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3" customFormat="1">
      <c r="A220" s="13"/>
      <c r="B220" s="269"/>
      <c r="C220" s="270"/>
      <c r="D220" s="261" t="s">
        <v>465</v>
      </c>
      <c r="E220" s="271" t="s">
        <v>1</v>
      </c>
      <c r="F220" s="272" t="s">
        <v>8120</v>
      </c>
      <c r="G220" s="270"/>
      <c r="H220" s="273">
        <v>43.956000000000003</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3" customFormat="1">
      <c r="A221" s="13"/>
      <c r="B221" s="269"/>
      <c r="C221" s="270"/>
      <c r="D221" s="261" t="s">
        <v>465</v>
      </c>
      <c r="E221" s="271" t="s">
        <v>1</v>
      </c>
      <c r="F221" s="272" t="s">
        <v>8121</v>
      </c>
      <c r="G221" s="270"/>
      <c r="H221" s="273">
        <v>41.209000000000003</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3" customFormat="1">
      <c r="A222" s="13"/>
      <c r="B222" s="269"/>
      <c r="C222" s="270"/>
      <c r="D222" s="261" t="s">
        <v>465</v>
      </c>
      <c r="E222" s="271" t="s">
        <v>1</v>
      </c>
      <c r="F222" s="272" t="s">
        <v>8122</v>
      </c>
      <c r="G222" s="270"/>
      <c r="H222" s="273">
        <v>9.1579999999999995</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3" customFormat="1">
      <c r="A223" s="13"/>
      <c r="B223" s="269"/>
      <c r="C223" s="270"/>
      <c r="D223" s="261" t="s">
        <v>465</v>
      </c>
      <c r="E223" s="271" t="s">
        <v>1</v>
      </c>
      <c r="F223" s="272" t="s">
        <v>8123</v>
      </c>
      <c r="G223" s="270"/>
      <c r="H223" s="273">
        <v>64.102999999999994</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3" customFormat="1">
      <c r="A224" s="13"/>
      <c r="B224" s="269"/>
      <c r="C224" s="270"/>
      <c r="D224" s="261" t="s">
        <v>465</v>
      </c>
      <c r="E224" s="271" t="s">
        <v>1</v>
      </c>
      <c r="F224" s="272" t="s">
        <v>8124</v>
      </c>
      <c r="G224" s="270"/>
      <c r="H224" s="273">
        <v>366.30000000000001</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3" customFormat="1">
      <c r="A225" s="13"/>
      <c r="B225" s="269"/>
      <c r="C225" s="270"/>
      <c r="D225" s="261" t="s">
        <v>465</v>
      </c>
      <c r="E225" s="271" t="s">
        <v>1</v>
      </c>
      <c r="F225" s="272" t="s">
        <v>8125</v>
      </c>
      <c r="G225" s="270"/>
      <c r="H225" s="273">
        <v>50.991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4" customFormat="1">
      <c r="A226" s="14"/>
      <c r="B226" s="280"/>
      <c r="C226" s="281"/>
      <c r="D226" s="261" t="s">
        <v>465</v>
      </c>
      <c r="E226" s="282" t="s">
        <v>1</v>
      </c>
      <c r="F226" s="283" t="s">
        <v>467</v>
      </c>
      <c r="G226" s="281"/>
      <c r="H226" s="284">
        <v>600.90100000000007</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465</v>
      </c>
      <c r="AU226" s="290" t="s">
        <v>93</v>
      </c>
      <c r="AV226" s="14" t="s">
        <v>124</v>
      </c>
      <c r="AW226" s="14" t="s">
        <v>38</v>
      </c>
      <c r="AX226" s="14" t="s">
        <v>91</v>
      </c>
      <c r="AY226" s="290" t="s">
        <v>397</v>
      </c>
    </row>
    <row r="227" s="2" customFormat="1" ht="33" customHeight="1">
      <c r="A227" s="40"/>
      <c r="B227" s="41"/>
      <c r="C227" s="247" t="s">
        <v>157</v>
      </c>
      <c r="D227" s="247" t="s">
        <v>400</v>
      </c>
      <c r="E227" s="248" t="s">
        <v>542</v>
      </c>
      <c r="F227" s="249" t="s">
        <v>7708</v>
      </c>
      <c r="G227" s="250" t="s">
        <v>464</v>
      </c>
      <c r="H227" s="251">
        <v>360.89999999999998</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200</v>
      </c>
    </row>
    <row r="228" s="13" customFormat="1">
      <c r="A228" s="13"/>
      <c r="B228" s="269"/>
      <c r="C228" s="270"/>
      <c r="D228" s="261" t="s">
        <v>465</v>
      </c>
      <c r="E228" s="271" t="s">
        <v>1</v>
      </c>
      <c r="F228" s="272" t="s">
        <v>8101</v>
      </c>
      <c r="G228" s="270"/>
      <c r="H228" s="273">
        <v>8.8000000000000007</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3" customFormat="1">
      <c r="A229" s="13"/>
      <c r="B229" s="269"/>
      <c r="C229" s="270"/>
      <c r="D229" s="261" t="s">
        <v>465</v>
      </c>
      <c r="E229" s="271" t="s">
        <v>1</v>
      </c>
      <c r="F229" s="272" t="s">
        <v>8102</v>
      </c>
      <c r="G229" s="270"/>
      <c r="H229" s="273">
        <v>5.2249999999999996</v>
      </c>
      <c r="I229" s="274"/>
      <c r="J229" s="270"/>
      <c r="K229" s="270"/>
      <c r="L229" s="275"/>
      <c r="M229" s="276"/>
      <c r="N229" s="277"/>
      <c r="O229" s="277"/>
      <c r="P229" s="277"/>
      <c r="Q229" s="277"/>
      <c r="R229" s="277"/>
      <c r="S229" s="277"/>
      <c r="T229" s="278"/>
      <c r="U229" s="13"/>
      <c r="V229" s="13"/>
      <c r="W229" s="13"/>
      <c r="X229" s="13"/>
      <c r="Y229" s="13"/>
      <c r="Z229" s="13"/>
      <c r="AA229" s="13"/>
      <c r="AB229" s="13"/>
      <c r="AC229" s="13"/>
      <c r="AD229" s="13"/>
      <c r="AE229" s="13"/>
      <c r="AT229" s="279" t="s">
        <v>465</v>
      </c>
      <c r="AU229" s="279" t="s">
        <v>93</v>
      </c>
      <c r="AV229" s="13" t="s">
        <v>93</v>
      </c>
      <c r="AW229" s="13" t="s">
        <v>38</v>
      </c>
      <c r="AX229" s="13" t="s">
        <v>83</v>
      </c>
      <c r="AY229" s="279" t="s">
        <v>397</v>
      </c>
    </row>
    <row r="230" s="13" customFormat="1">
      <c r="A230" s="13"/>
      <c r="B230" s="269"/>
      <c r="C230" s="270"/>
      <c r="D230" s="261" t="s">
        <v>465</v>
      </c>
      <c r="E230" s="271" t="s">
        <v>1</v>
      </c>
      <c r="F230" s="272" t="s">
        <v>8103</v>
      </c>
      <c r="G230" s="270"/>
      <c r="H230" s="273">
        <v>1.1000000000000001</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3" customFormat="1">
      <c r="A231" s="13"/>
      <c r="B231" s="269"/>
      <c r="C231" s="270"/>
      <c r="D231" s="261" t="s">
        <v>465</v>
      </c>
      <c r="E231" s="271" t="s">
        <v>1</v>
      </c>
      <c r="F231" s="272" t="s">
        <v>8104</v>
      </c>
      <c r="G231" s="270"/>
      <c r="H231" s="273">
        <v>26.399999999999999</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3" customFormat="1">
      <c r="A232" s="13"/>
      <c r="B232" s="269"/>
      <c r="C232" s="270"/>
      <c r="D232" s="261" t="s">
        <v>465</v>
      </c>
      <c r="E232" s="271" t="s">
        <v>1</v>
      </c>
      <c r="F232" s="272" t="s">
        <v>8105</v>
      </c>
      <c r="G232" s="270"/>
      <c r="H232" s="273">
        <v>24.75</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465</v>
      </c>
      <c r="AU232" s="279" t="s">
        <v>93</v>
      </c>
      <c r="AV232" s="13" t="s">
        <v>93</v>
      </c>
      <c r="AW232" s="13" t="s">
        <v>38</v>
      </c>
      <c r="AX232" s="13" t="s">
        <v>83</v>
      </c>
      <c r="AY232" s="279" t="s">
        <v>397</v>
      </c>
    </row>
    <row r="233" s="13" customFormat="1">
      <c r="A233" s="13"/>
      <c r="B233" s="269"/>
      <c r="C233" s="270"/>
      <c r="D233" s="261" t="s">
        <v>465</v>
      </c>
      <c r="E233" s="271" t="s">
        <v>1</v>
      </c>
      <c r="F233" s="272" t="s">
        <v>8106</v>
      </c>
      <c r="G233" s="270"/>
      <c r="H233" s="273">
        <v>5.5</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3" customFormat="1">
      <c r="A234" s="13"/>
      <c r="B234" s="269"/>
      <c r="C234" s="270"/>
      <c r="D234" s="261" t="s">
        <v>465</v>
      </c>
      <c r="E234" s="271" t="s">
        <v>1</v>
      </c>
      <c r="F234" s="272" t="s">
        <v>8107</v>
      </c>
      <c r="G234" s="270"/>
      <c r="H234" s="273">
        <v>38.5</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3" customFormat="1">
      <c r="A235" s="13"/>
      <c r="B235" s="269"/>
      <c r="C235" s="270"/>
      <c r="D235" s="261" t="s">
        <v>465</v>
      </c>
      <c r="E235" s="271" t="s">
        <v>1</v>
      </c>
      <c r="F235" s="272" t="s">
        <v>8100</v>
      </c>
      <c r="G235" s="270"/>
      <c r="H235" s="273">
        <v>220</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3" customFormat="1">
      <c r="A236" s="13"/>
      <c r="B236" s="269"/>
      <c r="C236" s="270"/>
      <c r="D236" s="261" t="s">
        <v>465</v>
      </c>
      <c r="E236" s="271" t="s">
        <v>1</v>
      </c>
      <c r="F236" s="272" t="s">
        <v>8077</v>
      </c>
      <c r="G236" s="270"/>
      <c r="H236" s="273">
        <v>30.625</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360.89999999999998</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33" customHeight="1">
      <c r="A238" s="40"/>
      <c r="B238" s="41"/>
      <c r="C238" s="247" t="s">
        <v>8</v>
      </c>
      <c r="D238" s="247" t="s">
        <v>400</v>
      </c>
      <c r="E238" s="248" t="s">
        <v>586</v>
      </c>
      <c r="F238" s="249" t="s">
        <v>7709</v>
      </c>
      <c r="G238" s="250" t="s">
        <v>464</v>
      </c>
      <c r="H238" s="251">
        <v>470.19499999999999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206</v>
      </c>
    </row>
    <row r="239" s="13" customFormat="1">
      <c r="A239" s="13"/>
      <c r="B239" s="269"/>
      <c r="C239" s="270"/>
      <c r="D239" s="261" t="s">
        <v>465</v>
      </c>
      <c r="E239" s="271" t="s">
        <v>1</v>
      </c>
      <c r="F239" s="272" t="s">
        <v>8093</v>
      </c>
      <c r="G239" s="270"/>
      <c r="H239" s="273">
        <v>14.08</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3" customFormat="1">
      <c r="A240" s="13"/>
      <c r="B240" s="269"/>
      <c r="C240" s="270"/>
      <c r="D240" s="261" t="s">
        <v>465</v>
      </c>
      <c r="E240" s="271" t="s">
        <v>1</v>
      </c>
      <c r="F240" s="272" t="s">
        <v>8094</v>
      </c>
      <c r="G240" s="270"/>
      <c r="H240" s="273">
        <v>11.494999999999999</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3" customFormat="1">
      <c r="A241" s="13"/>
      <c r="B241" s="269"/>
      <c r="C241" s="270"/>
      <c r="D241" s="261" t="s">
        <v>465</v>
      </c>
      <c r="E241" s="271" t="s">
        <v>1</v>
      </c>
      <c r="F241" s="272" t="s">
        <v>8095</v>
      </c>
      <c r="G241" s="270"/>
      <c r="H241" s="273">
        <v>3.96</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465</v>
      </c>
      <c r="AU241" s="279" t="s">
        <v>93</v>
      </c>
      <c r="AV241" s="13" t="s">
        <v>93</v>
      </c>
      <c r="AW241" s="13" t="s">
        <v>38</v>
      </c>
      <c r="AX241" s="13" t="s">
        <v>83</v>
      </c>
      <c r="AY241" s="279" t="s">
        <v>397</v>
      </c>
    </row>
    <row r="242" s="13" customFormat="1">
      <c r="A242" s="13"/>
      <c r="B242" s="269"/>
      <c r="C242" s="270"/>
      <c r="D242" s="261" t="s">
        <v>465</v>
      </c>
      <c r="E242" s="271" t="s">
        <v>1</v>
      </c>
      <c r="F242" s="272" t="s">
        <v>8096</v>
      </c>
      <c r="G242" s="270"/>
      <c r="H242" s="273">
        <v>63.359999999999999</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3" customFormat="1">
      <c r="A243" s="13"/>
      <c r="B243" s="269"/>
      <c r="C243" s="270"/>
      <c r="D243" s="261" t="s">
        <v>465</v>
      </c>
      <c r="E243" s="271" t="s">
        <v>1</v>
      </c>
      <c r="F243" s="272" t="s">
        <v>8097</v>
      </c>
      <c r="G243" s="270"/>
      <c r="H243" s="273">
        <v>49.5</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3" customFormat="1">
      <c r="A244" s="13"/>
      <c r="B244" s="269"/>
      <c r="C244" s="270"/>
      <c r="D244" s="261" t="s">
        <v>465</v>
      </c>
      <c r="E244" s="271" t="s">
        <v>1</v>
      </c>
      <c r="F244" s="272" t="s">
        <v>8098</v>
      </c>
      <c r="G244" s="270"/>
      <c r="H244" s="273">
        <v>7.7000000000000002</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465</v>
      </c>
      <c r="AU244" s="279" t="s">
        <v>93</v>
      </c>
      <c r="AV244" s="13" t="s">
        <v>93</v>
      </c>
      <c r="AW244" s="13" t="s">
        <v>38</v>
      </c>
      <c r="AX244" s="13" t="s">
        <v>83</v>
      </c>
      <c r="AY244" s="279" t="s">
        <v>397</v>
      </c>
    </row>
    <row r="245" s="13" customFormat="1">
      <c r="A245" s="13"/>
      <c r="B245" s="269"/>
      <c r="C245" s="270"/>
      <c r="D245" s="261" t="s">
        <v>465</v>
      </c>
      <c r="E245" s="271" t="s">
        <v>1</v>
      </c>
      <c r="F245" s="272" t="s">
        <v>8099</v>
      </c>
      <c r="G245" s="270"/>
      <c r="H245" s="273">
        <v>100.09999999999999</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3" customFormat="1">
      <c r="A246" s="13"/>
      <c r="B246" s="269"/>
      <c r="C246" s="270"/>
      <c r="D246" s="261" t="s">
        <v>465</v>
      </c>
      <c r="E246" s="271" t="s">
        <v>1</v>
      </c>
      <c r="F246" s="272" t="s">
        <v>8100</v>
      </c>
      <c r="G246" s="270"/>
      <c r="H246" s="273">
        <v>220</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470.19499999999994</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55.5" customHeight="1">
      <c r="A248" s="40"/>
      <c r="B248" s="41"/>
      <c r="C248" s="247" t="s">
        <v>162</v>
      </c>
      <c r="D248" s="247" t="s">
        <v>400</v>
      </c>
      <c r="E248" s="248" t="s">
        <v>7710</v>
      </c>
      <c r="F248" s="249" t="s">
        <v>7711</v>
      </c>
      <c r="G248" s="250" t="s">
        <v>464</v>
      </c>
      <c r="H248" s="251">
        <v>156.868</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212</v>
      </c>
    </row>
    <row r="249" s="13" customFormat="1">
      <c r="A249" s="13"/>
      <c r="B249" s="269"/>
      <c r="C249" s="270"/>
      <c r="D249" s="261" t="s">
        <v>465</v>
      </c>
      <c r="E249" s="271" t="s">
        <v>1</v>
      </c>
      <c r="F249" s="272" t="s">
        <v>8126</v>
      </c>
      <c r="G249" s="270"/>
      <c r="H249" s="273">
        <v>7.04</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3" customFormat="1">
      <c r="A250" s="13"/>
      <c r="B250" s="269"/>
      <c r="C250" s="270"/>
      <c r="D250" s="261" t="s">
        <v>465</v>
      </c>
      <c r="E250" s="271" t="s">
        <v>1</v>
      </c>
      <c r="F250" s="272" t="s">
        <v>8127</v>
      </c>
      <c r="G250" s="270"/>
      <c r="H250" s="273">
        <v>4.1799999999999997</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3" customFormat="1">
      <c r="A251" s="13"/>
      <c r="B251" s="269"/>
      <c r="C251" s="270"/>
      <c r="D251" s="261" t="s">
        <v>465</v>
      </c>
      <c r="E251" s="271" t="s">
        <v>1</v>
      </c>
      <c r="F251" s="272" t="s">
        <v>8128</v>
      </c>
      <c r="G251" s="270"/>
      <c r="H251" s="273">
        <v>0.88</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3" customFormat="1">
      <c r="A252" s="13"/>
      <c r="B252" s="269"/>
      <c r="C252" s="270"/>
      <c r="D252" s="261" t="s">
        <v>465</v>
      </c>
      <c r="E252" s="271" t="s">
        <v>1</v>
      </c>
      <c r="F252" s="272" t="s">
        <v>8129</v>
      </c>
      <c r="G252" s="270"/>
      <c r="H252" s="273">
        <v>21.120000000000001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3" customFormat="1">
      <c r="A253" s="13"/>
      <c r="B253" s="269"/>
      <c r="C253" s="270"/>
      <c r="D253" s="261" t="s">
        <v>465</v>
      </c>
      <c r="E253" s="271" t="s">
        <v>1</v>
      </c>
      <c r="F253" s="272" t="s">
        <v>8130</v>
      </c>
      <c r="G253" s="270"/>
      <c r="H253" s="273">
        <v>19.800000000000001</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3" customFormat="1">
      <c r="A254" s="13"/>
      <c r="B254" s="269"/>
      <c r="C254" s="270"/>
      <c r="D254" s="261" t="s">
        <v>465</v>
      </c>
      <c r="E254" s="271" t="s">
        <v>1</v>
      </c>
      <c r="F254" s="272" t="s">
        <v>8131</v>
      </c>
      <c r="G254" s="270"/>
      <c r="H254" s="273">
        <v>4.4000000000000004</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3" customFormat="1">
      <c r="A255" s="13"/>
      <c r="B255" s="269"/>
      <c r="C255" s="270"/>
      <c r="D255" s="261" t="s">
        <v>465</v>
      </c>
      <c r="E255" s="271" t="s">
        <v>1</v>
      </c>
      <c r="F255" s="272" t="s">
        <v>8132</v>
      </c>
      <c r="G255" s="270"/>
      <c r="H255" s="273">
        <v>30.800000000000001</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3" customFormat="1">
      <c r="A256" s="13"/>
      <c r="B256" s="269"/>
      <c r="C256" s="270"/>
      <c r="D256" s="261" t="s">
        <v>465</v>
      </c>
      <c r="E256" s="271" t="s">
        <v>1</v>
      </c>
      <c r="F256" s="272" t="s">
        <v>8133</v>
      </c>
      <c r="G256" s="270"/>
      <c r="H256" s="273">
        <v>68.647999999999996</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4" customFormat="1">
      <c r="A257" s="14"/>
      <c r="B257" s="280"/>
      <c r="C257" s="281"/>
      <c r="D257" s="261" t="s">
        <v>465</v>
      </c>
      <c r="E257" s="282" t="s">
        <v>1</v>
      </c>
      <c r="F257" s="283" t="s">
        <v>467</v>
      </c>
      <c r="G257" s="281"/>
      <c r="H257" s="284">
        <v>156.868</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465</v>
      </c>
      <c r="AU257" s="290" t="s">
        <v>93</v>
      </c>
      <c r="AV257" s="14" t="s">
        <v>124</v>
      </c>
      <c r="AW257" s="14" t="s">
        <v>38</v>
      </c>
      <c r="AX257" s="14" t="s">
        <v>91</v>
      </c>
      <c r="AY257" s="290" t="s">
        <v>397</v>
      </c>
    </row>
    <row r="258" s="2" customFormat="1" ht="16.5" customHeight="1">
      <c r="A258" s="40"/>
      <c r="B258" s="41"/>
      <c r="C258" s="316" t="s">
        <v>165</v>
      </c>
      <c r="D258" s="316" t="s">
        <v>534</v>
      </c>
      <c r="E258" s="317" t="s">
        <v>7716</v>
      </c>
      <c r="F258" s="318" t="s">
        <v>7717</v>
      </c>
      <c r="G258" s="319" t="s">
        <v>502</v>
      </c>
      <c r="H258" s="320">
        <v>166.29400000000001</v>
      </c>
      <c r="I258" s="321"/>
      <c r="J258" s="322">
        <f>ROUND(I258*H258,2)</f>
        <v>0</v>
      </c>
      <c r="K258" s="323"/>
      <c r="L258" s="324"/>
      <c r="M258" s="325" t="s">
        <v>1</v>
      </c>
      <c r="N258" s="32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136</v>
      </c>
      <c r="AT258" s="259" t="s">
        <v>534</v>
      </c>
      <c r="AU258" s="259" t="s">
        <v>93</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215</v>
      </c>
    </row>
    <row r="259" s="13" customFormat="1">
      <c r="A259" s="13"/>
      <c r="B259" s="269"/>
      <c r="C259" s="270"/>
      <c r="D259" s="261" t="s">
        <v>465</v>
      </c>
      <c r="E259" s="271" t="s">
        <v>1</v>
      </c>
      <c r="F259" s="272" t="s">
        <v>8134</v>
      </c>
      <c r="G259" s="270"/>
      <c r="H259" s="273">
        <v>13.27</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3" customFormat="1">
      <c r="A260" s="13"/>
      <c r="B260" s="269"/>
      <c r="C260" s="270"/>
      <c r="D260" s="261" t="s">
        <v>465</v>
      </c>
      <c r="E260" s="271" t="s">
        <v>1</v>
      </c>
      <c r="F260" s="272" t="s">
        <v>8135</v>
      </c>
      <c r="G260" s="270"/>
      <c r="H260" s="273">
        <v>7.8789999999999996</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3" customFormat="1">
      <c r="A261" s="13"/>
      <c r="B261" s="269"/>
      <c r="C261" s="270"/>
      <c r="D261" s="261" t="s">
        <v>465</v>
      </c>
      <c r="E261" s="271" t="s">
        <v>1</v>
      </c>
      <c r="F261" s="272" t="s">
        <v>8136</v>
      </c>
      <c r="G261" s="270"/>
      <c r="H261" s="273">
        <v>1.659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3" customFormat="1">
      <c r="A262" s="13"/>
      <c r="B262" s="269"/>
      <c r="C262" s="270"/>
      <c r="D262" s="261" t="s">
        <v>465</v>
      </c>
      <c r="E262" s="271" t="s">
        <v>1</v>
      </c>
      <c r="F262" s="272" t="s">
        <v>8137</v>
      </c>
      <c r="G262" s="270"/>
      <c r="H262" s="273">
        <v>39.811</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3" customFormat="1">
      <c r="A263" s="13"/>
      <c r="B263" s="269"/>
      <c r="C263" s="270"/>
      <c r="D263" s="261" t="s">
        <v>465</v>
      </c>
      <c r="E263" s="271" t="s">
        <v>1</v>
      </c>
      <c r="F263" s="272" t="s">
        <v>8138</v>
      </c>
      <c r="G263" s="270"/>
      <c r="H263" s="273">
        <v>37.323</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3" customFormat="1">
      <c r="A264" s="13"/>
      <c r="B264" s="269"/>
      <c r="C264" s="270"/>
      <c r="D264" s="261" t="s">
        <v>465</v>
      </c>
      <c r="E264" s="271" t="s">
        <v>1</v>
      </c>
      <c r="F264" s="272" t="s">
        <v>8139</v>
      </c>
      <c r="G264" s="270"/>
      <c r="H264" s="273">
        <v>8.2940000000000005</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3" customFormat="1">
      <c r="A265" s="13"/>
      <c r="B265" s="269"/>
      <c r="C265" s="270"/>
      <c r="D265" s="261" t="s">
        <v>465</v>
      </c>
      <c r="E265" s="271" t="s">
        <v>1</v>
      </c>
      <c r="F265" s="272" t="s">
        <v>8140</v>
      </c>
      <c r="G265" s="270"/>
      <c r="H265" s="273">
        <v>58.058</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166.29400000000001</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16.5" customHeight="1">
      <c r="A267" s="40"/>
      <c r="B267" s="41"/>
      <c r="C267" s="316" t="s">
        <v>168</v>
      </c>
      <c r="D267" s="316" t="s">
        <v>534</v>
      </c>
      <c r="E267" s="317" t="s">
        <v>8141</v>
      </c>
      <c r="F267" s="318" t="s">
        <v>8142</v>
      </c>
      <c r="G267" s="319" t="s">
        <v>502</v>
      </c>
      <c r="H267" s="320">
        <v>129.40100000000001</v>
      </c>
      <c r="I267" s="321"/>
      <c r="J267" s="322">
        <f>ROUND(I267*H267,2)</f>
        <v>0</v>
      </c>
      <c r="K267" s="323"/>
      <c r="L267" s="324"/>
      <c r="M267" s="325" t="s">
        <v>1</v>
      </c>
      <c r="N267" s="32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136</v>
      </c>
      <c r="AT267" s="259" t="s">
        <v>534</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661</v>
      </c>
    </row>
    <row r="268" s="13" customFormat="1">
      <c r="A268" s="13"/>
      <c r="B268" s="269"/>
      <c r="C268" s="270"/>
      <c r="D268" s="261" t="s">
        <v>465</v>
      </c>
      <c r="E268" s="271" t="s">
        <v>1</v>
      </c>
      <c r="F268" s="272" t="s">
        <v>8143</v>
      </c>
      <c r="G268" s="270"/>
      <c r="H268" s="273">
        <v>129.40100000000001</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4" customFormat="1">
      <c r="A269" s="14"/>
      <c r="B269" s="280"/>
      <c r="C269" s="281"/>
      <c r="D269" s="261" t="s">
        <v>465</v>
      </c>
      <c r="E269" s="282" t="s">
        <v>1</v>
      </c>
      <c r="F269" s="283" t="s">
        <v>467</v>
      </c>
      <c r="G269" s="281"/>
      <c r="H269" s="284">
        <v>129.40100000000001</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465</v>
      </c>
      <c r="AU269" s="290" t="s">
        <v>93</v>
      </c>
      <c r="AV269" s="14" t="s">
        <v>124</v>
      </c>
      <c r="AW269" s="14" t="s">
        <v>38</v>
      </c>
      <c r="AX269" s="14" t="s">
        <v>91</v>
      </c>
      <c r="AY269" s="290" t="s">
        <v>397</v>
      </c>
    </row>
    <row r="270" s="12" customFormat="1" ht="22.8" customHeight="1">
      <c r="A270" s="12"/>
      <c r="B270" s="231"/>
      <c r="C270" s="232"/>
      <c r="D270" s="233" t="s">
        <v>82</v>
      </c>
      <c r="E270" s="245" t="s">
        <v>112</v>
      </c>
      <c r="F270" s="245" t="s">
        <v>638</v>
      </c>
      <c r="G270" s="232"/>
      <c r="H270" s="232"/>
      <c r="I270" s="235"/>
      <c r="J270" s="246">
        <f>BK270</f>
        <v>0</v>
      </c>
      <c r="K270" s="232"/>
      <c r="L270" s="237"/>
      <c r="M270" s="238"/>
      <c r="N270" s="239"/>
      <c r="O270" s="239"/>
      <c r="P270" s="240">
        <f>SUM(P271:P300)</f>
        <v>0</v>
      </c>
      <c r="Q270" s="239"/>
      <c r="R270" s="240">
        <f>SUM(R271:R300)</f>
        <v>0</v>
      </c>
      <c r="S270" s="239"/>
      <c r="T270" s="241">
        <f>SUM(T271:T300)</f>
        <v>0</v>
      </c>
      <c r="U270" s="12"/>
      <c r="V270" s="12"/>
      <c r="W270" s="12"/>
      <c r="X270" s="12"/>
      <c r="Y270" s="12"/>
      <c r="Z270" s="12"/>
      <c r="AA270" s="12"/>
      <c r="AB270" s="12"/>
      <c r="AC270" s="12"/>
      <c r="AD270" s="12"/>
      <c r="AE270" s="12"/>
      <c r="AR270" s="242" t="s">
        <v>91</v>
      </c>
      <c r="AT270" s="243" t="s">
        <v>82</v>
      </c>
      <c r="AU270" s="243" t="s">
        <v>91</v>
      </c>
      <c r="AY270" s="242" t="s">
        <v>397</v>
      </c>
      <c r="BK270" s="244">
        <f>SUM(BK271:BK300)</f>
        <v>0</v>
      </c>
    </row>
    <row r="271" s="2" customFormat="1" ht="33" customHeight="1">
      <c r="A271" s="40"/>
      <c r="B271" s="41"/>
      <c r="C271" s="247" t="s">
        <v>171</v>
      </c>
      <c r="D271" s="247" t="s">
        <v>400</v>
      </c>
      <c r="E271" s="248" t="s">
        <v>8144</v>
      </c>
      <c r="F271" s="249" t="s">
        <v>8145</v>
      </c>
      <c r="G271" s="250" t="s">
        <v>656</v>
      </c>
      <c r="H271" s="251">
        <v>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664</v>
      </c>
    </row>
    <row r="272" s="13" customFormat="1">
      <c r="A272" s="13"/>
      <c r="B272" s="269"/>
      <c r="C272" s="270"/>
      <c r="D272" s="261" t="s">
        <v>465</v>
      </c>
      <c r="E272" s="271" t="s">
        <v>1</v>
      </c>
      <c r="F272" s="272" t="s">
        <v>91</v>
      </c>
      <c r="G272" s="270"/>
      <c r="H272" s="273">
        <v>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44.25" customHeight="1">
      <c r="A274" s="40"/>
      <c r="B274" s="41"/>
      <c r="C274" s="316" t="s">
        <v>174</v>
      </c>
      <c r="D274" s="316" t="s">
        <v>534</v>
      </c>
      <c r="E274" s="317" t="s">
        <v>8146</v>
      </c>
      <c r="F274" s="318" t="s">
        <v>8147</v>
      </c>
      <c r="G274" s="319" t="s">
        <v>4123</v>
      </c>
      <c r="H274" s="320">
        <v>1</v>
      </c>
      <c r="I274" s="321"/>
      <c r="J274" s="322">
        <f>ROUND(I274*H274,2)</f>
        <v>0</v>
      </c>
      <c r="K274" s="323"/>
      <c r="L274" s="324"/>
      <c r="M274" s="325" t="s">
        <v>1</v>
      </c>
      <c r="N274" s="32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136</v>
      </c>
      <c r="AT274" s="259" t="s">
        <v>534</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667</v>
      </c>
    </row>
    <row r="275" s="13" customFormat="1">
      <c r="A275" s="13"/>
      <c r="B275" s="269"/>
      <c r="C275" s="270"/>
      <c r="D275" s="261" t="s">
        <v>465</v>
      </c>
      <c r="E275" s="271" t="s">
        <v>1</v>
      </c>
      <c r="F275" s="272" t="s">
        <v>91</v>
      </c>
      <c r="G275" s="270"/>
      <c r="H275" s="273">
        <v>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21.75" customHeight="1">
      <c r="A277" s="40"/>
      <c r="B277" s="41"/>
      <c r="C277" s="316" t="s">
        <v>7</v>
      </c>
      <c r="D277" s="316" t="s">
        <v>534</v>
      </c>
      <c r="E277" s="317" t="s">
        <v>8148</v>
      </c>
      <c r="F277" s="318" t="s">
        <v>8149</v>
      </c>
      <c r="G277" s="319" t="s">
        <v>5392</v>
      </c>
      <c r="H277" s="320">
        <v>1</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670</v>
      </c>
    </row>
    <row r="278" s="13" customFormat="1">
      <c r="A278" s="13"/>
      <c r="B278" s="269"/>
      <c r="C278" s="270"/>
      <c r="D278" s="261" t="s">
        <v>465</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21.75" customHeight="1">
      <c r="A280" s="40"/>
      <c r="B280" s="41"/>
      <c r="C280" s="247" t="s">
        <v>179</v>
      </c>
      <c r="D280" s="247" t="s">
        <v>400</v>
      </c>
      <c r="E280" s="248" t="s">
        <v>8150</v>
      </c>
      <c r="F280" s="249" t="s">
        <v>8151</v>
      </c>
      <c r="G280" s="250" t="s">
        <v>4123</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400</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673</v>
      </c>
    </row>
    <row r="281" s="13" customFormat="1">
      <c r="A281" s="13"/>
      <c r="B281" s="269"/>
      <c r="C281" s="270"/>
      <c r="D281" s="261" t="s">
        <v>465</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16.5" customHeight="1">
      <c r="A283" s="40"/>
      <c r="B283" s="41"/>
      <c r="C283" s="316" t="s">
        <v>185</v>
      </c>
      <c r="D283" s="316" t="s">
        <v>534</v>
      </c>
      <c r="E283" s="317" t="s">
        <v>8152</v>
      </c>
      <c r="F283" s="318" t="s">
        <v>8153</v>
      </c>
      <c r="G283" s="319" t="s">
        <v>656</v>
      </c>
      <c r="H283" s="320">
        <v>426</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676</v>
      </c>
    </row>
    <row r="284" s="13" customFormat="1">
      <c r="A284" s="13"/>
      <c r="B284" s="269"/>
      <c r="C284" s="270"/>
      <c r="D284" s="261" t="s">
        <v>465</v>
      </c>
      <c r="E284" s="271" t="s">
        <v>1</v>
      </c>
      <c r="F284" s="272" t="s">
        <v>1793</v>
      </c>
      <c r="G284" s="270"/>
      <c r="H284" s="273">
        <v>426</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426</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21.75" customHeight="1">
      <c r="A286" s="40"/>
      <c r="B286" s="41"/>
      <c r="C286" s="316" t="s">
        <v>188</v>
      </c>
      <c r="D286" s="316" t="s">
        <v>534</v>
      </c>
      <c r="E286" s="317" t="s">
        <v>8154</v>
      </c>
      <c r="F286" s="318" t="s">
        <v>8155</v>
      </c>
      <c r="G286" s="319" t="s">
        <v>656</v>
      </c>
      <c r="H286" s="320">
        <v>284</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534</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679</v>
      </c>
    </row>
    <row r="287" s="13" customFormat="1">
      <c r="A287" s="13"/>
      <c r="B287" s="269"/>
      <c r="C287" s="270"/>
      <c r="D287" s="261" t="s">
        <v>465</v>
      </c>
      <c r="E287" s="271" t="s">
        <v>1</v>
      </c>
      <c r="F287" s="272" t="s">
        <v>1482</v>
      </c>
      <c r="G287" s="270"/>
      <c r="H287" s="273">
        <v>284</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284</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191</v>
      </c>
      <c r="D289" s="316" t="s">
        <v>534</v>
      </c>
      <c r="E289" s="317" t="s">
        <v>8156</v>
      </c>
      <c r="F289" s="318" t="s">
        <v>8157</v>
      </c>
      <c r="G289" s="319" t="s">
        <v>656</v>
      </c>
      <c r="H289" s="320">
        <v>1548</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682</v>
      </c>
    </row>
    <row r="290" s="13" customFormat="1">
      <c r="A290" s="13"/>
      <c r="B290" s="269"/>
      <c r="C290" s="270"/>
      <c r="D290" s="261" t="s">
        <v>465</v>
      </c>
      <c r="E290" s="271" t="s">
        <v>1</v>
      </c>
      <c r="F290" s="272" t="s">
        <v>3814</v>
      </c>
      <c r="G290" s="270"/>
      <c r="H290" s="273">
        <v>1548</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1548</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16.5" customHeight="1">
      <c r="A292" s="40"/>
      <c r="B292" s="41"/>
      <c r="C292" s="316" t="s">
        <v>194</v>
      </c>
      <c r="D292" s="316" t="s">
        <v>534</v>
      </c>
      <c r="E292" s="317" t="s">
        <v>8158</v>
      </c>
      <c r="F292" s="318" t="s">
        <v>8159</v>
      </c>
      <c r="G292" s="319" t="s">
        <v>656</v>
      </c>
      <c r="H292" s="320">
        <v>284</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534</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995</v>
      </c>
    </row>
    <row r="293" s="13" customFormat="1">
      <c r="A293" s="13"/>
      <c r="B293" s="269"/>
      <c r="C293" s="270"/>
      <c r="D293" s="261" t="s">
        <v>465</v>
      </c>
      <c r="E293" s="271" t="s">
        <v>1</v>
      </c>
      <c r="F293" s="272" t="s">
        <v>1482</v>
      </c>
      <c r="G293" s="270"/>
      <c r="H293" s="273">
        <v>284</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284</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21.75" customHeight="1">
      <c r="A295" s="40"/>
      <c r="B295" s="41"/>
      <c r="C295" s="316" t="s">
        <v>197</v>
      </c>
      <c r="D295" s="316" t="s">
        <v>534</v>
      </c>
      <c r="E295" s="317" t="s">
        <v>8160</v>
      </c>
      <c r="F295" s="318" t="s">
        <v>8161</v>
      </c>
      <c r="G295" s="319" t="s">
        <v>656</v>
      </c>
      <c r="H295" s="320">
        <v>2</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136</v>
      </c>
      <c r="AT295" s="259" t="s">
        <v>534</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1026</v>
      </c>
    </row>
    <row r="296" s="13" customFormat="1">
      <c r="A296" s="13"/>
      <c r="B296" s="269"/>
      <c r="C296" s="270"/>
      <c r="D296" s="261" t="s">
        <v>465</v>
      </c>
      <c r="E296" s="271" t="s">
        <v>1</v>
      </c>
      <c r="F296" s="272" t="s">
        <v>7745</v>
      </c>
      <c r="G296" s="270"/>
      <c r="H296" s="273">
        <v>2</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2</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21.75" customHeight="1">
      <c r="A298" s="40"/>
      <c r="B298" s="41"/>
      <c r="C298" s="316" t="s">
        <v>200</v>
      </c>
      <c r="D298" s="316" t="s">
        <v>534</v>
      </c>
      <c r="E298" s="317" t="s">
        <v>8162</v>
      </c>
      <c r="F298" s="318" t="s">
        <v>8163</v>
      </c>
      <c r="G298" s="319" t="s">
        <v>546</v>
      </c>
      <c r="H298" s="320">
        <v>540</v>
      </c>
      <c r="I298" s="321"/>
      <c r="J298" s="322">
        <f>ROUND(I298*H298,2)</f>
        <v>0</v>
      </c>
      <c r="K298" s="323"/>
      <c r="L298" s="324"/>
      <c r="M298" s="325" t="s">
        <v>1</v>
      </c>
      <c r="N298" s="32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136</v>
      </c>
      <c r="AT298" s="259" t="s">
        <v>534</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1042</v>
      </c>
    </row>
    <row r="299" s="13" customFormat="1">
      <c r="A299" s="13"/>
      <c r="B299" s="269"/>
      <c r="C299" s="270"/>
      <c r="D299" s="261" t="s">
        <v>465</v>
      </c>
      <c r="E299" s="271" t="s">
        <v>1</v>
      </c>
      <c r="F299" s="272" t="s">
        <v>2011</v>
      </c>
      <c r="G299" s="270"/>
      <c r="H299" s="273">
        <v>540</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540</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12" customFormat="1" ht="22.8" customHeight="1">
      <c r="A301" s="12"/>
      <c r="B301" s="231"/>
      <c r="C301" s="232"/>
      <c r="D301" s="233" t="s">
        <v>82</v>
      </c>
      <c r="E301" s="245" t="s">
        <v>124</v>
      </c>
      <c r="F301" s="245" t="s">
        <v>817</v>
      </c>
      <c r="G301" s="232"/>
      <c r="H301" s="232"/>
      <c r="I301" s="235"/>
      <c r="J301" s="246">
        <f>BK301</f>
        <v>0</v>
      </c>
      <c r="K301" s="232"/>
      <c r="L301" s="237"/>
      <c r="M301" s="238"/>
      <c r="N301" s="239"/>
      <c r="O301" s="239"/>
      <c r="P301" s="240">
        <f>SUM(P302:P316)</f>
        <v>0</v>
      </c>
      <c r="Q301" s="239"/>
      <c r="R301" s="240">
        <f>SUM(R302:R316)</f>
        <v>0</v>
      </c>
      <c r="S301" s="239"/>
      <c r="T301" s="241">
        <f>SUM(T302:T316)</f>
        <v>0</v>
      </c>
      <c r="U301" s="12"/>
      <c r="V301" s="12"/>
      <c r="W301" s="12"/>
      <c r="X301" s="12"/>
      <c r="Y301" s="12"/>
      <c r="Z301" s="12"/>
      <c r="AA301" s="12"/>
      <c r="AB301" s="12"/>
      <c r="AC301" s="12"/>
      <c r="AD301" s="12"/>
      <c r="AE301" s="12"/>
      <c r="AR301" s="242" t="s">
        <v>91</v>
      </c>
      <c r="AT301" s="243" t="s">
        <v>82</v>
      </c>
      <c r="AU301" s="243" t="s">
        <v>91</v>
      </c>
      <c r="AY301" s="242" t="s">
        <v>397</v>
      </c>
      <c r="BK301" s="244">
        <f>SUM(BK302:BK316)</f>
        <v>0</v>
      </c>
    </row>
    <row r="302" s="2" customFormat="1" ht="21.75" customHeight="1">
      <c r="A302" s="40"/>
      <c r="B302" s="41"/>
      <c r="C302" s="247" t="s">
        <v>203</v>
      </c>
      <c r="D302" s="247" t="s">
        <v>400</v>
      </c>
      <c r="E302" s="248" t="s">
        <v>7722</v>
      </c>
      <c r="F302" s="249" t="s">
        <v>7723</v>
      </c>
      <c r="G302" s="250" t="s">
        <v>464</v>
      </c>
      <c r="H302" s="251">
        <v>22.055</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400</v>
      </c>
      <c r="AU302" s="259" t="s">
        <v>93</v>
      </c>
      <c r="AY302" s="18" t="s">
        <v>397</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1057</v>
      </c>
    </row>
    <row r="303" s="13" customFormat="1">
      <c r="A303" s="13"/>
      <c r="B303" s="269"/>
      <c r="C303" s="270"/>
      <c r="D303" s="261" t="s">
        <v>465</v>
      </c>
      <c r="E303" s="271" t="s">
        <v>1</v>
      </c>
      <c r="F303" s="272" t="s">
        <v>8164</v>
      </c>
      <c r="G303" s="270"/>
      <c r="H303" s="273">
        <v>1.76</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465</v>
      </c>
      <c r="AU303" s="279" t="s">
        <v>93</v>
      </c>
      <c r="AV303" s="13" t="s">
        <v>93</v>
      </c>
      <c r="AW303" s="13" t="s">
        <v>38</v>
      </c>
      <c r="AX303" s="13" t="s">
        <v>83</v>
      </c>
      <c r="AY303" s="279" t="s">
        <v>397</v>
      </c>
    </row>
    <row r="304" s="13" customFormat="1">
      <c r="A304" s="13"/>
      <c r="B304" s="269"/>
      <c r="C304" s="270"/>
      <c r="D304" s="261" t="s">
        <v>465</v>
      </c>
      <c r="E304" s="271" t="s">
        <v>1</v>
      </c>
      <c r="F304" s="272" t="s">
        <v>8165</v>
      </c>
      <c r="G304" s="270"/>
      <c r="H304" s="273">
        <v>1.0449999999999999</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3" customFormat="1">
      <c r="A305" s="13"/>
      <c r="B305" s="269"/>
      <c r="C305" s="270"/>
      <c r="D305" s="261" t="s">
        <v>465</v>
      </c>
      <c r="E305" s="271" t="s">
        <v>1</v>
      </c>
      <c r="F305" s="272" t="s">
        <v>8166</v>
      </c>
      <c r="G305" s="270"/>
      <c r="H305" s="273">
        <v>0.22</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3" customFormat="1">
      <c r="A306" s="13"/>
      <c r="B306" s="269"/>
      <c r="C306" s="270"/>
      <c r="D306" s="261" t="s">
        <v>465</v>
      </c>
      <c r="E306" s="271" t="s">
        <v>1</v>
      </c>
      <c r="F306" s="272" t="s">
        <v>8167</v>
      </c>
      <c r="G306" s="270"/>
      <c r="H306" s="273">
        <v>5.2800000000000002</v>
      </c>
      <c r="I306" s="274"/>
      <c r="J306" s="270"/>
      <c r="K306" s="270"/>
      <c r="L306" s="275"/>
      <c r="M306" s="276"/>
      <c r="N306" s="277"/>
      <c r="O306" s="277"/>
      <c r="P306" s="277"/>
      <c r="Q306" s="277"/>
      <c r="R306" s="277"/>
      <c r="S306" s="277"/>
      <c r="T306" s="278"/>
      <c r="U306" s="13"/>
      <c r="V306" s="13"/>
      <c r="W306" s="13"/>
      <c r="X306" s="13"/>
      <c r="Y306" s="13"/>
      <c r="Z306" s="13"/>
      <c r="AA306" s="13"/>
      <c r="AB306" s="13"/>
      <c r="AC306" s="13"/>
      <c r="AD306" s="13"/>
      <c r="AE306" s="13"/>
      <c r="AT306" s="279" t="s">
        <v>465</v>
      </c>
      <c r="AU306" s="279" t="s">
        <v>93</v>
      </c>
      <c r="AV306" s="13" t="s">
        <v>93</v>
      </c>
      <c r="AW306" s="13" t="s">
        <v>38</v>
      </c>
      <c r="AX306" s="13" t="s">
        <v>83</v>
      </c>
      <c r="AY306" s="279" t="s">
        <v>397</v>
      </c>
    </row>
    <row r="307" s="13" customFormat="1">
      <c r="A307" s="13"/>
      <c r="B307" s="269"/>
      <c r="C307" s="270"/>
      <c r="D307" s="261" t="s">
        <v>465</v>
      </c>
      <c r="E307" s="271" t="s">
        <v>1</v>
      </c>
      <c r="F307" s="272" t="s">
        <v>8168</v>
      </c>
      <c r="G307" s="270"/>
      <c r="H307" s="273">
        <v>4.9500000000000002</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465</v>
      </c>
      <c r="AU307" s="279" t="s">
        <v>93</v>
      </c>
      <c r="AV307" s="13" t="s">
        <v>93</v>
      </c>
      <c r="AW307" s="13" t="s">
        <v>38</v>
      </c>
      <c r="AX307" s="13" t="s">
        <v>83</v>
      </c>
      <c r="AY307" s="279" t="s">
        <v>397</v>
      </c>
    </row>
    <row r="308" s="13" customFormat="1">
      <c r="A308" s="13"/>
      <c r="B308" s="269"/>
      <c r="C308" s="270"/>
      <c r="D308" s="261" t="s">
        <v>465</v>
      </c>
      <c r="E308" s="271" t="s">
        <v>1</v>
      </c>
      <c r="F308" s="272" t="s">
        <v>8169</v>
      </c>
      <c r="G308" s="270"/>
      <c r="H308" s="273">
        <v>1.1000000000000001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3" customFormat="1">
      <c r="A309" s="13"/>
      <c r="B309" s="269"/>
      <c r="C309" s="270"/>
      <c r="D309" s="261" t="s">
        <v>465</v>
      </c>
      <c r="E309" s="271" t="s">
        <v>1</v>
      </c>
      <c r="F309" s="272" t="s">
        <v>8170</v>
      </c>
      <c r="G309" s="270"/>
      <c r="H309" s="273">
        <v>7.7000000000000002</v>
      </c>
      <c r="I309" s="274"/>
      <c r="J309" s="270"/>
      <c r="K309" s="270"/>
      <c r="L309" s="275"/>
      <c r="M309" s="276"/>
      <c r="N309" s="277"/>
      <c r="O309" s="277"/>
      <c r="P309" s="277"/>
      <c r="Q309" s="277"/>
      <c r="R309" s="277"/>
      <c r="S309" s="277"/>
      <c r="T309" s="278"/>
      <c r="U309" s="13"/>
      <c r="V309" s="13"/>
      <c r="W309" s="13"/>
      <c r="X309" s="13"/>
      <c r="Y309" s="13"/>
      <c r="Z309" s="13"/>
      <c r="AA309" s="13"/>
      <c r="AB309" s="13"/>
      <c r="AC309" s="13"/>
      <c r="AD309" s="13"/>
      <c r="AE309" s="13"/>
      <c r="AT309" s="279" t="s">
        <v>465</v>
      </c>
      <c r="AU309" s="279" t="s">
        <v>93</v>
      </c>
      <c r="AV309" s="13" t="s">
        <v>93</v>
      </c>
      <c r="AW309" s="13" t="s">
        <v>38</v>
      </c>
      <c r="AX309" s="13" t="s">
        <v>83</v>
      </c>
      <c r="AY309" s="279" t="s">
        <v>397</v>
      </c>
    </row>
    <row r="310" s="14" customFormat="1">
      <c r="A310" s="14"/>
      <c r="B310" s="280"/>
      <c r="C310" s="281"/>
      <c r="D310" s="261" t="s">
        <v>465</v>
      </c>
      <c r="E310" s="282" t="s">
        <v>1</v>
      </c>
      <c r="F310" s="283" t="s">
        <v>467</v>
      </c>
      <c r="G310" s="281"/>
      <c r="H310" s="284">
        <v>22.055</v>
      </c>
      <c r="I310" s="285"/>
      <c r="J310" s="281"/>
      <c r="K310" s="281"/>
      <c r="L310" s="286"/>
      <c r="M310" s="287"/>
      <c r="N310" s="288"/>
      <c r="O310" s="288"/>
      <c r="P310" s="288"/>
      <c r="Q310" s="288"/>
      <c r="R310" s="288"/>
      <c r="S310" s="288"/>
      <c r="T310" s="289"/>
      <c r="U310" s="14"/>
      <c r="V310" s="14"/>
      <c r="W310" s="14"/>
      <c r="X310" s="14"/>
      <c r="Y310" s="14"/>
      <c r="Z310" s="14"/>
      <c r="AA310" s="14"/>
      <c r="AB310" s="14"/>
      <c r="AC310" s="14"/>
      <c r="AD310" s="14"/>
      <c r="AE310" s="14"/>
      <c r="AT310" s="290" t="s">
        <v>465</v>
      </c>
      <c r="AU310" s="290" t="s">
        <v>93</v>
      </c>
      <c r="AV310" s="14" t="s">
        <v>124</v>
      </c>
      <c r="AW310" s="14" t="s">
        <v>38</v>
      </c>
      <c r="AX310" s="14" t="s">
        <v>91</v>
      </c>
      <c r="AY310" s="290" t="s">
        <v>397</v>
      </c>
    </row>
    <row r="311" s="2" customFormat="1" ht="21.75" customHeight="1">
      <c r="A311" s="40"/>
      <c r="B311" s="41"/>
      <c r="C311" s="247" t="s">
        <v>206</v>
      </c>
      <c r="D311" s="247" t="s">
        <v>400</v>
      </c>
      <c r="E311" s="248" t="s">
        <v>8171</v>
      </c>
      <c r="F311" s="249" t="s">
        <v>8172</v>
      </c>
      <c r="G311" s="250" t="s">
        <v>464</v>
      </c>
      <c r="H311" s="251">
        <v>44</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400</v>
      </c>
      <c r="AU311" s="259" t="s">
        <v>93</v>
      </c>
      <c r="AY311" s="18" t="s">
        <v>397</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1066</v>
      </c>
    </row>
    <row r="312" s="13" customFormat="1">
      <c r="A312" s="13"/>
      <c r="B312" s="269"/>
      <c r="C312" s="270"/>
      <c r="D312" s="261" t="s">
        <v>465</v>
      </c>
      <c r="E312" s="271" t="s">
        <v>1</v>
      </c>
      <c r="F312" s="272" t="s">
        <v>8173</v>
      </c>
      <c r="G312" s="270"/>
      <c r="H312" s="273">
        <v>44</v>
      </c>
      <c r="I312" s="274"/>
      <c r="J312" s="270"/>
      <c r="K312" s="270"/>
      <c r="L312" s="275"/>
      <c r="M312" s="276"/>
      <c r="N312" s="277"/>
      <c r="O312" s="277"/>
      <c r="P312" s="277"/>
      <c r="Q312" s="277"/>
      <c r="R312" s="277"/>
      <c r="S312" s="277"/>
      <c r="T312" s="278"/>
      <c r="U312" s="13"/>
      <c r="V312" s="13"/>
      <c r="W312" s="13"/>
      <c r="X312" s="13"/>
      <c r="Y312" s="13"/>
      <c r="Z312" s="13"/>
      <c r="AA312" s="13"/>
      <c r="AB312" s="13"/>
      <c r="AC312" s="13"/>
      <c r="AD312" s="13"/>
      <c r="AE312" s="13"/>
      <c r="AT312" s="279" t="s">
        <v>465</v>
      </c>
      <c r="AU312" s="279" t="s">
        <v>93</v>
      </c>
      <c r="AV312" s="13" t="s">
        <v>93</v>
      </c>
      <c r="AW312" s="13" t="s">
        <v>38</v>
      </c>
      <c r="AX312" s="13" t="s">
        <v>83</v>
      </c>
      <c r="AY312" s="279" t="s">
        <v>397</v>
      </c>
    </row>
    <row r="313" s="14" customFormat="1">
      <c r="A313" s="14"/>
      <c r="B313" s="280"/>
      <c r="C313" s="281"/>
      <c r="D313" s="261" t="s">
        <v>465</v>
      </c>
      <c r="E313" s="282" t="s">
        <v>1</v>
      </c>
      <c r="F313" s="283" t="s">
        <v>467</v>
      </c>
      <c r="G313" s="281"/>
      <c r="H313" s="284">
        <v>44</v>
      </c>
      <c r="I313" s="285"/>
      <c r="J313" s="281"/>
      <c r="K313" s="281"/>
      <c r="L313" s="286"/>
      <c r="M313" s="287"/>
      <c r="N313" s="288"/>
      <c r="O313" s="288"/>
      <c r="P313" s="288"/>
      <c r="Q313" s="288"/>
      <c r="R313" s="288"/>
      <c r="S313" s="288"/>
      <c r="T313" s="289"/>
      <c r="U313" s="14"/>
      <c r="V313" s="14"/>
      <c r="W313" s="14"/>
      <c r="X313" s="14"/>
      <c r="Y313" s="14"/>
      <c r="Z313" s="14"/>
      <c r="AA313" s="14"/>
      <c r="AB313" s="14"/>
      <c r="AC313" s="14"/>
      <c r="AD313" s="14"/>
      <c r="AE313" s="14"/>
      <c r="AT313" s="290" t="s">
        <v>465</v>
      </c>
      <c r="AU313" s="290" t="s">
        <v>93</v>
      </c>
      <c r="AV313" s="14" t="s">
        <v>124</v>
      </c>
      <c r="AW313" s="14" t="s">
        <v>38</v>
      </c>
      <c r="AX313" s="14" t="s">
        <v>91</v>
      </c>
      <c r="AY313" s="290" t="s">
        <v>397</v>
      </c>
    </row>
    <row r="314" s="2" customFormat="1" ht="33" customHeight="1">
      <c r="A314" s="40"/>
      <c r="B314" s="41"/>
      <c r="C314" s="247" t="s">
        <v>209</v>
      </c>
      <c r="D314" s="247" t="s">
        <v>400</v>
      </c>
      <c r="E314" s="248" t="s">
        <v>8174</v>
      </c>
      <c r="F314" s="249" t="s">
        <v>8175</v>
      </c>
      <c r="G314" s="250" t="s">
        <v>464</v>
      </c>
      <c r="H314" s="251">
        <v>1.8</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400</v>
      </c>
      <c r="AU314" s="259" t="s">
        <v>93</v>
      </c>
      <c r="AY314" s="18" t="s">
        <v>397</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1078</v>
      </c>
    </row>
    <row r="315" s="13" customFormat="1">
      <c r="A315" s="13"/>
      <c r="B315" s="269"/>
      <c r="C315" s="270"/>
      <c r="D315" s="261" t="s">
        <v>465</v>
      </c>
      <c r="E315" s="271" t="s">
        <v>1</v>
      </c>
      <c r="F315" s="272" t="s">
        <v>8176</v>
      </c>
      <c r="G315" s="270"/>
      <c r="H315" s="273">
        <v>1.8</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465</v>
      </c>
      <c r="AU315" s="279" t="s">
        <v>93</v>
      </c>
      <c r="AV315" s="13" t="s">
        <v>93</v>
      </c>
      <c r="AW315" s="13" t="s">
        <v>38</v>
      </c>
      <c r="AX315" s="13" t="s">
        <v>83</v>
      </c>
      <c r="AY315" s="279" t="s">
        <v>397</v>
      </c>
    </row>
    <row r="316" s="14" customFormat="1">
      <c r="A316" s="14"/>
      <c r="B316" s="280"/>
      <c r="C316" s="281"/>
      <c r="D316" s="261" t="s">
        <v>465</v>
      </c>
      <c r="E316" s="282" t="s">
        <v>1</v>
      </c>
      <c r="F316" s="283" t="s">
        <v>467</v>
      </c>
      <c r="G316" s="281"/>
      <c r="H316" s="284">
        <v>1.8</v>
      </c>
      <c r="I316" s="285"/>
      <c r="J316" s="281"/>
      <c r="K316" s="281"/>
      <c r="L316" s="286"/>
      <c r="M316" s="287"/>
      <c r="N316" s="288"/>
      <c r="O316" s="288"/>
      <c r="P316" s="288"/>
      <c r="Q316" s="288"/>
      <c r="R316" s="288"/>
      <c r="S316" s="288"/>
      <c r="T316" s="289"/>
      <c r="U316" s="14"/>
      <c r="V316" s="14"/>
      <c r="W316" s="14"/>
      <c r="X316" s="14"/>
      <c r="Y316" s="14"/>
      <c r="Z316" s="14"/>
      <c r="AA316" s="14"/>
      <c r="AB316" s="14"/>
      <c r="AC316" s="14"/>
      <c r="AD316" s="14"/>
      <c r="AE316" s="14"/>
      <c r="AT316" s="290" t="s">
        <v>465</v>
      </c>
      <c r="AU316" s="290" t="s">
        <v>93</v>
      </c>
      <c r="AV316" s="14" t="s">
        <v>124</v>
      </c>
      <c r="AW316" s="14" t="s">
        <v>38</v>
      </c>
      <c r="AX316" s="14" t="s">
        <v>91</v>
      </c>
      <c r="AY316" s="290" t="s">
        <v>397</v>
      </c>
    </row>
    <row r="317" s="12" customFormat="1" ht="22.8" customHeight="1">
      <c r="A317" s="12"/>
      <c r="B317" s="231"/>
      <c r="C317" s="232"/>
      <c r="D317" s="233" t="s">
        <v>82</v>
      </c>
      <c r="E317" s="245" t="s">
        <v>136</v>
      </c>
      <c r="F317" s="245" t="s">
        <v>7728</v>
      </c>
      <c r="G317" s="232"/>
      <c r="H317" s="232"/>
      <c r="I317" s="235"/>
      <c r="J317" s="246">
        <f>BK317</f>
        <v>0</v>
      </c>
      <c r="K317" s="232"/>
      <c r="L317" s="237"/>
      <c r="M317" s="238"/>
      <c r="N317" s="239"/>
      <c r="O317" s="239"/>
      <c r="P317" s="240">
        <f>SUM(P318:P506)</f>
        <v>0</v>
      </c>
      <c r="Q317" s="239"/>
      <c r="R317" s="240">
        <f>SUM(R318:R506)</f>
        <v>0</v>
      </c>
      <c r="S317" s="239"/>
      <c r="T317" s="241">
        <f>SUM(T318:T506)</f>
        <v>0</v>
      </c>
      <c r="U317" s="12"/>
      <c r="V317" s="12"/>
      <c r="W317" s="12"/>
      <c r="X317" s="12"/>
      <c r="Y317" s="12"/>
      <c r="Z317" s="12"/>
      <c r="AA317" s="12"/>
      <c r="AB317" s="12"/>
      <c r="AC317" s="12"/>
      <c r="AD317" s="12"/>
      <c r="AE317" s="12"/>
      <c r="AR317" s="242" t="s">
        <v>91</v>
      </c>
      <c r="AT317" s="243" t="s">
        <v>82</v>
      </c>
      <c r="AU317" s="243" t="s">
        <v>91</v>
      </c>
      <c r="AY317" s="242" t="s">
        <v>397</v>
      </c>
      <c r="BK317" s="244">
        <f>SUM(BK318:BK506)</f>
        <v>0</v>
      </c>
    </row>
    <row r="318" s="2" customFormat="1" ht="21.75" customHeight="1">
      <c r="A318" s="40"/>
      <c r="B318" s="41"/>
      <c r="C318" s="247" t="s">
        <v>212</v>
      </c>
      <c r="D318" s="247" t="s">
        <v>400</v>
      </c>
      <c r="E318" s="248" t="s">
        <v>8067</v>
      </c>
      <c r="F318" s="249" t="s">
        <v>8068</v>
      </c>
      <c r="G318" s="250" t="s">
        <v>656</v>
      </c>
      <c r="H318" s="251">
        <v>1</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400</v>
      </c>
      <c r="AU318" s="259" t="s">
        <v>93</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1088</v>
      </c>
    </row>
    <row r="319" s="13" customFormat="1">
      <c r="A319" s="13"/>
      <c r="B319" s="269"/>
      <c r="C319" s="270"/>
      <c r="D319" s="261" t="s">
        <v>465</v>
      </c>
      <c r="E319" s="271" t="s">
        <v>1</v>
      </c>
      <c r="F319" s="272" t="s">
        <v>91</v>
      </c>
      <c r="G319" s="270"/>
      <c r="H319" s="273">
        <v>1</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465</v>
      </c>
      <c r="AU319" s="279" t="s">
        <v>93</v>
      </c>
      <c r="AV319" s="13" t="s">
        <v>93</v>
      </c>
      <c r="AW319" s="13" t="s">
        <v>38</v>
      </c>
      <c r="AX319" s="13" t="s">
        <v>83</v>
      </c>
      <c r="AY319" s="279" t="s">
        <v>397</v>
      </c>
    </row>
    <row r="320" s="14" customFormat="1">
      <c r="A320" s="14"/>
      <c r="B320" s="280"/>
      <c r="C320" s="281"/>
      <c r="D320" s="261" t="s">
        <v>465</v>
      </c>
      <c r="E320" s="282" t="s">
        <v>1</v>
      </c>
      <c r="F320" s="283" t="s">
        <v>467</v>
      </c>
      <c r="G320" s="281"/>
      <c r="H320" s="284">
        <v>1</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465</v>
      </c>
      <c r="AU320" s="290" t="s">
        <v>93</v>
      </c>
      <c r="AV320" s="14" t="s">
        <v>124</v>
      </c>
      <c r="AW320" s="14" t="s">
        <v>38</v>
      </c>
      <c r="AX320" s="14" t="s">
        <v>91</v>
      </c>
      <c r="AY320" s="290" t="s">
        <v>397</v>
      </c>
    </row>
    <row r="321" s="2" customFormat="1" ht="33" customHeight="1">
      <c r="A321" s="40"/>
      <c r="B321" s="41"/>
      <c r="C321" s="247" t="s">
        <v>182</v>
      </c>
      <c r="D321" s="247" t="s">
        <v>400</v>
      </c>
      <c r="E321" s="248" t="s">
        <v>8177</v>
      </c>
      <c r="F321" s="249" t="s">
        <v>8178</v>
      </c>
      <c r="G321" s="250" t="s">
        <v>461</v>
      </c>
      <c r="H321" s="251">
        <v>16</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400</v>
      </c>
      <c r="AU321" s="259" t="s">
        <v>93</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1096</v>
      </c>
    </row>
    <row r="322" s="13" customFormat="1">
      <c r="A322" s="13"/>
      <c r="B322" s="269"/>
      <c r="C322" s="270"/>
      <c r="D322" s="261" t="s">
        <v>465</v>
      </c>
      <c r="E322" s="271" t="s">
        <v>1</v>
      </c>
      <c r="F322" s="272" t="s">
        <v>8179</v>
      </c>
      <c r="G322" s="270"/>
      <c r="H322" s="273">
        <v>16</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4" customFormat="1">
      <c r="A323" s="14"/>
      <c r="B323" s="280"/>
      <c r="C323" s="281"/>
      <c r="D323" s="261" t="s">
        <v>465</v>
      </c>
      <c r="E323" s="282" t="s">
        <v>1</v>
      </c>
      <c r="F323" s="283" t="s">
        <v>467</v>
      </c>
      <c r="G323" s="281"/>
      <c r="H323" s="284">
        <v>16</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465</v>
      </c>
      <c r="AU323" s="290" t="s">
        <v>93</v>
      </c>
      <c r="AV323" s="14" t="s">
        <v>124</v>
      </c>
      <c r="AW323" s="14" t="s">
        <v>38</v>
      </c>
      <c r="AX323" s="14" t="s">
        <v>91</v>
      </c>
      <c r="AY323" s="290" t="s">
        <v>397</v>
      </c>
    </row>
    <row r="324" s="2" customFormat="1" ht="16.5" customHeight="1">
      <c r="A324" s="40"/>
      <c r="B324" s="41"/>
      <c r="C324" s="316" t="s">
        <v>215</v>
      </c>
      <c r="D324" s="316" t="s">
        <v>534</v>
      </c>
      <c r="E324" s="317" t="s">
        <v>8180</v>
      </c>
      <c r="F324" s="318" t="s">
        <v>8181</v>
      </c>
      <c r="G324" s="319" t="s">
        <v>461</v>
      </c>
      <c r="H324" s="320">
        <v>4</v>
      </c>
      <c r="I324" s="321"/>
      <c r="J324" s="322">
        <f>ROUND(I324*H324,2)</f>
        <v>0</v>
      </c>
      <c r="K324" s="323"/>
      <c r="L324" s="324"/>
      <c r="M324" s="325" t="s">
        <v>1</v>
      </c>
      <c r="N324" s="32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136</v>
      </c>
      <c r="AT324" s="259" t="s">
        <v>534</v>
      </c>
      <c r="AU324" s="259" t="s">
        <v>93</v>
      </c>
      <c r="AY324" s="18" t="s">
        <v>397</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1105</v>
      </c>
    </row>
    <row r="325" s="13" customFormat="1">
      <c r="A325" s="13"/>
      <c r="B325" s="269"/>
      <c r="C325" s="270"/>
      <c r="D325" s="261" t="s">
        <v>465</v>
      </c>
      <c r="E325" s="271" t="s">
        <v>1</v>
      </c>
      <c r="F325" s="272" t="s">
        <v>7802</v>
      </c>
      <c r="G325" s="270"/>
      <c r="H325" s="273">
        <v>4</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465</v>
      </c>
      <c r="AU325" s="279" t="s">
        <v>93</v>
      </c>
      <c r="AV325" s="13" t="s">
        <v>93</v>
      </c>
      <c r="AW325" s="13" t="s">
        <v>38</v>
      </c>
      <c r="AX325" s="13" t="s">
        <v>83</v>
      </c>
      <c r="AY325" s="279" t="s">
        <v>397</v>
      </c>
    </row>
    <row r="326" s="14" customFormat="1">
      <c r="A326" s="14"/>
      <c r="B326" s="280"/>
      <c r="C326" s="281"/>
      <c r="D326" s="261" t="s">
        <v>465</v>
      </c>
      <c r="E326" s="282" t="s">
        <v>1</v>
      </c>
      <c r="F326" s="283" t="s">
        <v>467</v>
      </c>
      <c r="G326" s="281"/>
      <c r="H326" s="284">
        <v>4</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465</v>
      </c>
      <c r="AU326" s="290" t="s">
        <v>93</v>
      </c>
      <c r="AV326" s="14" t="s">
        <v>124</v>
      </c>
      <c r="AW326" s="14" t="s">
        <v>38</v>
      </c>
      <c r="AX326" s="14" t="s">
        <v>91</v>
      </c>
      <c r="AY326" s="290" t="s">
        <v>397</v>
      </c>
    </row>
    <row r="327" s="2" customFormat="1" ht="16.5" customHeight="1">
      <c r="A327" s="40"/>
      <c r="B327" s="41"/>
      <c r="C327" s="316" t="s">
        <v>218</v>
      </c>
      <c r="D327" s="316" t="s">
        <v>534</v>
      </c>
      <c r="E327" s="317" t="s">
        <v>8182</v>
      </c>
      <c r="F327" s="318" t="s">
        <v>8183</v>
      </c>
      <c r="G327" s="319" t="s">
        <v>461</v>
      </c>
      <c r="H327" s="320">
        <v>12</v>
      </c>
      <c r="I327" s="321"/>
      <c r="J327" s="322">
        <f>ROUND(I327*H327,2)</f>
        <v>0</v>
      </c>
      <c r="K327" s="323"/>
      <c r="L327" s="324"/>
      <c r="M327" s="325" t="s">
        <v>1</v>
      </c>
      <c r="N327" s="32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136</v>
      </c>
      <c r="AT327" s="259" t="s">
        <v>534</v>
      </c>
      <c r="AU327" s="259" t="s">
        <v>93</v>
      </c>
      <c r="AY327" s="18" t="s">
        <v>397</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790</v>
      </c>
    </row>
    <row r="328" s="13" customFormat="1">
      <c r="A328" s="13"/>
      <c r="B328" s="269"/>
      <c r="C328" s="270"/>
      <c r="D328" s="261" t="s">
        <v>465</v>
      </c>
      <c r="E328" s="271" t="s">
        <v>1</v>
      </c>
      <c r="F328" s="272" t="s">
        <v>8184</v>
      </c>
      <c r="G328" s="270"/>
      <c r="H328" s="273">
        <v>12</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465</v>
      </c>
      <c r="AU328" s="279" t="s">
        <v>93</v>
      </c>
      <c r="AV328" s="13" t="s">
        <v>93</v>
      </c>
      <c r="AW328" s="13" t="s">
        <v>38</v>
      </c>
      <c r="AX328" s="13" t="s">
        <v>83</v>
      </c>
      <c r="AY328" s="279" t="s">
        <v>397</v>
      </c>
    </row>
    <row r="329" s="14" customFormat="1">
      <c r="A329" s="14"/>
      <c r="B329" s="280"/>
      <c r="C329" s="281"/>
      <c r="D329" s="261" t="s">
        <v>465</v>
      </c>
      <c r="E329" s="282" t="s">
        <v>1</v>
      </c>
      <c r="F329" s="283" t="s">
        <v>467</v>
      </c>
      <c r="G329" s="281"/>
      <c r="H329" s="284">
        <v>12</v>
      </c>
      <c r="I329" s="285"/>
      <c r="J329" s="281"/>
      <c r="K329" s="281"/>
      <c r="L329" s="286"/>
      <c r="M329" s="287"/>
      <c r="N329" s="288"/>
      <c r="O329" s="288"/>
      <c r="P329" s="288"/>
      <c r="Q329" s="288"/>
      <c r="R329" s="288"/>
      <c r="S329" s="288"/>
      <c r="T329" s="289"/>
      <c r="U329" s="14"/>
      <c r="V329" s="14"/>
      <c r="W329" s="14"/>
      <c r="X329" s="14"/>
      <c r="Y329" s="14"/>
      <c r="Z329" s="14"/>
      <c r="AA329" s="14"/>
      <c r="AB329" s="14"/>
      <c r="AC329" s="14"/>
      <c r="AD329" s="14"/>
      <c r="AE329" s="14"/>
      <c r="AT329" s="290" t="s">
        <v>465</v>
      </c>
      <c r="AU329" s="290" t="s">
        <v>93</v>
      </c>
      <c r="AV329" s="14" t="s">
        <v>124</v>
      </c>
      <c r="AW329" s="14" t="s">
        <v>38</v>
      </c>
      <c r="AX329" s="14" t="s">
        <v>91</v>
      </c>
      <c r="AY329" s="290" t="s">
        <v>397</v>
      </c>
    </row>
    <row r="330" s="2" customFormat="1" ht="33" customHeight="1">
      <c r="A330" s="40"/>
      <c r="B330" s="41"/>
      <c r="C330" s="247" t="s">
        <v>661</v>
      </c>
      <c r="D330" s="247" t="s">
        <v>400</v>
      </c>
      <c r="E330" s="248" t="s">
        <v>7729</v>
      </c>
      <c r="F330" s="249" t="s">
        <v>7730</v>
      </c>
      <c r="G330" s="250" t="s">
        <v>461</v>
      </c>
      <c r="H330" s="251">
        <v>9</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400</v>
      </c>
      <c r="AU330" s="259" t="s">
        <v>93</v>
      </c>
      <c r="AY330" s="18" t="s">
        <v>397</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793</v>
      </c>
    </row>
    <row r="331" s="13" customFormat="1">
      <c r="A331" s="13"/>
      <c r="B331" s="269"/>
      <c r="C331" s="270"/>
      <c r="D331" s="261" t="s">
        <v>465</v>
      </c>
      <c r="E331" s="271" t="s">
        <v>1</v>
      </c>
      <c r="F331" s="272" t="s">
        <v>142</v>
      </c>
      <c r="G331" s="270"/>
      <c r="H331" s="273">
        <v>9</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465</v>
      </c>
      <c r="AU331" s="279" t="s">
        <v>93</v>
      </c>
      <c r="AV331" s="13" t="s">
        <v>93</v>
      </c>
      <c r="AW331" s="13" t="s">
        <v>38</v>
      </c>
      <c r="AX331" s="13" t="s">
        <v>83</v>
      </c>
      <c r="AY331" s="279" t="s">
        <v>397</v>
      </c>
    </row>
    <row r="332" s="14" customFormat="1">
      <c r="A332" s="14"/>
      <c r="B332" s="280"/>
      <c r="C332" s="281"/>
      <c r="D332" s="261" t="s">
        <v>465</v>
      </c>
      <c r="E332" s="282" t="s">
        <v>1</v>
      </c>
      <c r="F332" s="283" t="s">
        <v>467</v>
      </c>
      <c r="G332" s="281"/>
      <c r="H332" s="284">
        <v>9</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465</v>
      </c>
      <c r="AU332" s="290" t="s">
        <v>93</v>
      </c>
      <c r="AV332" s="14" t="s">
        <v>124</v>
      </c>
      <c r="AW332" s="14" t="s">
        <v>38</v>
      </c>
      <c r="AX332" s="14" t="s">
        <v>91</v>
      </c>
      <c r="AY332" s="290" t="s">
        <v>397</v>
      </c>
    </row>
    <row r="333" s="2" customFormat="1" ht="16.5" customHeight="1">
      <c r="A333" s="40"/>
      <c r="B333" s="41"/>
      <c r="C333" s="316" t="s">
        <v>795</v>
      </c>
      <c r="D333" s="316" t="s">
        <v>534</v>
      </c>
      <c r="E333" s="317" t="s">
        <v>7731</v>
      </c>
      <c r="F333" s="318" t="s">
        <v>7732</v>
      </c>
      <c r="G333" s="319" t="s">
        <v>461</v>
      </c>
      <c r="H333" s="320">
        <v>3</v>
      </c>
      <c r="I333" s="321"/>
      <c r="J333" s="322">
        <f>ROUND(I333*H333,2)</f>
        <v>0</v>
      </c>
      <c r="K333" s="323"/>
      <c r="L333" s="324"/>
      <c r="M333" s="325" t="s">
        <v>1</v>
      </c>
      <c r="N333" s="32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136</v>
      </c>
      <c r="AT333" s="259" t="s">
        <v>534</v>
      </c>
      <c r="AU333" s="259" t="s">
        <v>93</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798</v>
      </c>
    </row>
    <row r="334" s="13" customFormat="1">
      <c r="A334" s="13"/>
      <c r="B334" s="269"/>
      <c r="C334" s="270"/>
      <c r="D334" s="261" t="s">
        <v>465</v>
      </c>
      <c r="E334" s="271" t="s">
        <v>1</v>
      </c>
      <c r="F334" s="272" t="s">
        <v>7792</v>
      </c>
      <c r="G334" s="270"/>
      <c r="H334" s="273">
        <v>3</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465</v>
      </c>
      <c r="AU334" s="279" t="s">
        <v>93</v>
      </c>
      <c r="AV334" s="13" t="s">
        <v>93</v>
      </c>
      <c r="AW334" s="13" t="s">
        <v>38</v>
      </c>
      <c r="AX334" s="13" t="s">
        <v>83</v>
      </c>
      <c r="AY334" s="279" t="s">
        <v>397</v>
      </c>
    </row>
    <row r="335" s="14" customFormat="1">
      <c r="A335" s="14"/>
      <c r="B335" s="280"/>
      <c r="C335" s="281"/>
      <c r="D335" s="261" t="s">
        <v>465</v>
      </c>
      <c r="E335" s="282" t="s">
        <v>1</v>
      </c>
      <c r="F335" s="283" t="s">
        <v>467</v>
      </c>
      <c r="G335" s="281"/>
      <c r="H335" s="284">
        <v>3</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465</v>
      </c>
      <c r="AU335" s="290" t="s">
        <v>93</v>
      </c>
      <c r="AV335" s="14" t="s">
        <v>124</v>
      </c>
      <c r="AW335" s="14" t="s">
        <v>38</v>
      </c>
      <c r="AX335" s="14" t="s">
        <v>91</v>
      </c>
      <c r="AY335" s="290" t="s">
        <v>397</v>
      </c>
    </row>
    <row r="336" s="2" customFormat="1" ht="16.5" customHeight="1">
      <c r="A336" s="40"/>
      <c r="B336" s="41"/>
      <c r="C336" s="316" t="s">
        <v>664</v>
      </c>
      <c r="D336" s="316" t="s">
        <v>534</v>
      </c>
      <c r="E336" s="317" t="s">
        <v>8006</v>
      </c>
      <c r="F336" s="318" t="s">
        <v>8007</v>
      </c>
      <c r="G336" s="319" t="s">
        <v>461</v>
      </c>
      <c r="H336" s="320">
        <v>6</v>
      </c>
      <c r="I336" s="321"/>
      <c r="J336" s="322">
        <f>ROUND(I336*H336,2)</f>
        <v>0</v>
      </c>
      <c r="K336" s="323"/>
      <c r="L336" s="324"/>
      <c r="M336" s="325" t="s">
        <v>1</v>
      </c>
      <c r="N336" s="32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136</v>
      </c>
      <c r="AT336" s="259" t="s">
        <v>534</v>
      </c>
      <c r="AU336" s="259" t="s">
        <v>93</v>
      </c>
      <c r="AY336" s="18" t="s">
        <v>397</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807</v>
      </c>
    </row>
    <row r="337" s="13" customFormat="1">
      <c r="A337" s="13"/>
      <c r="B337" s="269"/>
      <c r="C337" s="270"/>
      <c r="D337" s="261" t="s">
        <v>465</v>
      </c>
      <c r="E337" s="271" t="s">
        <v>1</v>
      </c>
      <c r="F337" s="272" t="s">
        <v>7663</v>
      </c>
      <c r="G337" s="270"/>
      <c r="H337" s="273">
        <v>6</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465</v>
      </c>
      <c r="AU337" s="279" t="s">
        <v>93</v>
      </c>
      <c r="AV337" s="13" t="s">
        <v>93</v>
      </c>
      <c r="AW337" s="13" t="s">
        <v>38</v>
      </c>
      <c r="AX337" s="13" t="s">
        <v>83</v>
      </c>
      <c r="AY337" s="279" t="s">
        <v>397</v>
      </c>
    </row>
    <row r="338" s="14" customFormat="1">
      <c r="A338" s="14"/>
      <c r="B338" s="280"/>
      <c r="C338" s="281"/>
      <c r="D338" s="261" t="s">
        <v>465</v>
      </c>
      <c r="E338" s="282" t="s">
        <v>1</v>
      </c>
      <c r="F338" s="283" t="s">
        <v>467</v>
      </c>
      <c r="G338" s="281"/>
      <c r="H338" s="284">
        <v>6</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465</v>
      </c>
      <c r="AU338" s="290" t="s">
        <v>93</v>
      </c>
      <c r="AV338" s="14" t="s">
        <v>124</v>
      </c>
      <c r="AW338" s="14" t="s">
        <v>38</v>
      </c>
      <c r="AX338" s="14" t="s">
        <v>91</v>
      </c>
      <c r="AY338" s="290" t="s">
        <v>397</v>
      </c>
    </row>
    <row r="339" s="2" customFormat="1" ht="33" customHeight="1">
      <c r="A339" s="40"/>
      <c r="B339" s="41"/>
      <c r="C339" s="247" t="s">
        <v>809</v>
      </c>
      <c r="D339" s="247" t="s">
        <v>400</v>
      </c>
      <c r="E339" s="248" t="s">
        <v>7733</v>
      </c>
      <c r="F339" s="249" t="s">
        <v>7734</v>
      </c>
      <c r="G339" s="250" t="s">
        <v>461</v>
      </c>
      <c r="H339" s="251">
        <v>21.5</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400</v>
      </c>
      <c r="AU339" s="259" t="s">
        <v>93</v>
      </c>
      <c r="AY339" s="18" t="s">
        <v>397</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812</v>
      </c>
    </row>
    <row r="340" s="13" customFormat="1">
      <c r="A340" s="13"/>
      <c r="B340" s="269"/>
      <c r="C340" s="270"/>
      <c r="D340" s="261" t="s">
        <v>465</v>
      </c>
      <c r="E340" s="271" t="s">
        <v>1</v>
      </c>
      <c r="F340" s="272" t="s">
        <v>8185</v>
      </c>
      <c r="G340" s="270"/>
      <c r="H340" s="273">
        <v>21.5</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465</v>
      </c>
      <c r="AU340" s="279" t="s">
        <v>93</v>
      </c>
      <c r="AV340" s="13" t="s">
        <v>93</v>
      </c>
      <c r="AW340" s="13" t="s">
        <v>38</v>
      </c>
      <c r="AX340" s="13" t="s">
        <v>83</v>
      </c>
      <c r="AY340" s="279" t="s">
        <v>397</v>
      </c>
    </row>
    <row r="341" s="14" customFormat="1">
      <c r="A341" s="14"/>
      <c r="B341" s="280"/>
      <c r="C341" s="281"/>
      <c r="D341" s="261" t="s">
        <v>465</v>
      </c>
      <c r="E341" s="282" t="s">
        <v>1</v>
      </c>
      <c r="F341" s="283" t="s">
        <v>467</v>
      </c>
      <c r="G341" s="281"/>
      <c r="H341" s="284">
        <v>21.5</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465</v>
      </c>
      <c r="AU341" s="290" t="s">
        <v>93</v>
      </c>
      <c r="AV341" s="14" t="s">
        <v>124</v>
      </c>
      <c r="AW341" s="14" t="s">
        <v>38</v>
      </c>
      <c r="AX341" s="14" t="s">
        <v>91</v>
      </c>
      <c r="AY341" s="290" t="s">
        <v>397</v>
      </c>
    </row>
    <row r="342" s="2" customFormat="1" ht="16.5" customHeight="1">
      <c r="A342" s="40"/>
      <c r="B342" s="41"/>
      <c r="C342" s="316" t="s">
        <v>667</v>
      </c>
      <c r="D342" s="316" t="s">
        <v>534</v>
      </c>
      <c r="E342" s="317" t="s">
        <v>7736</v>
      </c>
      <c r="F342" s="318" t="s">
        <v>7737</v>
      </c>
      <c r="G342" s="319" t="s">
        <v>461</v>
      </c>
      <c r="H342" s="320">
        <v>20</v>
      </c>
      <c r="I342" s="321"/>
      <c r="J342" s="322">
        <f>ROUND(I342*H342,2)</f>
        <v>0</v>
      </c>
      <c r="K342" s="323"/>
      <c r="L342" s="324"/>
      <c r="M342" s="325" t="s">
        <v>1</v>
      </c>
      <c r="N342" s="32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136</v>
      </c>
      <c r="AT342" s="259" t="s">
        <v>534</v>
      </c>
      <c r="AU342" s="259" t="s">
        <v>93</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815</v>
      </c>
    </row>
    <row r="343" s="13" customFormat="1">
      <c r="A343" s="13"/>
      <c r="B343" s="269"/>
      <c r="C343" s="270"/>
      <c r="D343" s="261" t="s">
        <v>465</v>
      </c>
      <c r="E343" s="271" t="s">
        <v>1</v>
      </c>
      <c r="F343" s="272" t="s">
        <v>8186</v>
      </c>
      <c r="G343" s="270"/>
      <c r="H343" s="273">
        <v>20</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4" customFormat="1">
      <c r="A344" s="14"/>
      <c r="B344" s="280"/>
      <c r="C344" s="281"/>
      <c r="D344" s="261" t="s">
        <v>465</v>
      </c>
      <c r="E344" s="282" t="s">
        <v>1</v>
      </c>
      <c r="F344" s="283" t="s">
        <v>467</v>
      </c>
      <c r="G344" s="281"/>
      <c r="H344" s="284">
        <v>20</v>
      </c>
      <c r="I344" s="285"/>
      <c r="J344" s="281"/>
      <c r="K344" s="281"/>
      <c r="L344" s="286"/>
      <c r="M344" s="287"/>
      <c r="N344" s="288"/>
      <c r="O344" s="288"/>
      <c r="P344" s="288"/>
      <c r="Q344" s="288"/>
      <c r="R344" s="288"/>
      <c r="S344" s="288"/>
      <c r="T344" s="289"/>
      <c r="U344" s="14"/>
      <c r="V344" s="14"/>
      <c r="W344" s="14"/>
      <c r="X344" s="14"/>
      <c r="Y344" s="14"/>
      <c r="Z344" s="14"/>
      <c r="AA344" s="14"/>
      <c r="AB344" s="14"/>
      <c r="AC344" s="14"/>
      <c r="AD344" s="14"/>
      <c r="AE344" s="14"/>
      <c r="AT344" s="290" t="s">
        <v>465</v>
      </c>
      <c r="AU344" s="290" t="s">
        <v>93</v>
      </c>
      <c r="AV344" s="14" t="s">
        <v>124</v>
      </c>
      <c r="AW344" s="14" t="s">
        <v>38</v>
      </c>
      <c r="AX344" s="14" t="s">
        <v>91</v>
      </c>
      <c r="AY344" s="290" t="s">
        <v>397</v>
      </c>
    </row>
    <row r="345" s="2" customFormat="1" ht="16.5" customHeight="1">
      <c r="A345" s="40"/>
      <c r="B345" s="41"/>
      <c r="C345" s="316" t="s">
        <v>818</v>
      </c>
      <c r="D345" s="316" t="s">
        <v>534</v>
      </c>
      <c r="E345" s="317" t="s">
        <v>8010</v>
      </c>
      <c r="F345" s="318" t="s">
        <v>8011</v>
      </c>
      <c r="G345" s="319" t="s">
        <v>461</v>
      </c>
      <c r="H345" s="320">
        <v>1</v>
      </c>
      <c r="I345" s="321"/>
      <c r="J345" s="322">
        <f>ROUND(I345*H345,2)</f>
        <v>0</v>
      </c>
      <c r="K345" s="323"/>
      <c r="L345" s="324"/>
      <c r="M345" s="325" t="s">
        <v>1</v>
      </c>
      <c r="N345" s="32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136</v>
      </c>
      <c r="AT345" s="259" t="s">
        <v>534</v>
      </c>
      <c r="AU345" s="259" t="s">
        <v>93</v>
      </c>
      <c r="AY345" s="18" t="s">
        <v>397</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821</v>
      </c>
    </row>
    <row r="346" s="13" customFormat="1">
      <c r="A346" s="13"/>
      <c r="B346" s="269"/>
      <c r="C346" s="270"/>
      <c r="D346" s="261" t="s">
        <v>465</v>
      </c>
      <c r="E346" s="271" t="s">
        <v>1</v>
      </c>
      <c r="F346" s="272" t="s">
        <v>91</v>
      </c>
      <c r="G346" s="270"/>
      <c r="H346" s="273">
        <v>1</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465</v>
      </c>
      <c r="AU346" s="279" t="s">
        <v>93</v>
      </c>
      <c r="AV346" s="13" t="s">
        <v>93</v>
      </c>
      <c r="AW346" s="13" t="s">
        <v>38</v>
      </c>
      <c r="AX346" s="13" t="s">
        <v>83</v>
      </c>
      <c r="AY346" s="279" t="s">
        <v>397</v>
      </c>
    </row>
    <row r="347" s="14" customFormat="1">
      <c r="A347" s="14"/>
      <c r="B347" s="280"/>
      <c r="C347" s="281"/>
      <c r="D347" s="261" t="s">
        <v>465</v>
      </c>
      <c r="E347" s="282" t="s">
        <v>1</v>
      </c>
      <c r="F347" s="283" t="s">
        <v>467</v>
      </c>
      <c r="G347" s="281"/>
      <c r="H347" s="284">
        <v>1</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465</v>
      </c>
      <c r="AU347" s="290" t="s">
        <v>93</v>
      </c>
      <c r="AV347" s="14" t="s">
        <v>124</v>
      </c>
      <c r="AW347" s="14" t="s">
        <v>38</v>
      </c>
      <c r="AX347" s="14" t="s">
        <v>91</v>
      </c>
      <c r="AY347" s="290" t="s">
        <v>397</v>
      </c>
    </row>
    <row r="348" s="2" customFormat="1" ht="16.5" customHeight="1">
      <c r="A348" s="40"/>
      <c r="B348" s="41"/>
      <c r="C348" s="316" t="s">
        <v>670</v>
      </c>
      <c r="D348" s="316" t="s">
        <v>534</v>
      </c>
      <c r="E348" s="317" t="s">
        <v>8012</v>
      </c>
      <c r="F348" s="318" t="s">
        <v>8013</v>
      </c>
      <c r="G348" s="319" t="s">
        <v>461</v>
      </c>
      <c r="H348" s="320">
        <v>0.5</v>
      </c>
      <c r="I348" s="321"/>
      <c r="J348" s="322">
        <f>ROUND(I348*H348,2)</f>
        <v>0</v>
      </c>
      <c r="K348" s="323"/>
      <c r="L348" s="324"/>
      <c r="M348" s="325" t="s">
        <v>1</v>
      </c>
      <c r="N348" s="32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136</v>
      </c>
      <c r="AT348" s="259" t="s">
        <v>534</v>
      </c>
      <c r="AU348" s="259" t="s">
        <v>93</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1173</v>
      </c>
    </row>
    <row r="349" s="13" customFormat="1">
      <c r="A349" s="13"/>
      <c r="B349" s="269"/>
      <c r="C349" s="270"/>
      <c r="D349" s="261" t="s">
        <v>465</v>
      </c>
      <c r="E349" s="271" t="s">
        <v>1</v>
      </c>
      <c r="F349" s="272" t="s">
        <v>8187</v>
      </c>
      <c r="G349" s="270"/>
      <c r="H349" s="273">
        <v>0.5</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465</v>
      </c>
      <c r="AU349" s="279" t="s">
        <v>93</v>
      </c>
      <c r="AV349" s="13" t="s">
        <v>93</v>
      </c>
      <c r="AW349" s="13" t="s">
        <v>38</v>
      </c>
      <c r="AX349" s="13" t="s">
        <v>83</v>
      </c>
      <c r="AY349" s="279" t="s">
        <v>397</v>
      </c>
    </row>
    <row r="350" s="14" customFormat="1">
      <c r="A350" s="14"/>
      <c r="B350" s="280"/>
      <c r="C350" s="281"/>
      <c r="D350" s="261" t="s">
        <v>465</v>
      </c>
      <c r="E350" s="282" t="s">
        <v>1</v>
      </c>
      <c r="F350" s="283" t="s">
        <v>467</v>
      </c>
      <c r="G350" s="281"/>
      <c r="H350" s="284">
        <v>0.5</v>
      </c>
      <c r="I350" s="285"/>
      <c r="J350" s="281"/>
      <c r="K350" s="281"/>
      <c r="L350" s="286"/>
      <c r="M350" s="287"/>
      <c r="N350" s="288"/>
      <c r="O350" s="288"/>
      <c r="P350" s="288"/>
      <c r="Q350" s="288"/>
      <c r="R350" s="288"/>
      <c r="S350" s="288"/>
      <c r="T350" s="289"/>
      <c r="U350" s="14"/>
      <c r="V350" s="14"/>
      <c r="W350" s="14"/>
      <c r="X350" s="14"/>
      <c r="Y350" s="14"/>
      <c r="Z350" s="14"/>
      <c r="AA350" s="14"/>
      <c r="AB350" s="14"/>
      <c r="AC350" s="14"/>
      <c r="AD350" s="14"/>
      <c r="AE350" s="14"/>
      <c r="AT350" s="290" t="s">
        <v>465</v>
      </c>
      <c r="AU350" s="290" t="s">
        <v>93</v>
      </c>
      <c r="AV350" s="14" t="s">
        <v>124</v>
      </c>
      <c r="AW350" s="14" t="s">
        <v>38</v>
      </c>
      <c r="AX350" s="14" t="s">
        <v>91</v>
      </c>
      <c r="AY350" s="290" t="s">
        <v>397</v>
      </c>
    </row>
    <row r="351" s="2" customFormat="1" ht="33" customHeight="1">
      <c r="A351" s="40"/>
      <c r="B351" s="41"/>
      <c r="C351" s="247" t="s">
        <v>836</v>
      </c>
      <c r="D351" s="247" t="s">
        <v>400</v>
      </c>
      <c r="E351" s="248" t="s">
        <v>7738</v>
      </c>
      <c r="F351" s="249" t="s">
        <v>7739</v>
      </c>
      <c r="G351" s="250" t="s">
        <v>461</v>
      </c>
      <c r="H351" s="251">
        <v>52.5</v>
      </c>
      <c r="I351" s="252"/>
      <c r="J351" s="253">
        <f>ROUND(I351*H351,2)</f>
        <v>0</v>
      </c>
      <c r="K351" s="254"/>
      <c r="L351" s="46"/>
      <c r="M351" s="255" t="s">
        <v>1</v>
      </c>
      <c r="N351" s="256" t="s">
        <v>48</v>
      </c>
      <c r="O351" s="93"/>
      <c r="P351" s="257">
        <f>O351*H351</f>
        <v>0</v>
      </c>
      <c r="Q351" s="257">
        <v>0</v>
      </c>
      <c r="R351" s="257">
        <f>Q351*H351</f>
        <v>0</v>
      </c>
      <c r="S351" s="257">
        <v>0</v>
      </c>
      <c r="T351" s="258">
        <f>S351*H351</f>
        <v>0</v>
      </c>
      <c r="U351" s="40"/>
      <c r="V351" s="40"/>
      <c r="W351" s="40"/>
      <c r="X351" s="40"/>
      <c r="Y351" s="40"/>
      <c r="Z351" s="40"/>
      <c r="AA351" s="40"/>
      <c r="AB351" s="40"/>
      <c r="AC351" s="40"/>
      <c r="AD351" s="40"/>
      <c r="AE351" s="40"/>
      <c r="AR351" s="259" t="s">
        <v>124</v>
      </c>
      <c r="AT351" s="259" t="s">
        <v>400</v>
      </c>
      <c r="AU351" s="259" t="s">
        <v>93</v>
      </c>
      <c r="AY351" s="18" t="s">
        <v>397</v>
      </c>
      <c r="BE351" s="260">
        <f>IF(N351="základní",J351,0)</f>
        <v>0</v>
      </c>
      <c r="BF351" s="260">
        <f>IF(N351="snížená",J351,0)</f>
        <v>0</v>
      </c>
      <c r="BG351" s="260">
        <f>IF(N351="zákl. přenesená",J351,0)</f>
        <v>0</v>
      </c>
      <c r="BH351" s="260">
        <f>IF(N351="sníž. přenesená",J351,0)</f>
        <v>0</v>
      </c>
      <c r="BI351" s="260">
        <f>IF(N351="nulová",J351,0)</f>
        <v>0</v>
      </c>
      <c r="BJ351" s="18" t="s">
        <v>91</v>
      </c>
      <c r="BK351" s="260">
        <f>ROUND(I351*H351,2)</f>
        <v>0</v>
      </c>
      <c r="BL351" s="18" t="s">
        <v>124</v>
      </c>
      <c r="BM351" s="259" t="s">
        <v>1187</v>
      </c>
    </row>
    <row r="352" s="13" customFormat="1">
      <c r="A352" s="13"/>
      <c r="B352" s="269"/>
      <c r="C352" s="270"/>
      <c r="D352" s="261" t="s">
        <v>465</v>
      </c>
      <c r="E352" s="271" t="s">
        <v>1</v>
      </c>
      <c r="F352" s="272" t="s">
        <v>8188</v>
      </c>
      <c r="G352" s="270"/>
      <c r="H352" s="273">
        <v>52.5</v>
      </c>
      <c r="I352" s="274"/>
      <c r="J352" s="270"/>
      <c r="K352" s="270"/>
      <c r="L352" s="275"/>
      <c r="M352" s="276"/>
      <c r="N352" s="277"/>
      <c r="O352" s="277"/>
      <c r="P352" s="277"/>
      <c r="Q352" s="277"/>
      <c r="R352" s="277"/>
      <c r="S352" s="277"/>
      <c r="T352" s="278"/>
      <c r="U352" s="13"/>
      <c r="V352" s="13"/>
      <c r="W352" s="13"/>
      <c r="X352" s="13"/>
      <c r="Y352" s="13"/>
      <c r="Z352" s="13"/>
      <c r="AA352" s="13"/>
      <c r="AB352" s="13"/>
      <c r="AC352" s="13"/>
      <c r="AD352" s="13"/>
      <c r="AE352" s="13"/>
      <c r="AT352" s="279" t="s">
        <v>465</v>
      </c>
      <c r="AU352" s="279" t="s">
        <v>93</v>
      </c>
      <c r="AV352" s="13" t="s">
        <v>93</v>
      </c>
      <c r="AW352" s="13" t="s">
        <v>38</v>
      </c>
      <c r="AX352" s="13" t="s">
        <v>83</v>
      </c>
      <c r="AY352" s="279" t="s">
        <v>397</v>
      </c>
    </row>
    <row r="353" s="14" customFormat="1">
      <c r="A353" s="14"/>
      <c r="B353" s="280"/>
      <c r="C353" s="281"/>
      <c r="D353" s="261" t="s">
        <v>465</v>
      </c>
      <c r="E353" s="282" t="s">
        <v>1</v>
      </c>
      <c r="F353" s="283" t="s">
        <v>467</v>
      </c>
      <c r="G353" s="281"/>
      <c r="H353" s="284">
        <v>52.5</v>
      </c>
      <c r="I353" s="285"/>
      <c r="J353" s="281"/>
      <c r="K353" s="281"/>
      <c r="L353" s="286"/>
      <c r="M353" s="287"/>
      <c r="N353" s="288"/>
      <c r="O353" s="288"/>
      <c r="P353" s="288"/>
      <c r="Q353" s="288"/>
      <c r="R353" s="288"/>
      <c r="S353" s="288"/>
      <c r="T353" s="289"/>
      <c r="U353" s="14"/>
      <c r="V353" s="14"/>
      <c r="W353" s="14"/>
      <c r="X353" s="14"/>
      <c r="Y353" s="14"/>
      <c r="Z353" s="14"/>
      <c r="AA353" s="14"/>
      <c r="AB353" s="14"/>
      <c r="AC353" s="14"/>
      <c r="AD353" s="14"/>
      <c r="AE353" s="14"/>
      <c r="AT353" s="290" t="s">
        <v>465</v>
      </c>
      <c r="AU353" s="290" t="s">
        <v>93</v>
      </c>
      <c r="AV353" s="14" t="s">
        <v>124</v>
      </c>
      <c r="AW353" s="14" t="s">
        <v>38</v>
      </c>
      <c r="AX353" s="14" t="s">
        <v>91</v>
      </c>
      <c r="AY353" s="290" t="s">
        <v>397</v>
      </c>
    </row>
    <row r="354" s="2" customFormat="1" ht="16.5" customHeight="1">
      <c r="A354" s="40"/>
      <c r="B354" s="41"/>
      <c r="C354" s="316" t="s">
        <v>673</v>
      </c>
      <c r="D354" s="316" t="s">
        <v>534</v>
      </c>
      <c r="E354" s="317" t="s">
        <v>7741</v>
      </c>
      <c r="F354" s="318" t="s">
        <v>7742</v>
      </c>
      <c r="G354" s="319" t="s">
        <v>461</v>
      </c>
      <c r="H354" s="320">
        <v>40</v>
      </c>
      <c r="I354" s="321"/>
      <c r="J354" s="322">
        <f>ROUND(I354*H354,2)</f>
        <v>0</v>
      </c>
      <c r="K354" s="323"/>
      <c r="L354" s="324"/>
      <c r="M354" s="325" t="s">
        <v>1</v>
      </c>
      <c r="N354" s="326" t="s">
        <v>48</v>
      </c>
      <c r="O354" s="93"/>
      <c r="P354" s="257">
        <f>O354*H354</f>
        <v>0</v>
      </c>
      <c r="Q354" s="257">
        <v>0</v>
      </c>
      <c r="R354" s="257">
        <f>Q354*H354</f>
        <v>0</v>
      </c>
      <c r="S354" s="257">
        <v>0</v>
      </c>
      <c r="T354" s="258">
        <f>S354*H354</f>
        <v>0</v>
      </c>
      <c r="U354" s="40"/>
      <c r="V354" s="40"/>
      <c r="W354" s="40"/>
      <c r="X354" s="40"/>
      <c r="Y354" s="40"/>
      <c r="Z354" s="40"/>
      <c r="AA354" s="40"/>
      <c r="AB354" s="40"/>
      <c r="AC354" s="40"/>
      <c r="AD354" s="40"/>
      <c r="AE354" s="40"/>
      <c r="AR354" s="259" t="s">
        <v>136</v>
      </c>
      <c r="AT354" s="259" t="s">
        <v>534</v>
      </c>
      <c r="AU354" s="259" t="s">
        <v>93</v>
      </c>
      <c r="AY354" s="18" t="s">
        <v>397</v>
      </c>
      <c r="BE354" s="260">
        <f>IF(N354="základní",J354,0)</f>
        <v>0</v>
      </c>
      <c r="BF354" s="260">
        <f>IF(N354="snížená",J354,0)</f>
        <v>0</v>
      </c>
      <c r="BG354" s="260">
        <f>IF(N354="zákl. přenesená",J354,0)</f>
        <v>0</v>
      </c>
      <c r="BH354" s="260">
        <f>IF(N354="sníž. přenesená",J354,0)</f>
        <v>0</v>
      </c>
      <c r="BI354" s="260">
        <f>IF(N354="nulová",J354,0)</f>
        <v>0</v>
      </c>
      <c r="BJ354" s="18" t="s">
        <v>91</v>
      </c>
      <c r="BK354" s="260">
        <f>ROUND(I354*H354,2)</f>
        <v>0</v>
      </c>
      <c r="BL354" s="18" t="s">
        <v>124</v>
      </c>
      <c r="BM354" s="259" t="s">
        <v>1197</v>
      </c>
    </row>
    <row r="355" s="13" customFormat="1">
      <c r="A355" s="13"/>
      <c r="B355" s="269"/>
      <c r="C355" s="270"/>
      <c r="D355" s="261" t="s">
        <v>465</v>
      </c>
      <c r="E355" s="271" t="s">
        <v>1</v>
      </c>
      <c r="F355" s="272" t="s">
        <v>8189</v>
      </c>
      <c r="G355" s="270"/>
      <c r="H355" s="273">
        <v>40</v>
      </c>
      <c r="I355" s="274"/>
      <c r="J355" s="270"/>
      <c r="K355" s="270"/>
      <c r="L355" s="275"/>
      <c r="M355" s="276"/>
      <c r="N355" s="277"/>
      <c r="O355" s="277"/>
      <c r="P355" s="277"/>
      <c r="Q355" s="277"/>
      <c r="R355" s="277"/>
      <c r="S355" s="277"/>
      <c r="T355" s="278"/>
      <c r="U355" s="13"/>
      <c r="V355" s="13"/>
      <c r="W355" s="13"/>
      <c r="X355" s="13"/>
      <c r="Y355" s="13"/>
      <c r="Z355" s="13"/>
      <c r="AA355" s="13"/>
      <c r="AB355" s="13"/>
      <c r="AC355" s="13"/>
      <c r="AD355" s="13"/>
      <c r="AE355" s="13"/>
      <c r="AT355" s="279" t="s">
        <v>465</v>
      </c>
      <c r="AU355" s="279" t="s">
        <v>93</v>
      </c>
      <c r="AV355" s="13" t="s">
        <v>93</v>
      </c>
      <c r="AW355" s="13" t="s">
        <v>38</v>
      </c>
      <c r="AX355" s="13" t="s">
        <v>83</v>
      </c>
      <c r="AY355" s="279" t="s">
        <v>397</v>
      </c>
    </row>
    <row r="356" s="14" customFormat="1">
      <c r="A356" s="14"/>
      <c r="B356" s="280"/>
      <c r="C356" s="281"/>
      <c r="D356" s="261" t="s">
        <v>465</v>
      </c>
      <c r="E356" s="282" t="s">
        <v>1</v>
      </c>
      <c r="F356" s="283" t="s">
        <v>467</v>
      </c>
      <c r="G356" s="281"/>
      <c r="H356" s="284">
        <v>40</v>
      </c>
      <c r="I356" s="285"/>
      <c r="J356" s="281"/>
      <c r="K356" s="281"/>
      <c r="L356" s="286"/>
      <c r="M356" s="287"/>
      <c r="N356" s="288"/>
      <c r="O356" s="288"/>
      <c r="P356" s="288"/>
      <c r="Q356" s="288"/>
      <c r="R356" s="288"/>
      <c r="S356" s="288"/>
      <c r="T356" s="289"/>
      <c r="U356" s="14"/>
      <c r="V356" s="14"/>
      <c r="W356" s="14"/>
      <c r="X356" s="14"/>
      <c r="Y356" s="14"/>
      <c r="Z356" s="14"/>
      <c r="AA356" s="14"/>
      <c r="AB356" s="14"/>
      <c r="AC356" s="14"/>
      <c r="AD356" s="14"/>
      <c r="AE356" s="14"/>
      <c r="AT356" s="290" t="s">
        <v>465</v>
      </c>
      <c r="AU356" s="290" t="s">
        <v>93</v>
      </c>
      <c r="AV356" s="14" t="s">
        <v>124</v>
      </c>
      <c r="AW356" s="14" t="s">
        <v>38</v>
      </c>
      <c r="AX356" s="14" t="s">
        <v>91</v>
      </c>
      <c r="AY356" s="290" t="s">
        <v>397</v>
      </c>
    </row>
    <row r="357" s="2" customFormat="1" ht="16.5" customHeight="1">
      <c r="A357" s="40"/>
      <c r="B357" s="41"/>
      <c r="C357" s="316" t="s">
        <v>849</v>
      </c>
      <c r="D357" s="316" t="s">
        <v>534</v>
      </c>
      <c r="E357" s="317" t="s">
        <v>8017</v>
      </c>
      <c r="F357" s="318" t="s">
        <v>8018</v>
      </c>
      <c r="G357" s="319" t="s">
        <v>461</v>
      </c>
      <c r="H357" s="320">
        <v>10</v>
      </c>
      <c r="I357" s="321"/>
      <c r="J357" s="322">
        <f>ROUND(I357*H357,2)</f>
        <v>0</v>
      </c>
      <c r="K357" s="323"/>
      <c r="L357" s="324"/>
      <c r="M357" s="325" t="s">
        <v>1</v>
      </c>
      <c r="N357" s="326" t="s">
        <v>48</v>
      </c>
      <c r="O357" s="93"/>
      <c r="P357" s="257">
        <f>O357*H357</f>
        <v>0</v>
      </c>
      <c r="Q357" s="257">
        <v>0</v>
      </c>
      <c r="R357" s="257">
        <f>Q357*H357</f>
        <v>0</v>
      </c>
      <c r="S357" s="257">
        <v>0</v>
      </c>
      <c r="T357" s="258">
        <f>S357*H357</f>
        <v>0</v>
      </c>
      <c r="U357" s="40"/>
      <c r="V357" s="40"/>
      <c r="W357" s="40"/>
      <c r="X357" s="40"/>
      <c r="Y357" s="40"/>
      <c r="Z357" s="40"/>
      <c r="AA357" s="40"/>
      <c r="AB357" s="40"/>
      <c r="AC357" s="40"/>
      <c r="AD357" s="40"/>
      <c r="AE357" s="40"/>
      <c r="AR357" s="259" t="s">
        <v>136</v>
      </c>
      <c r="AT357" s="259" t="s">
        <v>534</v>
      </c>
      <c r="AU357" s="259" t="s">
        <v>93</v>
      </c>
      <c r="AY357" s="18" t="s">
        <v>397</v>
      </c>
      <c r="BE357" s="260">
        <f>IF(N357="základní",J357,0)</f>
        <v>0</v>
      </c>
      <c r="BF357" s="260">
        <f>IF(N357="snížená",J357,0)</f>
        <v>0</v>
      </c>
      <c r="BG357" s="260">
        <f>IF(N357="zákl. přenesená",J357,0)</f>
        <v>0</v>
      </c>
      <c r="BH357" s="260">
        <f>IF(N357="sníž. přenesená",J357,0)</f>
        <v>0</v>
      </c>
      <c r="BI357" s="260">
        <f>IF(N357="nulová",J357,0)</f>
        <v>0</v>
      </c>
      <c r="BJ357" s="18" t="s">
        <v>91</v>
      </c>
      <c r="BK357" s="260">
        <f>ROUND(I357*H357,2)</f>
        <v>0</v>
      </c>
      <c r="BL357" s="18" t="s">
        <v>124</v>
      </c>
      <c r="BM357" s="259" t="s">
        <v>1205</v>
      </c>
    </row>
    <row r="358" s="13" customFormat="1">
      <c r="A358" s="13"/>
      <c r="B358" s="269"/>
      <c r="C358" s="270"/>
      <c r="D358" s="261" t="s">
        <v>465</v>
      </c>
      <c r="E358" s="271" t="s">
        <v>1</v>
      </c>
      <c r="F358" s="272" t="s">
        <v>8190</v>
      </c>
      <c r="G358" s="270"/>
      <c r="H358" s="273">
        <v>10</v>
      </c>
      <c r="I358" s="274"/>
      <c r="J358" s="270"/>
      <c r="K358" s="270"/>
      <c r="L358" s="275"/>
      <c r="M358" s="276"/>
      <c r="N358" s="277"/>
      <c r="O358" s="277"/>
      <c r="P358" s="277"/>
      <c r="Q358" s="277"/>
      <c r="R358" s="277"/>
      <c r="S358" s="277"/>
      <c r="T358" s="278"/>
      <c r="U358" s="13"/>
      <c r="V358" s="13"/>
      <c r="W358" s="13"/>
      <c r="X358" s="13"/>
      <c r="Y358" s="13"/>
      <c r="Z358" s="13"/>
      <c r="AA358" s="13"/>
      <c r="AB358" s="13"/>
      <c r="AC358" s="13"/>
      <c r="AD358" s="13"/>
      <c r="AE358" s="13"/>
      <c r="AT358" s="279" t="s">
        <v>465</v>
      </c>
      <c r="AU358" s="279" t="s">
        <v>93</v>
      </c>
      <c r="AV358" s="13" t="s">
        <v>93</v>
      </c>
      <c r="AW358" s="13" t="s">
        <v>38</v>
      </c>
      <c r="AX358" s="13" t="s">
        <v>83</v>
      </c>
      <c r="AY358" s="279" t="s">
        <v>397</v>
      </c>
    </row>
    <row r="359" s="14" customFormat="1">
      <c r="A359" s="14"/>
      <c r="B359" s="280"/>
      <c r="C359" s="281"/>
      <c r="D359" s="261" t="s">
        <v>465</v>
      </c>
      <c r="E359" s="282" t="s">
        <v>1</v>
      </c>
      <c r="F359" s="283" t="s">
        <v>467</v>
      </c>
      <c r="G359" s="281"/>
      <c r="H359" s="284">
        <v>10</v>
      </c>
      <c r="I359" s="285"/>
      <c r="J359" s="281"/>
      <c r="K359" s="281"/>
      <c r="L359" s="286"/>
      <c r="M359" s="287"/>
      <c r="N359" s="288"/>
      <c r="O359" s="288"/>
      <c r="P359" s="288"/>
      <c r="Q359" s="288"/>
      <c r="R359" s="288"/>
      <c r="S359" s="288"/>
      <c r="T359" s="289"/>
      <c r="U359" s="14"/>
      <c r="V359" s="14"/>
      <c r="W359" s="14"/>
      <c r="X359" s="14"/>
      <c r="Y359" s="14"/>
      <c r="Z359" s="14"/>
      <c r="AA359" s="14"/>
      <c r="AB359" s="14"/>
      <c r="AC359" s="14"/>
      <c r="AD359" s="14"/>
      <c r="AE359" s="14"/>
      <c r="AT359" s="290" t="s">
        <v>465</v>
      </c>
      <c r="AU359" s="290" t="s">
        <v>93</v>
      </c>
      <c r="AV359" s="14" t="s">
        <v>124</v>
      </c>
      <c r="AW359" s="14" t="s">
        <v>38</v>
      </c>
      <c r="AX359" s="14" t="s">
        <v>91</v>
      </c>
      <c r="AY359" s="290" t="s">
        <v>397</v>
      </c>
    </row>
    <row r="360" s="2" customFormat="1" ht="16.5" customHeight="1">
      <c r="A360" s="40"/>
      <c r="B360" s="41"/>
      <c r="C360" s="316" t="s">
        <v>676</v>
      </c>
      <c r="D360" s="316" t="s">
        <v>534</v>
      </c>
      <c r="E360" s="317" t="s">
        <v>8020</v>
      </c>
      <c r="F360" s="318" t="s">
        <v>8021</v>
      </c>
      <c r="G360" s="319" t="s">
        <v>461</v>
      </c>
      <c r="H360" s="320">
        <v>2</v>
      </c>
      <c r="I360" s="321"/>
      <c r="J360" s="322">
        <f>ROUND(I360*H360,2)</f>
        <v>0</v>
      </c>
      <c r="K360" s="323"/>
      <c r="L360" s="324"/>
      <c r="M360" s="325" t="s">
        <v>1</v>
      </c>
      <c r="N360" s="326" t="s">
        <v>48</v>
      </c>
      <c r="O360" s="93"/>
      <c r="P360" s="257">
        <f>O360*H360</f>
        <v>0</v>
      </c>
      <c r="Q360" s="257">
        <v>0</v>
      </c>
      <c r="R360" s="257">
        <f>Q360*H360</f>
        <v>0</v>
      </c>
      <c r="S360" s="257">
        <v>0</v>
      </c>
      <c r="T360" s="258">
        <f>S360*H360</f>
        <v>0</v>
      </c>
      <c r="U360" s="40"/>
      <c r="V360" s="40"/>
      <c r="W360" s="40"/>
      <c r="X360" s="40"/>
      <c r="Y360" s="40"/>
      <c r="Z360" s="40"/>
      <c r="AA360" s="40"/>
      <c r="AB360" s="40"/>
      <c r="AC360" s="40"/>
      <c r="AD360" s="40"/>
      <c r="AE360" s="40"/>
      <c r="AR360" s="259" t="s">
        <v>136</v>
      </c>
      <c r="AT360" s="259" t="s">
        <v>534</v>
      </c>
      <c r="AU360" s="259" t="s">
        <v>93</v>
      </c>
      <c r="AY360" s="18" t="s">
        <v>397</v>
      </c>
      <c r="BE360" s="260">
        <f>IF(N360="základní",J360,0)</f>
        <v>0</v>
      </c>
      <c r="BF360" s="260">
        <f>IF(N360="snížená",J360,0)</f>
        <v>0</v>
      </c>
      <c r="BG360" s="260">
        <f>IF(N360="zákl. přenesená",J360,0)</f>
        <v>0</v>
      </c>
      <c r="BH360" s="260">
        <f>IF(N360="sníž. přenesená",J360,0)</f>
        <v>0</v>
      </c>
      <c r="BI360" s="260">
        <f>IF(N360="nulová",J360,0)</f>
        <v>0</v>
      </c>
      <c r="BJ360" s="18" t="s">
        <v>91</v>
      </c>
      <c r="BK360" s="260">
        <f>ROUND(I360*H360,2)</f>
        <v>0</v>
      </c>
      <c r="BL360" s="18" t="s">
        <v>124</v>
      </c>
      <c r="BM360" s="259" t="s">
        <v>1216</v>
      </c>
    </row>
    <row r="361" s="13" customFormat="1">
      <c r="A361" s="13"/>
      <c r="B361" s="269"/>
      <c r="C361" s="270"/>
      <c r="D361" s="261" t="s">
        <v>465</v>
      </c>
      <c r="E361" s="271" t="s">
        <v>1</v>
      </c>
      <c r="F361" s="272" t="s">
        <v>7745</v>
      </c>
      <c r="G361" s="270"/>
      <c r="H361" s="273">
        <v>2</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465</v>
      </c>
      <c r="AU361" s="279" t="s">
        <v>93</v>
      </c>
      <c r="AV361" s="13" t="s">
        <v>93</v>
      </c>
      <c r="AW361" s="13" t="s">
        <v>38</v>
      </c>
      <c r="AX361" s="13" t="s">
        <v>83</v>
      </c>
      <c r="AY361" s="279" t="s">
        <v>397</v>
      </c>
    </row>
    <row r="362" s="14" customFormat="1">
      <c r="A362" s="14"/>
      <c r="B362" s="280"/>
      <c r="C362" s="281"/>
      <c r="D362" s="261" t="s">
        <v>465</v>
      </c>
      <c r="E362" s="282" t="s">
        <v>1</v>
      </c>
      <c r="F362" s="283" t="s">
        <v>467</v>
      </c>
      <c r="G362" s="281"/>
      <c r="H362" s="284">
        <v>2</v>
      </c>
      <c r="I362" s="285"/>
      <c r="J362" s="281"/>
      <c r="K362" s="281"/>
      <c r="L362" s="286"/>
      <c r="M362" s="287"/>
      <c r="N362" s="288"/>
      <c r="O362" s="288"/>
      <c r="P362" s="288"/>
      <c r="Q362" s="288"/>
      <c r="R362" s="288"/>
      <c r="S362" s="288"/>
      <c r="T362" s="289"/>
      <c r="U362" s="14"/>
      <c r="V362" s="14"/>
      <c r="W362" s="14"/>
      <c r="X362" s="14"/>
      <c r="Y362" s="14"/>
      <c r="Z362" s="14"/>
      <c r="AA362" s="14"/>
      <c r="AB362" s="14"/>
      <c r="AC362" s="14"/>
      <c r="AD362" s="14"/>
      <c r="AE362" s="14"/>
      <c r="AT362" s="290" t="s">
        <v>465</v>
      </c>
      <c r="AU362" s="290" t="s">
        <v>93</v>
      </c>
      <c r="AV362" s="14" t="s">
        <v>124</v>
      </c>
      <c r="AW362" s="14" t="s">
        <v>38</v>
      </c>
      <c r="AX362" s="14" t="s">
        <v>91</v>
      </c>
      <c r="AY362" s="290" t="s">
        <v>397</v>
      </c>
    </row>
    <row r="363" s="2" customFormat="1" ht="16.5" customHeight="1">
      <c r="A363" s="40"/>
      <c r="B363" s="41"/>
      <c r="C363" s="316" t="s">
        <v>859</v>
      </c>
      <c r="D363" s="316" t="s">
        <v>534</v>
      </c>
      <c r="E363" s="317" t="s">
        <v>8023</v>
      </c>
      <c r="F363" s="318" t="s">
        <v>8024</v>
      </c>
      <c r="G363" s="319" t="s">
        <v>461</v>
      </c>
      <c r="H363" s="320">
        <v>0.5</v>
      </c>
      <c r="I363" s="321"/>
      <c r="J363" s="322">
        <f>ROUND(I363*H363,2)</f>
        <v>0</v>
      </c>
      <c r="K363" s="323"/>
      <c r="L363" s="324"/>
      <c r="M363" s="325" t="s">
        <v>1</v>
      </c>
      <c r="N363" s="32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136</v>
      </c>
      <c r="AT363" s="259" t="s">
        <v>534</v>
      </c>
      <c r="AU363" s="259" t="s">
        <v>93</v>
      </c>
      <c r="AY363" s="18" t="s">
        <v>397</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1233</v>
      </c>
    </row>
    <row r="364" s="13" customFormat="1">
      <c r="A364" s="13"/>
      <c r="B364" s="269"/>
      <c r="C364" s="270"/>
      <c r="D364" s="261" t="s">
        <v>465</v>
      </c>
      <c r="E364" s="271" t="s">
        <v>1</v>
      </c>
      <c r="F364" s="272" t="s">
        <v>8187</v>
      </c>
      <c r="G364" s="270"/>
      <c r="H364" s="273">
        <v>0.5</v>
      </c>
      <c r="I364" s="274"/>
      <c r="J364" s="270"/>
      <c r="K364" s="270"/>
      <c r="L364" s="275"/>
      <c r="M364" s="276"/>
      <c r="N364" s="277"/>
      <c r="O364" s="277"/>
      <c r="P364" s="277"/>
      <c r="Q364" s="277"/>
      <c r="R364" s="277"/>
      <c r="S364" s="277"/>
      <c r="T364" s="278"/>
      <c r="U364" s="13"/>
      <c r="V364" s="13"/>
      <c r="W364" s="13"/>
      <c r="X364" s="13"/>
      <c r="Y364" s="13"/>
      <c r="Z364" s="13"/>
      <c r="AA364" s="13"/>
      <c r="AB364" s="13"/>
      <c r="AC364" s="13"/>
      <c r="AD364" s="13"/>
      <c r="AE364" s="13"/>
      <c r="AT364" s="279" t="s">
        <v>465</v>
      </c>
      <c r="AU364" s="279" t="s">
        <v>93</v>
      </c>
      <c r="AV364" s="13" t="s">
        <v>93</v>
      </c>
      <c r="AW364" s="13" t="s">
        <v>38</v>
      </c>
      <c r="AX364" s="13" t="s">
        <v>83</v>
      </c>
      <c r="AY364" s="279" t="s">
        <v>397</v>
      </c>
    </row>
    <row r="365" s="14" customFormat="1">
      <c r="A365" s="14"/>
      <c r="B365" s="280"/>
      <c r="C365" s="281"/>
      <c r="D365" s="261" t="s">
        <v>465</v>
      </c>
      <c r="E365" s="282" t="s">
        <v>1</v>
      </c>
      <c r="F365" s="283" t="s">
        <v>467</v>
      </c>
      <c r="G365" s="281"/>
      <c r="H365" s="284">
        <v>0.5</v>
      </c>
      <c r="I365" s="285"/>
      <c r="J365" s="281"/>
      <c r="K365" s="281"/>
      <c r="L365" s="286"/>
      <c r="M365" s="287"/>
      <c r="N365" s="288"/>
      <c r="O365" s="288"/>
      <c r="P365" s="288"/>
      <c r="Q365" s="288"/>
      <c r="R365" s="288"/>
      <c r="S365" s="288"/>
      <c r="T365" s="289"/>
      <c r="U365" s="14"/>
      <c r="V365" s="14"/>
      <c r="W365" s="14"/>
      <c r="X365" s="14"/>
      <c r="Y365" s="14"/>
      <c r="Z365" s="14"/>
      <c r="AA365" s="14"/>
      <c r="AB365" s="14"/>
      <c r="AC365" s="14"/>
      <c r="AD365" s="14"/>
      <c r="AE365" s="14"/>
      <c r="AT365" s="290" t="s">
        <v>465</v>
      </c>
      <c r="AU365" s="290" t="s">
        <v>93</v>
      </c>
      <c r="AV365" s="14" t="s">
        <v>124</v>
      </c>
      <c r="AW365" s="14" t="s">
        <v>38</v>
      </c>
      <c r="AX365" s="14" t="s">
        <v>91</v>
      </c>
      <c r="AY365" s="290" t="s">
        <v>397</v>
      </c>
    </row>
    <row r="366" s="2" customFormat="1" ht="33" customHeight="1">
      <c r="A366" s="40"/>
      <c r="B366" s="41"/>
      <c r="C366" s="247" t="s">
        <v>679</v>
      </c>
      <c r="D366" s="247" t="s">
        <v>400</v>
      </c>
      <c r="E366" s="248" t="s">
        <v>8191</v>
      </c>
      <c r="F366" s="249" t="s">
        <v>8192</v>
      </c>
      <c r="G366" s="250" t="s">
        <v>461</v>
      </c>
      <c r="H366" s="251">
        <v>102</v>
      </c>
      <c r="I366" s="252"/>
      <c r="J366" s="253">
        <f>ROUND(I366*H366,2)</f>
        <v>0</v>
      </c>
      <c r="K366" s="254"/>
      <c r="L366" s="46"/>
      <c r="M366" s="255" t="s">
        <v>1</v>
      </c>
      <c r="N366" s="256" t="s">
        <v>48</v>
      </c>
      <c r="O366" s="93"/>
      <c r="P366" s="257">
        <f>O366*H366</f>
        <v>0</v>
      </c>
      <c r="Q366" s="257">
        <v>0</v>
      </c>
      <c r="R366" s="257">
        <f>Q366*H366</f>
        <v>0</v>
      </c>
      <c r="S366" s="257">
        <v>0</v>
      </c>
      <c r="T366" s="258">
        <f>S366*H366</f>
        <v>0</v>
      </c>
      <c r="U366" s="40"/>
      <c r="V366" s="40"/>
      <c r="W366" s="40"/>
      <c r="X366" s="40"/>
      <c r="Y366" s="40"/>
      <c r="Z366" s="40"/>
      <c r="AA366" s="40"/>
      <c r="AB366" s="40"/>
      <c r="AC366" s="40"/>
      <c r="AD366" s="40"/>
      <c r="AE366" s="40"/>
      <c r="AR366" s="259" t="s">
        <v>124</v>
      </c>
      <c r="AT366" s="259" t="s">
        <v>400</v>
      </c>
      <c r="AU366" s="259" t="s">
        <v>93</v>
      </c>
      <c r="AY366" s="18" t="s">
        <v>397</v>
      </c>
      <c r="BE366" s="260">
        <f>IF(N366="základní",J366,0)</f>
        <v>0</v>
      </c>
      <c r="BF366" s="260">
        <f>IF(N366="snížená",J366,0)</f>
        <v>0</v>
      </c>
      <c r="BG366" s="260">
        <f>IF(N366="zákl. přenesená",J366,0)</f>
        <v>0</v>
      </c>
      <c r="BH366" s="260">
        <f>IF(N366="sníž. přenesená",J366,0)</f>
        <v>0</v>
      </c>
      <c r="BI366" s="260">
        <f>IF(N366="nulová",J366,0)</f>
        <v>0</v>
      </c>
      <c r="BJ366" s="18" t="s">
        <v>91</v>
      </c>
      <c r="BK366" s="260">
        <f>ROUND(I366*H366,2)</f>
        <v>0</v>
      </c>
      <c r="BL366" s="18" t="s">
        <v>124</v>
      </c>
      <c r="BM366" s="259" t="s">
        <v>1241</v>
      </c>
    </row>
    <row r="367" s="13" customFormat="1">
      <c r="A367" s="13"/>
      <c r="B367" s="269"/>
      <c r="C367" s="270"/>
      <c r="D367" s="261" t="s">
        <v>465</v>
      </c>
      <c r="E367" s="271" t="s">
        <v>1</v>
      </c>
      <c r="F367" s="272" t="s">
        <v>8193</v>
      </c>
      <c r="G367" s="270"/>
      <c r="H367" s="273">
        <v>102</v>
      </c>
      <c r="I367" s="274"/>
      <c r="J367" s="270"/>
      <c r="K367" s="270"/>
      <c r="L367" s="275"/>
      <c r="M367" s="276"/>
      <c r="N367" s="277"/>
      <c r="O367" s="277"/>
      <c r="P367" s="277"/>
      <c r="Q367" s="277"/>
      <c r="R367" s="277"/>
      <c r="S367" s="277"/>
      <c r="T367" s="278"/>
      <c r="U367" s="13"/>
      <c r="V367" s="13"/>
      <c r="W367" s="13"/>
      <c r="X367" s="13"/>
      <c r="Y367" s="13"/>
      <c r="Z367" s="13"/>
      <c r="AA367" s="13"/>
      <c r="AB367" s="13"/>
      <c r="AC367" s="13"/>
      <c r="AD367" s="13"/>
      <c r="AE367" s="13"/>
      <c r="AT367" s="279" t="s">
        <v>465</v>
      </c>
      <c r="AU367" s="279" t="s">
        <v>93</v>
      </c>
      <c r="AV367" s="13" t="s">
        <v>93</v>
      </c>
      <c r="AW367" s="13" t="s">
        <v>38</v>
      </c>
      <c r="AX367" s="13" t="s">
        <v>83</v>
      </c>
      <c r="AY367" s="279" t="s">
        <v>397</v>
      </c>
    </row>
    <row r="368" s="14" customFormat="1">
      <c r="A368" s="14"/>
      <c r="B368" s="280"/>
      <c r="C368" s="281"/>
      <c r="D368" s="261" t="s">
        <v>465</v>
      </c>
      <c r="E368" s="282" t="s">
        <v>1</v>
      </c>
      <c r="F368" s="283" t="s">
        <v>467</v>
      </c>
      <c r="G368" s="281"/>
      <c r="H368" s="284">
        <v>102</v>
      </c>
      <c r="I368" s="285"/>
      <c r="J368" s="281"/>
      <c r="K368" s="281"/>
      <c r="L368" s="286"/>
      <c r="M368" s="287"/>
      <c r="N368" s="288"/>
      <c r="O368" s="288"/>
      <c r="P368" s="288"/>
      <c r="Q368" s="288"/>
      <c r="R368" s="288"/>
      <c r="S368" s="288"/>
      <c r="T368" s="289"/>
      <c r="U368" s="14"/>
      <c r="V368" s="14"/>
      <c r="W368" s="14"/>
      <c r="X368" s="14"/>
      <c r="Y368" s="14"/>
      <c r="Z368" s="14"/>
      <c r="AA368" s="14"/>
      <c r="AB368" s="14"/>
      <c r="AC368" s="14"/>
      <c r="AD368" s="14"/>
      <c r="AE368" s="14"/>
      <c r="AT368" s="290" t="s">
        <v>465</v>
      </c>
      <c r="AU368" s="290" t="s">
        <v>93</v>
      </c>
      <c r="AV368" s="14" t="s">
        <v>124</v>
      </c>
      <c r="AW368" s="14" t="s">
        <v>38</v>
      </c>
      <c r="AX368" s="14" t="s">
        <v>91</v>
      </c>
      <c r="AY368" s="290" t="s">
        <v>397</v>
      </c>
    </row>
    <row r="369" s="2" customFormat="1" ht="16.5" customHeight="1">
      <c r="A369" s="40"/>
      <c r="B369" s="41"/>
      <c r="C369" s="316" t="s">
        <v>926</v>
      </c>
      <c r="D369" s="316" t="s">
        <v>534</v>
      </c>
      <c r="E369" s="317" t="s">
        <v>8194</v>
      </c>
      <c r="F369" s="318" t="s">
        <v>8195</v>
      </c>
      <c r="G369" s="319" t="s">
        <v>461</v>
      </c>
      <c r="H369" s="320">
        <v>4</v>
      </c>
      <c r="I369" s="321"/>
      <c r="J369" s="322">
        <f>ROUND(I369*H369,2)</f>
        <v>0</v>
      </c>
      <c r="K369" s="323"/>
      <c r="L369" s="324"/>
      <c r="M369" s="325" t="s">
        <v>1</v>
      </c>
      <c r="N369" s="32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136</v>
      </c>
      <c r="AT369" s="259" t="s">
        <v>534</v>
      </c>
      <c r="AU369" s="259" t="s">
        <v>93</v>
      </c>
      <c r="AY369" s="18" t="s">
        <v>397</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1261</v>
      </c>
    </row>
    <row r="370" s="13" customFormat="1">
      <c r="A370" s="13"/>
      <c r="B370" s="269"/>
      <c r="C370" s="270"/>
      <c r="D370" s="261" t="s">
        <v>465</v>
      </c>
      <c r="E370" s="271" t="s">
        <v>1</v>
      </c>
      <c r="F370" s="272" t="s">
        <v>8196</v>
      </c>
      <c r="G370" s="270"/>
      <c r="H370" s="273">
        <v>4</v>
      </c>
      <c r="I370" s="274"/>
      <c r="J370" s="270"/>
      <c r="K370" s="270"/>
      <c r="L370" s="275"/>
      <c r="M370" s="276"/>
      <c r="N370" s="277"/>
      <c r="O370" s="277"/>
      <c r="P370" s="277"/>
      <c r="Q370" s="277"/>
      <c r="R370" s="277"/>
      <c r="S370" s="277"/>
      <c r="T370" s="278"/>
      <c r="U370" s="13"/>
      <c r="V370" s="13"/>
      <c r="W370" s="13"/>
      <c r="X370" s="13"/>
      <c r="Y370" s="13"/>
      <c r="Z370" s="13"/>
      <c r="AA370" s="13"/>
      <c r="AB370" s="13"/>
      <c r="AC370" s="13"/>
      <c r="AD370" s="13"/>
      <c r="AE370" s="13"/>
      <c r="AT370" s="279" t="s">
        <v>465</v>
      </c>
      <c r="AU370" s="279" t="s">
        <v>93</v>
      </c>
      <c r="AV370" s="13" t="s">
        <v>93</v>
      </c>
      <c r="AW370" s="13" t="s">
        <v>38</v>
      </c>
      <c r="AX370" s="13" t="s">
        <v>83</v>
      </c>
      <c r="AY370" s="279" t="s">
        <v>397</v>
      </c>
    </row>
    <row r="371" s="14" customFormat="1">
      <c r="A371" s="14"/>
      <c r="B371" s="280"/>
      <c r="C371" s="281"/>
      <c r="D371" s="261" t="s">
        <v>465</v>
      </c>
      <c r="E371" s="282" t="s">
        <v>1</v>
      </c>
      <c r="F371" s="283" t="s">
        <v>467</v>
      </c>
      <c r="G371" s="281"/>
      <c r="H371" s="284">
        <v>4</v>
      </c>
      <c r="I371" s="285"/>
      <c r="J371" s="281"/>
      <c r="K371" s="281"/>
      <c r="L371" s="286"/>
      <c r="M371" s="287"/>
      <c r="N371" s="288"/>
      <c r="O371" s="288"/>
      <c r="P371" s="288"/>
      <c r="Q371" s="288"/>
      <c r="R371" s="288"/>
      <c r="S371" s="288"/>
      <c r="T371" s="289"/>
      <c r="U371" s="14"/>
      <c r="V371" s="14"/>
      <c r="W371" s="14"/>
      <c r="X371" s="14"/>
      <c r="Y371" s="14"/>
      <c r="Z371" s="14"/>
      <c r="AA371" s="14"/>
      <c r="AB371" s="14"/>
      <c r="AC371" s="14"/>
      <c r="AD371" s="14"/>
      <c r="AE371" s="14"/>
      <c r="AT371" s="290" t="s">
        <v>465</v>
      </c>
      <c r="AU371" s="290" t="s">
        <v>93</v>
      </c>
      <c r="AV371" s="14" t="s">
        <v>124</v>
      </c>
      <c r="AW371" s="14" t="s">
        <v>38</v>
      </c>
      <c r="AX371" s="14" t="s">
        <v>91</v>
      </c>
      <c r="AY371" s="290" t="s">
        <v>397</v>
      </c>
    </row>
    <row r="372" s="2" customFormat="1" ht="16.5" customHeight="1">
      <c r="A372" s="40"/>
      <c r="B372" s="41"/>
      <c r="C372" s="316" t="s">
        <v>682</v>
      </c>
      <c r="D372" s="316" t="s">
        <v>534</v>
      </c>
      <c r="E372" s="317" t="s">
        <v>8197</v>
      </c>
      <c r="F372" s="318" t="s">
        <v>8198</v>
      </c>
      <c r="G372" s="319" t="s">
        <v>461</v>
      </c>
      <c r="H372" s="320">
        <v>8</v>
      </c>
      <c r="I372" s="321"/>
      <c r="J372" s="322">
        <f>ROUND(I372*H372,2)</f>
        <v>0</v>
      </c>
      <c r="K372" s="323"/>
      <c r="L372" s="324"/>
      <c r="M372" s="325" t="s">
        <v>1</v>
      </c>
      <c r="N372" s="326" t="s">
        <v>48</v>
      </c>
      <c r="O372" s="93"/>
      <c r="P372" s="257">
        <f>O372*H372</f>
        <v>0</v>
      </c>
      <c r="Q372" s="257">
        <v>0</v>
      </c>
      <c r="R372" s="257">
        <f>Q372*H372</f>
        <v>0</v>
      </c>
      <c r="S372" s="257">
        <v>0</v>
      </c>
      <c r="T372" s="258">
        <f>S372*H372</f>
        <v>0</v>
      </c>
      <c r="U372" s="40"/>
      <c r="V372" s="40"/>
      <c r="W372" s="40"/>
      <c r="X372" s="40"/>
      <c r="Y372" s="40"/>
      <c r="Z372" s="40"/>
      <c r="AA372" s="40"/>
      <c r="AB372" s="40"/>
      <c r="AC372" s="40"/>
      <c r="AD372" s="40"/>
      <c r="AE372" s="40"/>
      <c r="AR372" s="259" t="s">
        <v>136</v>
      </c>
      <c r="AT372" s="259" t="s">
        <v>534</v>
      </c>
      <c r="AU372" s="259" t="s">
        <v>93</v>
      </c>
      <c r="AY372" s="18" t="s">
        <v>397</v>
      </c>
      <c r="BE372" s="260">
        <f>IF(N372="základní",J372,0)</f>
        <v>0</v>
      </c>
      <c r="BF372" s="260">
        <f>IF(N372="snížená",J372,0)</f>
        <v>0</v>
      </c>
      <c r="BG372" s="260">
        <f>IF(N372="zákl. přenesená",J372,0)</f>
        <v>0</v>
      </c>
      <c r="BH372" s="260">
        <f>IF(N372="sníž. přenesená",J372,0)</f>
        <v>0</v>
      </c>
      <c r="BI372" s="260">
        <f>IF(N372="nulová",J372,0)</f>
        <v>0</v>
      </c>
      <c r="BJ372" s="18" t="s">
        <v>91</v>
      </c>
      <c r="BK372" s="260">
        <f>ROUND(I372*H372,2)</f>
        <v>0</v>
      </c>
      <c r="BL372" s="18" t="s">
        <v>124</v>
      </c>
      <c r="BM372" s="259" t="s">
        <v>1280</v>
      </c>
    </row>
    <row r="373" s="13" customFormat="1">
      <c r="A373" s="13"/>
      <c r="B373" s="269"/>
      <c r="C373" s="270"/>
      <c r="D373" s="261" t="s">
        <v>465</v>
      </c>
      <c r="E373" s="271" t="s">
        <v>1</v>
      </c>
      <c r="F373" s="272" t="s">
        <v>8199</v>
      </c>
      <c r="G373" s="270"/>
      <c r="H373" s="273">
        <v>8</v>
      </c>
      <c r="I373" s="274"/>
      <c r="J373" s="270"/>
      <c r="K373" s="270"/>
      <c r="L373" s="275"/>
      <c r="M373" s="276"/>
      <c r="N373" s="277"/>
      <c r="O373" s="277"/>
      <c r="P373" s="277"/>
      <c r="Q373" s="277"/>
      <c r="R373" s="277"/>
      <c r="S373" s="277"/>
      <c r="T373" s="278"/>
      <c r="U373" s="13"/>
      <c r="V373" s="13"/>
      <c r="W373" s="13"/>
      <c r="X373" s="13"/>
      <c r="Y373" s="13"/>
      <c r="Z373" s="13"/>
      <c r="AA373" s="13"/>
      <c r="AB373" s="13"/>
      <c r="AC373" s="13"/>
      <c r="AD373" s="13"/>
      <c r="AE373" s="13"/>
      <c r="AT373" s="279" t="s">
        <v>465</v>
      </c>
      <c r="AU373" s="279" t="s">
        <v>93</v>
      </c>
      <c r="AV373" s="13" t="s">
        <v>93</v>
      </c>
      <c r="AW373" s="13" t="s">
        <v>38</v>
      </c>
      <c r="AX373" s="13" t="s">
        <v>83</v>
      </c>
      <c r="AY373" s="279" t="s">
        <v>397</v>
      </c>
    </row>
    <row r="374" s="14" customFormat="1">
      <c r="A374" s="14"/>
      <c r="B374" s="280"/>
      <c r="C374" s="281"/>
      <c r="D374" s="261" t="s">
        <v>465</v>
      </c>
      <c r="E374" s="282" t="s">
        <v>1</v>
      </c>
      <c r="F374" s="283" t="s">
        <v>467</v>
      </c>
      <c r="G374" s="281"/>
      <c r="H374" s="284">
        <v>8</v>
      </c>
      <c r="I374" s="285"/>
      <c r="J374" s="281"/>
      <c r="K374" s="281"/>
      <c r="L374" s="286"/>
      <c r="M374" s="287"/>
      <c r="N374" s="288"/>
      <c r="O374" s="288"/>
      <c r="P374" s="288"/>
      <c r="Q374" s="288"/>
      <c r="R374" s="288"/>
      <c r="S374" s="288"/>
      <c r="T374" s="289"/>
      <c r="U374" s="14"/>
      <c r="V374" s="14"/>
      <c r="W374" s="14"/>
      <c r="X374" s="14"/>
      <c r="Y374" s="14"/>
      <c r="Z374" s="14"/>
      <c r="AA374" s="14"/>
      <c r="AB374" s="14"/>
      <c r="AC374" s="14"/>
      <c r="AD374" s="14"/>
      <c r="AE374" s="14"/>
      <c r="AT374" s="290" t="s">
        <v>465</v>
      </c>
      <c r="AU374" s="290" t="s">
        <v>93</v>
      </c>
      <c r="AV374" s="14" t="s">
        <v>124</v>
      </c>
      <c r="AW374" s="14" t="s">
        <v>38</v>
      </c>
      <c r="AX374" s="14" t="s">
        <v>91</v>
      </c>
      <c r="AY374" s="290" t="s">
        <v>397</v>
      </c>
    </row>
    <row r="375" s="2" customFormat="1" ht="16.5" customHeight="1">
      <c r="A375" s="40"/>
      <c r="B375" s="41"/>
      <c r="C375" s="316" t="s">
        <v>987</v>
      </c>
      <c r="D375" s="316" t="s">
        <v>534</v>
      </c>
      <c r="E375" s="317" t="s">
        <v>8200</v>
      </c>
      <c r="F375" s="318" t="s">
        <v>8201</v>
      </c>
      <c r="G375" s="319" t="s">
        <v>461</v>
      </c>
      <c r="H375" s="320">
        <v>90</v>
      </c>
      <c r="I375" s="321"/>
      <c r="J375" s="322">
        <f>ROUND(I375*H375,2)</f>
        <v>0</v>
      </c>
      <c r="K375" s="323"/>
      <c r="L375" s="324"/>
      <c r="M375" s="325" t="s">
        <v>1</v>
      </c>
      <c r="N375" s="326" t="s">
        <v>48</v>
      </c>
      <c r="O375" s="93"/>
      <c r="P375" s="257">
        <f>O375*H375</f>
        <v>0</v>
      </c>
      <c r="Q375" s="257">
        <v>0</v>
      </c>
      <c r="R375" s="257">
        <f>Q375*H375</f>
        <v>0</v>
      </c>
      <c r="S375" s="257">
        <v>0</v>
      </c>
      <c r="T375" s="258">
        <f>S375*H375</f>
        <v>0</v>
      </c>
      <c r="U375" s="40"/>
      <c r="V375" s="40"/>
      <c r="W375" s="40"/>
      <c r="X375" s="40"/>
      <c r="Y375" s="40"/>
      <c r="Z375" s="40"/>
      <c r="AA375" s="40"/>
      <c r="AB375" s="40"/>
      <c r="AC375" s="40"/>
      <c r="AD375" s="40"/>
      <c r="AE375" s="40"/>
      <c r="AR375" s="259" t="s">
        <v>136</v>
      </c>
      <c r="AT375" s="259" t="s">
        <v>534</v>
      </c>
      <c r="AU375" s="259" t="s">
        <v>93</v>
      </c>
      <c r="AY375" s="18" t="s">
        <v>397</v>
      </c>
      <c r="BE375" s="260">
        <f>IF(N375="základní",J375,0)</f>
        <v>0</v>
      </c>
      <c r="BF375" s="260">
        <f>IF(N375="snížená",J375,0)</f>
        <v>0</v>
      </c>
      <c r="BG375" s="260">
        <f>IF(N375="zákl. přenesená",J375,0)</f>
        <v>0</v>
      </c>
      <c r="BH375" s="260">
        <f>IF(N375="sníž. přenesená",J375,0)</f>
        <v>0</v>
      </c>
      <c r="BI375" s="260">
        <f>IF(N375="nulová",J375,0)</f>
        <v>0</v>
      </c>
      <c r="BJ375" s="18" t="s">
        <v>91</v>
      </c>
      <c r="BK375" s="260">
        <f>ROUND(I375*H375,2)</f>
        <v>0</v>
      </c>
      <c r="BL375" s="18" t="s">
        <v>124</v>
      </c>
      <c r="BM375" s="259" t="s">
        <v>1296</v>
      </c>
    </row>
    <row r="376" s="13" customFormat="1">
      <c r="A376" s="13"/>
      <c r="B376" s="269"/>
      <c r="C376" s="270"/>
      <c r="D376" s="261" t="s">
        <v>465</v>
      </c>
      <c r="E376" s="271" t="s">
        <v>1</v>
      </c>
      <c r="F376" s="272" t="s">
        <v>8202</v>
      </c>
      <c r="G376" s="270"/>
      <c r="H376" s="273">
        <v>90</v>
      </c>
      <c r="I376" s="274"/>
      <c r="J376" s="270"/>
      <c r="K376" s="270"/>
      <c r="L376" s="275"/>
      <c r="M376" s="276"/>
      <c r="N376" s="277"/>
      <c r="O376" s="277"/>
      <c r="P376" s="277"/>
      <c r="Q376" s="277"/>
      <c r="R376" s="277"/>
      <c r="S376" s="277"/>
      <c r="T376" s="278"/>
      <c r="U376" s="13"/>
      <c r="V376" s="13"/>
      <c r="W376" s="13"/>
      <c r="X376" s="13"/>
      <c r="Y376" s="13"/>
      <c r="Z376" s="13"/>
      <c r="AA376" s="13"/>
      <c r="AB376" s="13"/>
      <c r="AC376" s="13"/>
      <c r="AD376" s="13"/>
      <c r="AE376" s="13"/>
      <c r="AT376" s="279" t="s">
        <v>465</v>
      </c>
      <c r="AU376" s="279" t="s">
        <v>93</v>
      </c>
      <c r="AV376" s="13" t="s">
        <v>93</v>
      </c>
      <c r="AW376" s="13" t="s">
        <v>38</v>
      </c>
      <c r="AX376" s="13" t="s">
        <v>83</v>
      </c>
      <c r="AY376" s="279" t="s">
        <v>397</v>
      </c>
    </row>
    <row r="377" s="14" customFormat="1">
      <c r="A377" s="14"/>
      <c r="B377" s="280"/>
      <c r="C377" s="281"/>
      <c r="D377" s="261" t="s">
        <v>465</v>
      </c>
      <c r="E377" s="282" t="s">
        <v>1</v>
      </c>
      <c r="F377" s="283" t="s">
        <v>467</v>
      </c>
      <c r="G377" s="281"/>
      <c r="H377" s="284">
        <v>90</v>
      </c>
      <c r="I377" s="285"/>
      <c r="J377" s="281"/>
      <c r="K377" s="281"/>
      <c r="L377" s="286"/>
      <c r="M377" s="287"/>
      <c r="N377" s="288"/>
      <c r="O377" s="288"/>
      <c r="P377" s="288"/>
      <c r="Q377" s="288"/>
      <c r="R377" s="288"/>
      <c r="S377" s="288"/>
      <c r="T377" s="289"/>
      <c r="U377" s="14"/>
      <c r="V377" s="14"/>
      <c r="W377" s="14"/>
      <c r="X377" s="14"/>
      <c r="Y377" s="14"/>
      <c r="Z377" s="14"/>
      <c r="AA377" s="14"/>
      <c r="AB377" s="14"/>
      <c r="AC377" s="14"/>
      <c r="AD377" s="14"/>
      <c r="AE377" s="14"/>
      <c r="AT377" s="290" t="s">
        <v>465</v>
      </c>
      <c r="AU377" s="290" t="s">
        <v>93</v>
      </c>
      <c r="AV377" s="14" t="s">
        <v>124</v>
      </c>
      <c r="AW377" s="14" t="s">
        <v>38</v>
      </c>
      <c r="AX377" s="14" t="s">
        <v>91</v>
      </c>
      <c r="AY377" s="290" t="s">
        <v>397</v>
      </c>
    </row>
    <row r="378" s="2" customFormat="1" ht="33" customHeight="1">
      <c r="A378" s="40"/>
      <c r="B378" s="41"/>
      <c r="C378" s="247" t="s">
        <v>995</v>
      </c>
      <c r="D378" s="247" t="s">
        <v>400</v>
      </c>
      <c r="E378" s="248" t="s">
        <v>8203</v>
      </c>
      <c r="F378" s="249" t="s">
        <v>8204</v>
      </c>
      <c r="G378" s="250" t="s">
        <v>461</v>
      </c>
      <c r="H378" s="251">
        <v>16</v>
      </c>
      <c r="I378" s="252"/>
      <c r="J378" s="253">
        <f>ROUND(I378*H378,2)</f>
        <v>0</v>
      </c>
      <c r="K378" s="254"/>
      <c r="L378" s="46"/>
      <c r="M378" s="255" t="s">
        <v>1</v>
      </c>
      <c r="N378" s="256" t="s">
        <v>48</v>
      </c>
      <c r="O378" s="93"/>
      <c r="P378" s="257">
        <f>O378*H378</f>
        <v>0</v>
      </c>
      <c r="Q378" s="257">
        <v>0</v>
      </c>
      <c r="R378" s="257">
        <f>Q378*H378</f>
        <v>0</v>
      </c>
      <c r="S378" s="257">
        <v>0</v>
      </c>
      <c r="T378" s="258">
        <f>S378*H378</f>
        <v>0</v>
      </c>
      <c r="U378" s="40"/>
      <c r="V378" s="40"/>
      <c r="W378" s="40"/>
      <c r="X378" s="40"/>
      <c r="Y378" s="40"/>
      <c r="Z378" s="40"/>
      <c r="AA378" s="40"/>
      <c r="AB378" s="40"/>
      <c r="AC378" s="40"/>
      <c r="AD378" s="40"/>
      <c r="AE378" s="40"/>
      <c r="AR378" s="259" t="s">
        <v>124</v>
      </c>
      <c r="AT378" s="259" t="s">
        <v>400</v>
      </c>
      <c r="AU378" s="259" t="s">
        <v>93</v>
      </c>
      <c r="AY378" s="18" t="s">
        <v>397</v>
      </c>
      <c r="BE378" s="260">
        <f>IF(N378="základní",J378,0)</f>
        <v>0</v>
      </c>
      <c r="BF378" s="260">
        <f>IF(N378="snížená",J378,0)</f>
        <v>0</v>
      </c>
      <c r="BG378" s="260">
        <f>IF(N378="zákl. přenesená",J378,0)</f>
        <v>0</v>
      </c>
      <c r="BH378" s="260">
        <f>IF(N378="sníž. přenesená",J378,0)</f>
        <v>0</v>
      </c>
      <c r="BI378" s="260">
        <f>IF(N378="nulová",J378,0)</f>
        <v>0</v>
      </c>
      <c r="BJ378" s="18" t="s">
        <v>91</v>
      </c>
      <c r="BK378" s="260">
        <f>ROUND(I378*H378,2)</f>
        <v>0</v>
      </c>
      <c r="BL378" s="18" t="s">
        <v>124</v>
      </c>
      <c r="BM378" s="259" t="s">
        <v>1311</v>
      </c>
    </row>
    <row r="379" s="13" customFormat="1">
      <c r="A379" s="13"/>
      <c r="B379" s="269"/>
      <c r="C379" s="270"/>
      <c r="D379" s="261" t="s">
        <v>465</v>
      </c>
      <c r="E379" s="271" t="s">
        <v>1</v>
      </c>
      <c r="F379" s="272" t="s">
        <v>8205</v>
      </c>
      <c r="G379" s="270"/>
      <c r="H379" s="273">
        <v>16</v>
      </c>
      <c r="I379" s="274"/>
      <c r="J379" s="270"/>
      <c r="K379" s="270"/>
      <c r="L379" s="275"/>
      <c r="M379" s="276"/>
      <c r="N379" s="277"/>
      <c r="O379" s="277"/>
      <c r="P379" s="277"/>
      <c r="Q379" s="277"/>
      <c r="R379" s="277"/>
      <c r="S379" s="277"/>
      <c r="T379" s="278"/>
      <c r="U379" s="13"/>
      <c r="V379" s="13"/>
      <c r="W379" s="13"/>
      <c r="X379" s="13"/>
      <c r="Y379" s="13"/>
      <c r="Z379" s="13"/>
      <c r="AA379" s="13"/>
      <c r="AB379" s="13"/>
      <c r="AC379" s="13"/>
      <c r="AD379" s="13"/>
      <c r="AE379" s="13"/>
      <c r="AT379" s="279" t="s">
        <v>465</v>
      </c>
      <c r="AU379" s="279" t="s">
        <v>93</v>
      </c>
      <c r="AV379" s="13" t="s">
        <v>93</v>
      </c>
      <c r="AW379" s="13" t="s">
        <v>38</v>
      </c>
      <c r="AX379" s="13" t="s">
        <v>83</v>
      </c>
      <c r="AY379" s="279" t="s">
        <v>397</v>
      </c>
    </row>
    <row r="380" s="14" customFormat="1">
      <c r="A380" s="14"/>
      <c r="B380" s="280"/>
      <c r="C380" s="281"/>
      <c r="D380" s="261" t="s">
        <v>465</v>
      </c>
      <c r="E380" s="282" t="s">
        <v>1</v>
      </c>
      <c r="F380" s="283" t="s">
        <v>467</v>
      </c>
      <c r="G380" s="281"/>
      <c r="H380" s="284">
        <v>16</v>
      </c>
      <c r="I380" s="285"/>
      <c r="J380" s="281"/>
      <c r="K380" s="281"/>
      <c r="L380" s="286"/>
      <c r="M380" s="287"/>
      <c r="N380" s="288"/>
      <c r="O380" s="288"/>
      <c r="P380" s="288"/>
      <c r="Q380" s="288"/>
      <c r="R380" s="288"/>
      <c r="S380" s="288"/>
      <c r="T380" s="289"/>
      <c r="U380" s="14"/>
      <c r="V380" s="14"/>
      <c r="W380" s="14"/>
      <c r="X380" s="14"/>
      <c r="Y380" s="14"/>
      <c r="Z380" s="14"/>
      <c r="AA380" s="14"/>
      <c r="AB380" s="14"/>
      <c r="AC380" s="14"/>
      <c r="AD380" s="14"/>
      <c r="AE380" s="14"/>
      <c r="AT380" s="290" t="s">
        <v>465</v>
      </c>
      <c r="AU380" s="290" t="s">
        <v>93</v>
      </c>
      <c r="AV380" s="14" t="s">
        <v>124</v>
      </c>
      <c r="AW380" s="14" t="s">
        <v>38</v>
      </c>
      <c r="AX380" s="14" t="s">
        <v>91</v>
      </c>
      <c r="AY380" s="290" t="s">
        <v>397</v>
      </c>
    </row>
    <row r="381" s="2" customFormat="1" ht="16.5" customHeight="1">
      <c r="A381" s="40"/>
      <c r="B381" s="41"/>
      <c r="C381" s="316" t="s">
        <v>1021</v>
      </c>
      <c r="D381" s="316" t="s">
        <v>534</v>
      </c>
      <c r="E381" s="317" t="s">
        <v>8206</v>
      </c>
      <c r="F381" s="318" t="s">
        <v>8207</v>
      </c>
      <c r="G381" s="319" t="s">
        <v>461</v>
      </c>
      <c r="H381" s="320">
        <v>3</v>
      </c>
      <c r="I381" s="321"/>
      <c r="J381" s="322">
        <f>ROUND(I381*H381,2)</f>
        <v>0</v>
      </c>
      <c r="K381" s="323"/>
      <c r="L381" s="324"/>
      <c r="M381" s="325" t="s">
        <v>1</v>
      </c>
      <c r="N381" s="326" t="s">
        <v>48</v>
      </c>
      <c r="O381" s="93"/>
      <c r="P381" s="257">
        <f>O381*H381</f>
        <v>0</v>
      </c>
      <c r="Q381" s="257">
        <v>0</v>
      </c>
      <c r="R381" s="257">
        <f>Q381*H381</f>
        <v>0</v>
      </c>
      <c r="S381" s="257">
        <v>0</v>
      </c>
      <c r="T381" s="258">
        <f>S381*H381</f>
        <v>0</v>
      </c>
      <c r="U381" s="40"/>
      <c r="V381" s="40"/>
      <c r="W381" s="40"/>
      <c r="X381" s="40"/>
      <c r="Y381" s="40"/>
      <c r="Z381" s="40"/>
      <c r="AA381" s="40"/>
      <c r="AB381" s="40"/>
      <c r="AC381" s="40"/>
      <c r="AD381" s="40"/>
      <c r="AE381" s="40"/>
      <c r="AR381" s="259" t="s">
        <v>136</v>
      </c>
      <c r="AT381" s="259" t="s">
        <v>534</v>
      </c>
      <c r="AU381" s="259" t="s">
        <v>93</v>
      </c>
      <c r="AY381" s="18" t="s">
        <v>397</v>
      </c>
      <c r="BE381" s="260">
        <f>IF(N381="základní",J381,0)</f>
        <v>0</v>
      </c>
      <c r="BF381" s="260">
        <f>IF(N381="snížená",J381,0)</f>
        <v>0</v>
      </c>
      <c r="BG381" s="260">
        <f>IF(N381="zákl. přenesená",J381,0)</f>
        <v>0</v>
      </c>
      <c r="BH381" s="260">
        <f>IF(N381="sníž. přenesená",J381,0)</f>
        <v>0</v>
      </c>
      <c r="BI381" s="260">
        <f>IF(N381="nulová",J381,0)</f>
        <v>0</v>
      </c>
      <c r="BJ381" s="18" t="s">
        <v>91</v>
      </c>
      <c r="BK381" s="260">
        <f>ROUND(I381*H381,2)</f>
        <v>0</v>
      </c>
      <c r="BL381" s="18" t="s">
        <v>124</v>
      </c>
      <c r="BM381" s="259" t="s">
        <v>1024</v>
      </c>
    </row>
    <row r="382" s="13" customFormat="1">
      <c r="A382" s="13"/>
      <c r="B382" s="269"/>
      <c r="C382" s="270"/>
      <c r="D382" s="261" t="s">
        <v>465</v>
      </c>
      <c r="E382" s="271" t="s">
        <v>1</v>
      </c>
      <c r="F382" s="272" t="s">
        <v>8208</v>
      </c>
      <c r="G382" s="270"/>
      <c r="H382" s="273">
        <v>3</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465</v>
      </c>
      <c r="AU382" s="279" t="s">
        <v>93</v>
      </c>
      <c r="AV382" s="13" t="s">
        <v>93</v>
      </c>
      <c r="AW382" s="13" t="s">
        <v>38</v>
      </c>
      <c r="AX382" s="13" t="s">
        <v>83</v>
      </c>
      <c r="AY382" s="279" t="s">
        <v>397</v>
      </c>
    </row>
    <row r="383" s="14" customFormat="1">
      <c r="A383" s="14"/>
      <c r="B383" s="280"/>
      <c r="C383" s="281"/>
      <c r="D383" s="261" t="s">
        <v>465</v>
      </c>
      <c r="E383" s="282" t="s">
        <v>1</v>
      </c>
      <c r="F383" s="283" t="s">
        <v>467</v>
      </c>
      <c r="G383" s="281"/>
      <c r="H383" s="284">
        <v>3</v>
      </c>
      <c r="I383" s="285"/>
      <c r="J383" s="281"/>
      <c r="K383" s="281"/>
      <c r="L383" s="286"/>
      <c r="M383" s="287"/>
      <c r="N383" s="288"/>
      <c r="O383" s="288"/>
      <c r="P383" s="288"/>
      <c r="Q383" s="288"/>
      <c r="R383" s="288"/>
      <c r="S383" s="288"/>
      <c r="T383" s="289"/>
      <c r="U383" s="14"/>
      <c r="V383" s="14"/>
      <c r="W383" s="14"/>
      <c r="X383" s="14"/>
      <c r="Y383" s="14"/>
      <c r="Z383" s="14"/>
      <c r="AA383" s="14"/>
      <c r="AB383" s="14"/>
      <c r="AC383" s="14"/>
      <c r="AD383" s="14"/>
      <c r="AE383" s="14"/>
      <c r="AT383" s="290" t="s">
        <v>465</v>
      </c>
      <c r="AU383" s="290" t="s">
        <v>93</v>
      </c>
      <c r="AV383" s="14" t="s">
        <v>124</v>
      </c>
      <c r="AW383" s="14" t="s">
        <v>38</v>
      </c>
      <c r="AX383" s="14" t="s">
        <v>91</v>
      </c>
      <c r="AY383" s="290" t="s">
        <v>397</v>
      </c>
    </row>
    <row r="384" s="2" customFormat="1" ht="16.5" customHeight="1">
      <c r="A384" s="40"/>
      <c r="B384" s="41"/>
      <c r="C384" s="316" t="s">
        <v>1026</v>
      </c>
      <c r="D384" s="316" t="s">
        <v>534</v>
      </c>
      <c r="E384" s="317" t="s">
        <v>8209</v>
      </c>
      <c r="F384" s="318" t="s">
        <v>8210</v>
      </c>
      <c r="G384" s="319" t="s">
        <v>461</v>
      </c>
      <c r="H384" s="320">
        <v>8</v>
      </c>
      <c r="I384" s="321"/>
      <c r="J384" s="322">
        <f>ROUND(I384*H384,2)</f>
        <v>0</v>
      </c>
      <c r="K384" s="323"/>
      <c r="L384" s="324"/>
      <c r="M384" s="325" t="s">
        <v>1</v>
      </c>
      <c r="N384" s="326" t="s">
        <v>48</v>
      </c>
      <c r="O384" s="93"/>
      <c r="P384" s="257">
        <f>O384*H384</f>
        <v>0</v>
      </c>
      <c r="Q384" s="257">
        <v>0</v>
      </c>
      <c r="R384" s="257">
        <f>Q384*H384</f>
        <v>0</v>
      </c>
      <c r="S384" s="257">
        <v>0</v>
      </c>
      <c r="T384" s="258">
        <f>S384*H384</f>
        <v>0</v>
      </c>
      <c r="U384" s="40"/>
      <c r="V384" s="40"/>
      <c r="W384" s="40"/>
      <c r="X384" s="40"/>
      <c r="Y384" s="40"/>
      <c r="Z384" s="40"/>
      <c r="AA384" s="40"/>
      <c r="AB384" s="40"/>
      <c r="AC384" s="40"/>
      <c r="AD384" s="40"/>
      <c r="AE384" s="40"/>
      <c r="AR384" s="259" t="s">
        <v>136</v>
      </c>
      <c r="AT384" s="259" t="s">
        <v>534</v>
      </c>
      <c r="AU384" s="259" t="s">
        <v>93</v>
      </c>
      <c r="AY384" s="18" t="s">
        <v>397</v>
      </c>
      <c r="BE384" s="260">
        <f>IF(N384="základní",J384,0)</f>
        <v>0</v>
      </c>
      <c r="BF384" s="260">
        <f>IF(N384="snížená",J384,0)</f>
        <v>0</v>
      </c>
      <c r="BG384" s="260">
        <f>IF(N384="zákl. přenesená",J384,0)</f>
        <v>0</v>
      </c>
      <c r="BH384" s="260">
        <f>IF(N384="sníž. přenesená",J384,0)</f>
        <v>0</v>
      </c>
      <c r="BI384" s="260">
        <f>IF(N384="nulová",J384,0)</f>
        <v>0</v>
      </c>
      <c r="BJ384" s="18" t="s">
        <v>91</v>
      </c>
      <c r="BK384" s="260">
        <f>ROUND(I384*H384,2)</f>
        <v>0</v>
      </c>
      <c r="BL384" s="18" t="s">
        <v>124</v>
      </c>
      <c r="BM384" s="259" t="s">
        <v>1326</v>
      </c>
    </row>
    <row r="385" s="13" customFormat="1">
      <c r="A385" s="13"/>
      <c r="B385" s="269"/>
      <c r="C385" s="270"/>
      <c r="D385" s="261" t="s">
        <v>465</v>
      </c>
      <c r="E385" s="271" t="s">
        <v>1</v>
      </c>
      <c r="F385" s="272" t="s">
        <v>8211</v>
      </c>
      <c r="G385" s="270"/>
      <c r="H385" s="273">
        <v>8</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465</v>
      </c>
      <c r="AU385" s="279" t="s">
        <v>93</v>
      </c>
      <c r="AV385" s="13" t="s">
        <v>93</v>
      </c>
      <c r="AW385" s="13" t="s">
        <v>38</v>
      </c>
      <c r="AX385" s="13" t="s">
        <v>83</v>
      </c>
      <c r="AY385" s="279" t="s">
        <v>397</v>
      </c>
    </row>
    <row r="386" s="14" customFormat="1">
      <c r="A386" s="14"/>
      <c r="B386" s="280"/>
      <c r="C386" s="281"/>
      <c r="D386" s="261" t="s">
        <v>465</v>
      </c>
      <c r="E386" s="282" t="s">
        <v>1</v>
      </c>
      <c r="F386" s="283" t="s">
        <v>467</v>
      </c>
      <c r="G386" s="281"/>
      <c r="H386" s="284">
        <v>8</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465</v>
      </c>
      <c r="AU386" s="290" t="s">
        <v>93</v>
      </c>
      <c r="AV386" s="14" t="s">
        <v>124</v>
      </c>
      <c r="AW386" s="14" t="s">
        <v>38</v>
      </c>
      <c r="AX386" s="14" t="s">
        <v>91</v>
      </c>
      <c r="AY386" s="290" t="s">
        <v>397</v>
      </c>
    </row>
    <row r="387" s="2" customFormat="1" ht="16.5" customHeight="1">
      <c r="A387" s="40"/>
      <c r="B387" s="41"/>
      <c r="C387" s="316" t="s">
        <v>1033</v>
      </c>
      <c r="D387" s="316" t="s">
        <v>534</v>
      </c>
      <c r="E387" s="317" t="s">
        <v>8212</v>
      </c>
      <c r="F387" s="318" t="s">
        <v>8213</v>
      </c>
      <c r="G387" s="319" t="s">
        <v>461</v>
      </c>
      <c r="H387" s="320">
        <v>5</v>
      </c>
      <c r="I387" s="321"/>
      <c r="J387" s="322">
        <f>ROUND(I387*H387,2)</f>
        <v>0</v>
      </c>
      <c r="K387" s="323"/>
      <c r="L387" s="324"/>
      <c r="M387" s="325" t="s">
        <v>1</v>
      </c>
      <c r="N387" s="32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136</v>
      </c>
      <c r="AT387" s="259" t="s">
        <v>534</v>
      </c>
      <c r="AU387" s="259" t="s">
        <v>93</v>
      </c>
      <c r="AY387" s="18" t="s">
        <v>397</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124</v>
      </c>
      <c r="BM387" s="259" t="s">
        <v>1036</v>
      </c>
    </row>
    <row r="388" s="13" customFormat="1">
      <c r="A388" s="13"/>
      <c r="B388" s="269"/>
      <c r="C388" s="270"/>
      <c r="D388" s="261" t="s">
        <v>465</v>
      </c>
      <c r="E388" s="271" t="s">
        <v>1</v>
      </c>
      <c r="F388" s="272" t="s">
        <v>130</v>
      </c>
      <c r="G388" s="270"/>
      <c r="H388" s="273">
        <v>5</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465</v>
      </c>
      <c r="AU388" s="279" t="s">
        <v>93</v>
      </c>
      <c r="AV388" s="13" t="s">
        <v>93</v>
      </c>
      <c r="AW388" s="13" t="s">
        <v>38</v>
      </c>
      <c r="AX388" s="13" t="s">
        <v>83</v>
      </c>
      <c r="AY388" s="279" t="s">
        <v>397</v>
      </c>
    </row>
    <row r="389" s="14" customFormat="1">
      <c r="A389" s="14"/>
      <c r="B389" s="280"/>
      <c r="C389" s="281"/>
      <c r="D389" s="261" t="s">
        <v>465</v>
      </c>
      <c r="E389" s="282" t="s">
        <v>1</v>
      </c>
      <c r="F389" s="283" t="s">
        <v>467</v>
      </c>
      <c r="G389" s="281"/>
      <c r="H389" s="284">
        <v>5</v>
      </c>
      <c r="I389" s="285"/>
      <c r="J389" s="281"/>
      <c r="K389" s="281"/>
      <c r="L389" s="286"/>
      <c r="M389" s="287"/>
      <c r="N389" s="288"/>
      <c r="O389" s="288"/>
      <c r="P389" s="288"/>
      <c r="Q389" s="288"/>
      <c r="R389" s="288"/>
      <c r="S389" s="288"/>
      <c r="T389" s="289"/>
      <c r="U389" s="14"/>
      <c r="V389" s="14"/>
      <c r="W389" s="14"/>
      <c r="X389" s="14"/>
      <c r="Y389" s="14"/>
      <c r="Z389" s="14"/>
      <c r="AA389" s="14"/>
      <c r="AB389" s="14"/>
      <c r="AC389" s="14"/>
      <c r="AD389" s="14"/>
      <c r="AE389" s="14"/>
      <c r="AT389" s="290" t="s">
        <v>465</v>
      </c>
      <c r="AU389" s="290" t="s">
        <v>93</v>
      </c>
      <c r="AV389" s="14" t="s">
        <v>124</v>
      </c>
      <c r="AW389" s="14" t="s">
        <v>38</v>
      </c>
      <c r="AX389" s="14" t="s">
        <v>91</v>
      </c>
      <c r="AY389" s="290" t="s">
        <v>397</v>
      </c>
    </row>
    <row r="390" s="2" customFormat="1" ht="33" customHeight="1">
      <c r="A390" s="40"/>
      <c r="B390" s="41"/>
      <c r="C390" s="247" t="s">
        <v>1042</v>
      </c>
      <c r="D390" s="247" t="s">
        <v>400</v>
      </c>
      <c r="E390" s="248" t="s">
        <v>8214</v>
      </c>
      <c r="F390" s="249" t="s">
        <v>8215</v>
      </c>
      <c r="G390" s="250" t="s">
        <v>656</v>
      </c>
      <c r="H390" s="251">
        <v>4</v>
      </c>
      <c r="I390" s="252"/>
      <c r="J390" s="253">
        <f>ROUND(I390*H390,2)</f>
        <v>0</v>
      </c>
      <c r="K390" s="254"/>
      <c r="L390" s="46"/>
      <c r="M390" s="255" t="s">
        <v>1</v>
      </c>
      <c r="N390" s="256" t="s">
        <v>48</v>
      </c>
      <c r="O390" s="93"/>
      <c r="P390" s="257">
        <f>O390*H390</f>
        <v>0</v>
      </c>
      <c r="Q390" s="257">
        <v>0</v>
      </c>
      <c r="R390" s="257">
        <f>Q390*H390</f>
        <v>0</v>
      </c>
      <c r="S390" s="257">
        <v>0</v>
      </c>
      <c r="T390" s="258">
        <f>S390*H390</f>
        <v>0</v>
      </c>
      <c r="U390" s="40"/>
      <c r="V390" s="40"/>
      <c r="W390" s="40"/>
      <c r="X390" s="40"/>
      <c r="Y390" s="40"/>
      <c r="Z390" s="40"/>
      <c r="AA390" s="40"/>
      <c r="AB390" s="40"/>
      <c r="AC390" s="40"/>
      <c r="AD390" s="40"/>
      <c r="AE390" s="40"/>
      <c r="AR390" s="259" t="s">
        <v>124</v>
      </c>
      <c r="AT390" s="259" t="s">
        <v>400</v>
      </c>
      <c r="AU390" s="259" t="s">
        <v>93</v>
      </c>
      <c r="AY390" s="18" t="s">
        <v>397</v>
      </c>
      <c r="BE390" s="260">
        <f>IF(N390="základní",J390,0)</f>
        <v>0</v>
      </c>
      <c r="BF390" s="260">
        <f>IF(N390="snížená",J390,0)</f>
        <v>0</v>
      </c>
      <c r="BG390" s="260">
        <f>IF(N390="zákl. přenesená",J390,0)</f>
        <v>0</v>
      </c>
      <c r="BH390" s="260">
        <f>IF(N390="sníž. přenesená",J390,0)</f>
        <v>0</v>
      </c>
      <c r="BI390" s="260">
        <f>IF(N390="nulová",J390,0)</f>
        <v>0</v>
      </c>
      <c r="BJ390" s="18" t="s">
        <v>91</v>
      </c>
      <c r="BK390" s="260">
        <f>ROUND(I390*H390,2)</f>
        <v>0</v>
      </c>
      <c r="BL390" s="18" t="s">
        <v>124</v>
      </c>
      <c r="BM390" s="259" t="s">
        <v>1345</v>
      </c>
    </row>
    <row r="391" s="13" customFormat="1">
      <c r="A391" s="13"/>
      <c r="B391" s="269"/>
      <c r="C391" s="270"/>
      <c r="D391" s="261" t="s">
        <v>465</v>
      </c>
      <c r="E391" s="271" t="s">
        <v>1</v>
      </c>
      <c r="F391" s="272" t="s">
        <v>7802</v>
      </c>
      <c r="G391" s="270"/>
      <c r="H391" s="273">
        <v>4</v>
      </c>
      <c r="I391" s="274"/>
      <c r="J391" s="270"/>
      <c r="K391" s="270"/>
      <c r="L391" s="275"/>
      <c r="M391" s="276"/>
      <c r="N391" s="277"/>
      <c r="O391" s="277"/>
      <c r="P391" s="277"/>
      <c r="Q391" s="277"/>
      <c r="R391" s="277"/>
      <c r="S391" s="277"/>
      <c r="T391" s="278"/>
      <c r="U391" s="13"/>
      <c r="V391" s="13"/>
      <c r="W391" s="13"/>
      <c r="X391" s="13"/>
      <c r="Y391" s="13"/>
      <c r="Z391" s="13"/>
      <c r="AA391" s="13"/>
      <c r="AB391" s="13"/>
      <c r="AC391" s="13"/>
      <c r="AD391" s="13"/>
      <c r="AE391" s="13"/>
      <c r="AT391" s="279" t="s">
        <v>465</v>
      </c>
      <c r="AU391" s="279" t="s">
        <v>93</v>
      </c>
      <c r="AV391" s="13" t="s">
        <v>93</v>
      </c>
      <c r="AW391" s="13" t="s">
        <v>38</v>
      </c>
      <c r="AX391" s="13" t="s">
        <v>83</v>
      </c>
      <c r="AY391" s="279" t="s">
        <v>397</v>
      </c>
    </row>
    <row r="392" s="14" customFormat="1">
      <c r="A392" s="14"/>
      <c r="B392" s="280"/>
      <c r="C392" s="281"/>
      <c r="D392" s="261" t="s">
        <v>465</v>
      </c>
      <c r="E392" s="282" t="s">
        <v>1</v>
      </c>
      <c r="F392" s="283" t="s">
        <v>467</v>
      </c>
      <c r="G392" s="281"/>
      <c r="H392" s="284">
        <v>4</v>
      </c>
      <c r="I392" s="285"/>
      <c r="J392" s="281"/>
      <c r="K392" s="281"/>
      <c r="L392" s="286"/>
      <c r="M392" s="287"/>
      <c r="N392" s="288"/>
      <c r="O392" s="288"/>
      <c r="P392" s="288"/>
      <c r="Q392" s="288"/>
      <c r="R392" s="288"/>
      <c r="S392" s="288"/>
      <c r="T392" s="289"/>
      <c r="U392" s="14"/>
      <c r="V392" s="14"/>
      <c r="W392" s="14"/>
      <c r="X392" s="14"/>
      <c r="Y392" s="14"/>
      <c r="Z392" s="14"/>
      <c r="AA392" s="14"/>
      <c r="AB392" s="14"/>
      <c r="AC392" s="14"/>
      <c r="AD392" s="14"/>
      <c r="AE392" s="14"/>
      <c r="AT392" s="290" t="s">
        <v>465</v>
      </c>
      <c r="AU392" s="290" t="s">
        <v>93</v>
      </c>
      <c r="AV392" s="14" t="s">
        <v>124</v>
      </c>
      <c r="AW392" s="14" t="s">
        <v>38</v>
      </c>
      <c r="AX392" s="14" t="s">
        <v>91</v>
      </c>
      <c r="AY392" s="290" t="s">
        <v>397</v>
      </c>
    </row>
    <row r="393" s="2" customFormat="1" ht="16.5" customHeight="1">
      <c r="A393" s="40"/>
      <c r="B393" s="41"/>
      <c r="C393" s="316" t="s">
        <v>1048</v>
      </c>
      <c r="D393" s="316" t="s">
        <v>534</v>
      </c>
      <c r="E393" s="317" t="s">
        <v>8216</v>
      </c>
      <c r="F393" s="318" t="s">
        <v>8217</v>
      </c>
      <c r="G393" s="319" t="s">
        <v>656</v>
      </c>
      <c r="H393" s="320">
        <v>4</v>
      </c>
      <c r="I393" s="321"/>
      <c r="J393" s="322">
        <f>ROUND(I393*H393,2)</f>
        <v>0</v>
      </c>
      <c r="K393" s="323"/>
      <c r="L393" s="324"/>
      <c r="M393" s="325" t="s">
        <v>1</v>
      </c>
      <c r="N393" s="326" t="s">
        <v>48</v>
      </c>
      <c r="O393" s="93"/>
      <c r="P393" s="257">
        <f>O393*H393</f>
        <v>0</v>
      </c>
      <c r="Q393" s="257">
        <v>0</v>
      </c>
      <c r="R393" s="257">
        <f>Q393*H393</f>
        <v>0</v>
      </c>
      <c r="S393" s="257">
        <v>0</v>
      </c>
      <c r="T393" s="258">
        <f>S393*H393</f>
        <v>0</v>
      </c>
      <c r="U393" s="40"/>
      <c r="V393" s="40"/>
      <c r="W393" s="40"/>
      <c r="X393" s="40"/>
      <c r="Y393" s="40"/>
      <c r="Z393" s="40"/>
      <c r="AA393" s="40"/>
      <c r="AB393" s="40"/>
      <c r="AC393" s="40"/>
      <c r="AD393" s="40"/>
      <c r="AE393" s="40"/>
      <c r="AR393" s="259" t="s">
        <v>136</v>
      </c>
      <c r="AT393" s="259" t="s">
        <v>534</v>
      </c>
      <c r="AU393" s="259" t="s">
        <v>93</v>
      </c>
      <c r="AY393" s="18" t="s">
        <v>397</v>
      </c>
      <c r="BE393" s="260">
        <f>IF(N393="základní",J393,0)</f>
        <v>0</v>
      </c>
      <c r="BF393" s="260">
        <f>IF(N393="snížená",J393,0)</f>
        <v>0</v>
      </c>
      <c r="BG393" s="260">
        <f>IF(N393="zákl. přenesená",J393,0)</f>
        <v>0</v>
      </c>
      <c r="BH393" s="260">
        <f>IF(N393="sníž. přenesená",J393,0)</f>
        <v>0</v>
      </c>
      <c r="BI393" s="260">
        <f>IF(N393="nulová",J393,0)</f>
        <v>0</v>
      </c>
      <c r="BJ393" s="18" t="s">
        <v>91</v>
      </c>
      <c r="BK393" s="260">
        <f>ROUND(I393*H393,2)</f>
        <v>0</v>
      </c>
      <c r="BL393" s="18" t="s">
        <v>124</v>
      </c>
      <c r="BM393" s="259" t="s">
        <v>1051</v>
      </c>
    </row>
    <row r="394" s="13" customFormat="1">
      <c r="A394" s="13"/>
      <c r="B394" s="269"/>
      <c r="C394" s="270"/>
      <c r="D394" s="261" t="s">
        <v>465</v>
      </c>
      <c r="E394" s="271" t="s">
        <v>1</v>
      </c>
      <c r="F394" s="272" t="s">
        <v>7802</v>
      </c>
      <c r="G394" s="270"/>
      <c r="H394" s="273">
        <v>4</v>
      </c>
      <c r="I394" s="274"/>
      <c r="J394" s="270"/>
      <c r="K394" s="270"/>
      <c r="L394" s="275"/>
      <c r="M394" s="276"/>
      <c r="N394" s="277"/>
      <c r="O394" s="277"/>
      <c r="P394" s="277"/>
      <c r="Q394" s="277"/>
      <c r="R394" s="277"/>
      <c r="S394" s="277"/>
      <c r="T394" s="278"/>
      <c r="U394" s="13"/>
      <c r="V394" s="13"/>
      <c r="W394" s="13"/>
      <c r="X394" s="13"/>
      <c r="Y394" s="13"/>
      <c r="Z394" s="13"/>
      <c r="AA394" s="13"/>
      <c r="AB394" s="13"/>
      <c r="AC394" s="13"/>
      <c r="AD394" s="13"/>
      <c r="AE394" s="13"/>
      <c r="AT394" s="279" t="s">
        <v>465</v>
      </c>
      <c r="AU394" s="279" t="s">
        <v>93</v>
      </c>
      <c r="AV394" s="13" t="s">
        <v>93</v>
      </c>
      <c r="AW394" s="13" t="s">
        <v>38</v>
      </c>
      <c r="AX394" s="13" t="s">
        <v>83</v>
      </c>
      <c r="AY394" s="279" t="s">
        <v>397</v>
      </c>
    </row>
    <row r="395" s="14" customFormat="1">
      <c r="A395" s="14"/>
      <c r="B395" s="280"/>
      <c r="C395" s="281"/>
      <c r="D395" s="261" t="s">
        <v>465</v>
      </c>
      <c r="E395" s="282" t="s">
        <v>1</v>
      </c>
      <c r="F395" s="283" t="s">
        <v>467</v>
      </c>
      <c r="G395" s="281"/>
      <c r="H395" s="284">
        <v>4</v>
      </c>
      <c r="I395" s="285"/>
      <c r="J395" s="281"/>
      <c r="K395" s="281"/>
      <c r="L395" s="286"/>
      <c r="M395" s="287"/>
      <c r="N395" s="288"/>
      <c r="O395" s="288"/>
      <c r="P395" s="288"/>
      <c r="Q395" s="288"/>
      <c r="R395" s="288"/>
      <c r="S395" s="288"/>
      <c r="T395" s="289"/>
      <c r="U395" s="14"/>
      <c r="V395" s="14"/>
      <c r="W395" s="14"/>
      <c r="X395" s="14"/>
      <c r="Y395" s="14"/>
      <c r="Z395" s="14"/>
      <c r="AA395" s="14"/>
      <c r="AB395" s="14"/>
      <c r="AC395" s="14"/>
      <c r="AD395" s="14"/>
      <c r="AE395" s="14"/>
      <c r="AT395" s="290" t="s">
        <v>465</v>
      </c>
      <c r="AU395" s="290" t="s">
        <v>93</v>
      </c>
      <c r="AV395" s="14" t="s">
        <v>124</v>
      </c>
      <c r="AW395" s="14" t="s">
        <v>38</v>
      </c>
      <c r="AX395" s="14" t="s">
        <v>91</v>
      </c>
      <c r="AY395" s="290" t="s">
        <v>397</v>
      </c>
    </row>
    <row r="396" s="2" customFormat="1" ht="33" customHeight="1">
      <c r="A396" s="40"/>
      <c r="B396" s="41"/>
      <c r="C396" s="247" t="s">
        <v>1057</v>
      </c>
      <c r="D396" s="247" t="s">
        <v>400</v>
      </c>
      <c r="E396" s="248" t="s">
        <v>8218</v>
      </c>
      <c r="F396" s="249" t="s">
        <v>8219</v>
      </c>
      <c r="G396" s="250" t="s">
        <v>656</v>
      </c>
      <c r="H396" s="251">
        <v>1</v>
      </c>
      <c r="I396" s="252"/>
      <c r="J396" s="253">
        <f>ROUND(I396*H396,2)</f>
        <v>0</v>
      </c>
      <c r="K396" s="254"/>
      <c r="L396" s="46"/>
      <c r="M396" s="255" t="s">
        <v>1</v>
      </c>
      <c r="N396" s="256" t="s">
        <v>48</v>
      </c>
      <c r="O396" s="93"/>
      <c r="P396" s="257">
        <f>O396*H396</f>
        <v>0</v>
      </c>
      <c r="Q396" s="257">
        <v>0</v>
      </c>
      <c r="R396" s="257">
        <f>Q396*H396</f>
        <v>0</v>
      </c>
      <c r="S396" s="257">
        <v>0</v>
      </c>
      <c r="T396" s="258">
        <f>S396*H396</f>
        <v>0</v>
      </c>
      <c r="U396" s="40"/>
      <c r="V396" s="40"/>
      <c r="W396" s="40"/>
      <c r="X396" s="40"/>
      <c r="Y396" s="40"/>
      <c r="Z396" s="40"/>
      <c r="AA396" s="40"/>
      <c r="AB396" s="40"/>
      <c r="AC396" s="40"/>
      <c r="AD396" s="40"/>
      <c r="AE396" s="40"/>
      <c r="AR396" s="259" t="s">
        <v>124</v>
      </c>
      <c r="AT396" s="259" t="s">
        <v>400</v>
      </c>
      <c r="AU396" s="259" t="s">
        <v>93</v>
      </c>
      <c r="AY396" s="18" t="s">
        <v>397</v>
      </c>
      <c r="BE396" s="260">
        <f>IF(N396="základní",J396,0)</f>
        <v>0</v>
      </c>
      <c r="BF396" s="260">
        <f>IF(N396="snížená",J396,0)</f>
        <v>0</v>
      </c>
      <c r="BG396" s="260">
        <f>IF(N396="zákl. přenesená",J396,0)</f>
        <v>0</v>
      </c>
      <c r="BH396" s="260">
        <f>IF(N396="sníž. přenesená",J396,0)</f>
        <v>0</v>
      </c>
      <c r="BI396" s="260">
        <f>IF(N396="nulová",J396,0)</f>
        <v>0</v>
      </c>
      <c r="BJ396" s="18" t="s">
        <v>91</v>
      </c>
      <c r="BK396" s="260">
        <f>ROUND(I396*H396,2)</f>
        <v>0</v>
      </c>
      <c r="BL396" s="18" t="s">
        <v>124</v>
      </c>
      <c r="BM396" s="259" t="s">
        <v>1060</v>
      </c>
    </row>
    <row r="397" s="13" customFormat="1">
      <c r="A397" s="13"/>
      <c r="B397" s="269"/>
      <c r="C397" s="270"/>
      <c r="D397" s="261" t="s">
        <v>465</v>
      </c>
      <c r="E397" s="271" t="s">
        <v>1</v>
      </c>
      <c r="F397" s="272" t="s">
        <v>91</v>
      </c>
      <c r="G397" s="270"/>
      <c r="H397" s="273">
        <v>1</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465</v>
      </c>
      <c r="AU397" s="279" t="s">
        <v>93</v>
      </c>
      <c r="AV397" s="13" t="s">
        <v>93</v>
      </c>
      <c r="AW397" s="13" t="s">
        <v>38</v>
      </c>
      <c r="AX397" s="13" t="s">
        <v>83</v>
      </c>
      <c r="AY397" s="279" t="s">
        <v>397</v>
      </c>
    </row>
    <row r="398" s="14" customFormat="1">
      <c r="A398" s="14"/>
      <c r="B398" s="280"/>
      <c r="C398" s="281"/>
      <c r="D398" s="261" t="s">
        <v>465</v>
      </c>
      <c r="E398" s="282" t="s">
        <v>1</v>
      </c>
      <c r="F398" s="283" t="s">
        <v>467</v>
      </c>
      <c r="G398" s="281"/>
      <c r="H398" s="284">
        <v>1</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465</v>
      </c>
      <c r="AU398" s="290" t="s">
        <v>93</v>
      </c>
      <c r="AV398" s="14" t="s">
        <v>124</v>
      </c>
      <c r="AW398" s="14" t="s">
        <v>38</v>
      </c>
      <c r="AX398" s="14" t="s">
        <v>91</v>
      </c>
      <c r="AY398" s="290" t="s">
        <v>397</v>
      </c>
    </row>
    <row r="399" s="2" customFormat="1" ht="21.75" customHeight="1">
      <c r="A399" s="40"/>
      <c r="B399" s="41"/>
      <c r="C399" s="316" t="s">
        <v>1061</v>
      </c>
      <c r="D399" s="316" t="s">
        <v>534</v>
      </c>
      <c r="E399" s="317" t="s">
        <v>8220</v>
      </c>
      <c r="F399" s="318" t="s">
        <v>8221</v>
      </c>
      <c r="G399" s="319" t="s">
        <v>656</v>
      </c>
      <c r="H399" s="320">
        <v>1</v>
      </c>
      <c r="I399" s="321"/>
      <c r="J399" s="322">
        <f>ROUND(I399*H399,2)</f>
        <v>0</v>
      </c>
      <c r="K399" s="323"/>
      <c r="L399" s="324"/>
      <c r="M399" s="325" t="s">
        <v>1</v>
      </c>
      <c r="N399" s="32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136</v>
      </c>
      <c r="AT399" s="259" t="s">
        <v>534</v>
      </c>
      <c r="AU399" s="259" t="s">
        <v>93</v>
      </c>
      <c r="AY399" s="18" t="s">
        <v>397</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1064</v>
      </c>
    </row>
    <row r="400" s="13" customFormat="1">
      <c r="A400" s="13"/>
      <c r="B400" s="269"/>
      <c r="C400" s="270"/>
      <c r="D400" s="261" t="s">
        <v>465</v>
      </c>
      <c r="E400" s="271" t="s">
        <v>1</v>
      </c>
      <c r="F400" s="272" t="s">
        <v>91</v>
      </c>
      <c r="G400" s="270"/>
      <c r="H400" s="273">
        <v>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465</v>
      </c>
      <c r="AU400" s="279" t="s">
        <v>93</v>
      </c>
      <c r="AV400" s="13" t="s">
        <v>93</v>
      </c>
      <c r="AW400" s="13" t="s">
        <v>38</v>
      </c>
      <c r="AX400" s="13" t="s">
        <v>83</v>
      </c>
      <c r="AY400" s="279" t="s">
        <v>397</v>
      </c>
    </row>
    <row r="401" s="14" customFormat="1">
      <c r="A401" s="14"/>
      <c r="B401" s="280"/>
      <c r="C401" s="281"/>
      <c r="D401" s="261" t="s">
        <v>465</v>
      </c>
      <c r="E401" s="282" t="s">
        <v>1</v>
      </c>
      <c r="F401" s="283" t="s">
        <v>467</v>
      </c>
      <c r="G401" s="281"/>
      <c r="H401" s="284">
        <v>1</v>
      </c>
      <c r="I401" s="285"/>
      <c r="J401" s="281"/>
      <c r="K401" s="281"/>
      <c r="L401" s="286"/>
      <c r="M401" s="287"/>
      <c r="N401" s="288"/>
      <c r="O401" s="288"/>
      <c r="P401" s="288"/>
      <c r="Q401" s="288"/>
      <c r="R401" s="288"/>
      <c r="S401" s="288"/>
      <c r="T401" s="289"/>
      <c r="U401" s="14"/>
      <c r="V401" s="14"/>
      <c r="W401" s="14"/>
      <c r="X401" s="14"/>
      <c r="Y401" s="14"/>
      <c r="Z401" s="14"/>
      <c r="AA401" s="14"/>
      <c r="AB401" s="14"/>
      <c r="AC401" s="14"/>
      <c r="AD401" s="14"/>
      <c r="AE401" s="14"/>
      <c r="AT401" s="290" t="s">
        <v>465</v>
      </c>
      <c r="AU401" s="290" t="s">
        <v>93</v>
      </c>
      <c r="AV401" s="14" t="s">
        <v>124</v>
      </c>
      <c r="AW401" s="14" t="s">
        <v>38</v>
      </c>
      <c r="AX401" s="14" t="s">
        <v>91</v>
      </c>
      <c r="AY401" s="290" t="s">
        <v>397</v>
      </c>
    </row>
    <row r="402" s="2" customFormat="1" ht="33" customHeight="1">
      <c r="A402" s="40"/>
      <c r="B402" s="41"/>
      <c r="C402" s="247" t="s">
        <v>1066</v>
      </c>
      <c r="D402" s="247" t="s">
        <v>400</v>
      </c>
      <c r="E402" s="248" t="s">
        <v>8222</v>
      </c>
      <c r="F402" s="249" t="s">
        <v>8223</v>
      </c>
      <c r="G402" s="250" t="s">
        <v>656</v>
      </c>
      <c r="H402" s="251">
        <v>4</v>
      </c>
      <c r="I402" s="252"/>
      <c r="J402" s="253">
        <f>ROUND(I402*H402,2)</f>
        <v>0</v>
      </c>
      <c r="K402" s="254"/>
      <c r="L402" s="46"/>
      <c r="M402" s="255" t="s">
        <v>1</v>
      </c>
      <c r="N402" s="256" t="s">
        <v>48</v>
      </c>
      <c r="O402" s="93"/>
      <c r="P402" s="257">
        <f>O402*H402</f>
        <v>0</v>
      </c>
      <c r="Q402" s="257">
        <v>0</v>
      </c>
      <c r="R402" s="257">
        <f>Q402*H402</f>
        <v>0</v>
      </c>
      <c r="S402" s="257">
        <v>0</v>
      </c>
      <c r="T402" s="258">
        <f>S402*H402</f>
        <v>0</v>
      </c>
      <c r="U402" s="40"/>
      <c r="V402" s="40"/>
      <c r="W402" s="40"/>
      <c r="X402" s="40"/>
      <c r="Y402" s="40"/>
      <c r="Z402" s="40"/>
      <c r="AA402" s="40"/>
      <c r="AB402" s="40"/>
      <c r="AC402" s="40"/>
      <c r="AD402" s="40"/>
      <c r="AE402" s="40"/>
      <c r="AR402" s="259" t="s">
        <v>124</v>
      </c>
      <c r="AT402" s="259" t="s">
        <v>400</v>
      </c>
      <c r="AU402" s="259" t="s">
        <v>93</v>
      </c>
      <c r="AY402" s="18" t="s">
        <v>397</v>
      </c>
      <c r="BE402" s="260">
        <f>IF(N402="základní",J402,0)</f>
        <v>0</v>
      </c>
      <c r="BF402" s="260">
        <f>IF(N402="snížená",J402,0)</f>
        <v>0</v>
      </c>
      <c r="BG402" s="260">
        <f>IF(N402="zákl. přenesená",J402,0)</f>
        <v>0</v>
      </c>
      <c r="BH402" s="260">
        <f>IF(N402="sníž. přenesená",J402,0)</f>
        <v>0</v>
      </c>
      <c r="BI402" s="260">
        <f>IF(N402="nulová",J402,0)</f>
        <v>0</v>
      </c>
      <c r="BJ402" s="18" t="s">
        <v>91</v>
      </c>
      <c r="BK402" s="260">
        <f>ROUND(I402*H402,2)</f>
        <v>0</v>
      </c>
      <c r="BL402" s="18" t="s">
        <v>124</v>
      </c>
      <c r="BM402" s="259" t="s">
        <v>1069</v>
      </c>
    </row>
    <row r="403" s="13" customFormat="1">
      <c r="A403" s="13"/>
      <c r="B403" s="269"/>
      <c r="C403" s="270"/>
      <c r="D403" s="261" t="s">
        <v>465</v>
      </c>
      <c r="E403" s="271" t="s">
        <v>1</v>
      </c>
      <c r="F403" s="272" t="s">
        <v>124</v>
      </c>
      <c r="G403" s="270"/>
      <c r="H403" s="273">
        <v>4</v>
      </c>
      <c r="I403" s="274"/>
      <c r="J403" s="270"/>
      <c r="K403" s="270"/>
      <c r="L403" s="275"/>
      <c r="M403" s="276"/>
      <c r="N403" s="277"/>
      <c r="O403" s="277"/>
      <c r="P403" s="277"/>
      <c r="Q403" s="277"/>
      <c r="R403" s="277"/>
      <c r="S403" s="277"/>
      <c r="T403" s="278"/>
      <c r="U403" s="13"/>
      <c r="V403" s="13"/>
      <c r="W403" s="13"/>
      <c r="X403" s="13"/>
      <c r="Y403" s="13"/>
      <c r="Z403" s="13"/>
      <c r="AA403" s="13"/>
      <c r="AB403" s="13"/>
      <c r="AC403" s="13"/>
      <c r="AD403" s="13"/>
      <c r="AE403" s="13"/>
      <c r="AT403" s="279" t="s">
        <v>465</v>
      </c>
      <c r="AU403" s="279" t="s">
        <v>93</v>
      </c>
      <c r="AV403" s="13" t="s">
        <v>93</v>
      </c>
      <c r="AW403" s="13" t="s">
        <v>38</v>
      </c>
      <c r="AX403" s="13" t="s">
        <v>83</v>
      </c>
      <c r="AY403" s="279" t="s">
        <v>397</v>
      </c>
    </row>
    <row r="404" s="14" customFormat="1">
      <c r="A404" s="14"/>
      <c r="B404" s="280"/>
      <c r="C404" s="281"/>
      <c r="D404" s="261" t="s">
        <v>465</v>
      </c>
      <c r="E404" s="282" t="s">
        <v>1</v>
      </c>
      <c r="F404" s="283" t="s">
        <v>467</v>
      </c>
      <c r="G404" s="281"/>
      <c r="H404" s="284">
        <v>4</v>
      </c>
      <c r="I404" s="285"/>
      <c r="J404" s="281"/>
      <c r="K404" s="281"/>
      <c r="L404" s="286"/>
      <c r="M404" s="287"/>
      <c r="N404" s="288"/>
      <c r="O404" s="288"/>
      <c r="P404" s="288"/>
      <c r="Q404" s="288"/>
      <c r="R404" s="288"/>
      <c r="S404" s="288"/>
      <c r="T404" s="289"/>
      <c r="U404" s="14"/>
      <c r="V404" s="14"/>
      <c r="W404" s="14"/>
      <c r="X404" s="14"/>
      <c r="Y404" s="14"/>
      <c r="Z404" s="14"/>
      <c r="AA404" s="14"/>
      <c r="AB404" s="14"/>
      <c r="AC404" s="14"/>
      <c r="AD404" s="14"/>
      <c r="AE404" s="14"/>
      <c r="AT404" s="290" t="s">
        <v>465</v>
      </c>
      <c r="AU404" s="290" t="s">
        <v>93</v>
      </c>
      <c r="AV404" s="14" t="s">
        <v>124</v>
      </c>
      <c r="AW404" s="14" t="s">
        <v>38</v>
      </c>
      <c r="AX404" s="14" t="s">
        <v>91</v>
      </c>
      <c r="AY404" s="290" t="s">
        <v>397</v>
      </c>
    </row>
    <row r="405" s="2" customFormat="1" ht="21.75" customHeight="1">
      <c r="A405" s="40"/>
      <c r="B405" s="41"/>
      <c r="C405" s="316" t="s">
        <v>1070</v>
      </c>
      <c r="D405" s="316" t="s">
        <v>534</v>
      </c>
      <c r="E405" s="317" t="s">
        <v>8224</v>
      </c>
      <c r="F405" s="318" t="s">
        <v>8225</v>
      </c>
      <c r="G405" s="319" t="s">
        <v>656</v>
      </c>
      <c r="H405" s="320">
        <v>3</v>
      </c>
      <c r="I405" s="321"/>
      <c r="J405" s="322">
        <f>ROUND(I405*H405,2)</f>
        <v>0</v>
      </c>
      <c r="K405" s="323"/>
      <c r="L405" s="324"/>
      <c r="M405" s="325" t="s">
        <v>1</v>
      </c>
      <c r="N405" s="326" t="s">
        <v>48</v>
      </c>
      <c r="O405" s="93"/>
      <c r="P405" s="257">
        <f>O405*H405</f>
        <v>0</v>
      </c>
      <c r="Q405" s="257">
        <v>0</v>
      </c>
      <c r="R405" s="257">
        <f>Q405*H405</f>
        <v>0</v>
      </c>
      <c r="S405" s="257">
        <v>0</v>
      </c>
      <c r="T405" s="258">
        <f>S405*H405</f>
        <v>0</v>
      </c>
      <c r="U405" s="40"/>
      <c r="V405" s="40"/>
      <c r="W405" s="40"/>
      <c r="X405" s="40"/>
      <c r="Y405" s="40"/>
      <c r="Z405" s="40"/>
      <c r="AA405" s="40"/>
      <c r="AB405" s="40"/>
      <c r="AC405" s="40"/>
      <c r="AD405" s="40"/>
      <c r="AE405" s="40"/>
      <c r="AR405" s="259" t="s">
        <v>136</v>
      </c>
      <c r="AT405" s="259" t="s">
        <v>534</v>
      </c>
      <c r="AU405" s="259" t="s">
        <v>93</v>
      </c>
      <c r="AY405" s="18" t="s">
        <v>397</v>
      </c>
      <c r="BE405" s="260">
        <f>IF(N405="základní",J405,0)</f>
        <v>0</v>
      </c>
      <c r="BF405" s="260">
        <f>IF(N405="snížená",J405,0)</f>
        <v>0</v>
      </c>
      <c r="BG405" s="260">
        <f>IF(N405="zákl. přenesená",J405,0)</f>
        <v>0</v>
      </c>
      <c r="BH405" s="260">
        <f>IF(N405="sníž. přenesená",J405,0)</f>
        <v>0</v>
      </c>
      <c r="BI405" s="260">
        <f>IF(N405="nulová",J405,0)</f>
        <v>0</v>
      </c>
      <c r="BJ405" s="18" t="s">
        <v>91</v>
      </c>
      <c r="BK405" s="260">
        <f>ROUND(I405*H405,2)</f>
        <v>0</v>
      </c>
      <c r="BL405" s="18" t="s">
        <v>124</v>
      </c>
      <c r="BM405" s="259" t="s">
        <v>1073</v>
      </c>
    </row>
    <row r="406" s="13" customFormat="1">
      <c r="A406" s="13"/>
      <c r="B406" s="269"/>
      <c r="C406" s="270"/>
      <c r="D406" s="261" t="s">
        <v>465</v>
      </c>
      <c r="E406" s="271" t="s">
        <v>1</v>
      </c>
      <c r="F406" s="272" t="s">
        <v>7792</v>
      </c>
      <c r="G406" s="270"/>
      <c r="H406" s="273">
        <v>3</v>
      </c>
      <c r="I406" s="274"/>
      <c r="J406" s="270"/>
      <c r="K406" s="270"/>
      <c r="L406" s="275"/>
      <c r="M406" s="276"/>
      <c r="N406" s="277"/>
      <c r="O406" s="277"/>
      <c r="P406" s="277"/>
      <c r="Q406" s="277"/>
      <c r="R406" s="277"/>
      <c r="S406" s="277"/>
      <c r="T406" s="278"/>
      <c r="U406" s="13"/>
      <c r="V406" s="13"/>
      <c r="W406" s="13"/>
      <c r="X406" s="13"/>
      <c r="Y406" s="13"/>
      <c r="Z406" s="13"/>
      <c r="AA406" s="13"/>
      <c r="AB406" s="13"/>
      <c r="AC406" s="13"/>
      <c r="AD406" s="13"/>
      <c r="AE406" s="13"/>
      <c r="AT406" s="279" t="s">
        <v>465</v>
      </c>
      <c r="AU406" s="279" t="s">
        <v>93</v>
      </c>
      <c r="AV406" s="13" t="s">
        <v>93</v>
      </c>
      <c r="AW406" s="13" t="s">
        <v>38</v>
      </c>
      <c r="AX406" s="13" t="s">
        <v>83</v>
      </c>
      <c r="AY406" s="279" t="s">
        <v>397</v>
      </c>
    </row>
    <row r="407" s="14" customFormat="1">
      <c r="A407" s="14"/>
      <c r="B407" s="280"/>
      <c r="C407" s="281"/>
      <c r="D407" s="261" t="s">
        <v>465</v>
      </c>
      <c r="E407" s="282" t="s">
        <v>1</v>
      </c>
      <c r="F407" s="283" t="s">
        <v>467</v>
      </c>
      <c r="G407" s="281"/>
      <c r="H407" s="284">
        <v>3</v>
      </c>
      <c r="I407" s="285"/>
      <c r="J407" s="281"/>
      <c r="K407" s="281"/>
      <c r="L407" s="286"/>
      <c r="M407" s="287"/>
      <c r="N407" s="288"/>
      <c r="O407" s="288"/>
      <c r="P407" s="288"/>
      <c r="Q407" s="288"/>
      <c r="R407" s="288"/>
      <c r="S407" s="288"/>
      <c r="T407" s="289"/>
      <c r="U407" s="14"/>
      <c r="V407" s="14"/>
      <c r="W407" s="14"/>
      <c r="X407" s="14"/>
      <c r="Y407" s="14"/>
      <c r="Z407" s="14"/>
      <c r="AA407" s="14"/>
      <c r="AB407" s="14"/>
      <c r="AC407" s="14"/>
      <c r="AD407" s="14"/>
      <c r="AE407" s="14"/>
      <c r="AT407" s="290" t="s">
        <v>465</v>
      </c>
      <c r="AU407" s="290" t="s">
        <v>93</v>
      </c>
      <c r="AV407" s="14" t="s">
        <v>124</v>
      </c>
      <c r="AW407" s="14" t="s">
        <v>38</v>
      </c>
      <c r="AX407" s="14" t="s">
        <v>91</v>
      </c>
      <c r="AY407" s="290" t="s">
        <v>397</v>
      </c>
    </row>
    <row r="408" s="2" customFormat="1" ht="21.75" customHeight="1">
      <c r="A408" s="40"/>
      <c r="B408" s="41"/>
      <c r="C408" s="316" t="s">
        <v>1078</v>
      </c>
      <c r="D408" s="316" t="s">
        <v>534</v>
      </c>
      <c r="E408" s="317" t="s">
        <v>8226</v>
      </c>
      <c r="F408" s="318" t="s">
        <v>8227</v>
      </c>
      <c r="G408" s="319" t="s">
        <v>656</v>
      </c>
      <c r="H408" s="320">
        <v>1</v>
      </c>
      <c r="I408" s="321"/>
      <c r="J408" s="322">
        <f>ROUND(I408*H408,2)</f>
        <v>0</v>
      </c>
      <c r="K408" s="323"/>
      <c r="L408" s="324"/>
      <c r="M408" s="325" t="s">
        <v>1</v>
      </c>
      <c r="N408" s="326" t="s">
        <v>48</v>
      </c>
      <c r="O408" s="93"/>
      <c r="P408" s="257">
        <f>O408*H408</f>
        <v>0</v>
      </c>
      <c r="Q408" s="257">
        <v>0</v>
      </c>
      <c r="R408" s="257">
        <f>Q408*H408</f>
        <v>0</v>
      </c>
      <c r="S408" s="257">
        <v>0</v>
      </c>
      <c r="T408" s="258">
        <f>S408*H408</f>
        <v>0</v>
      </c>
      <c r="U408" s="40"/>
      <c r="V408" s="40"/>
      <c r="W408" s="40"/>
      <c r="X408" s="40"/>
      <c r="Y408" s="40"/>
      <c r="Z408" s="40"/>
      <c r="AA408" s="40"/>
      <c r="AB408" s="40"/>
      <c r="AC408" s="40"/>
      <c r="AD408" s="40"/>
      <c r="AE408" s="40"/>
      <c r="AR408" s="259" t="s">
        <v>136</v>
      </c>
      <c r="AT408" s="259" t="s">
        <v>534</v>
      </c>
      <c r="AU408" s="259" t="s">
        <v>93</v>
      </c>
      <c r="AY408" s="18" t="s">
        <v>397</v>
      </c>
      <c r="BE408" s="260">
        <f>IF(N408="základní",J408,0)</f>
        <v>0</v>
      </c>
      <c r="BF408" s="260">
        <f>IF(N408="snížená",J408,0)</f>
        <v>0</v>
      </c>
      <c r="BG408" s="260">
        <f>IF(N408="zákl. přenesená",J408,0)</f>
        <v>0</v>
      </c>
      <c r="BH408" s="260">
        <f>IF(N408="sníž. přenesená",J408,0)</f>
        <v>0</v>
      </c>
      <c r="BI408" s="260">
        <f>IF(N408="nulová",J408,0)</f>
        <v>0</v>
      </c>
      <c r="BJ408" s="18" t="s">
        <v>91</v>
      </c>
      <c r="BK408" s="260">
        <f>ROUND(I408*H408,2)</f>
        <v>0</v>
      </c>
      <c r="BL408" s="18" t="s">
        <v>124</v>
      </c>
      <c r="BM408" s="259" t="s">
        <v>1081</v>
      </c>
    </row>
    <row r="409" s="13" customFormat="1">
      <c r="A409" s="13"/>
      <c r="B409" s="269"/>
      <c r="C409" s="270"/>
      <c r="D409" s="261" t="s">
        <v>465</v>
      </c>
      <c r="E409" s="271" t="s">
        <v>1</v>
      </c>
      <c r="F409" s="272" t="s">
        <v>91</v>
      </c>
      <c r="G409" s="270"/>
      <c r="H409" s="273">
        <v>1</v>
      </c>
      <c r="I409" s="274"/>
      <c r="J409" s="270"/>
      <c r="K409" s="270"/>
      <c r="L409" s="275"/>
      <c r="M409" s="276"/>
      <c r="N409" s="277"/>
      <c r="O409" s="277"/>
      <c r="P409" s="277"/>
      <c r="Q409" s="277"/>
      <c r="R409" s="277"/>
      <c r="S409" s="277"/>
      <c r="T409" s="278"/>
      <c r="U409" s="13"/>
      <c r="V409" s="13"/>
      <c r="W409" s="13"/>
      <c r="X409" s="13"/>
      <c r="Y409" s="13"/>
      <c r="Z409" s="13"/>
      <c r="AA409" s="13"/>
      <c r="AB409" s="13"/>
      <c r="AC409" s="13"/>
      <c r="AD409" s="13"/>
      <c r="AE409" s="13"/>
      <c r="AT409" s="279" t="s">
        <v>465</v>
      </c>
      <c r="AU409" s="279" t="s">
        <v>93</v>
      </c>
      <c r="AV409" s="13" t="s">
        <v>93</v>
      </c>
      <c r="AW409" s="13" t="s">
        <v>38</v>
      </c>
      <c r="AX409" s="13" t="s">
        <v>83</v>
      </c>
      <c r="AY409" s="279" t="s">
        <v>397</v>
      </c>
    </row>
    <row r="410" s="14" customFormat="1">
      <c r="A410" s="14"/>
      <c r="B410" s="280"/>
      <c r="C410" s="281"/>
      <c r="D410" s="261" t="s">
        <v>465</v>
      </c>
      <c r="E410" s="282" t="s">
        <v>1</v>
      </c>
      <c r="F410" s="283" t="s">
        <v>467</v>
      </c>
      <c r="G410" s="281"/>
      <c r="H410" s="284">
        <v>1</v>
      </c>
      <c r="I410" s="285"/>
      <c r="J410" s="281"/>
      <c r="K410" s="281"/>
      <c r="L410" s="286"/>
      <c r="M410" s="287"/>
      <c r="N410" s="288"/>
      <c r="O410" s="288"/>
      <c r="P410" s="288"/>
      <c r="Q410" s="288"/>
      <c r="R410" s="288"/>
      <c r="S410" s="288"/>
      <c r="T410" s="289"/>
      <c r="U410" s="14"/>
      <c r="V410" s="14"/>
      <c r="W410" s="14"/>
      <c r="X410" s="14"/>
      <c r="Y410" s="14"/>
      <c r="Z410" s="14"/>
      <c r="AA410" s="14"/>
      <c r="AB410" s="14"/>
      <c r="AC410" s="14"/>
      <c r="AD410" s="14"/>
      <c r="AE410" s="14"/>
      <c r="AT410" s="290" t="s">
        <v>465</v>
      </c>
      <c r="AU410" s="290" t="s">
        <v>93</v>
      </c>
      <c r="AV410" s="14" t="s">
        <v>124</v>
      </c>
      <c r="AW410" s="14" t="s">
        <v>38</v>
      </c>
      <c r="AX410" s="14" t="s">
        <v>91</v>
      </c>
      <c r="AY410" s="290" t="s">
        <v>397</v>
      </c>
    </row>
    <row r="411" s="2" customFormat="1" ht="21.75" customHeight="1">
      <c r="A411" s="40"/>
      <c r="B411" s="41"/>
      <c r="C411" s="247" t="s">
        <v>1084</v>
      </c>
      <c r="D411" s="247" t="s">
        <v>400</v>
      </c>
      <c r="E411" s="248" t="s">
        <v>8228</v>
      </c>
      <c r="F411" s="249" t="s">
        <v>8229</v>
      </c>
      <c r="G411" s="250" t="s">
        <v>656</v>
      </c>
      <c r="H411" s="251">
        <v>1</v>
      </c>
      <c r="I411" s="252"/>
      <c r="J411" s="253">
        <f>ROUND(I411*H411,2)</f>
        <v>0</v>
      </c>
      <c r="K411" s="254"/>
      <c r="L411" s="46"/>
      <c r="M411" s="255" t="s">
        <v>1</v>
      </c>
      <c r="N411" s="256" t="s">
        <v>48</v>
      </c>
      <c r="O411" s="93"/>
      <c r="P411" s="257">
        <f>O411*H411</f>
        <v>0</v>
      </c>
      <c r="Q411" s="257">
        <v>0</v>
      </c>
      <c r="R411" s="257">
        <f>Q411*H411</f>
        <v>0</v>
      </c>
      <c r="S411" s="257">
        <v>0</v>
      </c>
      <c r="T411" s="258">
        <f>S411*H411</f>
        <v>0</v>
      </c>
      <c r="U411" s="40"/>
      <c r="V411" s="40"/>
      <c r="W411" s="40"/>
      <c r="X411" s="40"/>
      <c r="Y411" s="40"/>
      <c r="Z411" s="40"/>
      <c r="AA411" s="40"/>
      <c r="AB411" s="40"/>
      <c r="AC411" s="40"/>
      <c r="AD411" s="40"/>
      <c r="AE411" s="40"/>
      <c r="AR411" s="259" t="s">
        <v>124</v>
      </c>
      <c r="AT411" s="259" t="s">
        <v>400</v>
      </c>
      <c r="AU411" s="259" t="s">
        <v>93</v>
      </c>
      <c r="AY411" s="18" t="s">
        <v>397</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124</v>
      </c>
      <c r="BM411" s="259" t="s">
        <v>1087</v>
      </c>
    </row>
    <row r="412" s="13" customFormat="1">
      <c r="A412" s="13"/>
      <c r="B412" s="269"/>
      <c r="C412" s="270"/>
      <c r="D412" s="261" t="s">
        <v>465</v>
      </c>
      <c r="E412" s="271" t="s">
        <v>1</v>
      </c>
      <c r="F412" s="272" t="s">
        <v>91</v>
      </c>
      <c r="G412" s="270"/>
      <c r="H412" s="273">
        <v>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465</v>
      </c>
      <c r="AU412" s="279" t="s">
        <v>93</v>
      </c>
      <c r="AV412" s="13" t="s">
        <v>93</v>
      </c>
      <c r="AW412" s="13" t="s">
        <v>38</v>
      </c>
      <c r="AX412" s="13" t="s">
        <v>83</v>
      </c>
      <c r="AY412" s="279" t="s">
        <v>397</v>
      </c>
    </row>
    <row r="413" s="14" customFormat="1">
      <c r="A413" s="14"/>
      <c r="B413" s="280"/>
      <c r="C413" s="281"/>
      <c r="D413" s="261" t="s">
        <v>465</v>
      </c>
      <c r="E413" s="282" t="s">
        <v>1</v>
      </c>
      <c r="F413" s="283" t="s">
        <v>467</v>
      </c>
      <c r="G413" s="281"/>
      <c r="H413" s="284">
        <v>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465</v>
      </c>
      <c r="AU413" s="290" t="s">
        <v>93</v>
      </c>
      <c r="AV413" s="14" t="s">
        <v>124</v>
      </c>
      <c r="AW413" s="14" t="s">
        <v>38</v>
      </c>
      <c r="AX413" s="14" t="s">
        <v>91</v>
      </c>
      <c r="AY413" s="290" t="s">
        <v>397</v>
      </c>
    </row>
    <row r="414" s="2" customFormat="1" ht="16.5" customHeight="1">
      <c r="A414" s="40"/>
      <c r="B414" s="41"/>
      <c r="C414" s="247" t="s">
        <v>1088</v>
      </c>
      <c r="D414" s="247" t="s">
        <v>400</v>
      </c>
      <c r="E414" s="248" t="s">
        <v>7761</v>
      </c>
      <c r="F414" s="249" t="s">
        <v>7762</v>
      </c>
      <c r="G414" s="250" t="s">
        <v>461</v>
      </c>
      <c r="H414" s="251">
        <v>25</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124</v>
      </c>
      <c r="AT414" s="259" t="s">
        <v>400</v>
      </c>
      <c r="AU414" s="259" t="s">
        <v>93</v>
      </c>
      <c r="AY414" s="18" t="s">
        <v>397</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124</v>
      </c>
      <c r="BM414" s="259" t="s">
        <v>1091</v>
      </c>
    </row>
    <row r="415" s="13" customFormat="1">
      <c r="A415" s="13"/>
      <c r="B415" s="269"/>
      <c r="C415" s="270"/>
      <c r="D415" s="261" t="s">
        <v>465</v>
      </c>
      <c r="E415" s="271" t="s">
        <v>1</v>
      </c>
      <c r="F415" s="272" t="s">
        <v>8230</v>
      </c>
      <c r="G415" s="270"/>
      <c r="H415" s="273">
        <v>25</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465</v>
      </c>
      <c r="AU415" s="279" t="s">
        <v>93</v>
      </c>
      <c r="AV415" s="13" t="s">
        <v>93</v>
      </c>
      <c r="AW415" s="13" t="s">
        <v>38</v>
      </c>
      <c r="AX415" s="13" t="s">
        <v>83</v>
      </c>
      <c r="AY415" s="279" t="s">
        <v>397</v>
      </c>
    </row>
    <row r="416" s="14" customFormat="1">
      <c r="A416" s="14"/>
      <c r="B416" s="280"/>
      <c r="C416" s="281"/>
      <c r="D416" s="261" t="s">
        <v>465</v>
      </c>
      <c r="E416" s="282" t="s">
        <v>1</v>
      </c>
      <c r="F416" s="283" t="s">
        <v>467</v>
      </c>
      <c r="G416" s="281"/>
      <c r="H416" s="284">
        <v>25</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465</v>
      </c>
      <c r="AU416" s="290" t="s">
        <v>93</v>
      </c>
      <c r="AV416" s="14" t="s">
        <v>124</v>
      </c>
      <c r="AW416" s="14" t="s">
        <v>38</v>
      </c>
      <c r="AX416" s="14" t="s">
        <v>91</v>
      </c>
      <c r="AY416" s="290" t="s">
        <v>397</v>
      </c>
    </row>
    <row r="417" s="2" customFormat="1" ht="21.75" customHeight="1">
      <c r="A417" s="40"/>
      <c r="B417" s="41"/>
      <c r="C417" s="247" t="s">
        <v>1092</v>
      </c>
      <c r="D417" s="247" t="s">
        <v>400</v>
      </c>
      <c r="E417" s="248" t="s">
        <v>7763</v>
      </c>
      <c r="F417" s="249" t="s">
        <v>7764</v>
      </c>
      <c r="G417" s="250" t="s">
        <v>461</v>
      </c>
      <c r="H417" s="251">
        <v>25</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124</v>
      </c>
      <c r="AT417" s="259" t="s">
        <v>400</v>
      </c>
      <c r="AU417" s="259" t="s">
        <v>93</v>
      </c>
      <c r="AY417" s="18" t="s">
        <v>397</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124</v>
      </c>
      <c r="BM417" s="259" t="s">
        <v>1095</v>
      </c>
    </row>
    <row r="418" s="13" customFormat="1">
      <c r="A418" s="13"/>
      <c r="B418" s="269"/>
      <c r="C418" s="270"/>
      <c r="D418" s="261" t="s">
        <v>465</v>
      </c>
      <c r="E418" s="271" t="s">
        <v>1</v>
      </c>
      <c r="F418" s="272" t="s">
        <v>8230</v>
      </c>
      <c r="G418" s="270"/>
      <c r="H418" s="273">
        <v>25</v>
      </c>
      <c r="I418" s="274"/>
      <c r="J418" s="270"/>
      <c r="K418" s="270"/>
      <c r="L418" s="275"/>
      <c r="M418" s="276"/>
      <c r="N418" s="277"/>
      <c r="O418" s="277"/>
      <c r="P418" s="277"/>
      <c r="Q418" s="277"/>
      <c r="R418" s="277"/>
      <c r="S418" s="277"/>
      <c r="T418" s="278"/>
      <c r="U418" s="13"/>
      <c r="V418" s="13"/>
      <c r="W418" s="13"/>
      <c r="X418" s="13"/>
      <c r="Y418" s="13"/>
      <c r="Z418" s="13"/>
      <c r="AA418" s="13"/>
      <c r="AB418" s="13"/>
      <c r="AC418" s="13"/>
      <c r="AD418" s="13"/>
      <c r="AE418" s="13"/>
      <c r="AT418" s="279" t="s">
        <v>465</v>
      </c>
      <c r="AU418" s="279" t="s">
        <v>93</v>
      </c>
      <c r="AV418" s="13" t="s">
        <v>93</v>
      </c>
      <c r="AW418" s="13" t="s">
        <v>38</v>
      </c>
      <c r="AX418" s="13" t="s">
        <v>83</v>
      </c>
      <c r="AY418" s="279" t="s">
        <v>397</v>
      </c>
    </row>
    <row r="419" s="14" customFormat="1">
      <c r="A419" s="14"/>
      <c r="B419" s="280"/>
      <c r="C419" s="281"/>
      <c r="D419" s="261" t="s">
        <v>465</v>
      </c>
      <c r="E419" s="282" t="s">
        <v>1</v>
      </c>
      <c r="F419" s="283" t="s">
        <v>467</v>
      </c>
      <c r="G419" s="281"/>
      <c r="H419" s="284">
        <v>25</v>
      </c>
      <c r="I419" s="285"/>
      <c r="J419" s="281"/>
      <c r="K419" s="281"/>
      <c r="L419" s="286"/>
      <c r="M419" s="287"/>
      <c r="N419" s="288"/>
      <c r="O419" s="288"/>
      <c r="P419" s="288"/>
      <c r="Q419" s="288"/>
      <c r="R419" s="288"/>
      <c r="S419" s="288"/>
      <c r="T419" s="289"/>
      <c r="U419" s="14"/>
      <c r="V419" s="14"/>
      <c r="W419" s="14"/>
      <c r="X419" s="14"/>
      <c r="Y419" s="14"/>
      <c r="Z419" s="14"/>
      <c r="AA419" s="14"/>
      <c r="AB419" s="14"/>
      <c r="AC419" s="14"/>
      <c r="AD419" s="14"/>
      <c r="AE419" s="14"/>
      <c r="AT419" s="290" t="s">
        <v>465</v>
      </c>
      <c r="AU419" s="290" t="s">
        <v>93</v>
      </c>
      <c r="AV419" s="14" t="s">
        <v>124</v>
      </c>
      <c r="AW419" s="14" t="s">
        <v>38</v>
      </c>
      <c r="AX419" s="14" t="s">
        <v>91</v>
      </c>
      <c r="AY419" s="290" t="s">
        <v>397</v>
      </c>
    </row>
    <row r="420" s="2" customFormat="1" ht="16.5" customHeight="1">
      <c r="A420" s="40"/>
      <c r="B420" s="41"/>
      <c r="C420" s="247" t="s">
        <v>1096</v>
      </c>
      <c r="D420" s="247" t="s">
        <v>400</v>
      </c>
      <c r="E420" s="248" t="s">
        <v>7765</v>
      </c>
      <c r="F420" s="249" t="s">
        <v>7766</v>
      </c>
      <c r="G420" s="250" t="s">
        <v>461</v>
      </c>
      <c r="H420" s="251">
        <v>74</v>
      </c>
      <c r="I420" s="252"/>
      <c r="J420" s="253">
        <f>ROUND(I420*H420,2)</f>
        <v>0</v>
      </c>
      <c r="K420" s="254"/>
      <c r="L420" s="46"/>
      <c r="M420" s="255" t="s">
        <v>1</v>
      </c>
      <c r="N420" s="256" t="s">
        <v>48</v>
      </c>
      <c r="O420" s="93"/>
      <c r="P420" s="257">
        <f>O420*H420</f>
        <v>0</v>
      </c>
      <c r="Q420" s="257">
        <v>0</v>
      </c>
      <c r="R420" s="257">
        <f>Q420*H420</f>
        <v>0</v>
      </c>
      <c r="S420" s="257">
        <v>0</v>
      </c>
      <c r="T420" s="258">
        <f>S420*H420</f>
        <v>0</v>
      </c>
      <c r="U420" s="40"/>
      <c r="V420" s="40"/>
      <c r="W420" s="40"/>
      <c r="X420" s="40"/>
      <c r="Y420" s="40"/>
      <c r="Z420" s="40"/>
      <c r="AA420" s="40"/>
      <c r="AB420" s="40"/>
      <c r="AC420" s="40"/>
      <c r="AD420" s="40"/>
      <c r="AE420" s="40"/>
      <c r="AR420" s="259" t="s">
        <v>124</v>
      </c>
      <c r="AT420" s="259" t="s">
        <v>400</v>
      </c>
      <c r="AU420" s="259" t="s">
        <v>93</v>
      </c>
      <c r="AY420" s="18" t="s">
        <v>397</v>
      </c>
      <c r="BE420" s="260">
        <f>IF(N420="základní",J420,0)</f>
        <v>0</v>
      </c>
      <c r="BF420" s="260">
        <f>IF(N420="snížená",J420,0)</f>
        <v>0</v>
      </c>
      <c r="BG420" s="260">
        <f>IF(N420="zákl. přenesená",J420,0)</f>
        <v>0</v>
      </c>
      <c r="BH420" s="260">
        <f>IF(N420="sníž. přenesená",J420,0)</f>
        <v>0</v>
      </c>
      <c r="BI420" s="260">
        <f>IF(N420="nulová",J420,0)</f>
        <v>0</v>
      </c>
      <c r="BJ420" s="18" t="s">
        <v>91</v>
      </c>
      <c r="BK420" s="260">
        <f>ROUND(I420*H420,2)</f>
        <v>0</v>
      </c>
      <c r="BL420" s="18" t="s">
        <v>124</v>
      </c>
      <c r="BM420" s="259" t="s">
        <v>1099</v>
      </c>
    </row>
    <row r="421" s="13" customFormat="1">
      <c r="A421" s="13"/>
      <c r="B421" s="269"/>
      <c r="C421" s="270"/>
      <c r="D421" s="261" t="s">
        <v>465</v>
      </c>
      <c r="E421" s="271" t="s">
        <v>1</v>
      </c>
      <c r="F421" s="272" t="s">
        <v>8231</v>
      </c>
      <c r="G421" s="270"/>
      <c r="H421" s="273">
        <v>74</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465</v>
      </c>
      <c r="AU421" s="279" t="s">
        <v>93</v>
      </c>
      <c r="AV421" s="13" t="s">
        <v>93</v>
      </c>
      <c r="AW421" s="13" t="s">
        <v>38</v>
      </c>
      <c r="AX421" s="13" t="s">
        <v>83</v>
      </c>
      <c r="AY421" s="279" t="s">
        <v>397</v>
      </c>
    </row>
    <row r="422" s="14" customFormat="1">
      <c r="A422" s="14"/>
      <c r="B422" s="280"/>
      <c r="C422" s="281"/>
      <c r="D422" s="261" t="s">
        <v>465</v>
      </c>
      <c r="E422" s="282" t="s">
        <v>1</v>
      </c>
      <c r="F422" s="283" t="s">
        <v>467</v>
      </c>
      <c r="G422" s="281"/>
      <c r="H422" s="284">
        <v>74</v>
      </c>
      <c r="I422" s="285"/>
      <c r="J422" s="281"/>
      <c r="K422" s="281"/>
      <c r="L422" s="286"/>
      <c r="M422" s="287"/>
      <c r="N422" s="288"/>
      <c r="O422" s="288"/>
      <c r="P422" s="288"/>
      <c r="Q422" s="288"/>
      <c r="R422" s="288"/>
      <c r="S422" s="288"/>
      <c r="T422" s="289"/>
      <c r="U422" s="14"/>
      <c r="V422" s="14"/>
      <c r="W422" s="14"/>
      <c r="X422" s="14"/>
      <c r="Y422" s="14"/>
      <c r="Z422" s="14"/>
      <c r="AA422" s="14"/>
      <c r="AB422" s="14"/>
      <c r="AC422" s="14"/>
      <c r="AD422" s="14"/>
      <c r="AE422" s="14"/>
      <c r="AT422" s="290" t="s">
        <v>465</v>
      </c>
      <c r="AU422" s="290" t="s">
        <v>93</v>
      </c>
      <c r="AV422" s="14" t="s">
        <v>124</v>
      </c>
      <c r="AW422" s="14" t="s">
        <v>38</v>
      </c>
      <c r="AX422" s="14" t="s">
        <v>91</v>
      </c>
      <c r="AY422" s="290" t="s">
        <v>397</v>
      </c>
    </row>
    <row r="423" s="2" customFormat="1" ht="21.75" customHeight="1">
      <c r="A423" s="40"/>
      <c r="B423" s="41"/>
      <c r="C423" s="247" t="s">
        <v>1100</v>
      </c>
      <c r="D423" s="247" t="s">
        <v>400</v>
      </c>
      <c r="E423" s="248" t="s">
        <v>7768</v>
      </c>
      <c r="F423" s="249" t="s">
        <v>7769</v>
      </c>
      <c r="G423" s="250" t="s">
        <v>461</v>
      </c>
      <c r="H423" s="251">
        <v>74</v>
      </c>
      <c r="I423" s="252"/>
      <c r="J423" s="253">
        <f>ROUND(I423*H423,2)</f>
        <v>0</v>
      </c>
      <c r="K423" s="254"/>
      <c r="L423" s="46"/>
      <c r="M423" s="255" t="s">
        <v>1</v>
      </c>
      <c r="N423" s="256" t="s">
        <v>48</v>
      </c>
      <c r="O423" s="93"/>
      <c r="P423" s="257">
        <f>O423*H423</f>
        <v>0</v>
      </c>
      <c r="Q423" s="257">
        <v>0</v>
      </c>
      <c r="R423" s="257">
        <f>Q423*H423</f>
        <v>0</v>
      </c>
      <c r="S423" s="257">
        <v>0</v>
      </c>
      <c r="T423" s="258">
        <f>S423*H423</f>
        <v>0</v>
      </c>
      <c r="U423" s="40"/>
      <c r="V423" s="40"/>
      <c r="W423" s="40"/>
      <c r="X423" s="40"/>
      <c r="Y423" s="40"/>
      <c r="Z423" s="40"/>
      <c r="AA423" s="40"/>
      <c r="AB423" s="40"/>
      <c r="AC423" s="40"/>
      <c r="AD423" s="40"/>
      <c r="AE423" s="40"/>
      <c r="AR423" s="259" t="s">
        <v>124</v>
      </c>
      <c r="AT423" s="259" t="s">
        <v>400</v>
      </c>
      <c r="AU423" s="259" t="s">
        <v>93</v>
      </c>
      <c r="AY423" s="18" t="s">
        <v>397</v>
      </c>
      <c r="BE423" s="260">
        <f>IF(N423="základní",J423,0)</f>
        <v>0</v>
      </c>
      <c r="BF423" s="260">
        <f>IF(N423="snížená",J423,0)</f>
        <v>0</v>
      </c>
      <c r="BG423" s="260">
        <f>IF(N423="zákl. přenesená",J423,0)</f>
        <v>0</v>
      </c>
      <c r="BH423" s="260">
        <f>IF(N423="sníž. přenesená",J423,0)</f>
        <v>0</v>
      </c>
      <c r="BI423" s="260">
        <f>IF(N423="nulová",J423,0)</f>
        <v>0</v>
      </c>
      <c r="BJ423" s="18" t="s">
        <v>91</v>
      </c>
      <c r="BK423" s="260">
        <f>ROUND(I423*H423,2)</f>
        <v>0</v>
      </c>
      <c r="BL423" s="18" t="s">
        <v>124</v>
      </c>
      <c r="BM423" s="259" t="s">
        <v>1103</v>
      </c>
    </row>
    <row r="424" s="13" customFormat="1">
      <c r="A424" s="13"/>
      <c r="B424" s="269"/>
      <c r="C424" s="270"/>
      <c r="D424" s="261" t="s">
        <v>465</v>
      </c>
      <c r="E424" s="271" t="s">
        <v>1</v>
      </c>
      <c r="F424" s="272" t="s">
        <v>8231</v>
      </c>
      <c r="G424" s="270"/>
      <c r="H424" s="273">
        <v>74</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465</v>
      </c>
      <c r="AU424" s="279" t="s">
        <v>93</v>
      </c>
      <c r="AV424" s="13" t="s">
        <v>93</v>
      </c>
      <c r="AW424" s="13" t="s">
        <v>38</v>
      </c>
      <c r="AX424" s="13" t="s">
        <v>83</v>
      </c>
      <c r="AY424" s="279" t="s">
        <v>397</v>
      </c>
    </row>
    <row r="425" s="14" customFormat="1">
      <c r="A425" s="14"/>
      <c r="B425" s="280"/>
      <c r="C425" s="281"/>
      <c r="D425" s="261" t="s">
        <v>465</v>
      </c>
      <c r="E425" s="282" t="s">
        <v>1</v>
      </c>
      <c r="F425" s="283" t="s">
        <v>467</v>
      </c>
      <c r="G425" s="281"/>
      <c r="H425" s="284">
        <v>74</v>
      </c>
      <c r="I425" s="285"/>
      <c r="J425" s="281"/>
      <c r="K425" s="281"/>
      <c r="L425" s="286"/>
      <c r="M425" s="287"/>
      <c r="N425" s="288"/>
      <c r="O425" s="288"/>
      <c r="P425" s="288"/>
      <c r="Q425" s="288"/>
      <c r="R425" s="288"/>
      <c r="S425" s="288"/>
      <c r="T425" s="289"/>
      <c r="U425" s="14"/>
      <c r="V425" s="14"/>
      <c r="W425" s="14"/>
      <c r="X425" s="14"/>
      <c r="Y425" s="14"/>
      <c r="Z425" s="14"/>
      <c r="AA425" s="14"/>
      <c r="AB425" s="14"/>
      <c r="AC425" s="14"/>
      <c r="AD425" s="14"/>
      <c r="AE425" s="14"/>
      <c r="AT425" s="290" t="s">
        <v>465</v>
      </c>
      <c r="AU425" s="290" t="s">
        <v>93</v>
      </c>
      <c r="AV425" s="14" t="s">
        <v>124</v>
      </c>
      <c r="AW425" s="14" t="s">
        <v>38</v>
      </c>
      <c r="AX425" s="14" t="s">
        <v>91</v>
      </c>
      <c r="AY425" s="290" t="s">
        <v>397</v>
      </c>
    </row>
    <row r="426" s="2" customFormat="1" ht="21.75" customHeight="1">
      <c r="A426" s="40"/>
      <c r="B426" s="41"/>
      <c r="C426" s="247" t="s">
        <v>1105</v>
      </c>
      <c r="D426" s="247" t="s">
        <v>400</v>
      </c>
      <c r="E426" s="248" t="s">
        <v>7770</v>
      </c>
      <c r="F426" s="249" t="s">
        <v>7771</v>
      </c>
      <c r="G426" s="250" t="s">
        <v>656</v>
      </c>
      <c r="H426" s="251">
        <v>2</v>
      </c>
      <c r="I426" s="252"/>
      <c r="J426" s="253">
        <f>ROUND(I426*H426,2)</f>
        <v>0</v>
      </c>
      <c r="K426" s="254"/>
      <c r="L426" s="46"/>
      <c r="M426" s="255" t="s">
        <v>1</v>
      </c>
      <c r="N426" s="256" t="s">
        <v>48</v>
      </c>
      <c r="O426" s="93"/>
      <c r="P426" s="257">
        <f>O426*H426</f>
        <v>0</v>
      </c>
      <c r="Q426" s="257">
        <v>0</v>
      </c>
      <c r="R426" s="257">
        <f>Q426*H426</f>
        <v>0</v>
      </c>
      <c r="S426" s="257">
        <v>0</v>
      </c>
      <c r="T426" s="258">
        <f>S426*H426</f>
        <v>0</v>
      </c>
      <c r="U426" s="40"/>
      <c r="V426" s="40"/>
      <c r="W426" s="40"/>
      <c r="X426" s="40"/>
      <c r="Y426" s="40"/>
      <c r="Z426" s="40"/>
      <c r="AA426" s="40"/>
      <c r="AB426" s="40"/>
      <c r="AC426" s="40"/>
      <c r="AD426" s="40"/>
      <c r="AE426" s="40"/>
      <c r="AR426" s="259" t="s">
        <v>124</v>
      </c>
      <c r="AT426" s="259" t="s">
        <v>400</v>
      </c>
      <c r="AU426" s="259" t="s">
        <v>93</v>
      </c>
      <c r="AY426" s="18" t="s">
        <v>397</v>
      </c>
      <c r="BE426" s="260">
        <f>IF(N426="základní",J426,0)</f>
        <v>0</v>
      </c>
      <c r="BF426" s="260">
        <f>IF(N426="snížená",J426,0)</f>
        <v>0</v>
      </c>
      <c r="BG426" s="260">
        <f>IF(N426="zákl. přenesená",J426,0)</f>
        <v>0</v>
      </c>
      <c r="BH426" s="260">
        <f>IF(N426="sníž. přenesená",J426,0)</f>
        <v>0</v>
      </c>
      <c r="BI426" s="260">
        <f>IF(N426="nulová",J426,0)</f>
        <v>0</v>
      </c>
      <c r="BJ426" s="18" t="s">
        <v>91</v>
      </c>
      <c r="BK426" s="260">
        <f>ROUND(I426*H426,2)</f>
        <v>0</v>
      </c>
      <c r="BL426" s="18" t="s">
        <v>124</v>
      </c>
      <c r="BM426" s="259" t="s">
        <v>1108</v>
      </c>
    </row>
    <row r="427" s="13" customFormat="1">
      <c r="A427" s="13"/>
      <c r="B427" s="269"/>
      <c r="C427" s="270"/>
      <c r="D427" s="261" t="s">
        <v>465</v>
      </c>
      <c r="E427" s="271" t="s">
        <v>1</v>
      </c>
      <c r="F427" s="272" t="s">
        <v>7745</v>
      </c>
      <c r="G427" s="270"/>
      <c r="H427" s="273">
        <v>2</v>
      </c>
      <c r="I427" s="274"/>
      <c r="J427" s="270"/>
      <c r="K427" s="270"/>
      <c r="L427" s="275"/>
      <c r="M427" s="276"/>
      <c r="N427" s="277"/>
      <c r="O427" s="277"/>
      <c r="P427" s="277"/>
      <c r="Q427" s="277"/>
      <c r="R427" s="277"/>
      <c r="S427" s="277"/>
      <c r="T427" s="278"/>
      <c r="U427" s="13"/>
      <c r="V427" s="13"/>
      <c r="W427" s="13"/>
      <c r="X427" s="13"/>
      <c r="Y427" s="13"/>
      <c r="Z427" s="13"/>
      <c r="AA427" s="13"/>
      <c r="AB427" s="13"/>
      <c r="AC427" s="13"/>
      <c r="AD427" s="13"/>
      <c r="AE427" s="13"/>
      <c r="AT427" s="279" t="s">
        <v>465</v>
      </c>
      <c r="AU427" s="279" t="s">
        <v>93</v>
      </c>
      <c r="AV427" s="13" t="s">
        <v>93</v>
      </c>
      <c r="AW427" s="13" t="s">
        <v>38</v>
      </c>
      <c r="AX427" s="13" t="s">
        <v>83</v>
      </c>
      <c r="AY427" s="279" t="s">
        <v>397</v>
      </c>
    </row>
    <row r="428" s="14" customFormat="1">
      <c r="A428" s="14"/>
      <c r="B428" s="280"/>
      <c r="C428" s="281"/>
      <c r="D428" s="261" t="s">
        <v>465</v>
      </c>
      <c r="E428" s="282" t="s">
        <v>1</v>
      </c>
      <c r="F428" s="283" t="s">
        <v>467</v>
      </c>
      <c r="G428" s="281"/>
      <c r="H428" s="284">
        <v>2</v>
      </c>
      <c r="I428" s="285"/>
      <c r="J428" s="281"/>
      <c r="K428" s="281"/>
      <c r="L428" s="286"/>
      <c r="M428" s="287"/>
      <c r="N428" s="288"/>
      <c r="O428" s="288"/>
      <c r="P428" s="288"/>
      <c r="Q428" s="288"/>
      <c r="R428" s="288"/>
      <c r="S428" s="288"/>
      <c r="T428" s="289"/>
      <c r="U428" s="14"/>
      <c r="V428" s="14"/>
      <c r="W428" s="14"/>
      <c r="X428" s="14"/>
      <c r="Y428" s="14"/>
      <c r="Z428" s="14"/>
      <c r="AA428" s="14"/>
      <c r="AB428" s="14"/>
      <c r="AC428" s="14"/>
      <c r="AD428" s="14"/>
      <c r="AE428" s="14"/>
      <c r="AT428" s="290" t="s">
        <v>465</v>
      </c>
      <c r="AU428" s="290" t="s">
        <v>93</v>
      </c>
      <c r="AV428" s="14" t="s">
        <v>124</v>
      </c>
      <c r="AW428" s="14" t="s">
        <v>38</v>
      </c>
      <c r="AX428" s="14" t="s">
        <v>91</v>
      </c>
      <c r="AY428" s="290" t="s">
        <v>397</v>
      </c>
    </row>
    <row r="429" s="2" customFormat="1" ht="21.75" customHeight="1">
      <c r="A429" s="40"/>
      <c r="B429" s="41"/>
      <c r="C429" s="247" t="s">
        <v>1109</v>
      </c>
      <c r="D429" s="247" t="s">
        <v>400</v>
      </c>
      <c r="E429" s="248" t="s">
        <v>8232</v>
      </c>
      <c r="F429" s="249" t="s">
        <v>8233</v>
      </c>
      <c r="G429" s="250" t="s">
        <v>461</v>
      </c>
      <c r="H429" s="251">
        <v>118</v>
      </c>
      <c r="I429" s="252"/>
      <c r="J429" s="253">
        <f>ROUND(I429*H429,2)</f>
        <v>0</v>
      </c>
      <c r="K429" s="254"/>
      <c r="L429" s="46"/>
      <c r="M429" s="255" t="s">
        <v>1</v>
      </c>
      <c r="N429" s="25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124</v>
      </c>
      <c r="AT429" s="259" t="s">
        <v>400</v>
      </c>
      <c r="AU429" s="259" t="s">
        <v>93</v>
      </c>
      <c r="AY429" s="18" t="s">
        <v>397</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124</v>
      </c>
      <c r="BM429" s="259" t="s">
        <v>1112</v>
      </c>
    </row>
    <row r="430" s="13" customFormat="1">
      <c r="A430" s="13"/>
      <c r="B430" s="269"/>
      <c r="C430" s="270"/>
      <c r="D430" s="261" t="s">
        <v>465</v>
      </c>
      <c r="E430" s="271" t="s">
        <v>1</v>
      </c>
      <c r="F430" s="272" t="s">
        <v>8234</v>
      </c>
      <c r="G430" s="270"/>
      <c r="H430" s="273">
        <v>118</v>
      </c>
      <c r="I430" s="274"/>
      <c r="J430" s="270"/>
      <c r="K430" s="270"/>
      <c r="L430" s="275"/>
      <c r="M430" s="276"/>
      <c r="N430" s="277"/>
      <c r="O430" s="277"/>
      <c r="P430" s="277"/>
      <c r="Q430" s="277"/>
      <c r="R430" s="277"/>
      <c r="S430" s="277"/>
      <c r="T430" s="278"/>
      <c r="U430" s="13"/>
      <c r="V430" s="13"/>
      <c r="W430" s="13"/>
      <c r="X430" s="13"/>
      <c r="Y430" s="13"/>
      <c r="Z430" s="13"/>
      <c r="AA430" s="13"/>
      <c r="AB430" s="13"/>
      <c r="AC430" s="13"/>
      <c r="AD430" s="13"/>
      <c r="AE430" s="13"/>
      <c r="AT430" s="279" t="s">
        <v>465</v>
      </c>
      <c r="AU430" s="279" t="s">
        <v>93</v>
      </c>
      <c r="AV430" s="13" t="s">
        <v>93</v>
      </c>
      <c r="AW430" s="13" t="s">
        <v>38</v>
      </c>
      <c r="AX430" s="13" t="s">
        <v>83</v>
      </c>
      <c r="AY430" s="279" t="s">
        <v>397</v>
      </c>
    </row>
    <row r="431" s="14" customFormat="1">
      <c r="A431" s="14"/>
      <c r="B431" s="280"/>
      <c r="C431" s="281"/>
      <c r="D431" s="261" t="s">
        <v>465</v>
      </c>
      <c r="E431" s="282" t="s">
        <v>1</v>
      </c>
      <c r="F431" s="283" t="s">
        <v>467</v>
      </c>
      <c r="G431" s="281"/>
      <c r="H431" s="284">
        <v>118</v>
      </c>
      <c r="I431" s="285"/>
      <c r="J431" s="281"/>
      <c r="K431" s="281"/>
      <c r="L431" s="286"/>
      <c r="M431" s="287"/>
      <c r="N431" s="288"/>
      <c r="O431" s="288"/>
      <c r="P431" s="288"/>
      <c r="Q431" s="288"/>
      <c r="R431" s="288"/>
      <c r="S431" s="288"/>
      <c r="T431" s="289"/>
      <c r="U431" s="14"/>
      <c r="V431" s="14"/>
      <c r="W431" s="14"/>
      <c r="X431" s="14"/>
      <c r="Y431" s="14"/>
      <c r="Z431" s="14"/>
      <c r="AA431" s="14"/>
      <c r="AB431" s="14"/>
      <c r="AC431" s="14"/>
      <c r="AD431" s="14"/>
      <c r="AE431" s="14"/>
      <c r="AT431" s="290" t="s">
        <v>465</v>
      </c>
      <c r="AU431" s="290" t="s">
        <v>93</v>
      </c>
      <c r="AV431" s="14" t="s">
        <v>124</v>
      </c>
      <c r="AW431" s="14" t="s">
        <v>38</v>
      </c>
      <c r="AX431" s="14" t="s">
        <v>91</v>
      </c>
      <c r="AY431" s="290" t="s">
        <v>397</v>
      </c>
    </row>
    <row r="432" s="2" customFormat="1" ht="21.75" customHeight="1">
      <c r="A432" s="40"/>
      <c r="B432" s="41"/>
      <c r="C432" s="247" t="s">
        <v>790</v>
      </c>
      <c r="D432" s="247" t="s">
        <v>400</v>
      </c>
      <c r="E432" s="248" t="s">
        <v>8235</v>
      </c>
      <c r="F432" s="249" t="s">
        <v>8236</v>
      </c>
      <c r="G432" s="250" t="s">
        <v>461</v>
      </c>
      <c r="H432" s="251">
        <v>118</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124</v>
      </c>
      <c r="AT432" s="259" t="s">
        <v>400</v>
      </c>
      <c r="AU432" s="259" t="s">
        <v>93</v>
      </c>
      <c r="AY432" s="18" t="s">
        <v>397</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124</v>
      </c>
      <c r="BM432" s="259" t="s">
        <v>1115</v>
      </c>
    </row>
    <row r="433" s="13" customFormat="1">
      <c r="A433" s="13"/>
      <c r="B433" s="269"/>
      <c r="C433" s="270"/>
      <c r="D433" s="261" t="s">
        <v>465</v>
      </c>
      <c r="E433" s="271" t="s">
        <v>1</v>
      </c>
      <c r="F433" s="272" t="s">
        <v>8234</v>
      </c>
      <c r="G433" s="270"/>
      <c r="H433" s="273">
        <v>118</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465</v>
      </c>
      <c r="AU433" s="279" t="s">
        <v>93</v>
      </c>
      <c r="AV433" s="13" t="s">
        <v>93</v>
      </c>
      <c r="AW433" s="13" t="s">
        <v>38</v>
      </c>
      <c r="AX433" s="13" t="s">
        <v>83</v>
      </c>
      <c r="AY433" s="279" t="s">
        <v>397</v>
      </c>
    </row>
    <row r="434" s="14" customFormat="1">
      <c r="A434" s="14"/>
      <c r="B434" s="280"/>
      <c r="C434" s="281"/>
      <c r="D434" s="261" t="s">
        <v>465</v>
      </c>
      <c r="E434" s="282" t="s">
        <v>1</v>
      </c>
      <c r="F434" s="283" t="s">
        <v>467</v>
      </c>
      <c r="G434" s="281"/>
      <c r="H434" s="284">
        <v>118</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465</v>
      </c>
      <c r="AU434" s="290" t="s">
        <v>93</v>
      </c>
      <c r="AV434" s="14" t="s">
        <v>124</v>
      </c>
      <c r="AW434" s="14" t="s">
        <v>38</v>
      </c>
      <c r="AX434" s="14" t="s">
        <v>91</v>
      </c>
      <c r="AY434" s="290" t="s">
        <v>397</v>
      </c>
    </row>
    <row r="435" s="2" customFormat="1" ht="33" customHeight="1">
      <c r="A435" s="40"/>
      <c r="B435" s="41"/>
      <c r="C435" s="247" t="s">
        <v>1116</v>
      </c>
      <c r="D435" s="247" t="s">
        <v>400</v>
      </c>
      <c r="E435" s="248" t="s">
        <v>8237</v>
      </c>
      <c r="F435" s="249" t="s">
        <v>8238</v>
      </c>
      <c r="G435" s="250" t="s">
        <v>656</v>
      </c>
      <c r="H435" s="251">
        <v>4</v>
      </c>
      <c r="I435" s="252"/>
      <c r="J435" s="253">
        <f>ROUND(I435*H435,2)</f>
        <v>0</v>
      </c>
      <c r="K435" s="254"/>
      <c r="L435" s="46"/>
      <c r="M435" s="255" t="s">
        <v>1</v>
      </c>
      <c r="N435" s="25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124</v>
      </c>
      <c r="AT435" s="259" t="s">
        <v>400</v>
      </c>
      <c r="AU435" s="259" t="s">
        <v>93</v>
      </c>
      <c r="AY435" s="18" t="s">
        <v>397</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124</v>
      </c>
      <c r="BM435" s="259" t="s">
        <v>1479</v>
      </c>
    </row>
    <row r="436" s="13" customFormat="1">
      <c r="A436" s="13"/>
      <c r="B436" s="269"/>
      <c r="C436" s="270"/>
      <c r="D436" s="261" t="s">
        <v>465</v>
      </c>
      <c r="E436" s="271" t="s">
        <v>1</v>
      </c>
      <c r="F436" s="272" t="s">
        <v>7802</v>
      </c>
      <c r="G436" s="270"/>
      <c r="H436" s="273">
        <v>4</v>
      </c>
      <c r="I436" s="274"/>
      <c r="J436" s="270"/>
      <c r="K436" s="270"/>
      <c r="L436" s="275"/>
      <c r="M436" s="276"/>
      <c r="N436" s="277"/>
      <c r="O436" s="277"/>
      <c r="P436" s="277"/>
      <c r="Q436" s="277"/>
      <c r="R436" s="277"/>
      <c r="S436" s="277"/>
      <c r="T436" s="278"/>
      <c r="U436" s="13"/>
      <c r="V436" s="13"/>
      <c r="W436" s="13"/>
      <c r="X436" s="13"/>
      <c r="Y436" s="13"/>
      <c r="Z436" s="13"/>
      <c r="AA436" s="13"/>
      <c r="AB436" s="13"/>
      <c r="AC436" s="13"/>
      <c r="AD436" s="13"/>
      <c r="AE436" s="13"/>
      <c r="AT436" s="279" t="s">
        <v>465</v>
      </c>
      <c r="AU436" s="279" t="s">
        <v>93</v>
      </c>
      <c r="AV436" s="13" t="s">
        <v>93</v>
      </c>
      <c r="AW436" s="13" t="s">
        <v>38</v>
      </c>
      <c r="AX436" s="13" t="s">
        <v>83</v>
      </c>
      <c r="AY436" s="279" t="s">
        <v>397</v>
      </c>
    </row>
    <row r="437" s="14" customFormat="1">
      <c r="A437" s="14"/>
      <c r="B437" s="280"/>
      <c r="C437" s="281"/>
      <c r="D437" s="261" t="s">
        <v>465</v>
      </c>
      <c r="E437" s="282" t="s">
        <v>1</v>
      </c>
      <c r="F437" s="283" t="s">
        <v>467</v>
      </c>
      <c r="G437" s="281"/>
      <c r="H437" s="284">
        <v>4</v>
      </c>
      <c r="I437" s="285"/>
      <c r="J437" s="281"/>
      <c r="K437" s="281"/>
      <c r="L437" s="286"/>
      <c r="M437" s="287"/>
      <c r="N437" s="288"/>
      <c r="O437" s="288"/>
      <c r="P437" s="288"/>
      <c r="Q437" s="288"/>
      <c r="R437" s="288"/>
      <c r="S437" s="288"/>
      <c r="T437" s="289"/>
      <c r="U437" s="14"/>
      <c r="V437" s="14"/>
      <c r="W437" s="14"/>
      <c r="X437" s="14"/>
      <c r="Y437" s="14"/>
      <c r="Z437" s="14"/>
      <c r="AA437" s="14"/>
      <c r="AB437" s="14"/>
      <c r="AC437" s="14"/>
      <c r="AD437" s="14"/>
      <c r="AE437" s="14"/>
      <c r="AT437" s="290" t="s">
        <v>465</v>
      </c>
      <c r="AU437" s="290" t="s">
        <v>93</v>
      </c>
      <c r="AV437" s="14" t="s">
        <v>124</v>
      </c>
      <c r="AW437" s="14" t="s">
        <v>38</v>
      </c>
      <c r="AX437" s="14" t="s">
        <v>91</v>
      </c>
      <c r="AY437" s="290" t="s">
        <v>397</v>
      </c>
    </row>
    <row r="438" s="2" customFormat="1" ht="21.75" customHeight="1">
      <c r="A438" s="40"/>
      <c r="B438" s="41"/>
      <c r="C438" s="316" t="s">
        <v>793</v>
      </c>
      <c r="D438" s="316" t="s">
        <v>534</v>
      </c>
      <c r="E438" s="317" t="s">
        <v>8239</v>
      </c>
      <c r="F438" s="318" t="s">
        <v>8240</v>
      </c>
      <c r="G438" s="319" t="s">
        <v>656</v>
      </c>
      <c r="H438" s="320">
        <v>2</v>
      </c>
      <c r="I438" s="321"/>
      <c r="J438" s="322">
        <f>ROUND(I438*H438,2)</f>
        <v>0</v>
      </c>
      <c r="K438" s="323"/>
      <c r="L438" s="324"/>
      <c r="M438" s="325" t="s">
        <v>1</v>
      </c>
      <c r="N438" s="32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136</v>
      </c>
      <c r="AT438" s="259" t="s">
        <v>534</v>
      </c>
      <c r="AU438" s="259" t="s">
        <v>93</v>
      </c>
      <c r="AY438" s="18" t="s">
        <v>397</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124</v>
      </c>
      <c r="BM438" s="259" t="s">
        <v>1496</v>
      </c>
    </row>
    <row r="439" s="13" customFormat="1">
      <c r="A439" s="13"/>
      <c r="B439" s="269"/>
      <c r="C439" s="270"/>
      <c r="D439" s="261" t="s">
        <v>465</v>
      </c>
      <c r="E439" s="271" t="s">
        <v>1</v>
      </c>
      <c r="F439" s="272" t="s">
        <v>7745</v>
      </c>
      <c r="G439" s="270"/>
      <c r="H439" s="273">
        <v>2</v>
      </c>
      <c r="I439" s="274"/>
      <c r="J439" s="270"/>
      <c r="K439" s="270"/>
      <c r="L439" s="275"/>
      <c r="M439" s="276"/>
      <c r="N439" s="277"/>
      <c r="O439" s="277"/>
      <c r="P439" s="277"/>
      <c r="Q439" s="277"/>
      <c r="R439" s="277"/>
      <c r="S439" s="277"/>
      <c r="T439" s="278"/>
      <c r="U439" s="13"/>
      <c r="V439" s="13"/>
      <c r="W439" s="13"/>
      <c r="X439" s="13"/>
      <c r="Y439" s="13"/>
      <c r="Z439" s="13"/>
      <c r="AA439" s="13"/>
      <c r="AB439" s="13"/>
      <c r="AC439" s="13"/>
      <c r="AD439" s="13"/>
      <c r="AE439" s="13"/>
      <c r="AT439" s="279" t="s">
        <v>465</v>
      </c>
      <c r="AU439" s="279" t="s">
        <v>93</v>
      </c>
      <c r="AV439" s="13" t="s">
        <v>93</v>
      </c>
      <c r="AW439" s="13" t="s">
        <v>38</v>
      </c>
      <c r="AX439" s="13" t="s">
        <v>83</v>
      </c>
      <c r="AY439" s="279" t="s">
        <v>397</v>
      </c>
    </row>
    <row r="440" s="14" customFormat="1">
      <c r="A440" s="14"/>
      <c r="B440" s="280"/>
      <c r="C440" s="281"/>
      <c r="D440" s="261" t="s">
        <v>465</v>
      </c>
      <c r="E440" s="282" t="s">
        <v>1</v>
      </c>
      <c r="F440" s="283" t="s">
        <v>467</v>
      </c>
      <c r="G440" s="281"/>
      <c r="H440" s="284">
        <v>2</v>
      </c>
      <c r="I440" s="285"/>
      <c r="J440" s="281"/>
      <c r="K440" s="281"/>
      <c r="L440" s="286"/>
      <c r="M440" s="287"/>
      <c r="N440" s="288"/>
      <c r="O440" s="288"/>
      <c r="P440" s="288"/>
      <c r="Q440" s="288"/>
      <c r="R440" s="288"/>
      <c r="S440" s="288"/>
      <c r="T440" s="289"/>
      <c r="U440" s="14"/>
      <c r="V440" s="14"/>
      <c r="W440" s="14"/>
      <c r="X440" s="14"/>
      <c r="Y440" s="14"/>
      <c r="Z440" s="14"/>
      <c r="AA440" s="14"/>
      <c r="AB440" s="14"/>
      <c r="AC440" s="14"/>
      <c r="AD440" s="14"/>
      <c r="AE440" s="14"/>
      <c r="AT440" s="290" t="s">
        <v>465</v>
      </c>
      <c r="AU440" s="290" t="s">
        <v>93</v>
      </c>
      <c r="AV440" s="14" t="s">
        <v>124</v>
      </c>
      <c r="AW440" s="14" t="s">
        <v>38</v>
      </c>
      <c r="AX440" s="14" t="s">
        <v>91</v>
      </c>
      <c r="AY440" s="290" t="s">
        <v>397</v>
      </c>
    </row>
    <row r="441" s="2" customFormat="1" ht="21.75" customHeight="1">
      <c r="A441" s="40"/>
      <c r="B441" s="41"/>
      <c r="C441" s="316" t="s">
        <v>1125</v>
      </c>
      <c r="D441" s="316" t="s">
        <v>534</v>
      </c>
      <c r="E441" s="317" t="s">
        <v>8241</v>
      </c>
      <c r="F441" s="318" t="s">
        <v>8242</v>
      </c>
      <c r="G441" s="319" t="s">
        <v>656</v>
      </c>
      <c r="H441" s="320">
        <v>2</v>
      </c>
      <c r="I441" s="321"/>
      <c r="J441" s="322">
        <f>ROUND(I441*H441,2)</f>
        <v>0</v>
      </c>
      <c r="K441" s="323"/>
      <c r="L441" s="324"/>
      <c r="M441" s="325" t="s">
        <v>1</v>
      </c>
      <c r="N441" s="326" t="s">
        <v>48</v>
      </c>
      <c r="O441" s="93"/>
      <c r="P441" s="257">
        <f>O441*H441</f>
        <v>0</v>
      </c>
      <c r="Q441" s="257">
        <v>0</v>
      </c>
      <c r="R441" s="257">
        <f>Q441*H441</f>
        <v>0</v>
      </c>
      <c r="S441" s="257">
        <v>0</v>
      </c>
      <c r="T441" s="258">
        <f>S441*H441</f>
        <v>0</v>
      </c>
      <c r="U441" s="40"/>
      <c r="V441" s="40"/>
      <c r="W441" s="40"/>
      <c r="X441" s="40"/>
      <c r="Y441" s="40"/>
      <c r="Z441" s="40"/>
      <c r="AA441" s="40"/>
      <c r="AB441" s="40"/>
      <c r="AC441" s="40"/>
      <c r="AD441" s="40"/>
      <c r="AE441" s="40"/>
      <c r="AR441" s="259" t="s">
        <v>136</v>
      </c>
      <c r="AT441" s="259" t="s">
        <v>534</v>
      </c>
      <c r="AU441" s="259" t="s">
        <v>93</v>
      </c>
      <c r="AY441" s="18" t="s">
        <v>397</v>
      </c>
      <c r="BE441" s="260">
        <f>IF(N441="základní",J441,0)</f>
        <v>0</v>
      </c>
      <c r="BF441" s="260">
        <f>IF(N441="snížená",J441,0)</f>
        <v>0</v>
      </c>
      <c r="BG441" s="260">
        <f>IF(N441="zákl. přenesená",J441,0)</f>
        <v>0</v>
      </c>
      <c r="BH441" s="260">
        <f>IF(N441="sníž. přenesená",J441,0)</f>
        <v>0</v>
      </c>
      <c r="BI441" s="260">
        <f>IF(N441="nulová",J441,0)</f>
        <v>0</v>
      </c>
      <c r="BJ441" s="18" t="s">
        <v>91</v>
      </c>
      <c r="BK441" s="260">
        <f>ROUND(I441*H441,2)</f>
        <v>0</v>
      </c>
      <c r="BL441" s="18" t="s">
        <v>124</v>
      </c>
      <c r="BM441" s="259" t="s">
        <v>1128</v>
      </c>
    </row>
    <row r="442" s="13" customFormat="1">
      <c r="A442" s="13"/>
      <c r="B442" s="269"/>
      <c r="C442" s="270"/>
      <c r="D442" s="261" t="s">
        <v>465</v>
      </c>
      <c r="E442" s="271" t="s">
        <v>1</v>
      </c>
      <c r="F442" s="272" t="s">
        <v>7745</v>
      </c>
      <c r="G442" s="270"/>
      <c r="H442" s="273">
        <v>2</v>
      </c>
      <c r="I442" s="274"/>
      <c r="J442" s="270"/>
      <c r="K442" s="270"/>
      <c r="L442" s="275"/>
      <c r="M442" s="276"/>
      <c r="N442" s="277"/>
      <c r="O442" s="277"/>
      <c r="P442" s="277"/>
      <c r="Q442" s="277"/>
      <c r="R442" s="277"/>
      <c r="S442" s="277"/>
      <c r="T442" s="278"/>
      <c r="U442" s="13"/>
      <c r="V442" s="13"/>
      <c r="W442" s="13"/>
      <c r="X442" s="13"/>
      <c r="Y442" s="13"/>
      <c r="Z442" s="13"/>
      <c r="AA442" s="13"/>
      <c r="AB442" s="13"/>
      <c r="AC442" s="13"/>
      <c r="AD442" s="13"/>
      <c r="AE442" s="13"/>
      <c r="AT442" s="279" t="s">
        <v>465</v>
      </c>
      <c r="AU442" s="279" t="s">
        <v>93</v>
      </c>
      <c r="AV442" s="13" t="s">
        <v>93</v>
      </c>
      <c r="AW442" s="13" t="s">
        <v>38</v>
      </c>
      <c r="AX442" s="13" t="s">
        <v>83</v>
      </c>
      <c r="AY442" s="279" t="s">
        <v>397</v>
      </c>
    </row>
    <row r="443" s="14" customFormat="1">
      <c r="A443" s="14"/>
      <c r="B443" s="280"/>
      <c r="C443" s="281"/>
      <c r="D443" s="261" t="s">
        <v>465</v>
      </c>
      <c r="E443" s="282" t="s">
        <v>1</v>
      </c>
      <c r="F443" s="283" t="s">
        <v>467</v>
      </c>
      <c r="G443" s="281"/>
      <c r="H443" s="284">
        <v>2</v>
      </c>
      <c r="I443" s="285"/>
      <c r="J443" s="281"/>
      <c r="K443" s="281"/>
      <c r="L443" s="286"/>
      <c r="M443" s="287"/>
      <c r="N443" s="288"/>
      <c r="O443" s="288"/>
      <c r="P443" s="288"/>
      <c r="Q443" s="288"/>
      <c r="R443" s="288"/>
      <c r="S443" s="288"/>
      <c r="T443" s="289"/>
      <c r="U443" s="14"/>
      <c r="V443" s="14"/>
      <c r="W443" s="14"/>
      <c r="X443" s="14"/>
      <c r="Y443" s="14"/>
      <c r="Z443" s="14"/>
      <c r="AA443" s="14"/>
      <c r="AB443" s="14"/>
      <c r="AC443" s="14"/>
      <c r="AD443" s="14"/>
      <c r="AE443" s="14"/>
      <c r="AT443" s="290" t="s">
        <v>465</v>
      </c>
      <c r="AU443" s="290" t="s">
        <v>93</v>
      </c>
      <c r="AV443" s="14" t="s">
        <v>124</v>
      </c>
      <c r="AW443" s="14" t="s">
        <v>38</v>
      </c>
      <c r="AX443" s="14" t="s">
        <v>91</v>
      </c>
      <c r="AY443" s="290" t="s">
        <v>397</v>
      </c>
    </row>
    <row r="444" s="2" customFormat="1" ht="21.75" customHeight="1">
      <c r="A444" s="40"/>
      <c r="B444" s="41"/>
      <c r="C444" s="316" t="s">
        <v>798</v>
      </c>
      <c r="D444" s="316" t="s">
        <v>534</v>
      </c>
      <c r="E444" s="317" t="s">
        <v>7778</v>
      </c>
      <c r="F444" s="318" t="s">
        <v>7779</v>
      </c>
      <c r="G444" s="319" t="s">
        <v>656</v>
      </c>
      <c r="H444" s="320">
        <v>6</v>
      </c>
      <c r="I444" s="321"/>
      <c r="J444" s="322">
        <f>ROUND(I444*H444,2)</f>
        <v>0</v>
      </c>
      <c r="K444" s="323"/>
      <c r="L444" s="324"/>
      <c r="M444" s="325" t="s">
        <v>1</v>
      </c>
      <c r="N444" s="326" t="s">
        <v>48</v>
      </c>
      <c r="O444" s="93"/>
      <c r="P444" s="257">
        <f>O444*H444</f>
        <v>0</v>
      </c>
      <c r="Q444" s="257">
        <v>0</v>
      </c>
      <c r="R444" s="257">
        <f>Q444*H444</f>
        <v>0</v>
      </c>
      <c r="S444" s="257">
        <v>0</v>
      </c>
      <c r="T444" s="258">
        <f>S444*H444</f>
        <v>0</v>
      </c>
      <c r="U444" s="40"/>
      <c r="V444" s="40"/>
      <c r="W444" s="40"/>
      <c r="X444" s="40"/>
      <c r="Y444" s="40"/>
      <c r="Z444" s="40"/>
      <c r="AA444" s="40"/>
      <c r="AB444" s="40"/>
      <c r="AC444" s="40"/>
      <c r="AD444" s="40"/>
      <c r="AE444" s="40"/>
      <c r="AR444" s="259" t="s">
        <v>136</v>
      </c>
      <c r="AT444" s="259" t="s">
        <v>534</v>
      </c>
      <c r="AU444" s="259" t="s">
        <v>93</v>
      </c>
      <c r="AY444" s="18" t="s">
        <v>397</v>
      </c>
      <c r="BE444" s="260">
        <f>IF(N444="základní",J444,0)</f>
        <v>0</v>
      </c>
      <c r="BF444" s="260">
        <f>IF(N444="snížená",J444,0)</f>
        <v>0</v>
      </c>
      <c r="BG444" s="260">
        <f>IF(N444="zákl. přenesená",J444,0)</f>
        <v>0</v>
      </c>
      <c r="BH444" s="260">
        <f>IF(N444="sníž. přenesená",J444,0)</f>
        <v>0</v>
      </c>
      <c r="BI444" s="260">
        <f>IF(N444="nulová",J444,0)</f>
        <v>0</v>
      </c>
      <c r="BJ444" s="18" t="s">
        <v>91</v>
      </c>
      <c r="BK444" s="260">
        <f>ROUND(I444*H444,2)</f>
        <v>0</v>
      </c>
      <c r="BL444" s="18" t="s">
        <v>124</v>
      </c>
      <c r="BM444" s="259" t="s">
        <v>1133</v>
      </c>
    </row>
    <row r="445" s="13" customFormat="1">
      <c r="A445" s="13"/>
      <c r="B445" s="269"/>
      <c r="C445" s="270"/>
      <c r="D445" s="261" t="s">
        <v>465</v>
      </c>
      <c r="E445" s="271" t="s">
        <v>1</v>
      </c>
      <c r="F445" s="272" t="s">
        <v>8243</v>
      </c>
      <c r="G445" s="270"/>
      <c r="H445" s="273">
        <v>6</v>
      </c>
      <c r="I445" s="274"/>
      <c r="J445" s="270"/>
      <c r="K445" s="270"/>
      <c r="L445" s="275"/>
      <c r="M445" s="276"/>
      <c r="N445" s="277"/>
      <c r="O445" s="277"/>
      <c r="P445" s="277"/>
      <c r="Q445" s="277"/>
      <c r="R445" s="277"/>
      <c r="S445" s="277"/>
      <c r="T445" s="278"/>
      <c r="U445" s="13"/>
      <c r="V445" s="13"/>
      <c r="W445" s="13"/>
      <c r="X445" s="13"/>
      <c r="Y445" s="13"/>
      <c r="Z445" s="13"/>
      <c r="AA445" s="13"/>
      <c r="AB445" s="13"/>
      <c r="AC445" s="13"/>
      <c r="AD445" s="13"/>
      <c r="AE445" s="13"/>
      <c r="AT445" s="279" t="s">
        <v>465</v>
      </c>
      <c r="AU445" s="279" t="s">
        <v>93</v>
      </c>
      <c r="AV445" s="13" t="s">
        <v>93</v>
      </c>
      <c r="AW445" s="13" t="s">
        <v>38</v>
      </c>
      <c r="AX445" s="13" t="s">
        <v>83</v>
      </c>
      <c r="AY445" s="279" t="s">
        <v>397</v>
      </c>
    </row>
    <row r="446" s="14" customFormat="1">
      <c r="A446" s="14"/>
      <c r="B446" s="280"/>
      <c r="C446" s="281"/>
      <c r="D446" s="261" t="s">
        <v>465</v>
      </c>
      <c r="E446" s="282" t="s">
        <v>1</v>
      </c>
      <c r="F446" s="283" t="s">
        <v>467</v>
      </c>
      <c r="G446" s="281"/>
      <c r="H446" s="284">
        <v>6</v>
      </c>
      <c r="I446" s="285"/>
      <c r="J446" s="281"/>
      <c r="K446" s="281"/>
      <c r="L446" s="286"/>
      <c r="M446" s="287"/>
      <c r="N446" s="288"/>
      <c r="O446" s="288"/>
      <c r="P446" s="288"/>
      <c r="Q446" s="288"/>
      <c r="R446" s="288"/>
      <c r="S446" s="288"/>
      <c r="T446" s="289"/>
      <c r="U446" s="14"/>
      <c r="V446" s="14"/>
      <c r="W446" s="14"/>
      <c r="X446" s="14"/>
      <c r="Y446" s="14"/>
      <c r="Z446" s="14"/>
      <c r="AA446" s="14"/>
      <c r="AB446" s="14"/>
      <c r="AC446" s="14"/>
      <c r="AD446" s="14"/>
      <c r="AE446" s="14"/>
      <c r="AT446" s="290" t="s">
        <v>465</v>
      </c>
      <c r="AU446" s="290" t="s">
        <v>93</v>
      </c>
      <c r="AV446" s="14" t="s">
        <v>124</v>
      </c>
      <c r="AW446" s="14" t="s">
        <v>38</v>
      </c>
      <c r="AX446" s="14" t="s">
        <v>91</v>
      </c>
      <c r="AY446" s="290" t="s">
        <v>397</v>
      </c>
    </row>
    <row r="447" s="2" customFormat="1" ht="21.75" customHeight="1">
      <c r="A447" s="40"/>
      <c r="B447" s="41"/>
      <c r="C447" s="316" t="s">
        <v>1135</v>
      </c>
      <c r="D447" s="316" t="s">
        <v>534</v>
      </c>
      <c r="E447" s="317" t="s">
        <v>7871</v>
      </c>
      <c r="F447" s="318" t="s">
        <v>7872</v>
      </c>
      <c r="G447" s="319" t="s">
        <v>656</v>
      </c>
      <c r="H447" s="320">
        <v>1</v>
      </c>
      <c r="I447" s="321"/>
      <c r="J447" s="322">
        <f>ROUND(I447*H447,2)</f>
        <v>0</v>
      </c>
      <c r="K447" s="323"/>
      <c r="L447" s="324"/>
      <c r="M447" s="325" t="s">
        <v>1</v>
      </c>
      <c r="N447" s="326" t="s">
        <v>48</v>
      </c>
      <c r="O447" s="93"/>
      <c r="P447" s="257">
        <f>O447*H447</f>
        <v>0</v>
      </c>
      <c r="Q447" s="257">
        <v>0</v>
      </c>
      <c r="R447" s="257">
        <f>Q447*H447</f>
        <v>0</v>
      </c>
      <c r="S447" s="257">
        <v>0</v>
      </c>
      <c r="T447" s="258">
        <f>S447*H447</f>
        <v>0</v>
      </c>
      <c r="U447" s="40"/>
      <c r="V447" s="40"/>
      <c r="W447" s="40"/>
      <c r="X447" s="40"/>
      <c r="Y447" s="40"/>
      <c r="Z447" s="40"/>
      <c r="AA447" s="40"/>
      <c r="AB447" s="40"/>
      <c r="AC447" s="40"/>
      <c r="AD447" s="40"/>
      <c r="AE447" s="40"/>
      <c r="AR447" s="259" t="s">
        <v>136</v>
      </c>
      <c r="AT447" s="259" t="s">
        <v>534</v>
      </c>
      <c r="AU447" s="259" t="s">
        <v>93</v>
      </c>
      <c r="AY447" s="18" t="s">
        <v>397</v>
      </c>
      <c r="BE447" s="260">
        <f>IF(N447="základní",J447,0)</f>
        <v>0</v>
      </c>
      <c r="BF447" s="260">
        <f>IF(N447="snížená",J447,0)</f>
        <v>0</v>
      </c>
      <c r="BG447" s="260">
        <f>IF(N447="zákl. přenesená",J447,0)</f>
        <v>0</v>
      </c>
      <c r="BH447" s="260">
        <f>IF(N447="sníž. přenesená",J447,0)</f>
        <v>0</v>
      </c>
      <c r="BI447" s="260">
        <f>IF(N447="nulová",J447,0)</f>
        <v>0</v>
      </c>
      <c r="BJ447" s="18" t="s">
        <v>91</v>
      </c>
      <c r="BK447" s="260">
        <f>ROUND(I447*H447,2)</f>
        <v>0</v>
      </c>
      <c r="BL447" s="18" t="s">
        <v>124</v>
      </c>
      <c r="BM447" s="259" t="s">
        <v>1138</v>
      </c>
    </row>
    <row r="448" s="13" customFormat="1">
      <c r="A448" s="13"/>
      <c r="B448" s="269"/>
      <c r="C448" s="270"/>
      <c r="D448" s="261" t="s">
        <v>465</v>
      </c>
      <c r="E448" s="271" t="s">
        <v>1</v>
      </c>
      <c r="F448" s="272" t="s">
        <v>91</v>
      </c>
      <c r="G448" s="270"/>
      <c r="H448" s="273">
        <v>1</v>
      </c>
      <c r="I448" s="274"/>
      <c r="J448" s="270"/>
      <c r="K448" s="270"/>
      <c r="L448" s="275"/>
      <c r="M448" s="276"/>
      <c r="N448" s="277"/>
      <c r="O448" s="277"/>
      <c r="P448" s="277"/>
      <c r="Q448" s="277"/>
      <c r="R448" s="277"/>
      <c r="S448" s="277"/>
      <c r="T448" s="278"/>
      <c r="U448" s="13"/>
      <c r="V448" s="13"/>
      <c r="W448" s="13"/>
      <c r="X448" s="13"/>
      <c r="Y448" s="13"/>
      <c r="Z448" s="13"/>
      <c r="AA448" s="13"/>
      <c r="AB448" s="13"/>
      <c r="AC448" s="13"/>
      <c r="AD448" s="13"/>
      <c r="AE448" s="13"/>
      <c r="AT448" s="279" t="s">
        <v>465</v>
      </c>
      <c r="AU448" s="279" t="s">
        <v>93</v>
      </c>
      <c r="AV448" s="13" t="s">
        <v>93</v>
      </c>
      <c r="AW448" s="13" t="s">
        <v>38</v>
      </c>
      <c r="AX448" s="13" t="s">
        <v>83</v>
      </c>
      <c r="AY448" s="279" t="s">
        <v>397</v>
      </c>
    </row>
    <row r="449" s="14" customFormat="1">
      <c r="A449" s="14"/>
      <c r="B449" s="280"/>
      <c r="C449" s="281"/>
      <c r="D449" s="261" t="s">
        <v>465</v>
      </c>
      <c r="E449" s="282" t="s">
        <v>1</v>
      </c>
      <c r="F449" s="283" t="s">
        <v>467</v>
      </c>
      <c r="G449" s="281"/>
      <c r="H449" s="284">
        <v>1</v>
      </c>
      <c r="I449" s="285"/>
      <c r="J449" s="281"/>
      <c r="K449" s="281"/>
      <c r="L449" s="286"/>
      <c r="M449" s="287"/>
      <c r="N449" s="288"/>
      <c r="O449" s="288"/>
      <c r="P449" s="288"/>
      <c r="Q449" s="288"/>
      <c r="R449" s="288"/>
      <c r="S449" s="288"/>
      <c r="T449" s="289"/>
      <c r="U449" s="14"/>
      <c r="V449" s="14"/>
      <c r="W449" s="14"/>
      <c r="X449" s="14"/>
      <c r="Y449" s="14"/>
      <c r="Z449" s="14"/>
      <c r="AA449" s="14"/>
      <c r="AB449" s="14"/>
      <c r="AC449" s="14"/>
      <c r="AD449" s="14"/>
      <c r="AE449" s="14"/>
      <c r="AT449" s="290" t="s">
        <v>465</v>
      </c>
      <c r="AU449" s="290" t="s">
        <v>93</v>
      </c>
      <c r="AV449" s="14" t="s">
        <v>124</v>
      </c>
      <c r="AW449" s="14" t="s">
        <v>38</v>
      </c>
      <c r="AX449" s="14" t="s">
        <v>91</v>
      </c>
      <c r="AY449" s="290" t="s">
        <v>397</v>
      </c>
    </row>
    <row r="450" s="2" customFormat="1" ht="21.75" customHeight="1">
      <c r="A450" s="40"/>
      <c r="B450" s="41"/>
      <c r="C450" s="316" t="s">
        <v>807</v>
      </c>
      <c r="D450" s="316" t="s">
        <v>534</v>
      </c>
      <c r="E450" s="317" t="s">
        <v>7869</v>
      </c>
      <c r="F450" s="318" t="s">
        <v>7870</v>
      </c>
      <c r="G450" s="319" t="s">
        <v>656</v>
      </c>
      <c r="H450" s="320">
        <v>2</v>
      </c>
      <c r="I450" s="321"/>
      <c r="J450" s="322">
        <f>ROUND(I450*H450,2)</f>
        <v>0</v>
      </c>
      <c r="K450" s="323"/>
      <c r="L450" s="324"/>
      <c r="M450" s="325" t="s">
        <v>1</v>
      </c>
      <c r="N450" s="326" t="s">
        <v>48</v>
      </c>
      <c r="O450" s="93"/>
      <c r="P450" s="257">
        <f>O450*H450</f>
        <v>0</v>
      </c>
      <c r="Q450" s="257">
        <v>0</v>
      </c>
      <c r="R450" s="257">
        <f>Q450*H450</f>
        <v>0</v>
      </c>
      <c r="S450" s="257">
        <v>0</v>
      </c>
      <c r="T450" s="258">
        <f>S450*H450</f>
        <v>0</v>
      </c>
      <c r="U450" s="40"/>
      <c r="V450" s="40"/>
      <c r="W450" s="40"/>
      <c r="X450" s="40"/>
      <c r="Y450" s="40"/>
      <c r="Z450" s="40"/>
      <c r="AA450" s="40"/>
      <c r="AB450" s="40"/>
      <c r="AC450" s="40"/>
      <c r="AD450" s="40"/>
      <c r="AE450" s="40"/>
      <c r="AR450" s="259" t="s">
        <v>136</v>
      </c>
      <c r="AT450" s="259" t="s">
        <v>534</v>
      </c>
      <c r="AU450" s="259" t="s">
        <v>93</v>
      </c>
      <c r="AY450" s="18" t="s">
        <v>397</v>
      </c>
      <c r="BE450" s="260">
        <f>IF(N450="základní",J450,0)</f>
        <v>0</v>
      </c>
      <c r="BF450" s="260">
        <f>IF(N450="snížená",J450,0)</f>
        <v>0</v>
      </c>
      <c r="BG450" s="260">
        <f>IF(N450="zákl. přenesená",J450,0)</f>
        <v>0</v>
      </c>
      <c r="BH450" s="260">
        <f>IF(N450="sníž. přenesená",J450,0)</f>
        <v>0</v>
      </c>
      <c r="BI450" s="260">
        <f>IF(N450="nulová",J450,0)</f>
        <v>0</v>
      </c>
      <c r="BJ450" s="18" t="s">
        <v>91</v>
      </c>
      <c r="BK450" s="260">
        <f>ROUND(I450*H450,2)</f>
        <v>0</v>
      </c>
      <c r="BL450" s="18" t="s">
        <v>124</v>
      </c>
      <c r="BM450" s="259" t="s">
        <v>1142</v>
      </c>
    </row>
    <row r="451" s="13" customFormat="1">
      <c r="A451" s="13"/>
      <c r="B451" s="269"/>
      <c r="C451" s="270"/>
      <c r="D451" s="261" t="s">
        <v>465</v>
      </c>
      <c r="E451" s="271" t="s">
        <v>1</v>
      </c>
      <c r="F451" s="272" t="s">
        <v>7745</v>
      </c>
      <c r="G451" s="270"/>
      <c r="H451" s="273">
        <v>2</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465</v>
      </c>
      <c r="AU451" s="279" t="s">
        <v>93</v>
      </c>
      <c r="AV451" s="13" t="s">
        <v>93</v>
      </c>
      <c r="AW451" s="13" t="s">
        <v>38</v>
      </c>
      <c r="AX451" s="13" t="s">
        <v>83</v>
      </c>
      <c r="AY451" s="279" t="s">
        <v>397</v>
      </c>
    </row>
    <row r="452" s="14" customFormat="1">
      <c r="A452" s="14"/>
      <c r="B452" s="280"/>
      <c r="C452" s="281"/>
      <c r="D452" s="261" t="s">
        <v>465</v>
      </c>
      <c r="E452" s="282" t="s">
        <v>1</v>
      </c>
      <c r="F452" s="283" t="s">
        <v>467</v>
      </c>
      <c r="G452" s="281"/>
      <c r="H452" s="284">
        <v>2</v>
      </c>
      <c r="I452" s="285"/>
      <c r="J452" s="281"/>
      <c r="K452" s="281"/>
      <c r="L452" s="286"/>
      <c r="M452" s="287"/>
      <c r="N452" s="288"/>
      <c r="O452" s="288"/>
      <c r="P452" s="288"/>
      <c r="Q452" s="288"/>
      <c r="R452" s="288"/>
      <c r="S452" s="288"/>
      <c r="T452" s="289"/>
      <c r="U452" s="14"/>
      <c r="V452" s="14"/>
      <c r="W452" s="14"/>
      <c r="X452" s="14"/>
      <c r="Y452" s="14"/>
      <c r="Z452" s="14"/>
      <c r="AA452" s="14"/>
      <c r="AB452" s="14"/>
      <c r="AC452" s="14"/>
      <c r="AD452" s="14"/>
      <c r="AE452" s="14"/>
      <c r="AT452" s="290" t="s">
        <v>465</v>
      </c>
      <c r="AU452" s="290" t="s">
        <v>93</v>
      </c>
      <c r="AV452" s="14" t="s">
        <v>124</v>
      </c>
      <c r="AW452" s="14" t="s">
        <v>38</v>
      </c>
      <c r="AX452" s="14" t="s">
        <v>91</v>
      </c>
      <c r="AY452" s="290" t="s">
        <v>397</v>
      </c>
    </row>
    <row r="453" s="2" customFormat="1" ht="21.75" customHeight="1">
      <c r="A453" s="40"/>
      <c r="B453" s="41"/>
      <c r="C453" s="316" t="s">
        <v>1143</v>
      </c>
      <c r="D453" s="316" t="s">
        <v>534</v>
      </c>
      <c r="E453" s="317" t="s">
        <v>7776</v>
      </c>
      <c r="F453" s="318" t="s">
        <v>7777</v>
      </c>
      <c r="G453" s="319" t="s">
        <v>656</v>
      </c>
      <c r="H453" s="320">
        <v>2</v>
      </c>
      <c r="I453" s="321"/>
      <c r="J453" s="322">
        <f>ROUND(I453*H453,2)</f>
        <v>0</v>
      </c>
      <c r="K453" s="323"/>
      <c r="L453" s="324"/>
      <c r="M453" s="325" t="s">
        <v>1</v>
      </c>
      <c r="N453" s="32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136</v>
      </c>
      <c r="AT453" s="259" t="s">
        <v>534</v>
      </c>
      <c r="AU453" s="259" t="s">
        <v>93</v>
      </c>
      <c r="AY453" s="18" t="s">
        <v>397</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124</v>
      </c>
      <c r="BM453" s="259" t="s">
        <v>1146</v>
      </c>
    </row>
    <row r="454" s="13" customFormat="1">
      <c r="A454" s="13"/>
      <c r="B454" s="269"/>
      <c r="C454" s="270"/>
      <c r="D454" s="261" t="s">
        <v>465</v>
      </c>
      <c r="E454" s="271" t="s">
        <v>1</v>
      </c>
      <c r="F454" s="272" t="s">
        <v>7745</v>
      </c>
      <c r="G454" s="270"/>
      <c r="H454" s="273">
        <v>2</v>
      </c>
      <c r="I454" s="274"/>
      <c r="J454" s="270"/>
      <c r="K454" s="270"/>
      <c r="L454" s="275"/>
      <c r="M454" s="276"/>
      <c r="N454" s="277"/>
      <c r="O454" s="277"/>
      <c r="P454" s="277"/>
      <c r="Q454" s="277"/>
      <c r="R454" s="277"/>
      <c r="S454" s="277"/>
      <c r="T454" s="278"/>
      <c r="U454" s="13"/>
      <c r="V454" s="13"/>
      <c r="W454" s="13"/>
      <c r="X454" s="13"/>
      <c r="Y454" s="13"/>
      <c r="Z454" s="13"/>
      <c r="AA454" s="13"/>
      <c r="AB454" s="13"/>
      <c r="AC454" s="13"/>
      <c r="AD454" s="13"/>
      <c r="AE454" s="13"/>
      <c r="AT454" s="279" t="s">
        <v>465</v>
      </c>
      <c r="AU454" s="279" t="s">
        <v>93</v>
      </c>
      <c r="AV454" s="13" t="s">
        <v>93</v>
      </c>
      <c r="AW454" s="13" t="s">
        <v>38</v>
      </c>
      <c r="AX454" s="13" t="s">
        <v>83</v>
      </c>
      <c r="AY454" s="279" t="s">
        <v>397</v>
      </c>
    </row>
    <row r="455" s="14" customFormat="1">
      <c r="A455" s="14"/>
      <c r="B455" s="280"/>
      <c r="C455" s="281"/>
      <c r="D455" s="261" t="s">
        <v>465</v>
      </c>
      <c r="E455" s="282" t="s">
        <v>1</v>
      </c>
      <c r="F455" s="283" t="s">
        <v>467</v>
      </c>
      <c r="G455" s="281"/>
      <c r="H455" s="284">
        <v>2</v>
      </c>
      <c r="I455" s="285"/>
      <c r="J455" s="281"/>
      <c r="K455" s="281"/>
      <c r="L455" s="286"/>
      <c r="M455" s="287"/>
      <c r="N455" s="288"/>
      <c r="O455" s="288"/>
      <c r="P455" s="288"/>
      <c r="Q455" s="288"/>
      <c r="R455" s="288"/>
      <c r="S455" s="288"/>
      <c r="T455" s="289"/>
      <c r="U455" s="14"/>
      <c r="V455" s="14"/>
      <c r="W455" s="14"/>
      <c r="X455" s="14"/>
      <c r="Y455" s="14"/>
      <c r="Z455" s="14"/>
      <c r="AA455" s="14"/>
      <c r="AB455" s="14"/>
      <c r="AC455" s="14"/>
      <c r="AD455" s="14"/>
      <c r="AE455" s="14"/>
      <c r="AT455" s="290" t="s">
        <v>465</v>
      </c>
      <c r="AU455" s="290" t="s">
        <v>93</v>
      </c>
      <c r="AV455" s="14" t="s">
        <v>124</v>
      </c>
      <c r="AW455" s="14" t="s">
        <v>38</v>
      </c>
      <c r="AX455" s="14" t="s">
        <v>91</v>
      </c>
      <c r="AY455" s="290" t="s">
        <v>397</v>
      </c>
    </row>
    <row r="456" s="2" customFormat="1" ht="21.75" customHeight="1">
      <c r="A456" s="40"/>
      <c r="B456" s="41"/>
      <c r="C456" s="316" t="s">
        <v>812</v>
      </c>
      <c r="D456" s="316" t="s">
        <v>534</v>
      </c>
      <c r="E456" s="317" t="s">
        <v>8044</v>
      </c>
      <c r="F456" s="318" t="s">
        <v>8045</v>
      </c>
      <c r="G456" s="319" t="s">
        <v>656</v>
      </c>
      <c r="H456" s="320">
        <v>2</v>
      </c>
      <c r="I456" s="321"/>
      <c r="J456" s="322">
        <f>ROUND(I456*H456,2)</f>
        <v>0</v>
      </c>
      <c r="K456" s="323"/>
      <c r="L456" s="324"/>
      <c r="M456" s="325" t="s">
        <v>1</v>
      </c>
      <c r="N456" s="326" t="s">
        <v>48</v>
      </c>
      <c r="O456" s="93"/>
      <c r="P456" s="257">
        <f>O456*H456</f>
        <v>0</v>
      </c>
      <c r="Q456" s="257">
        <v>0</v>
      </c>
      <c r="R456" s="257">
        <f>Q456*H456</f>
        <v>0</v>
      </c>
      <c r="S456" s="257">
        <v>0</v>
      </c>
      <c r="T456" s="258">
        <f>S456*H456</f>
        <v>0</v>
      </c>
      <c r="U456" s="40"/>
      <c r="V456" s="40"/>
      <c r="W456" s="40"/>
      <c r="X456" s="40"/>
      <c r="Y456" s="40"/>
      <c r="Z456" s="40"/>
      <c r="AA456" s="40"/>
      <c r="AB456" s="40"/>
      <c r="AC456" s="40"/>
      <c r="AD456" s="40"/>
      <c r="AE456" s="40"/>
      <c r="AR456" s="259" t="s">
        <v>136</v>
      </c>
      <c r="AT456" s="259" t="s">
        <v>534</v>
      </c>
      <c r="AU456" s="259" t="s">
        <v>93</v>
      </c>
      <c r="AY456" s="18" t="s">
        <v>397</v>
      </c>
      <c r="BE456" s="260">
        <f>IF(N456="základní",J456,0)</f>
        <v>0</v>
      </c>
      <c r="BF456" s="260">
        <f>IF(N456="snížená",J456,0)</f>
        <v>0</v>
      </c>
      <c r="BG456" s="260">
        <f>IF(N456="zákl. přenesená",J456,0)</f>
        <v>0</v>
      </c>
      <c r="BH456" s="260">
        <f>IF(N456="sníž. přenesená",J456,0)</f>
        <v>0</v>
      </c>
      <c r="BI456" s="260">
        <f>IF(N456="nulová",J456,0)</f>
        <v>0</v>
      </c>
      <c r="BJ456" s="18" t="s">
        <v>91</v>
      </c>
      <c r="BK456" s="260">
        <f>ROUND(I456*H456,2)</f>
        <v>0</v>
      </c>
      <c r="BL456" s="18" t="s">
        <v>124</v>
      </c>
      <c r="BM456" s="259" t="s">
        <v>1150</v>
      </c>
    </row>
    <row r="457" s="13" customFormat="1">
      <c r="A457" s="13"/>
      <c r="B457" s="269"/>
      <c r="C457" s="270"/>
      <c r="D457" s="261" t="s">
        <v>465</v>
      </c>
      <c r="E457" s="271" t="s">
        <v>1</v>
      </c>
      <c r="F457" s="272" t="s">
        <v>7745</v>
      </c>
      <c r="G457" s="270"/>
      <c r="H457" s="273">
        <v>2</v>
      </c>
      <c r="I457" s="274"/>
      <c r="J457" s="270"/>
      <c r="K457" s="270"/>
      <c r="L457" s="275"/>
      <c r="M457" s="276"/>
      <c r="N457" s="277"/>
      <c r="O457" s="277"/>
      <c r="P457" s="277"/>
      <c r="Q457" s="277"/>
      <c r="R457" s="277"/>
      <c r="S457" s="277"/>
      <c r="T457" s="278"/>
      <c r="U457" s="13"/>
      <c r="V457" s="13"/>
      <c r="W457" s="13"/>
      <c r="X457" s="13"/>
      <c r="Y457" s="13"/>
      <c r="Z457" s="13"/>
      <c r="AA457" s="13"/>
      <c r="AB457" s="13"/>
      <c r="AC457" s="13"/>
      <c r="AD457" s="13"/>
      <c r="AE457" s="13"/>
      <c r="AT457" s="279" t="s">
        <v>465</v>
      </c>
      <c r="AU457" s="279" t="s">
        <v>93</v>
      </c>
      <c r="AV457" s="13" t="s">
        <v>93</v>
      </c>
      <c r="AW457" s="13" t="s">
        <v>38</v>
      </c>
      <c r="AX457" s="13" t="s">
        <v>83</v>
      </c>
      <c r="AY457" s="279" t="s">
        <v>397</v>
      </c>
    </row>
    <row r="458" s="14" customFormat="1">
      <c r="A458" s="14"/>
      <c r="B458" s="280"/>
      <c r="C458" s="281"/>
      <c r="D458" s="261" t="s">
        <v>465</v>
      </c>
      <c r="E458" s="282" t="s">
        <v>1</v>
      </c>
      <c r="F458" s="283" t="s">
        <v>467</v>
      </c>
      <c r="G458" s="281"/>
      <c r="H458" s="284">
        <v>2</v>
      </c>
      <c r="I458" s="285"/>
      <c r="J458" s="281"/>
      <c r="K458" s="281"/>
      <c r="L458" s="286"/>
      <c r="M458" s="287"/>
      <c r="N458" s="288"/>
      <c r="O458" s="288"/>
      <c r="P458" s="288"/>
      <c r="Q458" s="288"/>
      <c r="R458" s="288"/>
      <c r="S458" s="288"/>
      <c r="T458" s="289"/>
      <c r="U458" s="14"/>
      <c r="V458" s="14"/>
      <c r="W458" s="14"/>
      <c r="X458" s="14"/>
      <c r="Y458" s="14"/>
      <c r="Z458" s="14"/>
      <c r="AA458" s="14"/>
      <c r="AB458" s="14"/>
      <c r="AC458" s="14"/>
      <c r="AD458" s="14"/>
      <c r="AE458" s="14"/>
      <c r="AT458" s="290" t="s">
        <v>465</v>
      </c>
      <c r="AU458" s="290" t="s">
        <v>93</v>
      </c>
      <c r="AV458" s="14" t="s">
        <v>124</v>
      </c>
      <c r="AW458" s="14" t="s">
        <v>38</v>
      </c>
      <c r="AX458" s="14" t="s">
        <v>91</v>
      </c>
      <c r="AY458" s="290" t="s">
        <v>397</v>
      </c>
    </row>
    <row r="459" s="2" customFormat="1" ht="33" customHeight="1">
      <c r="A459" s="40"/>
      <c r="B459" s="41"/>
      <c r="C459" s="247" t="s">
        <v>1152</v>
      </c>
      <c r="D459" s="247" t="s">
        <v>400</v>
      </c>
      <c r="E459" s="248" t="s">
        <v>8244</v>
      </c>
      <c r="F459" s="249" t="s">
        <v>8245</v>
      </c>
      <c r="G459" s="250" t="s">
        <v>656</v>
      </c>
      <c r="H459" s="251">
        <v>1</v>
      </c>
      <c r="I459" s="252"/>
      <c r="J459" s="253">
        <f>ROUND(I459*H459,2)</f>
        <v>0</v>
      </c>
      <c r="K459" s="254"/>
      <c r="L459" s="46"/>
      <c r="M459" s="255" t="s">
        <v>1</v>
      </c>
      <c r="N459" s="256" t="s">
        <v>48</v>
      </c>
      <c r="O459" s="93"/>
      <c r="P459" s="257">
        <f>O459*H459</f>
        <v>0</v>
      </c>
      <c r="Q459" s="257">
        <v>0</v>
      </c>
      <c r="R459" s="257">
        <f>Q459*H459</f>
        <v>0</v>
      </c>
      <c r="S459" s="257">
        <v>0</v>
      </c>
      <c r="T459" s="258">
        <f>S459*H459</f>
        <v>0</v>
      </c>
      <c r="U459" s="40"/>
      <c r="V459" s="40"/>
      <c r="W459" s="40"/>
      <c r="X459" s="40"/>
      <c r="Y459" s="40"/>
      <c r="Z459" s="40"/>
      <c r="AA459" s="40"/>
      <c r="AB459" s="40"/>
      <c r="AC459" s="40"/>
      <c r="AD459" s="40"/>
      <c r="AE459" s="40"/>
      <c r="AR459" s="259" t="s">
        <v>124</v>
      </c>
      <c r="AT459" s="259" t="s">
        <v>400</v>
      </c>
      <c r="AU459" s="259" t="s">
        <v>93</v>
      </c>
      <c r="AY459" s="18" t="s">
        <v>397</v>
      </c>
      <c r="BE459" s="260">
        <f>IF(N459="základní",J459,0)</f>
        <v>0</v>
      </c>
      <c r="BF459" s="260">
        <f>IF(N459="snížená",J459,0)</f>
        <v>0</v>
      </c>
      <c r="BG459" s="260">
        <f>IF(N459="zákl. přenesená",J459,0)</f>
        <v>0</v>
      </c>
      <c r="BH459" s="260">
        <f>IF(N459="sníž. přenesená",J459,0)</f>
        <v>0</v>
      </c>
      <c r="BI459" s="260">
        <f>IF(N459="nulová",J459,0)</f>
        <v>0</v>
      </c>
      <c r="BJ459" s="18" t="s">
        <v>91</v>
      </c>
      <c r="BK459" s="260">
        <f>ROUND(I459*H459,2)</f>
        <v>0</v>
      </c>
      <c r="BL459" s="18" t="s">
        <v>124</v>
      </c>
      <c r="BM459" s="259" t="s">
        <v>1155</v>
      </c>
    </row>
    <row r="460" s="13" customFormat="1">
      <c r="A460" s="13"/>
      <c r="B460" s="269"/>
      <c r="C460" s="270"/>
      <c r="D460" s="261" t="s">
        <v>465</v>
      </c>
      <c r="E460" s="271" t="s">
        <v>1</v>
      </c>
      <c r="F460" s="272" t="s">
        <v>91</v>
      </c>
      <c r="G460" s="270"/>
      <c r="H460" s="273">
        <v>1</v>
      </c>
      <c r="I460" s="274"/>
      <c r="J460" s="270"/>
      <c r="K460" s="270"/>
      <c r="L460" s="275"/>
      <c r="M460" s="276"/>
      <c r="N460" s="277"/>
      <c r="O460" s="277"/>
      <c r="P460" s="277"/>
      <c r="Q460" s="277"/>
      <c r="R460" s="277"/>
      <c r="S460" s="277"/>
      <c r="T460" s="278"/>
      <c r="U460" s="13"/>
      <c r="V460" s="13"/>
      <c r="W460" s="13"/>
      <c r="X460" s="13"/>
      <c r="Y460" s="13"/>
      <c r="Z460" s="13"/>
      <c r="AA460" s="13"/>
      <c r="AB460" s="13"/>
      <c r="AC460" s="13"/>
      <c r="AD460" s="13"/>
      <c r="AE460" s="13"/>
      <c r="AT460" s="279" t="s">
        <v>465</v>
      </c>
      <c r="AU460" s="279" t="s">
        <v>93</v>
      </c>
      <c r="AV460" s="13" t="s">
        <v>93</v>
      </c>
      <c r="AW460" s="13" t="s">
        <v>38</v>
      </c>
      <c r="AX460" s="13" t="s">
        <v>83</v>
      </c>
      <c r="AY460" s="279" t="s">
        <v>397</v>
      </c>
    </row>
    <row r="461" s="14" customFormat="1">
      <c r="A461" s="14"/>
      <c r="B461" s="280"/>
      <c r="C461" s="281"/>
      <c r="D461" s="261" t="s">
        <v>465</v>
      </c>
      <c r="E461" s="282" t="s">
        <v>1</v>
      </c>
      <c r="F461" s="283" t="s">
        <v>467</v>
      </c>
      <c r="G461" s="281"/>
      <c r="H461" s="284">
        <v>1</v>
      </c>
      <c r="I461" s="285"/>
      <c r="J461" s="281"/>
      <c r="K461" s="281"/>
      <c r="L461" s="286"/>
      <c r="M461" s="287"/>
      <c r="N461" s="288"/>
      <c r="O461" s="288"/>
      <c r="P461" s="288"/>
      <c r="Q461" s="288"/>
      <c r="R461" s="288"/>
      <c r="S461" s="288"/>
      <c r="T461" s="289"/>
      <c r="U461" s="14"/>
      <c r="V461" s="14"/>
      <c r="W461" s="14"/>
      <c r="X461" s="14"/>
      <c r="Y461" s="14"/>
      <c r="Z461" s="14"/>
      <c r="AA461" s="14"/>
      <c r="AB461" s="14"/>
      <c r="AC461" s="14"/>
      <c r="AD461" s="14"/>
      <c r="AE461" s="14"/>
      <c r="AT461" s="290" t="s">
        <v>465</v>
      </c>
      <c r="AU461" s="290" t="s">
        <v>93</v>
      </c>
      <c r="AV461" s="14" t="s">
        <v>124</v>
      </c>
      <c r="AW461" s="14" t="s">
        <v>38</v>
      </c>
      <c r="AX461" s="14" t="s">
        <v>91</v>
      </c>
      <c r="AY461" s="290" t="s">
        <v>397</v>
      </c>
    </row>
    <row r="462" s="2" customFormat="1" ht="33" customHeight="1">
      <c r="A462" s="40"/>
      <c r="B462" s="41"/>
      <c r="C462" s="247" t="s">
        <v>815</v>
      </c>
      <c r="D462" s="247" t="s">
        <v>400</v>
      </c>
      <c r="E462" s="248" t="s">
        <v>7786</v>
      </c>
      <c r="F462" s="249" t="s">
        <v>7787</v>
      </c>
      <c r="G462" s="250" t="s">
        <v>656</v>
      </c>
      <c r="H462" s="251">
        <v>1</v>
      </c>
      <c r="I462" s="252"/>
      <c r="J462" s="253">
        <f>ROUND(I462*H462,2)</f>
        <v>0</v>
      </c>
      <c r="K462" s="254"/>
      <c r="L462" s="46"/>
      <c r="M462" s="255" t="s">
        <v>1</v>
      </c>
      <c r="N462" s="256" t="s">
        <v>48</v>
      </c>
      <c r="O462" s="93"/>
      <c r="P462" s="257">
        <f>O462*H462</f>
        <v>0</v>
      </c>
      <c r="Q462" s="257">
        <v>0</v>
      </c>
      <c r="R462" s="257">
        <f>Q462*H462</f>
        <v>0</v>
      </c>
      <c r="S462" s="257">
        <v>0</v>
      </c>
      <c r="T462" s="258">
        <f>S462*H462</f>
        <v>0</v>
      </c>
      <c r="U462" s="40"/>
      <c r="V462" s="40"/>
      <c r="W462" s="40"/>
      <c r="X462" s="40"/>
      <c r="Y462" s="40"/>
      <c r="Z462" s="40"/>
      <c r="AA462" s="40"/>
      <c r="AB462" s="40"/>
      <c r="AC462" s="40"/>
      <c r="AD462" s="40"/>
      <c r="AE462" s="40"/>
      <c r="AR462" s="259" t="s">
        <v>124</v>
      </c>
      <c r="AT462" s="259" t="s">
        <v>400</v>
      </c>
      <c r="AU462" s="259" t="s">
        <v>93</v>
      </c>
      <c r="AY462" s="18" t="s">
        <v>397</v>
      </c>
      <c r="BE462" s="260">
        <f>IF(N462="základní",J462,0)</f>
        <v>0</v>
      </c>
      <c r="BF462" s="260">
        <f>IF(N462="snížená",J462,0)</f>
        <v>0</v>
      </c>
      <c r="BG462" s="260">
        <f>IF(N462="zákl. přenesená",J462,0)</f>
        <v>0</v>
      </c>
      <c r="BH462" s="260">
        <f>IF(N462="sníž. přenesená",J462,0)</f>
        <v>0</v>
      </c>
      <c r="BI462" s="260">
        <f>IF(N462="nulová",J462,0)</f>
        <v>0</v>
      </c>
      <c r="BJ462" s="18" t="s">
        <v>91</v>
      </c>
      <c r="BK462" s="260">
        <f>ROUND(I462*H462,2)</f>
        <v>0</v>
      </c>
      <c r="BL462" s="18" t="s">
        <v>124</v>
      </c>
      <c r="BM462" s="259" t="s">
        <v>1159</v>
      </c>
    </row>
    <row r="463" s="13" customFormat="1">
      <c r="A463" s="13"/>
      <c r="B463" s="269"/>
      <c r="C463" s="270"/>
      <c r="D463" s="261" t="s">
        <v>465</v>
      </c>
      <c r="E463" s="271" t="s">
        <v>1</v>
      </c>
      <c r="F463" s="272" t="s">
        <v>91</v>
      </c>
      <c r="G463" s="270"/>
      <c r="H463" s="273">
        <v>1</v>
      </c>
      <c r="I463" s="274"/>
      <c r="J463" s="270"/>
      <c r="K463" s="270"/>
      <c r="L463" s="275"/>
      <c r="M463" s="276"/>
      <c r="N463" s="277"/>
      <c r="O463" s="277"/>
      <c r="P463" s="277"/>
      <c r="Q463" s="277"/>
      <c r="R463" s="277"/>
      <c r="S463" s="277"/>
      <c r="T463" s="278"/>
      <c r="U463" s="13"/>
      <c r="V463" s="13"/>
      <c r="W463" s="13"/>
      <c r="X463" s="13"/>
      <c r="Y463" s="13"/>
      <c r="Z463" s="13"/>
      <c r="AA463" s="13"/>
      <c r="AB463" s="13"/>
      <c r="AC463" s="13"/>
      <c r="AD463" s="13"/>
      <c r="AE463" s="13"/>
      <c r="AT463" s="279" t="s">
        <v>465</v>
      </c>
      <c r="AU463" s="279" t="s">
        <v>93</v>
      </c>
      <c r="AV463" s="13" t="s">
        <v>93</v>
      </c>
      <c r="AW463" s="13" t="s">
        <v>38</v>
      </c>
      <c r="AX463" s="13" t="s">
        <v>83</v>
      </c>
      <c r="AY463" s="279" t="s">
        <v>397</v>
      </c>
    </row>
    <row r="464" s="14" customFormat="1">
      <c r="A464" s="14"/>
      <c r="B464" s="280"/>
      <c r="C464" s="281"/>
      <c r="D464" s="261" t="s">
        <v>465</v>
      </c>
      <c r="E464" s="282" t="s">
        <v>1</v>
      </c>
      <c r="F464" s="283" t="s">
        <v>467</v>
      </c>
      <c r="G464" s="281"/>
      <c r="H464" s="284">
        <v>1</v>
      </c>
      <c r="I464" s="285"/>
      <c r="J464" s="281"/>
      <c r="K464" s="281"/>
      <c r="L464" s="286"/>
      <c r="M464" s="287"/>
      <c r="N464" s="288"/>
      <c r="O464" s="288"/>
      <c r="P464" s="288"/>
      <c r="Q464" s="288"/>
      <c r="R464" s="288"/>
      <c r="S464" s="288"/>
      <c r="T464" s="289"/>
      <c r="U464" s="14"/>
      <c r="V464" s="14"/>
      <c r="W464" s="14"/>
      <c r="X464" s="14"/>
      <c r="Y464" s="14"/>
      <c r="Z464" s="14"/>
      <c r="AA464" s="14"/>
      <c r="AB464" s="14"/>
      <c r="AC464" s="14"/>
      <c r="AD464" s="14"/>
      <c r="AE464" s="14"/>
      <c r="AT464" s="290" t="s">
        <v>465</v>
      </c>
      <c r="AU464" s="290" t="s">
        <v>93</v>
      </c>
      <c r="AV464" s="14" t="s">
        <v>124</v>
      </c>
      <c r="AW464" s="14" t="s">
        <v>38</v>
      </c>
      <c r="AX464" s="14" t="s">
        <v>91</v>
      </c>
      <c r="AY464" s="290" t="s">
        <v>397</v>
      </c>
    </row>
    <row r="465" s="2" customFormat="1" ht="33" customHeight="1">
      <c r="A465" s="40"/>
      <c r="B465" s="41"/>
      <c r="C465" s="247" t="s">
        <v>1161</v>
      </c>
      <c r="D465" s="247" t="s">
        <v>400</v>
      </c>
      <c r="E465" s="248" t="s">
        <v>7788</v>
      </c>
      <c r="F465" s="249" t="s">
        <v>7789</v>
      </c>
      <c r="G465" s="250" t="s">
        <v>656</v>
      </c>
      <c r="H465" s="251">
        <v>1</v>
      </c>
      <c r="I465" s="252"/>
      <c r="J465" s="253">
        <f>ROUND(I465*H465,2)</f>
        <v>0</v>
      </c>
      <c r="K465" s="254"/>
      <c r="L465" s="46"/>
      <c r="M465" s="255" t="s">
        <v>1</v>
      </c>
      <c r="N465" s="256" t="s">
        <v>48</v>
      </c>
      <c r="O465" s="93"/>
      <c r="P465" s="257">
        <f>O465*H465</f>
        <v>0</v>
      </c>
      <c r="Q465" s="257">
        <v>0</v>
      </c>
      <c r="R465" s="257">
        <f>Q465*H465</f>
        <v>0</v>
      </c>
      <c r="S465" s="257">
        <v>0</v>
      </c>
      <c r="T465" s="258">
        <f>S465*H465</f>
        <v>0</v>
      </c>
      <c r="U465" s="40"/>
      <c r="V465" s="40"/>
      <c r="W465" s="40"/>
      <c r="X465" s="40"/>
      <c r="Y465" s="40"/>
      <c r="Z465" s="40"/>
      <c r="AA465" s="40"/>
      <c r="AB465" s="40"/>
      <c r="AC465" s="40"/>
      <c r="AD465" s="40"/>
      <c r="AE465" s="40"/>
      <c r="AR465" s="259" t="s">
        <v>124</v>
      </c>
      <c r="AT465" s="259" t="s">
        <v>400</v>
      </c>
      <c r="AU465" s="259" t="s">
        <v>93</v>
      </c>
      <c r="AY465" s="18" t="s">
        <v>397</v>
      </c>
      <c r="BE465" s="260">
        <f>IF(N465="základní",J465,0)</f>
        <v>0</v>
      </c>
      <c r="BF465" s="260">
        <f>IF(N465="snížená",J465,0)</f>
        <v>0</v>
      </c>
      <c r="BG465" s="260">
        <f>IF(N465="zákl. přenesená",J465,0)</f>
        <v>0</v>
      </c>
      <c r="BH465" s="260">
        <f>IF(N465="sníž. přenesená",J465,0)</f>
        <v>0</v>
      </c>
      <c r="BI465" s="260">
        <f>IF(N465="nulová",J465,0)</f>
        <v>0</v>
      </c>
      <c r="BJ465" s="18" t="s">
        <v>91</v>
      </c>
      <c r="BK465" s="260">
        <f>ROUND(I465*H465,2)</f>
        <v>0</v>
      </c>
      <c r="BL465" s="18" t="s">
        <v>124</v>
      </c>
      <c r="BM465" s="259" t="s">
        <v>1162</v>
      </c>
    </row>
    <row r="466" s="13" customFormat="1">
      <c r="A466" s="13"/>
      <c r="B466" s="269"/>
      <c r="C466" s="270"/>
      <c r="D466" s="261" t="s">
        <v>465</v>
      </c>
      <c r="E466" s="271" t="s">
        <v>1</v>
      </c>
      <c r="F466" s="272" t="s">
        <v>91</v>
      </c>
      <c r="G466" s="270"/>
      <c r="H466" s="273">
        <v>1</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465</v>
      </c>
      <c r="AU466" s="279" t="s">
        <v>93</v>
      </c>
      <c r="AV466" s="13" t="s">
        <v>93</v>
      </c>
      <c r="AW466" s="13" t="s">
        <v>38</v>
      </c>
      <c r="AX466" s="13" t="s">
        <v>83</v>
      </c>
      <c r="AY466" s="279" t="s">
        <v>397</v>
      </c>
    </row>
    <row r="467" s="14" customFormat="1">
      <c r="A467" s="14"/>
      <c r="B467" s="280"/>
      <c r="C467" s="281"/>
      <c r="D467" s="261" t="s">
        <v>465</v>
      </c>
      <c r="E467" s="282" t="s">
        <v>1</v>
      </c>
      <c r="F467" s="283" t="s">
        <v>467</v>
      </c>
      <c r="G467" s="281"/>
      <c r="H467" s="284">
        <v>1</v>
      </c>
      <c r="I467" s="285"/>
      <c r="J467" s="281"/>
      <c r="K467" s="281"/>
      <c r="L467" s="286"/>
      <c r="M467" s="287"/>
      <c r="N467" s="288"/>
      <c r="O467" s="288"/>
      <c r="P467" s="288"/>
      <c r="Q467" s="288"/>
      <c r="R467" s="288"/>
      <c r="S467" s="288"/>
      <c r="T467" s="289"/>
      <c r="U467" s="14"/>
      <c r="V467" s="14"/>
      <c r="W467" s="14"/>
      <c r="X467" s="14"/>
      <c r="Y467" s="14"/>
      <c r="Z467" s="14"/>
      <c r="AA467" s="14"/>
      <c r="AB467" s="14"/>
      <c r="AC467" s="14"/>
      <c r="AD467" s="14"/>
      <c r="AE467" s="14"/>
      <c r="AT467" s="290" t="s">
        <v>465</v>
      </c>
      <c r="AU467" s="290" t="s">
        <v>93</v>
      </c>
      <c r="AV467" s="14" t="s">
        <v>124</v>
      </c>
      <c r="AW467" s="14" t="s">
        <v>38</v>
      </c>
      <c r="AX467" s="14" t="s">
        <v>91</v>
      </c>
      <c r="AY467" s="290" t="s">
        <v>397</v>
      </c>
    </row>
    <row r="468" s="2" customFormat="1" ht="33" customHeight="1">
      <c r="A468" s="40"/>
      <c r="B468" s="41"/>
      <c r="C468" s="247" t="s">
        <v>821</v>
      </c>
      <c r="D468" s="247" t="s">
        <v>400</v>
      </c>
      <c r="E468" s="248" t="s">
        <v>8246</v>
      </c>
      <c r="F468" s="249" t="s">
        <v>8247</v>
      </c>
      <c r="G468" s="250" t="s">
        <v>656</v>
      </c>
      <c r="H468" s="251">
        <v>2</v>
      </c>
      <c r="I468" s="252"/>
      <c r="J468" s="253">
        <f>ROUND(I468*H468,2)</f>
        <v>0</v>
      </c>
      <c r="K468" s="254"/>
      <c r="L468" s="46"/>
      <c r="M468" s="255" t="s">
        <v>1</v>
      </c>
      <c r="N468" s="256" t="s">
        <v>48</v>
      </c>
      <c r="O468" s="93"/>
      <c r="P468" s="257">
        <f>O468*H468</f>
        <v>0</v>
      </c>
      <c r="Q468" s="257">
        <v>0</v>
      </c>
      <c r="R468" s="257">
        <f>Q468*H468</f>
        <v>0</v>
      </c>
      <c r="S468" s="257">
        <v>0</v>
      </c>
      <c r="T468" s="258">
        <f>S468*H468</f>
        <v>0</v>
      </c>
      <c r="U468" s="40"/>
      <c r="V468" s="40"/>
      <c r="W468" s="40"/>
      <c r="X468" s="40"/>
      <c r="Y468" s="40"/>
      <c r="Z468" s="40"/>
      <c r="AA468" s="40"/>
      <c r="AB468" s="40"/>
      <c r="AC468" s="40"/>
      <c r="AD468" s="40"/>
      <c r="AE468" s="40"/>
      <c r="AR468" s="259" t="s">
        <v>124</v>
      </c>
      <c r="AT468" s="259" t="s">
        <v>400</v>
      </c>
      <c r="AU468" s="259" t="s">
        <v>93</v>
      </c>
      <c r="AY468" s="18" t="s">
        <v>397</v>
      </c>
      <c r="BE468" s="260">
        <f>IF(N468="základní",J468,0)</f>
        <v>0</v>
      </c>
      <c r="BF468" s="260">
        <f>IF(N468="snížená",J468,0)</f>
        <v>0</v>
      </c>
      <c r="BG468" s="260">
        <f>IF(N468="zákl. přenesená",J468,0)</f>
        <v>0</v>
      </c>
      <c r="BH468" s="260">
        <f>IF(N468="sníž. přenesená",J468,0)</f>
        <v>0</v>
      </c>
      <c r="BI468" s="260">
        <f>IF(N468="nulová",J468,0)</f>
        <v>0</v>
      </c>
      <c r="BJ468" s="18" t="s">
        <v>91</v>
      </c>
      <c r="BK468" s="260">
        <f>ROUND(I468*H468,2)</f>
        <v>0</v>
      </c>
      <c r="BL468" s="18" t="s">
        <v>124</v>
      </c>
      <c r="BM468" s="259" t="s">
        <v>1166</v>
      </c>
    </row>
    <row r="469" s="13" customFormat="1">
      <c r="A469" s="13"/>
      <c r="B469" s="269"/>
      <c r="C469" s="270"/>
      <c r="D469" s="261" t="s">
        <v>465</v>
      </c>
      <c r="E469" s="271" t="s">
        <v>1</v>
      </c>
      <c r="F469" s="272" t="s">
        <v>7745</v>
      </c>
      <c r="G469" s="270"/>
      <c r="H469" s="273">
        <v>2</v>
      </c>
      <c r="I469" s="274"/>
      <c r="J469" s="270"/>
      <c r="K469" s="270"/>
      <c r="L469" s="275"/>
      <c r="M469" s="276"/>
      <c r="N469" s="277"/>
      <c r="O469" s="277"/>
      <c r="P469" s="277"/>
      <c r="Q469" s="277"/>
      <c r="R469" s="277"/>
      <c r="S469" s="277"/>
      <c r="T469" s="278"/>
      <c r="U469" s="13"/>
      <c r="V469" s="13"/>
      <c r="W469" s="13"/>
      <c r="X469" s="13"/>
      <c r="Y469" s="13"/>
      <c r="Z469" s="13"/>
      <c r="AA469" s="13"/>
      <c r="AB469" s="13"/>
      <c r="AC469" s="13"/>
      <c r="AD469" s="13"/>
      <c r="AE469" s="13"/>
      <c r="AT469" s="279" t="s">
        <v>465</v>
      </c>
      <c r="AU469" s="279" t="s">
        <v>93</v>
      </c>
      <c r="AV469" s="13" t="s">
        <v>93</v>
      </c>
      <c r="AW469" s="13" t="s">
        <v>38</v>
      </c>
      <c r="AX469" s="13" t="s">
        <v>83</v>
      </c>
      <c r="AY469" s="279" t="s">
        <v>397</v>
      </c>
    </row>
    <row r="470" s="14" customFormat="1">
      <c r="A470" s="14"/>
      <c r="B470" s="280"/>
      <c r="C470" s="281"/>
      <c r="D470" s="261" t="s">
        <v>465</v>
      </c>
      <c r="E470" s="282" t="s">
        <v>1</v>
      </c>
      <c r="F470" s="283" t="s">
        <v>467</v>
      </c>
      <c r="G470" s="281"/>
      <c r="H470" s="284">
        <v>2</v>
      </c>
      <c r="I470" s="285"/>
      <c r="J470" s="281"/>
      <c r="K470" s="281"/>
      <c r="L470" s="286"/>
      <c r="M470" s="287"/>
      <c r="N470" s="288"/>
      <c r="O470" s="288"/>
      <c r="P470" s="288"/>
      <c r="Q470" s="288"/>
      <c r="R470" s="288"/>
      <c r="S470" s="288"/>
      <c r="T470" s="289"/>
      <c r="U470" s="14"/>
      <c r="V470" s="14"/>
      <c r="W470" s="14"/>
      <c r="X470" s="14"/>
      <c r="Y470" s="14"/>
      <c r="Z470" s="14"/>
      <c r="AA470" s="14"/>
      <c r="AB470" s="14"/>
      <c r="AC470" s="14"/>
      <c r="AD470" s="14"/>
      <c r="AE470" s="14"/>
      <c r="AT470" s="290" t="s">
        <v>465</v>
      </c>
      <c r="AU470" s="290" t="s">
        <v>93</v>
      </c>
      <c r="AV470" s="14" t="s">
        <v>124</v>
      </c>
      <c r="AW470" s="14" t="s">
        <v>38</v>
      </c>
      <c r="AX470" s="14" t="s">
        <v>91</v>
      </c>
      <c r="AY470" s="290" t="s">
        <v>397</v>
      </c>
    </row>
    <row r="471" s="2" customFormat="1" ht="33" customHeight="1">
      <c r="A471" s="40"/>
      <c r="B471" s="41"/>
      <c r="C471" s="247" t="s">
        <v>1168</v>
      </c>
      <c r="D471" s="247" t="s">
        <v>400</v>
      </c>
      <c r="E471" s="248" t="s">
        <v>8248</v>
      </c>
      <c r="F471" s="249" t="s">
        <v>8249</v>
      </c>
      <c r="G471" s="250" t="s">
        <v>656</v>
      </c>
      <c r="H471" s="251">
        <v>1</v>
      </c>
      <c r="I471" s="252"/>
      <c r="J471" s="253">
        <f>ROUND(I471*H471,2)</f>
        <v>0</v>
      </c>
      <c r="K471" s="254"/>
      <c r="L471" s="46"/>
      <c r="M471" s="255" t="s">
        <v>1</v>
      </c>
      <c r="N471" s="256" t="s">
        <v>48</v>
      </c>
      <c r="O471" s="93"/>
      <c r="P471" s="257">
        <f>O471*H471</f>
        <v>0</v>
      </c>
      <c r="Q471" s="257">
        <v>0</v>
      </c>
      <c r="R471" s="257">
        <f>Q471*H471</f>
        <v>0</v>
      </c>
      <c r="S471" s="257">
        <v>0</v>
      </c>
      <c r="T471" s="258">
        <f>S471*H471</f>
        <v>0</v>
      </c>
      <c r="U471" s="40"/>
      <c r="V471" s="40"/>
      <c r="W471" s="40"/>
      <c r="X471" s="40"/>
      <c r="Y471" s="40"/>
      <c r="Z471" s="40"/>
      <c r="AA471" s="40"/>
      <c r="AB471" s="40"/>
      <c r="AC471" s="40"/>
      <c r="AD471" s="40"/>
      <c r="AE471" s="40"/>
      <c r="AR471" s="259" t="s">
        <v>124</v>
      </c>
      <c r="AT471" s="259" t="s">
        <v>400</v>
      </c>
      <c r="AU471" s="259" t="s">
        <v>93</v>
      </c>
      <c r="AY471" s="18" t="s">
        <v>397</v>
      </c>
      <c r="BE471" s="260">
        <f>IF(N471="základní",J471,0)</f>
        <v>0</v>
      </c>
      <c r="BF471" s="260">
        <f>IF(N471="snížená",J471,0)</f>
        <v>0</v>
      </c>
      <c r="BG471" s="260">
        <f>IF(N471="zákl. přenesená",J471,0)</f>
        <v>0</v>
      </c>
      <c r="BH471" s="260">
        <f>IF(N471="sníž. přenesená",J471,0)</f>
        <v>0</v>
      </c>
      <c r="BI471" s="260">
        <f>IF(N471="nulová",J471,0)</f>
        <v>0</v>
      </c>
      <c r="BJ471" s="18" t="s">
        <v>91</v>
      </c>
      <c r="BK471" s="260">
        <f>ROUND(I471*H471,2)</f>
        <v>0</v>
      </c>
      <c r="BL471" s="18" t="s">
        <v>124</v>
      </c>
      <c r="BM471" s="259" t="s">
        <v>1171</v>
      </c>
    </row>
    <row r="472" s="13" customFormat="1">
      <c r="A472" s="13"/>
      <c r="B472" s="269"/>
      <c r="C472" s="270"/>
      <c r="D472" s="261" t="s">
        <v>465</v>
      </c>
      <c r="E472" s="271" t="s">
        <v>1</v>
      </c>
      <c r="F472" s="272" t="s">
        <v>91</v>
      </c>
      <c r="G472" s="270"/>
      <c r="H472" s="273">
        <v>1</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465</v>
      </c>
      <c r="AU472" s="279" t="s">
        <v>93</v>
      </c>
      <c r="AV472" s="13" t="s">
        <v>93</v>
      </c>
      <c r="AW472" s="13" t="s">
        <v>38</v>
      </c>
      <c r="AX472" s="13" t="s">
        <v>83</v>
      </c>
      <c r="AY472" s="279" t="s">
        <v>397</v>
      </c>
    </row>
    <row r="473" s="14" customFormat="1">
      <c r="A473" s="14"/>
      <c r="B473" s="280"/>
      <c r="C473" s="281"/>
      <c r="D473" s="261" t="s">
        <v>465</v>
      </c>
      <c r="E473" s="282" t="s">
        <v>1</v>
      </c>
      <c r="F473" s="283" t="s">
        <v>467</v>
      </c>
      <c r="G473" s="281"/>
      <c r="H473" s="284">
        <v>1</v>
      </c>
      <c r="I473" s="285"/>
      <c r="J473" s="281"/>
      <c r="K473" s="281"/>
      <c r="L473" s="286"/>
      <c r="M473" s="287"/>
      <c r="N473" s="288"/>
      <c r="O473" s="288"/>
      <c r="P473" s="288"/>
      <c r="Q473" s="288"/>
      <c r="R473" s="288"/>
      <c r="S473" s="288"/>
      <c r="T473" s="289"/>
      <c r="U473" s="14"/>
      <c r="V473" s="14"/>
      <c r="W473" s="14"/>
      <c r="X473" s="14"/>
      <c r="Y473" s="14"/>
      <c r="Z473" s="14"/>
      <c r="AA473" s="14"/>
      <c r="AB473" s="14"/>
      <c r="AC473" s="14"/>
      <c r="AD473" s="14"/>
      <c r="AE473" s="14"/>
      <c r="AT473" s="290" t="s">
        <v>465</v>
      </c>
      <c r="AU473" s="290" t="s">
        <v>93</v>
      </c>
      <c r="AV473" s="14" t="s">
        <v>124</v>
      </c>
      <c r="AW473" s="14" t="s">
        <v>38</v>
      </c>
      <c r="AX473" s="14" t="s">
        <v>91</v>
      </c>
      <c r="AY473" s="290" t="s">
        <v>397</v>
      </c>
    </row>
    <row r="474" s="2" customFormat="1" ht="33" customHeight="1">
      <c r="A474" s="40"/>
      <c r="B474" s="41"/>
      <c r="C474" s="247" t="s">
        <v>1173</v>
      </c>
      <c r="D474" s="247" t="s">
        <v>400</v>
      </c>
      <c r="E474" s="248" t="s">
        <v>8046</v>
      </c>
      <c r="F474" s="249" t="s">
        <v>8047</v>
      </c>
      <c r="G474" s="250" t="s">
        <v>656</v>
      </c>
      <c r="H474" s="251">
        <v>2</v>
      </c>
      <c r="I474" s="252"/>
      <c r="J474" s="253">
        <f>ROUND(I474*H474,2)</f>
        <v>0</v>
      </c>
      <c r="K474" s="254"/>
      <c r="L474" s="46"/>
      <c r="M474" s="255" t="s">
        <v>1</v>
      </c>
      <c r="N474" s="256" t="s">
        <v>48</v>
      </c>
      <c r="O474" s="93"/>
      <c r="P474" s="257">
        <f>O474*H474</f>
        <v>0</v>
      </c>
      <c r="Q474" s="257">
        <v>0</v>
      </c>
      <c r="R474" s="257">
        <f>Q474*H474</f>
        <v>0</v>
      </c>
      <c r="S474" s="257">
        <v>0</v>
      </c>
      <c r="T474" s="258">
        <f>S474*H474</f>
        <v>0</v>
      </c>
      <c r="U474" s="40"/>
      <c r="V474" s="40"/>
      <c r="W474" s="40"/>
      <c r="X474" s="40"/>
      <c r="Y474" s="40"/>
      <c r="Z474" s="40"/>
      <c r="AA474" s="40"/>
      <c r="AB474" s="40"/>
      <c r="AC474" s="40"/>
      <c r="AD474" s="40"/>
      <c r="AE474" s="40"/>
      <c r="AR474" s="259" t="s">
        <v>124</v>
      </c>
      <c r="AT474" s="259" t="s">
        <v>400</v>
      </c>
      <c r="AU474" s="259" t="s">
        <v>93</v>
      </c>
      <c r="AY474" s="18" t="s">
        <v>397</v>
      </c>
      <c r="BE474" s="260">
        <f>IF(N474="základní",J474,0)</f>
        <v>0</v>
      </c>
      <c r="BF474" s="260">
        <f>IF(N474="snížená",J474,0)</f>
        <v>0</v>
      </c>
      <c r="BG474" s="260">
        <f>IF(N474="zákl. přenesená",J474,0)</f>
        <v>0</v>
      </c>
      <c r="BH474" s="260">
        <f>IF(N474="sníž. přenesená",J474,0)</f>
        <v>0</v>
      </c>
      <c r="BI474" s="260">
        <f>IF(N474="nulová",J474,0)</f>
        <v>0</v>
      </c>
      <c r="BJ474" s="18" t="s">
        <v>91</v>
      </c>
      <c r="BK474" s="260">
        <f>ROUND(I474*H474,2)</f>
        <v>0</v>
      </c>
      <c r="BL474" s="18" t="s">
        <v>124</v>
      </c>
      <c r="BM474" s="259" t="s">
        <v>1176</v>
      </c>
    </row>
    <row r="475" s="13" customFormat="1">
      <c r="A475" s="13"/>
      <c r="B475" s="269"/>
      <c r="C475" s="270"/>
      <c r="D475" s="261" t="s">
        <v>465</v>
      </c>
      <c r="E475" s="271" t="s">
        <v>1</v>
      </c>
      <c r="F475" s="272" t="s">
        <v>7745</v>
      </c>
      <c r="G475" s="270"/>
      <c r="H475" s="273">
        <v>2</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465</v>
      </c>
      <c r="AU475" s="279" t="s">
        <v>93</v>
      </c>
      <c r="AV475" s="13" t="s">
        <v>93</v>
      </c>
      <c r="AW475" s="13" t="s">
        <v>38</v>
      </c>
      <c r="AX475" s="13" t="s">
        <v>83</v>
      </c>
      <c r="AY475" s="279" t="s">
        <v>397</v>
      </c>
    </row>
    <row r="476" s="14" customFormat="1">
      <c r="A476" s="14"/>
      <c r="B476" s="280"/>
      <c r="C476" s="281"/>
      <c r="D476" s="261" t="s">
        <v>465</v>
      </c>
      <c r="E476" s="282" t="s">
        <v>1</v>
      </c>
      <c r="F476" s="283" t="s">
        <v>467</v>
      </c>
      <c r="G476" s="281"/>
      <c r="H476" s="284">
        <v>2</v>
      </c>
      <c r="I476" s="285"/>
      <c r="J476" s="281"/>
      <c r="K476" s="281"/>
      <c r="L476" s="286"/>
      <c r="M476" s="287"/>
      <c r="N476" s="288"/>
      <c r="O476" s="288"/>
      <c r="P476" s="288"/>
      <c r="Q476" s="288"/>
      <c r="R476" s="288"/>
      <c r="S476" s="288"/>
      <c r="T476" s="289"/>
      <c r="U476" s="14"/>
      <c r="V476" s="14"/>
      <c r="W476" s="14"/>
      <c r="X476" s="14"/>
      <c r="Y476" s="14"/>
      <c r="Z476" s="14"/>
      <c r="AA476" s="14"/>
      <c r="AB476" s="14"/>
      <c r="AC476" s="14"/>
      <c r="AD476" s="14"/>
      <c r="AE476" s="14"/>
      <c r="AT476" s="290" t="s">
        <v>465</v>
      </c>
      <c r="AU476" s="290" t="s">
        <v>93</v>
      </c>
      <c r="AV476" s="14" t="s">
        <v>124</v>
      </c>
      <c r="AW476" s="14" t="s">
        <v>38</v>
      </c>
      <c r="AX476" s="14" t="s">
        <v>91</v>
      </c>
      <c r="AY476" s="290" t="s">
        <v>397</v>
      </c>
    </row>
    <row r="477" s="2" customFormat="1" ht="33" customHeight="1">
      <c r="A477" s="40"/>
      <c r="B477" s="41"/>
      <c r="C477" s="247" t="s">
        <v>1178</v>
      </c>
      <c r="D477" s="247" t="s">
        <v>400</v>
      </c>
      <c r="E477" s="248" t="s">
        <v>7790</v>
      </c>
      <c r="F477" s="249" t="s">
        <v>7791</v>
      </c>
      <c r="G477" s="250" t="s">
        <v>656</v>
      </c>
      <c r="H477" s="251">
        <v>4</v>
      </c>
      <c r="I477" s="252"/>
      <c r="J477" s="253">
        <f>ROUND(I477*H477,2)</f>
        <v>0</v>
      </c>
      <c r="K477" s="254"/>
      <c r="L477" s="46"/>
      <c r="M477" s="255" t="s">
        <v>1</v>
      </c>
      <c r="N477" s="256" t="s">
        <v>48</v>
      </c>
      <c r="O477" s="93"/>
      <c r="P477" s="257">
        <f>O477*H477</f>
        <v>0</v>
      </c>
      <c r="Q477" s="257">
        <v>0</v>
      </c>
      <c r="R477" s="257">
        <f>Q477*H477</f>
        <v>0</v>
      </c>
      <c r="S477" s="257">
        <v>0</v>
      </c>
      <c r="T477" s="258">
        <f>S477*H477</f>
        <v>0</v>
      </c>
      <c r="U477" s="40"/>
      <c r="V477" s="40"/>
      <c r="W477" s="40"/>
      <c r="X477" s="40"/>
      <c r="Y477" s="40"/>
      <c r="Z477" s="40"/>
      <c r="AA477" s="40"/>
      <c r="AB477" s="40"/>
      <c r="AC477" s="40"/>
      <c r="AD477" s="40"/>
      <c r="AE477" s="40"/>
      <c r="AR477" s="259" t="s">
        <v>124</v>
      </c>
      <c r="AT477" s="259" t="s">
        <v>400</v>
      </c>
      <c r="AU477" s="259" t="s">
        <v>93</v>
      </c>
      <c r="AY477" s="18" t="s">
        <v>397</v>
      </c>
      <c r="BE477" s="260">
        <f>IF(N477="základní",J477,0)</f>
        <v>0</v>
      </c>
      <c r="BF477" s="260">
        <f>IF(N477="snížená",J477,0)</f>
        <v>0</v>
      </c>
      <c r="BG477" s="260">
        <f>IF(N477="zákl. přenesená",J477,0)</f>
        <v>0</v>
      </c>
      <c r="BH477" s="260">
        <f>IF(N477="sníž. přenesená",J477,0)</f>
        <v>0</v>
      </c>
      <c r="BI477" s="260">
        <f>IF(N477="nulová",J477,0)</f>
        <v>0</v>
      </c>
      <c r="BJ477" s="18" t="s">
        <v>91</v>
      </c>
      <c r="BK477" s="260">
        <f>ROUND(I477*H477,2)</f>
        <v>0</v>
      </c>
      <c r="BL477" s="18" t="s">
        <v>124</v>
      </c>
      <c r="BM477" s="259" t="s">
        <v>1181</v>
      </c>
    </row>
    <row r="478" s="13" customFormat="1">
      <c r="A478" s="13"/>
      <c r="B478" s="269"/>
      <c r="C478" s="270"/>
      <c r="D478" s="261" t="s">
        <v>465</v>
      </c>
      <c r="E478" s="271" t="s">
        <v>1</v>
      </c>
      <c r="F478" s="272" t="s">
        <v>7802</v>
      </c>
      <c r="G478" s="270"/>
      <c r="H478" s="273">
        <v>4</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465</v>
      </c>
      <c r="AU478" s="279" t="s">
        <v>93</v>
      </c>
      <c r="AV478" s="13" t="s">
        <v>93</v>
      </c>
      <c r="AW478" s="13" t="s">
        <v>38</v>
      </c>
      <c r="AX478" s="13" t="s">
        <v>83</v>
      </c>
      <c r="AY478" s="279" t="s">
        <v>397</v>
      </c>
    </row>
    <row r="479" s="14" customFormat="1">
      <c r="A479" s="14"/>
      <c r="B479" s="280"/>
      <c r="C479" s="281"/>
      <c r="D479" s="261" t="s">
        <v>465</v>
      </c>
      <c r="E479" s="282" t="s">
        <v>1</v>
      </c>
      <c r="F479" s="283" t="s">
        <v>467</v>
      </c>
      <c r="G479" s="281"/>
      <c r="H479" s="284">
        <v>4</v>
      </c>
      <c r="I479" s="285"/>
      <c r="J479" s="281"/>
      <c r="K479" s="281"/>
      <c r="L479" s="286"/>
      <c r="M479" s="287"/>
      <c r="N479" s="288"/>
      <c r="O479" s="288"/>
      <c r="P479" s="288"/>
      <c r="Q479" s="288"/>
      <c r="R479" s="288"/>
      <c r="S479" s="288"/>
      <c r="T479" s="289"/>
      <c r="U479" s="14"/>
      <c r="V479" s="14"/>
      <c r="W479" s="14"/>
      <c r="X479" s="14"/>
      <c r="Y479" s="14"/>
      <c r="Z479" s="14"/>
      <c r="AA479" s="14"/>
      <c r="AB479" s="14"/>
      <c r="AC479" s="14"/>
      <c r="AD479" s="14"/>
      <c r="AE479" s="14"/>
      <c r="AT479" s="290" t="s">
        <v>465</v>
      </c>
      <c r="AU479" s="290" t="s">
        <v>93</v>
      </c>
      <c r="AV479" s="14" t="s">
        <v>124</v>
      </c>
      <c r="AW479" s="14" t="s">
        <v>38</v>
      </c>
      <c r="AX479" s="14" t="s">
        <v>91</v>
      </c>
      <c r="AY479" s="290" t="s">
        <v>397</v>
      </c>
    </row>
    <row r="480" s="2" customFormat="1" ht="33" customHeight="1">
      <c r="A480" s="40"/>
      <c r="B480" s="41"/>
      <c r="C480" s="247" t="s">
        <v>1187</v>
      </c>
      <c r="D480" s="247" t="s">
        <v>400</v>
      </c>
      <c r="E480" s="248" t="s">
        <v>7795</v>
      </c>
      <c r="F480" s="249" t="s">
        <v>7796</v>
      </c>
      <c r="G480" s="250" t="s">
        <v>656</v>
      </c>
      <c r="H480" s="251">
        <v>6</v>
      </c>
      <c r="I480" s="252"/>
      <c r="J480" s="253">
        <f>ROUND(I480*H480,2)</f>
        <v>0</v>
      </c>
      <c r="K480" s="254"/>
      <c r="L480" s="46"/>
      <c r="M480" s="255" t="s">
        <v>1</v>
      </c>
      <c r="N480" s="256" t="s">
        <v>48</v>
      </c>
      <c r="O480" s="93"/>
      <c r="P480" s="257">
        <f>O480*H480</f>
        <v>0</v>
      </c>
      <c r="Q480" s="257">
        <v>0</v>
      </c>
      <c r="R480" s="257">
        <f>Q480*H480</f>
        <v>0</v>
      </c>
      <c r="S480" s="257">
        <v>0</v>
      </c>
      <c r="T480" s="258">
        <f>S480*H480</f>
        <v>0</v>
      </c>
      <c r="U480" s="40"/>
      <c r="V480" s="40"/>
      <c r="W480" s="40"/>
      <c r="X480" s="40"/>
      <c r="Y480" s="40"/>
      <c r="Z480" s="40"/>
      <c r="AA480" s="40"/>
      <c r="AB480" s="40"/>
      <c r="AC480" s="40"/>
      <c r="AD480" s="40"/>
      <c r="AE480" s="40"/>
      <c r="AR480" s="259" t="s">
        <v>124</v>
      </c>
      <c r="AT480" s="259" t="s">
        <v>400</v>
      </c>
      <c r="AU480" s="259" t="s">
        <v>93</v>
      </c>
      <c r="AY480" s="18" t="s">
        <v>397</v>
      </c>
      <c r="BE480" s="260">
        <f>IF(N480="základní",J480,0)</f>
        <v>0</v>
      </c>
      <c r="BF480" s="260">
        <f>IF(N480="snížená",J480,0)</f>
        <v>0</v>
      </c>
      <c r="BG480" s="260">
        <f>IF(N480="zákl. přenesená",J480,0)</f>
        <v>0</v>
      </c>
      <c r="BH480" s="260">
        <f>IF(N480="sníž. přenesená",J480,0)</f>
        <v>0</v>
      </c>
      <c r="BI480" s="260">
        <f>IF(N480="nulová",J480,0)</f>
        <v>0</v>
      </c>
      <c r="BJ480" s="18" t="s">
        <v>91</v>
      </c>
      <c r="BK480" s="260">
        <f>ROUND(I480*H480,2)</f>
        <v>0</v>
      </c>
      <c r="BL480" s="18" t="s">
        <v>124</v>
      </c>
      <c r="BM480" s="259" t="s">
        <v>1190</v>
      </c>
    </row>
    <row r="481" s="13" customFormat="1">
      <c r="A481" s="13"/>
      <c r="B481" s="269"/>
      <c r="C481" s="270"/>
      <c r="D481" s="261" t="s">
        <v>465</v>
      </c>
      <c r="E481" s="271" t="s">
        <v>1</v>
      </c>
      <c r="F481" s="272" t="s">
        <v>8250</v>
      </c>
      <c r="G481" s="270"/>
      <c r="H481" s="273">
        <v>6</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465</v>
      </c>
      <c r="AU481" s="279" t="s">
        <v>93</v>
      </c>
      <c r="AV481" s="13" t="s">
        <v>93</v>
      </c>
      <c r="AW481" s="13" t="s">
        <v>38</v>
      </c>
      <c r="AX481" s="13" t="s">
        <v>83</v>
      </c>
      <c r="AY481" s="279" t="s">
        <v>397</v>
      </c>
    </row>
    <row r="482" s="14" customFormat="1">
      <c r="A482" s="14"/>
      <c r="B482" s="280"/>
      <c r="C482" s="281"/>
      <c r="D482" s="261" t="s">
        <v>465</v>
      </c>
      <c r="E482" s="282" t="s">
        <v>1</v>
      </c>
      <c r="F482" s="283" t="s">
        <v>467</v>
      </c>
      <c r="G482" s="281"/>
      <c r="H482" s="284">
        <v>6</v>
      </c>
      <c r="I482" s="285"/>
      <c r="J482" s="281"/>
      <c r="K482" s="281"/>
      <c r="L482" s="286"/>
      <c r="M482" s="287"/>
      <c r="N482" s="288"/>
      <c r="O482" s="288"/>
      <c r="P482" s="288"/>
      <c r="Q482" s="288"/>
      <c r="R482" s="288"/>
      <c r="S482" s="288"/>
      <c r="T482" s="289"/>
      <c r="U482" s="14"/>
      <c r="V482" s="14"/>
      <c r="W482" s="14"/>
      <c r="X482" s="14"/>
      <c r="Y482" s="14"/>
      <c r="Z482" s="14"/>
      <c r="AA482" s="14"/>
      <c r="AB482" s="14"/>
      <c r="AC482" s="14"/>
      <c r="AD482" s="14"/>
      <c r="AE482" s="14"/>
      <c r="AT482" s="290" t="s">
        <v>465</v>
      </c>
      <c r="AU482" s="290" t="s">
        <v>93</v>
      </c>
      <c r="AV482" s="14" t="s">
        <v>124</v>
      </c>
      <c r="AW482" s="14" t="s">
        <v>38</v>
      </c>
      <c r="AX482" s="14" t="s">
        <v>91</v>
      </c>
      <c r="AY482" s="290" t="s">
        <v>397</v>
      </c>
    </row>
    <row r="483" s="2" customFormat="1" ht="33" customHeight="1">
      <c r="A483" s="40"/>
      <c r="B483" s="41"/>
      <c r="C483" s="247" t="s">
        <v>1192</v>
      </c>
      <c r="D483" s="247" t="s">
        <v>400</v>
      </c>
      <c r="E483" s="248" t="s">
        <v>7798</v>
      </c>
      <c r="F483" s="249" t="s">
        <v>7799</v>
      </c>
      <c r="G483" s="250" t="s">
        <v>656</v>
      </c>
      <c r="H483" s="251">
        <v>1</v>
      </c>
      <c r="I483" s="252"/>
      <c r="J483" s="253">
        <f>ROUND(I483*H483,2)</f>
        <v>0</v>
      </c>
      <c r="K483" s="254"/>
      <c r="L483" s="46"/>
      <c r="M483" s="255" t="s">
        <v>1</v>
      </c>
      <c r="N483" s="256" t="s">
        <v>48</v>
      </c>
      <c r="O483" s="93"/>
      <c r="P483" s="257">
        <f>O483*H483</f>
        <v>0</v>
      </c>
      <c r="Q483" s="257">
        <v>0</v>
      </c>
      <c r="R483" s="257">
        <f>Q483*H483</f>
        <v>0</v>
      </c>
      <c r="S483" s="257">
        <v>0</v>
      </c>
      <c r="T483" s="258">
        <f>S483*H483</f>
        <v>0</v>
      </c>
      <c r="U483" s="40"/>
      <c r="V483" s="40"/>
      <c r="W483" s="40"/>
      <c r="X483" s="40"/>
      <c r="Y483" s="40"/>
      <c r="Z483" s="40"/>
      <c r="AA483" s="40"/>
      <c r="AB483" s="40"/>
      <c r="AC483" s="40"/>
      <c r="AD483" s="40"/>
      <c r="AE483" s="40"/>
      <c r="AR483" s="259" t="s">
        <v>124</v>
      </c>
      <c r="AT483" s="259" t="s">
        <v>400</v>
      </c>
      <c r="AU483" s="259" t="s">
        <v>93</v>
      </c>
      <c r="AY483" s="18" t="s">
        <v>397</v>
      </c>
      <c r="BE483" s="260">
        <f>IF(N483="základní",J483,0)</f>
        <v>0</v>
      </c>
      <c r="BF483" s="260">
        <f>IF(N483="snížená",J483,0)</f>
        <v>0</v>
      </c>
      <c r="BG483" s="260">
        <f>IF(N483="zákl. přenesená",J483,0)</f>
        <v>0</v>
      </c>
      <c r="BH483" s="260">
        <f>IF(N483="sníž. přenesená",J483,0)</f>
        <v>0</v>
      </c>
      <c r="BI483" s="260">
        <f>IF(N483="nulová",J483,0)</f>
        <v>0</v>
      </c>
      <c r="BJ483" s="18" t="s">
        <v>91</v>
      </c>
      <c r="BK483" s="260">
        <f>ROUND(I483*H483,2)</f>
        <v>0</v>
      </c>
      <c r="BL483" s="18" t="s">
        <v>124</v>
      </c>
      <c r="BM483" s="259" t="s">
        <v>1195</v>
      </c>
    </row>
    <row r="484" s="13" customFormat="1">
      <c r="A484" s="13"/>
      <c r="B484" s="269"/>
      <c r="C484" s="270"/>
      <c r="D484" s="261" t="s">
        <v>465</v>
      </c>
      <c r="E484" s="271" t="s">
        <v>1</v>
      </c>
      <c r="F484" s="272" t="s">
        <v>91</v>
      </c>
      <c r="G484" s="270"/>
      <c r="H484" s="273">
        <v>1</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465</v>
      </c>
      <c r="AU484" s="279" t="s">
        <v>93</v>
      </c>
      <c r="AV484" s="13" t="s">
        <v>93</v>
      </c>
      <c r="AW484" s="13" t="s">
        <v>38</v>
      </c>
      <c r="AX484" s="13" t="s">
        <v>83</v>
      </c>
      <c r="AY484" s="279" t="s">
        <v>397</v>
      </c>
    </row>
    <row r="485" s="14" customFormat="1">
      <c r="A485" s="14"/>
      <c r="B485" s="280"/>
      <c r="C485" s="281"/>
      <c r="D485" s="261" t="s">
        <v>465</v>
      </c>
      <c r="E485" s="282" t="s">
        <v>1</v>
      </c>
      <c r="F485" s="283" t="s">
        <v>467</v>
      </c>
      <c r="G485" s="281"/>
      <c r="H485" s="284">
        <v>1</v>
      </c>
      <c r="I485" s="285"/>
      <c r="J485" s="281"/>
      <c r="K485" s="281"/>
      <c r="L485" s="286"/>
      <c r="M485" s="287"/>
      <c r="N485" s="288"/>
      <c r="O485" s="288"/>
      <c r="P485" s="288"/>
      <c r="Q485" s="288"/>
      <c r="R485" s="288"/>
      <c r="S485" s="288"/>
      <c r="T485" s="289"/>
      <c r="U485" s="14"/>
      <c r="V485" s="14"/>
      <c r="W485" s="14"/>
      <c r="X485" s="14"/>
      <c r="Y485" s="14"/>
      <c r="Z485" s="14"/>
      <c r="AA485" s="14"/>
      <c r="AB485" s="14"/>
      <c r="AC485" s="14"/>
      <c r="AD485" s="14"/>
      <c r="AE485" s="14"/>
      <c r="AT485" s="290" t="s">
        <v>465</v>
      </c>
      <c r="AU485" s="290" t="s">
        <v>93</v>
      </c>
      <c r="AV485" s="14" t="s">
        <v>124</v>
      </c>
      <c r="AW485" s="14" t="s">
        <v>38</v>
      </c>
      <c r="AX485" s="14" t="s">
        <v>91</v>
      </c>
      <c r="AY485" s="290" t="s">
        <v>397</v>
      </c>
    </row>
    <row r="486" s="2" customFormat="1" ht="33" customHeight="1">
      <c r="A486" s="40"/>
      <c r="B486" s="41"/>
      <c r="C486" s="247" t="s">
        <v>1197</v>
      </c>
      <c r="D486" s="247" t="s">
        <v>400</v>
      </c>
      <c r="E486" s="248" t="s">
        <v>7800</v>
      </c>
      <c r="F486" s="249" t="s">
        <v>7801</v>
      </c>
      <c r="G486" s="250" t="s">
        <v>656</v>
      </c>
      <c r="H486" s="251">
        <v>5</v>
      </c>
      <c r="I486" s="252"/>
      <c r="J486" s="253">
        <f>ROUND(I486*H486,2)</f>
        <v>0</v>
      </c>
      <c r="K486" s="254"/>
      <c r="L486" s="46"/>
      <c r="M486" s="255" t="s">
        <v>1</v>
      </c>
      <c r="N486" s="256" t="s">
        <v>48</v>
      </c>
      <c r="O486" s="93"/>
      <c r="P486" s="257">
        <f>O486*H486</f>
        <v>0</v>
      </c>
      <c r="Q486" s="257">
        <v>0</v>
      </c>
      <c r="R486" s="257">
        <f>Q486*H486</f>
        <v>0</v>
      </c>
      <c r="S486" s="257">
        <v>0</v>
      </c>
      <c r="T486" s="258">
        <f>S486*H486</f>
        <v>0</v>
      </c>
      <c r="U486" s="40"/>
      <c r="V486" s="40"/>
      <c r="W486" s="40"/>
      <c r="X486" s="40"/>
      <c r="Y486" s="40"/>
      <c r="Z486" s="40"/>
      <c r="AA486" s="40"/>
      <c r="AB486" s="40"/>
      <c r="AC486" s="40"/>
      <c r="AD486" s="40"/>
      <c r="AE486" s="40"/>
      <c r="AR486" s="259" t="s">
        <v>124</v>
      </c>
      <c r="AT486" s="259" t="s">
        <v>400</v>
      </c>
      <c r="AU486" s="259" t="s">
        <v>93</v>
      </c>
      <c r="AY486" s="18" t="s">
        <v>397</v>
      </c>
      <c r="BE486" s="260">
        <f>IF(N486="základní",J486,0)</f>
        <v>0</v>
      </c>
      <c r="BF486" s="260">
        <f>IF(N486="snížená",J486,0)</f>
        <v>0</v>
      </c>
      <c r="BG486" s="260">
        <f>IF(N486="zákl. přenesená",J486,0)</f>
        <v>0</v>
      </c>
      <c r="BH486" s="260">
        <f>IF(N486="sníž. přenesená",J486,0)</f>
        <v>0</v>
      </c>
      <c r="BI486" s="260">
        <f>IF(N486="nulová",J486,0)</f>
        <v>0</v>
      </c>
      <c r="BJ486" s="18" t="s">
        <v>91</v>
      </c>
      <c r="BK486" s="260">
        <f>ROUND(I486*H486,2)</f>
        <v>0</v>
      </c>
      <c r="BL486" s="18" t="s">
        <v>124</v>
      </c>
      <c r="BM486" s="259" t="s">
        <v>1200</v>
      </c>
    </row>
    <row r="487" s="13" customFormat="1">
      <c r="A487" s="13"/>
      <c r="B487" s="269"/>
      <c r="C487" s="270"/>
      <c r="D487" s="261" t="s">
        <v>465</v>
      </c>
      <c r="E487" s="271" t="s">
        <v>1</v>
      </c>
      <c r="F487" s="272" t="s">
        <v>7797</v>
      </c>
      <c r="G487" s="270"/>
      <c r="H487" s="273">
        <v>5</v>
      </c>
      <c r="I487" s="274"/>
      <c r="J487" s="270"/>
      <c r="K487" s="270"/>
      <c r="L487" s="275"/>
      <c r="M487" s="276"/>
      <c r="N487" s="277"/>
      <c r="O487" s="277"/>
      <c r="P487" s="277"/>
      <c r="Q487" s="277"/>
      <c r="R487" s="277"/>
      <c r="S487" s="277"/>
      <c r="T487" s="278"/>
      <c r="U487" s="13"/>
      <c r="V487" s="13"/>
      <c r="W487" s="13"/>
      <c r="X487" s="13"/>
      <c r="Y487" s="13"/>
      <c r="Z487" s="13"/>
      <c r="AA487" s="13"/>
      <c r="AB487" s="13"/>
      <c r="AC487" s="13"/>
      <c r="AD487" s="13"/>
      <c r="AE487" s="13"/>
      <c r="AT487" s="279" t="s">
        <v>465</v>
      </c>
      <c r="AU487" s="279" t="s">
        <v>93</v>
      </c>
      <c r="AV487" s="13" t="s">
        <v>93</v>
      </c>
      <c r="AW487" s="13" t="s">
        <v>38</v>
      </c>
      <c r="AX487" s="13" t="s">
        <v>83</v>
      </c>
      <c r="AY487" s="279" t="s">
        <v>397</v>
      </c>
    </row>
    <row r="488" s="14" customFormat="1">
      <c r="A488" s="14"/>
      <c r="B488" s="280"/>
      <c r="C488" s="281"/>
      <c r="D488" s="261" t="s">
        <v>465</v>
      </c>
      <c r="E488" s="282" t="s">
        <v>1</v>
      </c>
      <c r="F488" s="283" t="s">
        <v>467</v>
      </c>
      <c r="G488" s="281"/>
      <c r="H488" s="284">
        <v>5</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465</v>
      </c>
      <c r="AU488" s="290" t="s">
        <v>93</v>
      </c>
      <c r="AV488" s="14" t="s">
        <v>124</v>
      </c>
      <c r="AW488" s="14" t="s">
        <v>38</v>
      </c>
      <c r="AX488" s="14" t="s">
        <v>91</v>
      </c>
      <c r="AY488" s="290" t="s">
        <v>397</v>
      </c>
    </row>
    <row r="489" s="2" customFormat="1" ht="21.75" customHeight="1">
      <c r="A489" s="40"/>
      <c r="B489" s="41"/>
      <c r="C489" s="247" t="s">
        <v>1201</v>
      </c>
      <c r="D489" s="247" t="s">
        <v>400</v>
      </c>
      <c r="E489" s="248" t="s">
        <v>7803</v>
      </c>
      <c r="F489" s="249" t="s">
        <v>7804</v>
      </c>
      <c r="G489" s="250" t="s">
        <v>656</v>
      </c>
      <c r="H489" s="251">
        <v>5</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124</v>
      </c>
      <c r="AT489" s="259" t="s">
        <v>400</v>
      </c>
      <c r="AU489" s="259" t="s">
        <v>93</v>
      </c>
      <c r="AY489" s="18" t="s">
        <v>397</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124</v>
      </c>
      <c r="BM489" s="259" t="s">
        <v>1204</v>
      </c>
    </row>
    <row r="490" s="13" customFormat="1">
      <c r="A490" s="13"/>
      <c r="B490" s="269"/>
      <c r="C490" s="270"/>
      <c r="D490" s="261" t="s">
        <v>465</v>
      </c>
      <c r="E490" s="271" t="s">
        <v>1</v>
      </c>
      <c r="F490" s="272" t="s">
        <v>7797</v>
      </c>
      <c r="G490" s="270"/>
      <c r="H490" s="273">
        <v>5</v>
      </c>
      <c r="I490" s="274"/>
      <c r="J490" s="270"/>
      <c r="K490" s="270"/>
      <c r="L490" s="275"/>
      <c r="M490" s="276"/>
      <c r="N490" s="277"/>
      <c r="O490" s="277"/>
      <c r="P490" s="277"/>
      <c r="Q490" s="277"/>
      <c r="R490" s="277"/>
      <c r="S490" s="277"/>
      <c r="T490" s="278"/>
      <c r="U490" s="13"/>
      <c r="V490" s="13"/>
      <c r="W490" s="13"/>
      <c r="X490" s="13"/>
      <c r="Y490" s="13"/>
      <c r="Z490" s="13"/>
      <c r="AA490" s="13"/>
      <c r="AB490" s="13"/>
      <c r="AC490" s="13"/>
      <c r="AD490" s="13"/>
      <c r="AE490" s="13"/>
      <c r="AT490" s="279" t="s">
        <v>465</v>
      </c>
      <c r="AU490" s="279" t="s">
        <v>93</v>
      </c>
      <c r="AV490" s="13" t="s">
        <v>93</v>
      </c>
      <c r="AW490" s="13" t="s">
        <v>38</v>
      </c>
      <c r="AX490" s="13" t="s">
        <v>83</v>
      </c>
      <c r="AY490" s="279" t="s">
        <v>397</v>
      </c>
    </row>
    <row r="491" s="14" customFormat="1">
      <c r="A491" s="14"/>
      <c r="B491" s="280"/>
      <c r="C491" s="281"/>
      <c r="D491" s="261" t="s">
        <v>465</v>
      </c>
      <c r="E491" s="282" t="s">
        <v>1</v>
      </c>
      <c r="F491" s="283" t="s">
        <v>467</v>
      </c>
      <c r="G491" s="281"/>
      <c r="H491" s="284">
        <v>5</v>
      </c>
      <c r="I491" s="285"/>
      <c r="J491" s="281"/>
      <c r="K491" s="281"/>
      <c r="L491" s="286"/>
      <c r="M491" s="287"/>
      <c r="N491" s="288"/>
      <c r="O491" s="288"/>
      <c r="P491" s="288"/>
      <c r="Q491" s="288"/>
      <c r="R491" s="288"/>
      <c r="S491" s="288"/>
      <c r="T491" s="289"/>
      <c r="U491" s="14"/>
      <c r="V491" s="14"/>
      <c r="W491" s="14"/>
      <c r="X491" s="14"/>
      <c r="Y491" s="14"/>
      <c r="Z491" s="14"/>
      <c r="AA491" s="14"/>
      <c r="AB491" s="14"/>
      <c r="AC491" s="14"/>
      <c r="AD491" s="14"/>
      <c r="AE491" s="14"/>
      <c r="AT491" s="290" t="s">
        <v>465</v>
      </c>
      <c r="AU491" s="290" t="s">
        <v>93</v>
      </c>
      <c r="AV491" s="14" t="s">
        <v>124</v>
      </c>
      <c r="AW491" s="14" t="s">
        <v>38</v>
      </c>
      <c r="AX491" s="14" t="s">
        <v>91</v>
      </c>
      <c r="AY491" s="290" t="s">
        <v>397</v>
      </c>
    </row>
    <row r="492" s="2" customFormat="1" ht="21.75" customHeight="1">
      <c r="A492" s="40"/>
      <c r="B492" s="41"/>
      <c r="C492" s="316" t="s">
        <v>1205</v>
      </c>
      <c r="D492" s="316" t="s">
        <v>534</v>
      </c>
      <c r="E492" s="317" t="s">
        <v>7805</v>
      </c>
      <c r="F492" s="318" t="s">
        <v>7806</v>
      </c>
      <c r="G492" s="319" t="s">
        <v>656</v>
      </c>
      <c r="H492" s="320">
        <v>4</v>
      </c>
      <c r="I492" s="321"/>
      <c r="J492" s="322">
        <f>ROUND(I492*H492,2)</f>
        <v>0</v>
      </c>
      <c r="K492" s="323"/>
      <c r="L492" s="324"/>
      <c r="M492" s="325" t="s">
        <v>1</v>
      </c>
      <c r="N492" s="326" t="s">
        <v>48</v>
      </c>
      <c r="O492" s="93"/>
      <c r="P492" s="257">
        <f>O492*H492</f>
        <v>0</v>
      </c>
      <c r="Q492" s="257">
        <v>0</v>
      </c>
      <c r="R492" s="257">
        <f>Q492*H492</f>
        <v>0</v>
      </c>
      <c r="S492" s="257">
        <v>0</v>
      </c>
      <c r="T492" s="258">
        <f>S492*H492</f>
        <v>0</v>
      </c>
      <c r="U492" s="40"/>
      <c r="V492" s="40"/>
      <c r="W492" s="40"/>
      <c r="X492" s="40"/>
      <c r="Y492" s="40"/>
      <c r="Z492" s="40"/>
      <c r="AA492" s="40"/>
      <c r="AB492" s="40"/>
      <c r="AC492" s="40"/>
      <c r="AD492" s="40"/>
      <c r="AE492" s="40"/>
      <c r="AR492" s="259" t="s">
        <v>136</v>
      </c>
      <c r="AT492" s="259" t="s">
        <v>534</v>
      </c>
      <c r="AU492" s="259" t="s">
        <v>93</v>
      </c>
      <c r="AY492" s="18" t="s">
        <v>397</v>
      </c>
      <c r="BE492" s="260">
        <f>IF(N492="základní",J492,0)</f>
        <v>0</v>
      </c>
      <c r="BF492" s="260">
        <f>IF(N492="snížená",J492,0)</f>
        <v>0</v>
      </c>
      <c r="BG492" s="260">
        <f>IF(N492="zákl. přenesená",J492,0)</f>
        <v>0</v>
      </c>
      <c r="BH492" s="260">
        <f>IF(N492="sníž. přenesená",J492,0)</f>
        <v>0</v>
      </c>
      <c r="BI492" s="260">
        <f>IF(N492="nulová",J492,0)</f>
        <v>0</v>
      </c>
      <c r="BJ492" s="18" t="s">
        <v>91</v>
      </c>
      <c r="BK492" s="260">
        <f>ROUND(I492*H492,2)</f>
        <v>0</v>
      </c>
      <c r="BL492" s="18" t="s">
        <v>124</v>
      </c>
      <c r="BM492" s="259" t="s">
        <v>1208</v>
      </c>
    </row>
    <row r="493" s="13" customFormat="1">
      <c r="A493" s="13"/>
      <c r="B493" s="269"/>
      <c r="C493" s="270"/>
      <c r="D493" s="261" t="s">
        <v>465</v>
      </c>
      <c r="E493" s="271" t="s">
        <v>1</v>
      </c>
      <c r="F493" s="272" t="s">
        <v>7802</v>
      </c>
      <c r="G493" s="270"/>
      <c r="H493" s="273">
        <v>4</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465</v>
      </c>
      <c r="AU493" s="279" t="s">
        <v>93</v>
      </c>
      <c r="AV493" s="13" t="s">
        <v>93</v>
      </c>
      <c r="AW493" s="13" t="s">
        <v>38</v>
      </c>
      <c r="AX493" s="13" t="s">
        <v>83</v>
      </c>
      <c r="AY493" s="279" t="s">
        <v>397</v>
      </c>
    </row>
    <row r="494" s="14" customFormat="1">
      <c r="A494" s="14"/>
      <c r="B494" s="280"/>
      <c r="C494" s="281"/>
      <c r="D494" s="261" t="s">
        <v>465</v>
      </c>
      <c r="E494" s="282" t="s">
        <v>1</v>
      </c>
      <c r="F494" s="283" t="s">
        <v>467</v>
      </c>
      <c r="G494" s="281"/>
      <c r="H494" s="284">
        <v>4</v>
      </c>
      <c r="I494" s="285"/>
      <c r="J494" s="281"/>
      <c r="K494" s="281"/>
      <c r="L494" s="286"/>
      <c r="M494" s="287"/>
      <c r="N494" s="288"/>
      <c r="O494" s="288"/>
      <c r="P494" s="288"/>
      <c r="Q494" s="288"/>
      <c r="R494" s="288"/>
      <c r="S494" s="288"/>
      <c r="T494" s="289"/>
      <c r="U494" s="14"/>
      <c r="V494" s="14"/>
      <c r="W494" s="14"/>
      <c r="X494" s="14"/>
      <c r="Y494" s="14"/>
      <c r="Z494" s="14"/>
      <c r="AA494" s="14"/>
      <c r="AB494" s="14"/>
      <c r="AC494" s="14"/>
      <c r="AD494" s="14"/>
      <c r="AE494" s="14"/>
      <c r="AT494" s="290" t="s">
        <v>465</v>
      </c>
      <c r="AU494" s="290" t="s">
        <v>93</v>
      </c>
      <c r="AV494" s="14" t="s">
        <v>124</v>
      </c>
      <c r="AW494" s="14" t="s">
        <v>38</v>
      </c>
      <c r="AX494" s="14" t="s">
        <v>91</v>
      </c>
      <c r="AY494" s="290" t="s">
        <v>397</v>
      </c>
    </row>
    <row r="495" s="2" customFormat="1" ht="21.75" customHeight="1">
      <c r="A495" s="40"/>
      <c r="B495" s="41"/>
      <c r="C495" s="316" t="s">
        <v>1209</v>
      </c>
      <c r="D495" s="316" t="s">
        <v>534</v>
      </c>
      <c r="E495" s="317" t="s">
        <v>8251</v>
      </c>
      <c r="F495" s="318" t="s">
        <v>8252</v>
      </c>
      <c r="G495" s="319" t="s">
        <v>656</v>
      </c>
      <c r="H495" s="320">
        <v>1</v>
      </c>
      <c r="I495" s="321"/>
      <c r="J495" s="322">
        <f>ROUND(I495*H495,2)</f>
        <v>0</v>
      </c>
      <c r="K495" s="323"/>
      <c r="L495" s="324"/>
      <c r="M495" s="325" t="s">
        <v>1</v>
      </c>
      <c r="N495" s="326" t="s">
        <v>48</v>
      </c>
      <c r="O495" s="93"/>
      <c r="P495" s="257">
        <f>O495*H495</f>
        <v>0</v>
      </c>
      <c r="Q495" s="257">
        <v>0</v>
      </c>
      <c r="R495" s="257">
        <f>Q495*H495</f>
        <v>0</v>
      </c>
      <c r="S495" s="257">
        <v>0</v>
      </c>
      <c r="T495" s="258">
        <f>S495*H495</f>
        <v>0</v>
      </c>
      <c r="U495" s="40"/>
      <c r="V495" s="40"/>
      <c r="W495" s="40"/>
      <c r="X495" s="40"/>
      <c r="Y495" s="40"/>
      <c r="Z495" s="40"/>
      <c r="AA495" s="40"/>
      <c r="AB495" s="40"/>
      <c r="AC495" s="40"/>
      <c r="AD495" s="40"/>
      <c r="AE495" s="40"/>
      <c r="AR495" s="259" t="s">
        <v>136</v>
      </c>
      <c r="AT495" s="259" t="s">
        <v>534</v>
      </c>
      <c r="AU495" s="259" t="s">
        <v>93</v>
      </c>
      <c r="AY495" s="18" t="s">
        <v>397</v>
      </c>
      <c r="BE495" s="260">
        <f>IF(N495="základní",J495,0)</f>
        <v>0</v>
      </c>
      <c r="BF495" s="260">
        <f>IF(N495="snížená",J495,0)</f>
        <v>0</v>
      </c>
      <c r="BG495" s="260">
        <f>IF(N495="zákl. přenesená",J495,0)</f>
        <v>0</v>
      </c>
      <c r="BH495" s="260">
        <f>IF(N495="sníž. přenesená",J495,0)</f>
        <v>0</v>
      </c>
      <c r="BI495" s="260">
        <f>IF(N495="nulová",J495,0)</f>
        <v>0</v>
      </c>
      <c r="BJ495" s="18" t="s">
        <v>91</v>
      </c>
      <c r="BK495" s="260">
        <f>ROUND(I495*H495,2)</f>
        <v>0</v>
      </c>
      <c r="BL495" s="18" t="s">
        <v>124</v>
      </c>
      <c r="BM495" s="259" t="s">
        <v>1212</v>
      </c>
    </row>
    <row r="496" s="13" customFormat="1">
      <c r="A496" s="13"/>
      <c r="B496" s="269"/>
      <c r="C496" s="270"/>
      <c r="D496" s="261" t="s">
        <v>465</v>
      </c>
      <c r="E496" s="271" t="s">
        <v>1</v>
      </c>
      <c r="F496" s="272" t="s">
        <v>91</v>
      </c>
      <c r="G496" s="270"/>
      <c r="H496" s="273">
        <v>1</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465</v>
      </c>
      <c r="AU496" s="279" t="s">
        <v>93</v>
      </c>
      <c r="AV496" s="13" t="s">
        <v>93</v>
      </c>
      <c r="AW496" s="13" t="s">
        <v>38</v>
      </c>
      <c r="AX496" s="13" t="s">
        <v>83</v>
      </c>
      <c r="AY496" s="279" t="s">
        <v>397</v>
      </c>
    </row>
    <row r="497" s="14" customFormat="1">
      <c r="A497" s="14"/>
      <c r="B497" s="280"/>
      <c r="C497" s="281"/>
      <c r="D497" s="261" t="s">
        <v>465</v>
      </c>
      <c r="E497" s="282" t="s">
        <v>1</v>
      </c>
      <c r="F497" s="283" t="s">
        <v>467</v>
      </c>
      <c r="G497" s="281"/>
      <c r="H497" s="284">
        <v>1</v>
      </c>
      <c r="I497" s="285"/>
      <c r="J497" s="281"/>
      <c r="K497" s="281"/>
      <c r="L497" s="286"/>
      <c r="M497" s="287"/>
      <c r="N497" s="288"/>
      <c r="O497" s="288"/>
      <c r="P497" s="288"/>
      <c r="Q497" s="288"/>
      <c r="R497" s="288"/>
      <c r="S497" s="288"/>
      <c r="T497" s="289"/>
      <c r="U497" s="14"/>
      <c r="V497" s="14"/>
      <c r="W497" s="14"/>
      <c r="X497" s="14"/>
      <c r="Y497" s="14"/>
      <c r="Z497" s="14"/>
      <c r="AA497" s="14"/>
      <c r="AB497" s="14"/>
      <c r="AC497" s="14"/>
      <c r="AD497" s="14"/>
      <c r="AE497" s="14"/>
      <c r="AT497" s="290" t="s">
        <v>465</v>
      </c>
      <c r="AU497" s="290" t="s">
        <v>93</v>
      </c>
      <c r="AV497" s="14" t="s">
        <v>124</v>
      </c>
      <c r="AW497" s="14" t="s">
        <v>38</v>
      </c>
      <c r="AX497" s="14" t="s">
        <v>91</v>
      </c>
      <c r="AY497" s="290" t="s">
        <v>397</v>
      </c>
    </row>
    <row r="498" s="2" customFormat="1" ht="21.75" customHeight="1">
      <c r="A498" s="40"/>
      <c r="B498" s="41"/>
      <c r="C498" s="247" t="s">
        <v>1216</v>
      </c>
      <c r="D498" s="247" t="s">
        <v>400</v>
      </c>
      <c r="E498" s="248" t="s">
        <v>7807</v>
      </c>
      <c r="F498" s="249" t="s">
        <v>7808</v>
      </c>
      <c r="G498" s="250" t="s">
        <v>656</v>
      </c>
      <c r="H498" s="251">
        <v>5</v>
      </c>
      <c r="I498" s="252"/>
      <c r="J498" s="253">
        <f>ROUND(I498*H498,2)</f>
        <v>0</v>
      </c>
      <c r="K498" s="254"/>
      <c r="L498" s="46"/>
      <c r="M498" s="255" t="s">
        <v>1</v>
      </c>
      <c r="N498" s="256" t="s">
        <v>48</v>
      </c>
      <c r="O498" s="93"/>
      <c r="P498" s="257">
        <f>O498*H498</f>
        <v>0</v>
      </c>
      <c r="Q498" s="257">
        <v>0</v>
      </c>
      <c r="R498" s="257">
        <f>Q498*H498</f>
        <v>0</v>
      </c>
      <c r="S498" s="257">
        <v>0</v>
      </c>
      <c r="T498" s="258">
        <f>S498*H498</f>
        <v>0</v>
      </c>
      <c r="U498" s="40"/>
      <c r="V498" s="40"/>
      <c r="W498" s="40"/>
      <c r="X498" s="40"/>
      <c r="Y498" s="40"/>
      <c r="Z498" s="40"/>
      <c r="AA498" s="40"/>
      <c r="AB498" s="40"/>
      <c r="AC498" s="40"/>
      <c r="AD498" s="40"/>
      <c r="AE498" s="40"/>
      <c r="AR498" s="259" t="s">
        <v>124</v>
      </c>
      <c r="AT498" s="259" t="s">
        <v>400</v>
      </c>
      <c r="AU498" s="259" t="s">
        <v>93</v>
      </c>
      <c r="AY498" s="18" t="s">
        <v>397</v>
      </c>
      <c r="BE498" s="260">
        <f>IF(N498="základní",J498,0)</f>
        <v>0</v>
      </c>
      <c r="BF498" s="260">
        <f>IF(N498="snížená",J498,0)</f>
        <v>0</v>
      </c>
      <c r="BG498" s="260">
        <f>IF(N498="zákl. přenesená",J498,0)</f>
        <v>0</v>
      </c>
      <c r="BH498" s="260">
        <f>IF(N498="sníž. přenesená",J498,0)</f>
        <v>0</v>
      </c>
      <c r="BI498" s="260">
        <f>IF(N498="nulová",J498,0)</f>
        <v>0</v>
      </c>
      <c r="BJ498" s="18" t="s">
        <v>91</v>
      </c>
      <c r="BK498" s="260">
        <f>ROUND(I498*H498,2)</f>
        <v>0</v>
      </c>
      <c r="BL498" s="18" t="s">
        <v>124</v>
      </c>
      <c r="BM498" s="259" t="s">
        <v>1219</v>
      </c>
    </row>
    <row r="499" s="13" customFormat="1">
      <c r="A499" s="13"/>
      <c r="B499" s="269"/>
      <c r="C499" s="270"/>
      <c r="D499" s="261" t="s">
        <v>465</v>
      </c>
      <c r="E499" s="271" t="s">
        <v>1</v>
      </c>
      <c r="F499" s="272" t="s">
        <v>7797</v>
      </c>
      <c r="G499" s="270"/>
      <c r="H499" s="273">
        <v>5</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465</v>
      </c>
      <c r="AU499" s="279" t="s">
        <v>93</v>
      </c>
      <c r="AV499" s="13" t="s">
        <v>93</v>
      </c>
      <c r="AW499" s="13" t="s">
        <v>38</v>
      </c>
      <c r="AX499" s="13" t="s">
        <v>83</v>
      </c>
      <c r="AY499" s="279" t="s">
        <v>397</v>
      </c>
    </row>
    <row r="500" s="14" customFormat="1">
      <c r="A500" s="14"/>
      <c r="B500" s="280"/>
      <c r="C500" s="281"/>
      <c r="D500" s="261" t="s">
        <v>465</v>
      </c>
      <c r="E500" s="282" t="s">
        <v>1</v>
      </c>
      <c r="F500" s="283" t="s">
        <v>467</v>
      </c>
      <c r="G500" s="281"/>
      <c r="H500" s="284">
        <v>5</v>
      </c>
      <c r="I500" s="285"/>
      <c r="J500" s="281"/>
      <c r="K500" s="281"/>
      <c r="L500" s="286"/>
      <c r="M500" s="287"/>
      <c r="N500" s="288"/>
      <c r="O500" s="288"/>
      <c r="P500" s="288"/>
      <c r="Q500" s="288"/>
      <c r="R500" s="288"/>
      <c r="S500" s="288"/>
      <c r="T500" s="289"/>
      <c r="U500" s="14"/>
      <c r="V500" s="14"/>
      <c r="W500" s="14"/>
      <c r="X500" s="14"/>
      <c r="Y500" s="14"/>
      <c r="Z500" s="14"/>
      <c r="AA500" s="14"/>
      <c r="AB500" s="14"/>
      <c r="AC500" s="14"/>
      <c r="AD500" s="14"/>
      <c r="AE500" s="14"/>
      <c r="AT500" s="290" t="s">
        <v>465</v>
      </c>
      <c r="AU500" s="290" t="s">
        <v>93</v>
      </c>
      <c r="AV500" s="14" t="s">
        <v>124</v>
      </c>
      <c r="AW500" s="14" t="s">
        <v>38</v>
      </c>
      <c r="AX500" s="14" t="s">
        <v>91</v>
      </c>
      <c r="AY500" s="290" t="s">
        <v>397</v>
      </c>
    </row>
    <row r="501" s="2" customFormat="1" ht="21.75" customHeight="1">
      <c r="A501" s="40"/>
      <c r="B501" s="41"/>
      <c r="C501" s="247" t="s">
        <v>1228</v>
      </c>
      <c r="D501" s="247" t="s">
        <v>400</v>
      </c>
      <c r="E501" s="248" t="s">
        <v>7809</v>
      </c>
      <c r="F501" s="249" t="s">
        <v>7810</v>
      </c>
      <c r="G501" s="250" t="s">
        <v>656</v>
      </c>
      <c r="H501" s="251">
        <v>6</v>
      </c>
      <c r="I501" s="252"/>
      <c r="J501" s="253">
        <f>ROUND(I501*H501,2)</f>
        <v>0</v>
      </c>
      <c r="K501" s="254"/>
      <c r="L501" s="46"/>
      <c r="M501" s="255" t="s">
        <v>1</v>
      </c>
      <c r="N501" s="256" t="s">
        <v>48</v>
      </c>
      <c r="O501" s="93"/>
      <c r="P501" s="257">
        <f>O501*H501</f>
        <v>0</v>
      </c>
      <c r="Q501" s="257">
        <v>0</v>
      </c>
      <c r="R501" s="257">
        <f>Q501*H501</f>
        <v>0</v>
      </c>
      <c r="S501" s="257">
        <v>0</v>
      </c>
      <c r="T501" s="258">
        <f>S501*H501</f>
        <v>0</v>
      </c>
      <c r="U501" s="40"/>
      <c r="V501" s="40"/>
      <c r="W501" s="40"/>
      <c r="X501" s="40"/>
      <c r="Y501" s="40"/>
      <c r="Z501" s="40"/>
      <c r="AA501" s="40"/>
      <c r="AB501" s="40"/>
      <c r="AC501" s="40"/>
      <c r="AD501" s="40"/>
      <c r="AE501" s="40"/>
      <c r="AR501" s="259" t="s">
        <v>124</v>
      </c>
      <c r="AT501" s="259" t="s">
        <v>400</v>
      </c>
      <c r="AU501" s="259" t="s">
        <v>93</v>
      </c>
      <c r="AY501" s="18" t="s">
        <v>397</v>
      </c>
      <c r="BE501" s="260">
        <f>IF(N501="základní",J501,0)</f>
        <v>0</v>
      </c>
      <c r="BF501" s="260">
        <f>IF(N501="snížená",J501,0)</f>
        <v>0</v>
      </c>
      <c r="BG501" s="260">
        <f>IF(N501="zákl. přenesená",J501,0)</f>
        <v>0</v>
      </c>
      <c r="BH501" s="260">
        <f>IF(N501="sníž. přenesená",J501,0)</f>
        <v>0</v>
      </c>
      <c r="BI501" s="260">
        <f>IF(N501="nulová",J501,0)</f>
        <v>0</v>
      </c>
      <c r="BJ501" s="18" t="s">
        <v>91</v>
      </c>
      <c r="BK501" s="260">
        <f>ROUND(I501*H501,2)</f>
        <v>0</v>
      </c>
      <c r="BL501" s="18" t="s">
        <v>124</v>
      </c>
      <c r="BM501" s="259" t="s">
        <v>1231</v>
      </c>
    </row>
    <row r="502" s="13" customFormat="1">
      <c r="A502" s="13"/>
      <c r="B502" s="269"/>
      <c r="C502" s="270"/>
      <c r="D502" s="261" t="s">
        <v>465</v>
      </c>
      <c r="E502" s="271" t="s">
        <v>1</v>
      </c>
      <c r="F502" s="272" t="s">
        <v>8250</v>
      </c>
      <c r="G502" s="270"/>
      <c r="H502" s="273">
        <v>6</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465</v>
      </c>
      <c r="AU502" s="279" t="s">
        <v>93</v>
      </c>
      <c r="AV502" s="13" t="s">
        <v>93</v>
      </c>
      <c r="AW502" s="13" t="s">
        <v>38</v>
      </c>
      <c r="AX502" s="13" t="s">
        <v>83</v>
      </c>
      <c r="AY502" s="279" t="s">
        <v>397</v>
      </c>
    </row>
    <row r="503" s="14" customFormat="1">
      <c r="A503" s="14"/>
      <c r="B503" s="280"/>
      <c r="C503" s="281"/>
      <c r="D503" s="261" t="s">
        <v>465</v>
      </c>
      <c r="E503" s="282" t="s">
        <v>1</v>
      </c>
      <c r="F503" s="283" t="s">
        <v>467</v>
      </c>
      <c r="G503" s="281"/>
      <c r="H503" s="284">
        <v>6</v>
      </c>
      <c r="I503" s="285"/>
      <c r="J503" s="281"/>
      <c r="K503" s="281"/>
      <c r="L503" s="286"/>
      <c r="M503" s="287"/>
      <c r="N503" s="288"/>
      <c r="O503" s="288"/>
      <c r="P503" s="288"/>
      <c r="Q503" s="288"/>
      <c r="R503" s="288"/>
      <c r="S503" s="288"/>
      <c r="T503" s="289"/>
      <c r="U503" s="14"/>
      <c r="V503" s="14"/>
      <c r="W503" s="14"/>
      <c r="X503" s="14"/>
      <c r="Y503" s="14"/>
      <c r="Z503" s="14"/>
      <c r="AA503" s="14"/>
      <c r="AB503" s="14"/>
      <c r="AC503" s="14"/>
      <c r="AD503" s="14"/>
      <c r="AE503" s="14"/>
      <c r="AT503" s="290" t="s">
        <v>465</v>
      </c>
      <c r="AU503" s="290" t="s">
        <v>93</v>
      </c>
      <c r="AV503" s="14" t="s">
        <v>124</v>
      </c>
      <c r="AW503" s="14" t="s">
        <v>38</v>
      </c>
      <c r="AX503" s="14" t="s">
        <v>91</v>
      </c>
      <c r="AY503" s="290" t="s">
        <v>397</v>
      </c>
    </row>
    <row r="504" s="2" customFormat="1" ht="16.5" customHeight="1">
      <c r="A504" s="40"/>
      <c r="B504" s="41"/>
      <c r="C504" s="247" t="s">
        <v>1233</v>
      </c>
      <c r="D504" s="247" t="s">
        <v>400</v>
      </c>
      <c r="E504" s="248" t="s">
        <v>7811</v>
      </c>
      <c r="F504" s="249" t="s">
        <v>7812</v>
      </c>
      <c r="G504" s="250" t="s">
        <v>461</v>
      </c>
      <c r="H504" s="251">
        <v>217</v>
      </c>
      <c r="I504" s="252"/>
      <c r="J504" s="253">
        <f>ROUND(I504*H504,2)</f>
        <v>0</v>
      </c>
      <c r="K504" s="254"/>
      <c r="L504" s="46"/>
      <c r="M504" s="255" t="s">
        <v>1</v>
      </c>
      <c r="N504" s="256" t="s">
        <v>48</v>
      </c>
      <c r="O504" s="93"/>
      <c r="P504" s="257">
        <f>O504*H504</f>
        <v>0</v>
      </c>
      <c r="Q504" s="257">
        <v>0</v>
      </c>
      <c r="R504" s="257">
        <f>Q504*H504</f>
        <v>0</v>
      </c>
      <c r="S504" s="257">
        <v>0</v>
      </c>
      <c r="T504" s="258">
        <f>S504*H504</f>
        <v>0</v>
      </c>
      <c r="U504" s="40"/>
      <c r="V504" s="40"/>
      <c r="W504" s="40"/>
      <c r="X504" s="40"/>
      <c r="Y504" s="40"/>
      <c r="Z504" s="40"/>
      <c r="AA504" s="40"/>
      <c r="AB504" s="40"/>
      <c r="AC504" s="40"/>
      <c r="AD504" s="40"/>
      <c r="AE504" s="40"/>
      <c r="AR504" s="259" t="s">
        <v>124</v>
      </c>
      <c r="AT504" s="259" t="s">
        <v>400</v>
      </c>
      <c r="AU504" s="259" t="s">
        <v>93</v>
      </c>
      <c r="AY504" s="18" t="s">
        <v>397</v>
      </c>
      <c r="BE504" s="260">
        <f>IF(N504="základní",J504,0)</f>
        <v>0</v>
      </c>
      <c r="BF504" s="260">
        <f>IF(N504="snížená",J504,0)</f>
        <v>0</v>
      </c>
      <c r="BG504" s="260">
        <f>IF(N504="zákl. přenesená",J504,0)</f>
        <v>0</v>
      </c>
      <c r="BH504" s="260">
        <f>IF(N504="sníž. přenesená",J504,0)</f>
        <v>0</v>
      </c>
      <c r="BI504" s="260">
        <f>IF(N504="nulová",J504,0)</f>
        <v>0</v>
      </c>
      <c r="BJ504" s="18" t="s">
        <v>91</v>
      </c>
      <c r="BK504" s="260">
        <f>ROUND(I504*H504,2)</f>
        <v>0</v>
      </c>
      <c r="BL504" s="18" t="s">
        <v>124</v>
      </c>
      <c r="BM504" s="259" t="s">
        <v>1236</v>
      </c>
    </row>
    <row r="505" s="13" customFormat="1">
      <c r="A505" s="13"/>
      <c r="B505" s="269"/>
      <c r="C505" s="270"/>
      <c r="D505" s="261" t="s">
        <v>465</v>
      </c>
      <c r="E505" s="271" t="s">
        <v>1</v>
      </c>
      <c r="F505" s="272" t="s">
        <v>8253</v>
      </c>
      <c r="G505" s="270"/>
      <c r="H505" s="273">
        <v>217</v>
      </c>
      <c r="I505" s="274"/>
      <c r="J505" s="270"/>
      <c r="K505" s="270"/>
      <c r="L505" s="275"/>
      <c r="M505" s="276"/>
      <c r="N505" s="277"/>
      <c r="O505" s="277"/>
      <c r="P505" s="277"/>
      <c r="Q505" s="277"/>
      <c r="R505" s="277"/>
      <c r="S505" s="277"/>
      <c r="T505" s="278"/>
      <c r="U505" s="13"/>
      <c r="V505" s="13"/>
      <c r="W505" s="13"/>
      <c r="X505" s="13"/>
      <c r="Y505" s="13"/>
      <c r="Z505" s="13"/>
      <c r="AA505" s="13"/>
      <c r="AB505" s="13"/>
      <c r="AC505" s="13"/>
      <c r="AD505" s="13"/>
      <c r="AE505" s="13"/>
      <c r="AT505" s="279" t="s">
        <v>465</v>
      </c>
      <c r="AU505" s="279" t="s">
        <v>93</v>
      </c>
      <c r="AV505" s="13" t="s">
        <v>93</v>
      </c>
      <c r="AW505" s="13" t="s">
        <v>38</v>
      </c>
      <c r="AX505" s="13" t="s">
        <v>83</v>
      </c>
      <c r="AY505" s="279" t="s">
        <v>397</v>
      </c>
    </row>
    <row r="506" s="14" customFormat="1">
      <c r="A506" s="14"/>
      <c r="B506" s="280"/>
      <c r="C506" s="281"/>
      <c r="D506" s="261" t="s">
        <v>465</v>
      </c>
      <c r="E506" s="282" t="s">
        <v>1</v>
      </c>
      <c r="F506" s="283" t="s">
        <v>467</v>
      </c>
      <c r="G506" s="281"/>
      <c r="H506" s="284">
        <v>217</v>
      </c>
      <c r="I506" s="285"/>
      <c r="J506" s="281"/>
      <c r="K506" s="281"/>
      <c r="L506" s="286"/>
      <c r="M506" s="287"/>
      <c r="N506" s="288"/>
      <c r="O506" s="288"/>
      <c r="P506" s="288"/>
      <c r="Q506" s="288"/>
      <c r="R506" s="288"/>
      <c r="S506" s="288"/>
      <c r="T506" s="289"/>
      <c r="U506" s="14"/>
      <c r="V506" s="14"/>
      <c r="W506" s="14"/>
      <c r="X506" s="14"/>
      <c r="Y506" s="14"/>
      <c r="Z506" s="14"/>
      <c r="AA506" s="14"/>
      <c r="AB506" s="14"/>
      <c r="AC506" s="14"/>
      <c r="AD506" s="14"/>
      <c r="AE506" s="14"/>
      <c r="AT506" s="290" t="s">
        <v>465</v>
      </c>
      <c r="AU506" s="290" t="s">
        <v>93</v>
      </c>
      <c r="AV506" s="14" t="s">
        <v>124</v>
      </c>
      <c r="AW506" s="14" t="s">
        <v>38</v>
      </c>
      <c r="AX506" s="14" t="s">
        <v>91</v>
      </c>
      <c r="AY506" s="290" t="s">
        <v>397</v>
      </c>
    </row>
    <row r="507" s="12" customFormat="1" ht="22.8" customHeight="1">
      <c r="A507" s="12"/>
      <c r="B507" s="231"/>
      <c r="C507" s="232"/>
      <c r="D507" s="233" t="s">
        <v>82</v>
      </c>
      <c r="E507" s="245" t="s">
        <v>1353</v>
      </c>
      <c r="F507" s="245" t="s">
        <v>1354</v>
      </c>
      <c r="G507" s="232"/>
      <c r="H507" s="232"/>
      <c r="I507" s="235"/>
      <c r="J507" s="246">
        <f>BK507</f>
        <v>0</v>
      </c>
      <c r="K507" s="232"/>
      <c r="L507" s="237"/>
      <c r="M507" s="238"/>
      <c r="N507" s="239"/>
      <c r="O507" s="239"/>
      <c r="P507" s="240">
        <f>SUM(P508:P510)</f>
        <v>0</v>
      </c>
      <c r="Q507" s="239"/>
      <c r="R507" s="240">
        <f>SUM(R508:R510)</f>
        <v>0</v>
      </c>
      <c r="S507" s="239"/>
      <c r="T507" s="241">
        <f>SUM(T508:T510)</f>
        <v>0</v>
      </c>
      <c r="U507" s="12"/>
      <c r="V507" s="12"/>
      <c r="W507" s="12"/>
      <c r="X507" s="12"/>
      <c r="Y507" s="12"/>
      <c r="Z507" s="12"/>
      <c r="AA507" s="12"/>
      <c r="AB507" s="12"/>
      <c r="AC507" s="12"/>
      <c r="AD507" s="12"/>
      <c r="AE507" s="12"/>
      <c r="AR507" s="242" t="s">
        <v>91</v>
      </c>
      <c r="AT507" s="243" t="s">
        <v>82</v>
      </c>
      <c r="AU507" s="243" t="s">
        <v>91</v>
      </c>
      <c r="AY507" s="242" t="s">
        <v>397</v>
      </c>
      <c r="BK507" s="244">
        <f>SUM(BK508:BK510)</f>
        <v>0</v>
      </c>
    </row>
    <row r="508" s="2" customFormat="1" ht="44.25" customHeight="1">
      <c r="A508" s="40"/>
      <c r="B508" s="41"/>
      <c r="C508" s="247" t="s">
        <v>1237</v>
      </c>
      <c r="D508" s="247" t="s">
        <v>400</v>
      </c>
      <c r="E508" s="248" t="s">
        <v>7814</v>
      </c>
      <c r="F508" s="249" t="s">
        <v>7815</v>
      </c>
      <c r="G508" s="250" t="s">
        <v>502</v>
      </c>
      <c r="H508" s="251">
        <v>30.434000000000001</v>
      </c>
      <c r="I508" s="252"/>
      <c r="J508" s="253">
        <f>ROUND(I508*H508,2)</f>
        <v>0</v>
      </c>
      <c r="K508" s="254"/>
      <c r="L508" s="46"/>
      <c r="M508" s="255" t="s">
        <v>1</v>
      </c>
      <c r="N508" s="256" t="s">
        <v>48</v>
      </c>
      <c r="O508" s="93"/>
      <c r="P508" s="257">
        <f>O508*H508</f>
        <v>0</v>
      </c>
      <c r="Q508" s="257">
        <v>0</v>
      </c>
      <c r="R508" s="257">
        <f>Q508*H508</f>
        <v>0</v>
      </c>
      <c r="S508" s="257">
        <v>0</v>
      </c>
      <c r="T508" s="258">
        <f>S508*H508</f>
        <v>0</v>
      </c>
      <c r="U508" s="40"/>
      <c r="V508" s="40"/>
      <c r="W508" s="40"/>
      <c r="X508" s="40"/>
      <c r="Y508" s="40"/>
      <c r="Z508" s="40"/>
      <c r="AA508" s="40"/>
      <c r="AB508" s="40"/>
      <c r="AC508" s="40"/>
      <c r="AD508" s="40"/>
      <c r="AE508" s="40"/>
      <c r="AR508" s="259" t="s">
        <v>124</v>
      </c>
      <c r="AT508" s="259" t="s">
        <v>400</v>
      </c>
      <c r="AU508" s="259" t="s">
        <v>93</v>
      </c>
      <c r="AY508" s="18" t="s">
        <v>397</v>
      </c>
      <c r="BE508" s="260">
        <f>IF(N508="základní",J508,0)</f>
        <v>0</v>
      </c>
      <c r="BF508" s="260">
        <f>IF(N508="snížená",J508,0)</f>
        <v>0</v>
      </c>
      <c r="BG508" s="260">
        <f>IF(N508="zákl. přenesená",J508,0)</f>
        <v>0</v>
      </c>
      <c r="BH508" s="260">
        <f>IF(N508="sníž. přenesená",J508,0)</f>
        <v>0</v>
      </c>
      <c r="BI508" s="260">
        <f>IF(N508="nulová",J508,0)</f>
        <v>0</v>
      </c>
      <c r="BJ508" s="18" t="s">
        <v>91</v>
      </c>
      <c r="BK508" s="260">
        <f>ROUND(I508*H508,2)</f>
        <v>0</v>
      </c>
      <c r="BL508" s="18" t="s">
        <v>124</v>
      </c>
      <c r="BM508" s="259" t="s">
        <v>1240</v>
      </c>
    </row>
    <row r="509" s="13" customFormat="1">
      <c r="A509" s="13"/>
      <c r="B509" s="269"/>
      <c r="C509" s="270"/>
      <c r="D509" s="261" t="s">
        <v>465</v>
      </c>
      <c r="E509" s="271" t="s">
        <v>1</v>
      </c>
      <c r="F509" s="272" t="s">
        <v>8254</v>
      </c>
      <c r="G509" s="270"/>
      <c r="H509" s="273">
        <v>30.434000000000001</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465</v>
      </c>
      <c r="AU509" s="279" t="s">
        <v>93</v>
      </c>
      <c r="AV509" s="13" t="s">
        <v>93</v>
      </c>
      <c r="AW509" s="13" t="s">
        <v>38</v>
      </c>
      <c r="AX509" s="13" t="s">
        <v>83</v>
      </c>
      <c r="AY509" s="279" t="s">
        <v>397</v>
      </c>
    </row>
    <row r="510" s="14" customFormat="1">
      <c r="A510" s="14"/>
      <c r="B510" s="280"/>
      <c r="C510" s="281"/>
      <c r="D510" s="261" t="s">
        <v>465</v>
      </c>
      <c r="E510" s="282" t="s">
        <v>1</v>
      </c>
      <c r="F510" s="283" t="s">
        <v>467</v>
      </c>
      <c r="G510" s="281"/>
      <c r="H510" s="284">
        <v>30.434000000000001</v>
      </c>
      <c r="I510" s="285"/>
      <c r="J510" s="281"/>
      <c r="K510" s="281"/>
      <c r="L510" s="286"/>
      <c r="M510" s="330"/>
      <c r="N510" s="331"/>
      <c r="O510" s="331"/>
      <c r="P510" s="331"/>
      <c r="Q510" s="331"/>
      <c r="R510" s="331"/>
      <c r="S510" s="331"/>
      <c r="T510" s="332"/>
      <c r="U510" s="14"/>
      <c r="V510" s="14"/>
      <c r="W510" s="14"/>
      <c r="X510" s="14"/>
      <c r="Y510" s="14"/>
      <c r="Z510" s="14"/>
      <c r="AA510" s="14"/>
      <c r="AB510" s="14"/>
      <c r="AC510" s="14"/>
      <c r="AD510" s="14"/>
      <c r="AE510" s="14"/>
      <c r="AT510" s="290" t="s">
        <v>465</v>
      </c>
      <c r="AU510" s="290" t="s">
        <v>93</v>
      </c>
      <c r="AV510" s="14" t="s">
        <v>124</v>
      </c>
      <c r="AW510" s="14" t="s">
        <v>38</v>
      </c>
      <c r="AX510" s="14" t="s">
        <v>91</v>
      </c>
      <c r="AY510" s="290" t="s">
        <v>397</v>
      </c>
    </row>
    <row r="511" s="2" customFormat="1" ht="6.96" customHeight="1">
      <c r="A511" s="40"/>
      <c r="B511" s="68"/>
      <c r="C511" s="69"/>
      <c r="D511" s="69"/>
      <c r="E511" s="69"/>
      <c r="F511" s="69"/>
      <c r="G511" s="69"/>
      <c r="H511" s="69"/>
      <c r="I511" s="195"/>
      <c r="J511" s="69"/>
      <c r="K511" s="69"/>
      <c r="L511" s="46"/>
      <c r="M511" s="40"/>
      <c r="O511" s="40"/>
      <c r="P511" s="40"/>
      <c r="Q511" s="40"/>
      <c r="R511" s="40"/>
      <c r="S511" s="40"/>
      <c r="T511" s="40"/>
      <c r="U511" s="40"/>
      <c r="V511" s="40"/>
      <c r="W511" s="40"/>
      <c r="X511" s="40"/>
      <c r="Y511" s="40"/>
      <c r="Z511" s="40"/>
      <c r="AA511" s="40"/>
      <c r="AB511" s="40"/>
      <c r="AC511" s="40"/>
      <c r="AD511" s="40"/>
      <c r="AE511" s="40"/>
    </row>
  </sheetData>
  <sheetProtection sheet="1" autoFilter="0" formatColumns="0" formatRows="0" objects="1" scenarios="1" spinCount="100000" saltValue="dGRl9EHpi2y0XvfpOSdhCsj87KF4l1JPv00MQIhhX12OZ31qMVnGc8BiYIHvxFRNR1XhLYXf3UX8a08TwGT1yg==" hashValue="hi/JBkKKtKAAJy9BfGbBfSWRgexTlvD3Km/Uw7Ldwq/jt1li+Lp2dxr7Pycmp4msNibIiFS+BB2dK5IxtZ0YBw==" algorithmName="SHA-512" password="CC35"/>
  <autoFilter ref="C125:K51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8255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ROUND((SUM(BE128:BE401)),  2)</f>
        <v>0</v>
      </c>
      <c r="G35" s="40"/>
      <c r="H35" s="40"/>
      <c r="I35" s="174">
        <v>0.20999999999999999</v>
      </c>
      <c r="J35" s="173">
        <f>ROUND(((SUM(BE128:BE401))*I35),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ROUND((SUM(BF128:BF401)),  2)</f>
        <v>0</v>
      </c>
      <c r="G36" s="40"/>
      <c r="H36" s="40"/>
      <c r="I36" s="174">
        <v>0.14999999999999999</v>
      </c>
      <c r="J36" s="173">
        <f>ROUND(((SUM(BF128:BF401))*I36),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ROUND((SUM(BG128:BG401)),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ROUND((SUM(BH128:BH401)),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ROUND((SUM(BI128:BI401)),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SO306 - Přípojka dešťové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J224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7591</v>
      </c>
      <c r="E102" s="214"/>
      <c r="F102" s="214"/>
      <c r="G102" s="214"/>
      <c r="H102" s="214"/>
      <c r="I102" s="215"/>
      <c r="J102" s="216">
        <f>J229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7660</v>
      </c>
      <c r="E103" s="214"/>
      <c r="F103" s="214"/>
      <c r="G103" s="214"/>
      <c r="H103" s="214"/>
      <c r="I103" s="215"/>
      <c r="J103" s="216">
        <f>J248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454</v>
      </c>
      <c r="E104" s="214"/>
      <c r="F104" s="214"/>
      <c r="G104" s="214"/>
      <c r="H104" s="214"/>
      <c r="I104" s="215"/>
      <c r="J104" s="216">
        <f>J351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455</v>
      </c>
      <c r="E105" s="214"/>
      <c r="F105" s="214"/>
      <c r="G105" s="214"/>
      <c r="H105" s="214"/>
      <c r="I105" s="215"/>
      <c r="J105" s="216">
        <f>J376</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562</v>
      </c>
      <c r="E106" s="214"/>
      <c r="F106" s="214"/>
      <c r="G106" s="214"/>
      <c r="H106" s="214"/>
      <c r="I106" s="215"/>
      <c r="J106" s="216">
        <f>J395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383</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368</v>
      </c>
      <c r="D117" s="23"/>
      <c r="E117" s="23"/>
      <c r="F117" s="23"/>
      <c r="G117" s="23"/>
      <c r="H117" s="23"/>
      <c r="I117" s="149"/>
      <c r="J117" s="23"/>
      <c r="K117" s="23"/>
      <c r="L117" s="21"/>
    </row>
    <row r="118" s="2" customFormat="1" ht="16.5" customHeight="1">
      <c r="A118" s="40"/>
      <c r="B118" s="41"/>
      <c r="C118" s="42"/>
      <c r="D118" s="42"/>
      <c r="E118" s="199" t="s">
        <v>7658</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556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SO306 - Přípojka dešťové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Moravská Třebová</v>
      </c>
      <c r="G122" s="42"/>
      <c r="H122" s="42"/>
      <c r="I122" s="159" t="s">
        <v>24</v>
      </c>
      <c r="J122" s="81" t="str">
        <f>IF(J14="","",J14)</f>
        <v>1. 6. 2020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Pardubický kraj</v>
      </c>
      <c r="G124" s="42"/>
      <c r="H124" s="42"/>
      <c r="I124" s="159" t="s">
        <v>36</v>
      </c>
      <c r="J124" s="38" t="str">
        <f>E23</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384</v>
      </c>
      <c r="D127" s="221" t="s">
        <v>68</v>
      </c>
      <c r="E127" s="221" t="s">
        <v>64</v>
      </c>
      <c r="F127" s="221" t="s">
        <v>65</v>
      </c>
      <c r="G127" s="221" t="s">
        <v>385</v>
      </c>
      <c r="H127" s="221" t="s">
        <v>386</v>
      </c>
      <c r="I127" s="222" t="s">
        <v>387</v>
      </c>
      <c r="J127" s="223" t="s">
        <v>372</v>
      </c>
      <c r="K127" s="224" t="s">
        <v>388</v>
      </c>
      <c r="L127" s="225"/>
      <c r="M127" s="102" t="s">
        <v>1</v>
      </c>
      <c r="N127" s="103" t="s">
        <v>47</v>
      </c>
      <c r="O127" s="103" t="s">
        <v>389</v>
      </c>
      <c r="P127" s="103" t="s">
        <v>390</v>
      </c>
      <c r="Q127" s="103" t="s">
        <v>391</v>
      </c>
      <c r="R127" s="103" t="s">
        <v>392</v>
      </c>
      <c r="S127" s="103" t="s">
        <v>393</v>
      </c>
      <c r="T127" s="104" t="s">
        <v>394</v>
      </c>
      <c r="U127" s="218"/>
      <c r="V127" s="218"/>
      <c r="W127" s="218"/>
      <c r="X127" s="218"/>
      <c r="Y127" s="218"/>
      <c r="Z127" s="218"/>
      <c r="AA127" s="218"/>
      <c r="AB127" s="218"/>
      <c r="AC127" s="218"/>
      <c r="AD127" s="218"/>
      <c r="AE127" s="218"/>
    </row>
    <row r="128" s="2" customFormat="1" ht="22.8" customHeight="1">
      <c r="A128" s="40"/>
      <c r="B128" s="41"/>
      <c r="C128" s="109" t="s">
        <v>395</v>
      </c>
      <c r="D128" s="42"/>
      <c r="E128" s="42"/>
      <c r="F128" s="42"/>
      <c r="G128" s="42"/>
      <c r="H128" s="42"/>
      <c r="I128" s="157"/>
      <c r="J128" s="226">
        <f>BK128</f>
        <v>0</v>
      </c>
      <c r="K128" s="42"/>
      <c r="L128" s="46"/>
      <c r="M128" s="105"/>
      <c r="N128" s="227"/>
      <c r="O128" s="106"/>
      <c r="P128" s="228">
        <f>P129</f>
        <v>0</v>
      </c>
      <c r="Q128" s="106"/>
      <c r="R128" s="228">
        <f>R129</f>
        <v>0</v>
      </c>
      <c r="S128" s="106"/>
      <c r="T128" s="229">
        <f>T129</f>
        <v>0</v>
      </c>
      <c r="U128" s="40"/>
      <c r="V128" s="40"/>
      <c r="W128" s="40"/>
      <c r="X128" s="40"/>
      <c r="Y128" s="40"/>
      <c r="Z128" s="40"/>
      <c r="AA128" s="40"/>
      <c r="AB128" s="40"/>
      <c r="AC128" s="40"/>
      <c r="AD128" s="40"/>
      <c r="AE128" s="40"/>
      <c r="AT128" s="18" t="s">
        <v>82</v>
      </c>
      <c r="AU128" s="18" t="s">
        <v>374</v>
      </c>
      <c r="BK128" s="230">
        <f>BK129</f>
        <v>0</v>
      </c>
    </row>
    <row r="129" s="12" customFormat="1" ht="25.92" customHeight="1">
      <c r="A129" s="12"/>
      <c r="B129" s="231"/>
      <c r="C129" s="232"/>
      <c r="D129" s="233" t="s">
        <v>82</v>
      </c>
      <c r="E129" s="234" t="s">
        <v>456</v>
      </c>
      <c r="F129" s="234" t="s">
        <v>457</v>
      </c>
      <c r="G129" s="232"/>
      <c r="H129" s="232"/>
      <c r="I129" s="235"/>
      <c r="J129" s="236">
        <f>BK129</f>
        <v>0</v>
      </c>
      <c r="K129" s="232"/>
      <c r="L129" s="237"/>
      <c r="M129" s="238"/>
      <c r="N129" s="239"/>
      <c r="O129" s="239"/>
      <c r="P129" s="240">
        <f>P130+P224+P229+P248+P351+P376+P395</f>
        <v>0</v>
      </c>
      <c r="Q129" s="239"/>
      <c r="R129" s="240">
        <f>R130+R224+R229+R248+R351+R376+R395</f>
        <v>0</v>
      </c>
      <c r="S129" s="239"/>
      <c r="T129" s="241">
        <f>T130+T224+T229+T248+T351+T376+T395</f>
        <v>0</v>
      </c>
      <c r="U129" s="12"/>
      <c r="V129" s="12"/>
      <c r="W129" s="12"/>
      <c r="X129" s="12"/>
      <c r="Y129" s="12"/>
      <c r="Z129" s="12"/>
      <c r="AA129" s="12"/>
      <c r="AB129" s="12"/>
      <c r="AC129" s="12"/>
      <c r="AD129" s="12"/>
      <c r="AE129" s="12"/>
      <c r="AR129" s="242" t="s">
        <v>91</v>
      </c>
      <c r="AT129" s="243" t="s">
        <v>82</v>
      </c>
      <c r="AU129" s="243" t="s">
        <v>83</v>
      </c>
      <c r="AY129" s="242" t="s">
        <v>397</v>
      </c>
      <c r="BK129" s="244">
        <f>BK130+BK224+BK229+BK248+BK351+BK376+BK395</f>
        <v>0</v>
      </c>
    </row>
    <row r="130" s="12" customFormat="1" ht="22.8" customHeight="1">
      <c r="A130" s="12"/>
      <c r="B130" s="231"/>
      <c r="C130" s="232"/>
      <c r="D130" s="233" t="s">
        <v>82</v>
      </c>
      <c r="E130" s="245" t="s">
        <v>91</v>
      </c>
      <c r="F130" s="245" t="s">
        <v>458</v>
      </c>
      <c r="G130" s="232"/>
      <c r="H130" s="232"/>
      <c r="I130" s="235"/>
      <c r="J130" s="246">
        <f>BK130</f>
        <v>0</v>
      </c>
      <c r="K130" s="232"/>
      <c r="L130" s="237"/>
      <c r="M130" s="238"/>
      <c r="N130" s="239"/>
      <c r="O130" s="239"/>
      <c r="P130" s="240">
        <f>SUM(P131:P223)</f>
        <v>0</v>
      </c>
      <c r="Q130" s="239"/>
      <c r="R130" s="240">
        <f>SUM(R131:R223)</f>
        <v>0</v>
      </c>
      <c r="S130" s="239"/>
      <c r="T130" s="241">
        <f>SUM(T131:T223)</f>
        <v>0</v>
      </c>
      <c r="U130" s="12"/>
      <c r="V130" s="12"/>
      <c r="W130" s="12"/>
      <c r="X130" s="12"/>
      <c r="Y130" s="12"/>
      <c r="Z130" s="12"/>
      <c r="AA130" s="12"/>
      <c r="AB130" s="12"/>
      <c r="AC130" s="12"/>
      <c r="AD130" s="12"/>
      <c r="AE130" s="12"/>
      <c r="AR130" s="242" t="s">
        <v>91</v>
      </c>
      <c r="AT130" s="243" t="s">
        <v>82</v>
      </c>
      <c r="AU130" s="243" t="s">
        <v>91</v>
      </c>
      <c r="AY130" s="242" t="s">
        <v>397</v>
      </c>
      <c r="BK130" s="244">
        <f>SUM(BK131:BK223)</f>
        <v>0</v>
      </c>
    </row>
    <row r="131" s="2" customFormat="1" ht="55.5" customHeight="1">
      <c r="A131" s="40"/>
      <c r="B131" s="41"/>
      <c r="C131" s="247" t="s">
        <v>91</v>
      </c>
      <c r="D131" s="247" t="s">
        <v>400</v>
      </c>
      <c r="E131" s="248" t="s">
        <v>7818</v>
      </c>
      <c r="F131" s="249" t="s">
        <v>7819</v>
      </c>
      <c r="G131" s="250" t="s">
        <v>546</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13" customFormat="1">
      <c r="A132" s="13"/>
      <c r="B132" s="269"/>
      <c r="C132" s="270"/>
      <c r="D132" s="261" t="s">
        <v>465</v>
      </c>
      <c r="E132" s="271" t="s">
        <v>1</v>
      </c>
      <c r="F132" s="272" t="s">
        <v>8256</v>
      </c>
      <c r="G132" s="270"/>
      <c r="H132" s="273">
        <v>6</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6</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93</v>
      </c>
      <c r="D134" s="247" t="s">
        <v>400</v>
      </c>
      <c r="E134" s="248" t="s">
        <v>7821</v>
      </c>
      <c r="F134" s="249" t="s">
        <v>7822</v>
      </c>
      <c r="G134" s="250" t="s">
        <v>546</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3" customFormat="1">
      <c r="A135" s="13"/>
      <c r="B135" s="269"/>
      <c r="C135" s="270"/>
      <c r="D135" s="261" t="s">
        <v>465</v>
      </c>
      <c r="E135" s="271" t="s">
        <v>1</v>
      </c>
      <c r="F135" s="272" t="s">
        <v>8257</v>
      </c>
      <c r="G135" s="270"/>
      <c r="H135" s="273">
        <v>6</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6</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55.5" customHeight="1">
      <c r="A137" s="40"/>
      <c r="B137" s="41"/>
      <c r="C137" s="247" t="s">
        <v>112</v>
      </c>
      <c r="D137" s="247" t="s">
        <v>400</v>
      </c>
      <c r="E137" s="248" t="s">
        <v>7823</v>
      </c>
      <c r="F137" s="249" t="s">
        <v>7824</v>
      </c>
      <c r="G137" s="250" t="s">
        <v>546</v>
      </c>
      <c r="H137" s="251">
        <v>40.799999999999997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3" customFormat="1">
      <c r="A138" s="13"/>
      <c r="B138" s="269"/>
      <c r="C138" s="270"/>
      <c r="D138" s="261" t="s">
        <v>465</v>
      </c>
      <c r="E138" s="271" t="s">
        <v>1</v>
      </c>
      <c r="F138" s="272" t="s">
        <v>8258</v>
      </c>
      <c r="G138" s="270"/>
      <c r="H138" s="273">
        <v>40.799999999999997</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40.799999999999997</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66.75" customHeight="1">
      <c r="A140" s="40"/>
      <c r="B140" s="41"/>
      <c r="C140" s="247" t="s">
        <v>124</v>
      </c>
      <c r="D140" s="247" t="s">
        <v>400</v>
      </c>
      <c r="E140" s="248" t="s">
        <v>7826</v>
      </c>
      <c r="F140" s="249" t="s">
        <v>7827</v>
      </c>
      <c r="G140" s="250" t="s">
        <v>546</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465</v>
      </c>
      <c r="E141" s="271" t="s">
        <v>1</v>
      </c>
      <c r="F141" s="272" t="s">
        <v>8257</v>
      </c>
      <c r="G141" s="270"/>
      <c r="H141" s="273">
        <v>6</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6</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66.75" customHeight="1">
      <c r="A143" s="40"/>
      <c r="B143" s="41"/>
      <c r="C143" s="247" t="s">
        <v>130</v>
      </c>
      <c r="D143" s="247" t="s">
        <v>400</v>
      </c>
      <c r="E143" s="248" t="s">
        <v>7828</v>
      </c>
      <c r="F143" s="249" t="s">
        <v>7829</v>
      </c>
      <c r="G143" s="250" t="s">
        <v>546</v>
      </c>
      <c r="H143" s="251">
        <v>40.799999999999997</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465</v>
      </c>
      <c r="E144" s="271" t="s">
        <v>1</v>
      </c>
      <c r="F144" s="272" t="s">
        <v>8258</v>
      </c>
      <c r="G144" s="270"/>
      <c r="H144" s="273">
        <v>40.799999999999997</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40.799999999999997</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55.5" customHeight="1">
      <c r="A146" s="40"/>
      <c r="B146" s="41"/>
      <c r="C146" s="247" t="s">
        <v>133</v>
      </c>
      <c r="D146" s="247" t="s">
        <v>400</v>
      </c>
      <c r="E146" s="248" t="s">
        <v>7830</v>
      </c>
      <c r="F146" s="249" t="s">
        <v>7831</v>
      </c>
      <c r="G146" s="250" t="s">
        <v>546</v>
      </c>
      <c r="H146" s="251">
        <v>40.799999999999997</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8259</v>
      </c>
      <c r="G147" s="270"/>
      <c r="H147" s="273">
        <v>40.799999999999997</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40.799999999999997</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33" customHeight="1">
      <c r="A149" s="40"/>
      <c r="B149" s="41"/>
      <c r="C149" s="247" t="s">
        <v>139</v>
      </c>
      <c r="D149" s="247" t="s">
        <v>400</v>
      </c>
      <c r="E149" s="248" t="s">
        <v>7832</v>
      </c>
      <c r="F149" s="249" t="s">
        <v>7833</v>
      </c>
      <c r="G149" s="250" t="s">
        <v>461</v>
      </c>
      <c r="H149" s="251">
        <v>6</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7663</v>
      </c>
      <c r="G150" s="270"/>
      <c r="H150" s="273">
        <v>6</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6</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33" customHeight="1">
      <c r="A152" s="40"/>
      <c r="B152" s="41"/>
      <c r="C152" s="247" t="s">
        <v>136</v>
      </c>
      <c r="D152" s="247" t="s">
        <v>400</v>
      </c>
      <c r="E152" s="248" t="s">
        <v>7834</v>
      </c>
      <c r="F152" s="249" t="s">
        <v>7835</v>
      </c>
      <c r="G152" s="250" t="s">
        <v>461</v>
      </c>
      <c r="H152" s="251">
        <v>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7663</v>
      </c>
      <c r="G153" s="270"/>
      <c r="H153" s="273">
        <v>6</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6</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55.5" customHeight="1">
      <c r="A155" s="40"/>
      <c r="B155" s="41"/>
      <c r="C155" s="247" t="s">
        <v>142</v>
      </c>
      <c r="D155" s="247" t="s">
        <v>400</v>
      </c>
      <c r="E155" s="248" t="s">
        <v>7661</v>
      </c>
      <c r="F155" s="249" t="s">
        <v>7662</v>
      </c>
      <c r="G155" s="250" t="s">
        <v>461</v>
      </c>
      <c r="H155" s="251">
        <v>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13" customFormat="1">
      <c r="A156" s="13"/>
      <c r="B156" s="269"/>
      <c r="C156" s="270"/>
      <c r="D156" s="261" t="s">
        <v>465</v>
      </c>
      <c r="E156" s="271" t="s">
        <v>1</v>
      </c>
      <c r="F156" s="272" t="s">
        <v>4570</v>
      </c>
      <c r="G156" s="270"/>
      <c r="H156" s="273">
        <v>4</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4</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55.5" customHeight="1">
      <c r="A158" s="40"/>
      <c r="B158" s="41"/>
      <c r="C158" s="247" t="s">
        <v>145</v>
      </c>
      <c r="D158" s="247" t="s">
        <v>400</v>
      </c>
      <c r="E158" s="248" t="s">
        <v>7664</v>
      </c>
      <c r="F158" s="249" t="s">
        <v>7662</v>
      </c>
      <c r="G158" s="250" t="s">
        <v>461</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13" customFormat="1">
      <c r="A159" s="13"/>
      <c r="B159" s="269"/>
      <c r="C159" s="270"/>
      <c r="D159" s="261" t="s">
        <v>465</v>
      </c>
      <c r="E159" s="271" t="s">
        <v>1</v>
      </c>
      <c r="F159" s="272" t="s">
        <v>93</v>
      </c>
      <c r="G159" s="270"/>
      <c r="H159" s="273">
        <v>2</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2</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55.5" customHeight="1">
      <c r="A161" s="40"/>
      <c r="B161" s="41"/>
      <c r="C161" s="247" t="s">
        <v>148</v>
      </c>
      <c r="D161" s="247" t="s">
        <v>400</v>
      </c>
      <c r="E161" s="248" t="s">
        <v>7836</v>
      </c>
      <c r="F161" s="249" t="s">
        <v>7662</v>
      </c>
      <c r="G161" s="250" t="s">
        <v>461</v>
      </c>
      <c r="H161" s="251">
        <v>4</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465</v>
      </c>
      <c r="E162" s="271" t="s">
        <v>1</v>
      </c>
      <c r="F162" s="272" t="s">
        <v>4570</v>
      </c>
      <c r="G162" s="270"/>
      <c r="H162" s="273">
        <v>4</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4</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55.5" customHeight="1">
      <c r="A164" s="40"/>
      <c r="B164" s="41"/>
      <c r="C164" s="247" t="s">
        <v>151</v>
      </c>
      <c r="D164" s="247" t="s">
        <v>400</v>
      </c>
      <c r="E164" s="248" t="s">
        <v>7666</v>
      </c>
      <c r="F164" s="249" t="s">
        <v>7662</v>
      </c>
      <c r="G164" s="250" t="s">
        <v>461</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13" customFormat="1">
      <c r="A165" s="13"/>
      <c r="B165" s="269"/>
      <c r="C165" s="270"/>
      <c r="D165" s="261" t="s">
        <v>465</v>
      </c>
      <c r="E165" s="271" t="s">
        <v>1</v>
      </c>
      <c r="F165" s="272" t="s">
        <v>7665</v>
      </c>
      <c r="G165" s="270"/>
      <c r="H165" s="273">
        <v>8</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8</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21.75" customHeight="1">
      <c r="A167" s="40"/>
      <c r="B167" s="41"/>
      <c r="C167" s="247" t="s">
        <v>154</v>
      </c>
      <c r="D167" s="247" t="s">
        <v>400</v>
      </c>
      <c r="E167" s="248" t="s">
        <v>7837</v>
      </c>
      <c r="F167" s="249" t="s">
        <v>7838</v>
      </c>
      <c r="G167" s="250" t="s">
        <v>546</v>
      </c>
      <c r="H167" s="251">
        <v>15.4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194</v>
      </c>
    </row>
    <row r="168" s="13" customFormat="1">
      <c r="A168" s="13"/>
      <c r="B168" s="269"/>
      <c r="C168" s="270"/>
      <c r="D168" s="261" t="s">
        <v>465</v>
      </c>
      <c r="E168" s="271" t="s">
        <v>1</v>
      </c>
      <c r="F168" s="272" t="s">
        <v>8260</v>
      </c>
      <c r="G168" s="270"/>
      <c r="H168" s="273">
        <v>15.4</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15.4</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33" customHeight="1">
      <c r="A170" s="40"/>
      <c r="B170" s="41"/>
      <c r="C170" s="247" t="s">
        <v>157</v>
      </c>
      <c r="D170" s="247" t="s">
        <v>400</v>
      </c>
      <c r="E170" s="248" t="s">
        <v>7668</v>
      </c>
      <c r="F170" s="249" t="s">
        <v>7669</v>
      </c>
      <c r="G170" s="250" t="s">
        <v>464</v>
      </c>
      <c r="H170" s="251">
        <v>17.82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200</v>
      </c>
    </row>
    <row r="171" s="13" customFormat="1">
      <c r="A171" s="13"/>
      <c r="B171" s="269"/>
      <c r="C171" s="270"/>
      <c r="D171" s="261" t="s">
        <v>465</v>
      </c>
      <c r="E171" s="271" t="s">
        <v>1</v>
      </c>
      <c r="F171" s="272" t="s">
        <v>8261</v>
      </c>
      <c r="G171" s="270"/>
      <c r="H171" s="273">
        <v>17.82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17.82</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44.25" customHeight="1">
      <c r="A173" s="40"/>
      <c r="B173" s="41"/>
      <c r="C173" s="247" t="s">
        <v>8</v>
      </c>
      <c r="D173" s="247" t="s">
        <v>400</v>
      </c>
      <c r="E173" s="248" t="s">
        <v>8262</v>
      </c>
      <c r="F173" s="249" t="s">
        <v>8263</v>
      </c>
      <c r="G173" s="250" t="s">
        <v>464</v>
      </c>
      <c r="H173" s="251">
        <v>97.349999999999994</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206</v>
      </c>
    </row>
    <row r="174" s="13" customFormat="1">
      <c r="A174" s="13"/>
      <c r="B174" s="269"/>
      <c r="C174" s="270"/>
      <c r="D174" s="261" t="s">
        <v>465</v>
      </c>
      <c r="E174" s="271" t="s">
        <v>1</v>
      </c>
      <c r="F174" s="272" t="s">
        <v>8264</v>
      </c>
      <c r="G174" s="270"/>
      <c r="H174" s="273">
        <v>39.600000000000001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3" customFormat="1">
      <c r="A175" s="13"/>
      <c r="B175" s="269"/>
      <c r="C175" s="270"/>
      <c r="D175" s="261" t="s">
        <v>465</v>
      </c>
      <c r="E175" s="271" t="s">
        <v>1</v>
      </c>
      <c r="F175" s="272" t="s">
        <v>8265</v>
      </c>
      <c r="G175" s="270"/>
      <c r="H175" s="273">
        <v>57.75</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97.349999999999994</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33" customHeight="1">
      <c r="A177" s="40"/>
      <c r="B177" s="41"/>
      <c r="C177" s="247" t="s">
        <v>162</v>
      </c>
      <c r="D177" s="247" t="s">
        <v>400</v>
      </c>
      <c r="E177" s="248" t="s">
        <v>7677</v>
      </c>
      <c r="F177" s="249" t="s">
        <v>7678</v>
      </c>
      <c r="G177" s="250" t="s">
        <v>546</v>
      </c>
      <c r="H177" s="251">
        <v>177</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212</v>
      </c>
    </row>
    <row r="178" s="13" customFormat="1">
      <c r="A178" s="13"/>
      <c r="B178" s="269"/>
      <c r="C178" s="270"/>
      <c r="D178" s="261" t="s">
        <v>465</v>
      </c>
      <c r="E178" s="271" t="s">
        <v>1</v>
      </c>
      <c r="F178" s="272" t="s">
        <v>8266</v>
      </c>
      <c r="G178" s="270"/>
      <c r="H178" s="273">
        <v>72</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8267</v>
      </c>
      <c r="G179" s="270"/>
      <c r="H179" s="273">
        <v>105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177</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33" customHeight="1">
      <c r="A181" s="40"/>
      <c r="B181" s="41"/>
      <c r="C181" s="247" t="s">
        <v>165</v>
      </c>
      <c r="D181" s="247" t="s">
        <v>400</v>
      </c>
      <c r="E181" s="248" t="s">
        <v>7683</v>
      </c>
      <c r="F181" s="249" t="s">
        <v>7684</v>
      </c>
      <c r="G181" s="250" t="s">
        <v>546</v>
      </c>
      <c r="H181" s="251">
        <v>97.349999999999994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215</v>
      </c>
    </row>
    <row r="182" s="13" customFormat="1">
      <c r="A182" s="13"/>
      <c r="B182" s="269"/>
      <c r="C182" s="270"/>
      <c r="D182" s="261" t="s">
        <v>465</v>
      </c>
      <c r="E182" s="271" t="s">
        <v>1</v>
      </c>
      <c r="F182" s="272" t="s">
        <v>8264</v>
      </c>
      <c r="G182" s="270"/>
      <c r="H182" s="273">
        <v>39.600000000000001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3" customFormat="1">
      <c r="A183" s="13"/>
      <c r="B183" s="269"/>
      <c r="C183" s="270"/>
      <c r="D183" s="261" t="s">
        <v>465</v>
      </c>
      <c r="E183" s="271" t="s">
        <v>1</v>
      </c>
      <c r="F183" s="272" t="s">
        <v>8265</v>
      </c>
      <c r="G183" s="270"/>
      <c r="H183" s="273">
        <v>57.75</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97.349999999999994</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55.5" customHeight="1">
      <c r="A185" s="40"/>
      <c r="B185" s="41"/>
      <c r="C185" s="247" t="s">
        <v>168</v>
      </c>
      <c r="D185" s="247" t="s">
        <v>400</v>
      </c>
      <c r="E185" s="248" t="s">
        <v>7556</v>
      </c>
      <c r="F185" s="249" t="s">
        <v>7685</v>
      </c>
      <c r="G185" s="250" t="s">
        <v>464</v>
      </c>
      <c r="H185" s="251">
        <v>67.099999999999994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661</v>
      </c>
    </row>
    <row r="186" s="13" customFormat="1">
      <c r="A186" s="13"/>
      <c r="B186" s="269"/>
      <c r="C186" s="270"/>
      <c r="D186" s="261" t="s">
        <v>465</v>
      </c>
      <c r="E186" s="271" t="s">
        <v>1</v>
      </c>
      <c r="F186" s="272" t="s">
        <v>8268</v>
      </c>
      <c r="G186" s="270"/>
      <c r="H186" s="273">
        <v>28.600000000000001</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8269</v>
      </c>
      <c r="G187" s="270"/>
      <c r="H187" s="273">
        <v>38.5</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4" customFormat="1">
      <c r="A188" s="14"/>
      <c r="B188" s="280"/>
      <c r="C188" s="281"/>
      <c r="D188" s="261" t="s">
        <v>465</v>
      </c>
      <c r="E188" s="282" t="s">
        <v>1</v>
      </c>
      <c r="F188" s="283" t="s">
        <v>467</v>
      </c>
      <c r="G188" s="281"/>
      <c r="H188" s="284">
        <v>67.099999999999994</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465</v>
      </c>
      <c r="AU188" s="290" t="s">
        <v>93</v>
      </c>
      <c r="AV188" s="14" t="s">
        <v>124</v>
      </c>
      <c r="AW188" s="14" t="s">
        <v>38</v>
      </c>
      <c r="AX188" s="14" t="s">
        <v>91</v>
      </c>
      <c r="AY188" s="290" t="s">
        <v>397</v>
      </c>
    </row>
    <row r="189" s="2" customFormat="1" ht="55.5" customHeight="1">
      <c r="A189" s="40"/>
      <c r="B189" s="41"/>
      <c r="C189" s="247" t="s">
        <v>171</v>
      </c>
      <c r="D189" s="247" t="s">
        <v>400</v>
      </c>
      <c r="E189" s="248" t="s">
        <v>7560</v>
      </c>
      <c r="F189" s="249" t="s">
        <v>7690</v>
      </c>
      <c r="G189" s="250" t="s">
        <v>464</v>
      </c>
      <c r="H189" s="251">
        <v>30.25</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664</v>
      </c>
    </row>
    <row r="190" s="13" customFormat="1">
      <c r="A190" s="13"/>
      <c r="B190" s="269"/>
      <c r="C190" s="270"/>
      <c r="D190" s="261" t="s">
        <v>465</v>
      </c>
      <c r="E190" s="271" t="s">
        <v>1</v>
      </c>
      <c r="F190" s="272" t="s">
        <v>8270</v>
      </c>
      <c r="G190" s="270"/>
      <c r="H190" s="273">
        <v>11</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7692</v>
      </c>
      <c r="G191" s="270"/>
      <c r="H191" s="273">
        <v>19.25</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30.25</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2" customFormat="1" ht="55.5" customHeight="1">
      <c r="A193" s="40"/>
      <c r="B193" s="41"/>
      <c r="C193" s="247" t="s">
        <v>174</v>
      </c>
      <c r="D193" s="247" t="s">
        <v>400</v>
      </c>
      <c r="E193" s="248" t="s">
        <v>7565</v>
      </c>
      <c r="F193" s="249" t="s">
        <v>7695</v>
      </c>
      <c r="G193" s="250" t="s">
        <v>464</v>
      </c>
      <c r="H193" s="251">
        <v>181.5</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667</v>
      </c>
    </row>
    <row r="194" s="13" customFormat="1">
      <c r="A194" s="13"/>
      <c r="B194" s="269"/>
      <c r="C194" s="270"/>
      <c r="D194" s="261" t="s">
        <v>465</v>
      </c>
      <c r="E194" s="271" t="s">
        <v>1</v>
      </c>
      <c r="F194" s="272" t="s">
        <v>8271</v>
      </c>
      <c r="G194" s="270"/>
      <c r="H194" s="273">
        <v>66</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465</v>
      </c>
      <c r="AU194" s="279" t="s">
        <v>93</v>
      </c>
      <c r="AV194" s="13" t="s">
        <v>93</v>
      </c>
      <c r="AW194" s="13" t="s">
        <v>38</v>
      </c>
      <c r="AX194" s="13" t="s">
        <v>83</v>
      </c>
      <c r="AY194" s="279" t="s">
        <v>397</v>
      </c>
    </row>
    <row r="195" s="13" customFormat="1">
      <c r="A195" s="13"/>
      <c r="B195" s="269"/>
      <c r="C195" s="270"/>
      <c r="D195" s="261" t="s">
        <v>465</v>
      </c>
      <c r="E195" s="271" t="s">
        <v>1</v>
      </c>
      <c r="F195" s="272" t="s">
        <v>7697</v>
      </c>
      <c r="G195" s="270"/>
      <c r="H195" s="273">
        <v>115.5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181.5</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7</v>
      </c>
      <c r="D197" s="247" t="s">
        <v>400</v>
      </c>
      <c r="E197" s="248" t="s">
        <v>7700</v>
      </c>
      <c r="F197" s="249" t="s">
        <v>7701</v>
      </c>
      <c r="G197" s="250" t="s">
        <v>464</v>
      </c>
      <c r="H197" s="251">
        <v>67.099999999999994</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670</v>
      </c>
    </row>
    <row r="198" s="13" customFormat="1">
      <c r="A198" s="13"/>
      <c r="B198" s="269"/>
      <c r="C198" s="270"/>
      <c r="D198" s="261" t="s">
        <v>465</v>
      </c>
      <c r="E198" s="271" t="s">
        <v>1</v>
      </c>
      <c r="F198" s="272" t="s">
        <v>8268</v>
      </c>
      <c r="G198" s="270"/>
      <c r="H198" s="273">
        <v>28.600000000000001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3" customFormat="1">
      <c r="A199" s="13"/>
      <c r="B199" s="269"/>
      <c r="C199" s="270"/>
      <c r="D199" s="261" t="s">
        <v>465</v>
      </c>
      <c r="E199" s="271" t="s">
        <v>1</v>
      </c>
      <c r="F199" s="272" t="s">
        <v>8269</v>
      </c>
      <c r="G199" s="270"/>
      <c r="H199" s="273">
        <v>38.5</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67.099999999999994</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2" customFormat="1" ht="33" customHeight="1">
      <c r="A201" s="40"/>
      <c r="B201" s="41"/>
      <c r="C201" s="247" t="s">
        <v>179</v>
      </c>
      <c r="D201" s="247" t="s">
        <v>400</v>
      </c>
      <c r="E201" s="248" t="s">
        <v>7702</v>
      </c>
      <c r="F201" s="249" t="s">
        <v>7703</v>
      </c>
      <c r="G201" s="250" t="s">
        <v>502</v>
      </c>
      <c r="H201" s="251">
        <v>50.366</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673</v>
      </c>
    </row>
    <row r="202" s="13" customFormat="1">
      <c r="A202" s="13"/>
      <c r="B202" s="269"/>
      <c r="C202" s="270"/>
      <c r="D202" s="261" t="s">
        <v>465</v>
      </c>
      <c r="E202" s="271" t="s">
        <v>1</v>
      </c>
      <c r="F202" s="272" t="s">
        <v>8272</v>
      </c>
      <c r="G202" s="270"/>
      <c r="H202" s="273">
        <v>18.315000000000001</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3" customFormat="1">
      <c r="A203" s="13"/>
      <c r="B203" s="269"/>
      <c r="C203" s="270"/>
      <c r="D203" s="261" t="s">
        <v>465</v>
      </c>
      <c r="E203" s="271" t="s">
        <v>1</v>
      </c>
      <c r="F203" s="272" t="s">
        <v>7705</v>
      </c>
      <c r="G203" s="270"/>
      <c r="H203" s="273">
        <v>32.051000000000002</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50.366</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33" customHeight="1">
      <c r="A205" s="40"/>
      <c r="B205" s="41"/>
      <c r="C205" s="247" t="s">
        <v>185</v>
      </c>
      <c r="D205" s="247" t="s">
        <v>400</v>
      </c>
      <c r="E205" s="248" t="s">
        <v>542</v>
      </c>
      <c r="F205" s="249" t="s">
        <v>7708</v>
      </c>
      <c r="G205" s="250" t="s">
        <v>464</v>
      </c>
      <c r="H205" s="251">
        <v>30.25</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676</v>
      </c>
    </row>
    <row r="206" s="13" customFormat="1">
      <c r="A206" s="13"/>
      <c r="B206" s="269"/>
      <c r="C206" s="270"/>
      <c r="D206" s="261" t="s">
        <v>465</v>
      </c>
      <c r="E206" s="271" t="s">
        <v>1</v>
      </c>
      <c r="F206" s="272" t="s">
        <v>8270</v>
      </c>
      <c r="G206" s="270"/>
      <c r="H206" s="273">
        <v>11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3" customFormat="1">
      <c r="A207" s="13"/>
      <c r="B207" s="269"/>
      <c r="C207" s="270"/>
      <c r="D207" s="261" t="s">
        <v>465</v>
      </c>
      <c r="E207" s="271" t="s">
        <v>1</v>
      </c>
      <c r="F207" s="272" t="s">
        <v>7692</v>
      </c>
      <c r="G207" s="270"/>
      <c r="H207" s="273">
        <v>19.25</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30.25</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188</v>
      </c>
      <c r="D209" s="247" t="s">
        <v>400</v>
      </c>
      <c r="E209" s="248" t="s">
        <v>586</v>
      </c>
      <c r="F209" s="249" t="s">
        <v>7709</v>
      </c>
      <c r="G209" s="250" t="s">
        <v>464</v>
      </c>
      <c r="H209" s="251">
        <v>67.099999999999994</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679</v>
      </c>
    </row>
    <row r="210" s="13" customFormat="1">
      <c r="A210" s="13"/>
      <c r="B210" s="269"/>
      <c r="C210" s="270"/>
      <c r="D210" s="261" t="s">
        <v>465</v>
      </c>
      <c r="E210" s="271" t="s">
        <v>1</v>
      </c>
      <c r="F210" s="272" t="s">
        <v>8268</v>
      </c>
      <c r="G210" s="270"/>
      <c r="H210" s="273">
        <v>28.600000000000001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3" customFormat="1">
      <c r="A211" s="13"/>
      <c r="B211" s="269"/>
      <c r="C211" s="270"/>
      <c r="D211" s="261" t="s">
        <v>465</v>
      </c>
      <c r="E211" s="271" t="s">
        <v>1</v>
      </c>
      <c r="F211" s="272" t="s">
        <v>8269</v>
      </c>
      <c r="G211" s="270"/>
      <c r="H211" s="273">
        <v>38.5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67.099999999999994</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55.5" customHeight="1">
      <c r="A213" s="40"/>
      <c r="B213" s="41"/>
      <c r="C213" s="247" t="s">
        <v>191</v>
      </c>
      <c r="D213" s="247" t="s">
        <v>400</v>
      </c>
      <c r="E213" s="248" t="s">
        <v>7710</v>
      </c>
      <c r="F213" s="249" t="s">
        <v>7711</v>
      </c>
      <c r="G213" s="250" t="s">
        <v>464</v>
      </c>
      <c r="H213" s="251">
        <v>24.199999999999999</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682</v>
      </c>
    </row>
    <row r="214" s="13" customFormat="1">
      <c r="A214" s="13"/>
      <c r="B214" s="269"/>
      <c r="C214" s="270"/>
      <c r="D214" s="261" t="s">
        <v>465</v>
      </c>
      <c r="E214" s="271" t="s">
        <v>1</v>
      </c>
      <c r="F214" s="272" t="s">
        <v>8273</v>
      </c>
      <c r="G214" s="270"/>
      <c r="H214" s="273">
        <v>8.8000000000000007</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3" customFormat="1">
      <c r="A215" s="13"/>
      <c r="B215" s="269"/>
      <c r="C215" s="270"/>
      <c r="D215" s="261" t="s">
        <v>465</v>
      </c>
      <c r="E215" s="271" t="s">
        <v>1</v>
      </c>
      <c r="F215" s="272" t="s">
        <v>7713</v>
      </c>
      <c r="G215" s="270"/>
      <c r="H215" s="273">
        <v>15.4</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24.200000000000003</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2" customFormat="1" ht="16.5" customHeight="1">
      <c r="A217" s="40"/>
      <c r="B217" s="41"/>
      <c r="C217" s="316" t="s">
        <v>194</v>
      </c>
      <c r="D217" s="316" t="s">
        <v>534</v>
      </c>
      <c r="E217" s="317" t="s">
        <v>7716</v>
      </c>
      <c r="F217" s="318" t="s">
        <v>7717</v>
      </c>
      <c r="G217" s="319" t="s">
        <v>502</v>
      </c>
      <c r="H217" s="320">
        <v>45.616999999999997</v>
      </c>
      <c r="I217" s="321"/>
      <c r="J217" s="322">
        <f>ROUND(I217*H217,2)</f>
        <v>0</v>
      </c>
      <c r="K217" s="323"/>
      <c r="L217" s="324"/>
      <c r="M217" s="325" t="s">
        <v>1</v>
      </c>
      <c r="N217" s="32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136</v>
      </c>
      <c r="AT217" s="259" t="s">
        <v>534</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995</v>
      </c>
    </row>
    <row r="218" s="13" customFormat="1">
      <c r="A218" s="13"/>
      <c r="B218" s="269"/>
      <c r="C218" s="270"/>
      <c r="D218" s="261" t="s">
        <v>465</v>
      </c>
      <c r="E218" s="271" t="s">
        <v>1</v>
      </c>
      <c r="F218" s="272" t="s">
        <v>8274</v>
      </c>
      <c r="G218" s="270"/>
      <c r="H218" s="273">
        <v>16.588000000000001</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3" customFormat="1">
      <c r="A219" s="13"/>
      <c r="B219" s="269"/>
      <c r="C219" s="270"/>
      <c r="D219" s="261" t="s">
        <v>465</v>
      </c>
      <c r="E219" s="271" t="s">
        <v>1</v>
      </c>
      <c r="F219" s="272" t="s">
        <v>7719</v>
      </c>
      <c r="G219" s="270"/>
      <c r="H219" s="273">
        <v>29.029</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45.617000000000004</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33" customHeight="1">
      <c r="A221" s="40"/>
      <c r="B221" s="41"/>
      <c r="C221" s="247" t="s">
        <v>197</v>
      </c>
      <c r="D221" s="247" t="s">
        <v>400</v>
      </c>
      <c r="E221" s="248" t="s">
        <v>7851</v>
      </c>
      <c r="F221" s="249" t="s">
        <v>7852</v>
      </c>
      <c r="G221" s="250" t="s">
        <v>546</v>
      </c>
      <c r="H221" s="251">
        <v>15.4</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1026</v>
      </c>
    </row>
    <row r="222" s="13" customFormat="1">
      <c r="A222" s="13"/>
      <c r="B222" s="269"/>
      <c r="C222" s="270"/>
      <c r="D222" s="261" t="s">
        <v>465</v>
      </c>
      <c r="E222" s="271" t="s">
        <v>1</v>
      </c>
      <c r="F222" s="272" t="s">
        <v>8275</v>
      </c>
      <c r="G222" s="270"/>
      <c r="H222" s="273">
        <v>15.4</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15.4</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12" customFormat="1" ht="22.8" customHeight="1">
      <c r="A224" s="12"/>
      <c r="B224" s="231"/>
      <c r="C224" s="232"/>
      <c r="D224" s="233" t="s">
        <v>82</v>
      </c>
      <c r="E224" s="245" t="s">
        <v>124</v>
      </c>
      <c r="F224" s="245" t="s">
        <v>817</v>
      </c>
      <c r="G224" s="232"/>
      <c r="H224" s="232"/>
      <c r="I224" s="235"/>
      <c r="J224" s="246">
        <f>BK224</f>
        <v>0</v>
      </c>
      <c r="K224" s="232"/>
      <c r="L224" s="237"/>
      <c r="M224" s="238"/>
      <c r="N224" s="239"/>
      <c r="O224" s="239"/>
      <c r="P224" s="240">
        <f>SUM(P225:P228)</f>
        <v>0</v>
      </c>
      <c r="Q224" s="239"/>
      <c r="R224" s="240">
        <f>SUM(R225:R228)</f>
        <v>0</v>
      </c>
      <c r="S224" s="239"/>
      <c r="T224" s="241">
        <f>SUM(T225:T228)</f>
        <v>0</v>
      </c>
      <c r="U224" s="12"/>
      <c r="V224" s="12"/>
      <c r="W224" s="12"/>
      <c r="X224" s="12"/>
      <c r="Y224" s="12"/>
      <c r="Z224" s="12"/>
      <c r="AA224" s="12"/>
      <c r="AB224" s="12"/>
      <c r="AC224" s="12"/>
      <c r="AD224" s="12"/>
      <c r="AE224" s="12"/>
      <c r="AR224" s="242" t="s">
        <v>91</v>
      </c>
      <c r="AT224" s="243" t="s">
        <v>82</v>
      </c>
      <c r="AU224" s="243" t="s">
        <v>91</v>
      </c>
      <c r="AY224" s="242" t="s">
        <v>397</v>
      </c>
      <c r="BK224" s="244">
        <f>SUM(BK225:BK228)</f>
        <v>0</v>
      </c>
    </row>
    <row r="225" s="2" customFormat="1" ht="21.75" customHeight="1">
      <c r="A225" s="40"/>
      <c r="B225" s="41"/>
      <c r="C225" s="247" t="s">
        <v>200</v>
      </c>
      <c r="D225" s="247" t="s">
        <v>400</v>
      </c>
      <c r="E225" s="248" t="s">
        <v>7722</v>
      </c>
      <c r="F225" s="249" t="s">
        <v>7723</v>
      </c>
      <c r="G225" s="250" t="s">
        <v>464</v>
      </c>
      <c r="H225" s="251">
        <v>6.0499999999999998</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1042</v>
      </c>
    </row>
    <row r="226" s="13" customFormat="1">
      <c r="A226" s="13"/>
      <c r="B226" s="269"/>
      <c r="C226" s="270"/>
      <c r="D226" s="261" t="s">
        <v>465</v>
      </c>
      <c r="E226" s="271" t="s">
        <v>1</v>
      </c>
      <c r="F226" s="272" t="s">
        <v>8276</v>
      </c>
      <c r="G226" s="270"/>
      <c r="H226" s="273">
        <v>2.2000000000000002</v>
      </c>
      <c r="I226" s="274"/>
      <c r="J226" s="270"/>
      <c r="K226" s="270"/>
      <c r="L226" s="275"/>
      <c r="M226" s="276"/>
      <c r="N226" s="277"/>
      <c r="O226" s="277"/>
      <c r="P226" s="277"/>
      <c r="Q226" s="277"/>
      <c r="R226" s="277"/>
      <c r="S226" s="277"/>
      <c r="T226" s="278"/>
      <c r="U226" s="13"/>
      <c r="V226" s="13"/>
      <c r="W226" s="13"/>
      <c r="X226" s="13"/>
      <c r="Y226" s="13"/>
      <c r="Z226" s="13"/>
      <c r="AA226" s="13"/>
      <c r="AB226" s="13"/>
      <c r="AC226" s="13"/>
      <c r="AD226" s="13"/>
      <c r="AE226" s="13"/>
      <c r="AT226" s="279" t="s">
        <v>465</v>
      </c>
      <c r="AU226" s="279" t="s">
        <v>93</v>
      </c>
      <c r="AV226" s="13" t="s">
        <v>93</v>
      </c>
      <c r="AW226" s="13" t="s">
        <v>38</v>
      </c>
      <c r="AX226" s="13" t="s">
        <v>83</v>
      </c>
      <c r="AY226" s="279" t="s">
        <v>397</v>
      </c>
    </row>
    <row r="227" s="13" customFormat="1">
      <c r="A227" s="13"/>
      <c r="B227" s="269"/>
      <c r="C227" s="270"/>
      <c r="D227" s="261" t="s">
        <v>465</v>
      </c>
      <c r="E227" s="271" t="s">
        <v>1</v>
      </c>
      <c r="F227" s="272" t="s">
        <v>7725</v>
      </c>
      <c r="G227" s="270"/>
      <c r="H227" s="273">
        <v>3.8500000000000001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6.0500000000000007</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12" customFormat="1" ht="22.8" customHeight="1">
      <c r="A229" s="12"/>
      <c r="B229" s="231"/>
      <c r="C229" s="232"/>
      <c r="D229" s="233" t="s">
        <v>82</v>
      </c>
      <c r="E229" s="245" t="s">
        <v>130</v>
      </c>
      <c r="F229" s="245" t="s">
        <v>7602</v>
      </c>
      <c r="G229" s="232"/>
      <c r="H229" s="232"/>
      <c r="I229" s="235"/>
      <c r="J229" s="246">
        <f>BK229</f>
        <v>0</v>
      </c>
      <c r="K229" s="232"/>
      <c r="L229" s="237"/>
      <c r="M229" s="238"/>
      <c r="N229" s="239"/>
      <c r="O229" s="239"/>
      <c r="P229" s="240">
        <f>SUM(P230:P247)</f>
        <v>0</v>
      </c>
      <c r="Q229" s="239"/>
      <c r="R229" s="240">
        <f>SUM(R230:R247)</f>
        <v>0</v>
      </c>
      <c r="S229" s="239"/>
      <c r="T229" s="241">
        <f>SUM(T230:T247)</f>
        <v>0</v>
      </c>
      <c r="U229" s="12"/>
      <c r="V229" s="12"/>
      <c r="W229" s="12"/>
      <c r="X229" s="12"/>
      <c r="Y229" s="12"/>
      <c r="Z229" s="12"/>
      <c r="AA229" s="12"/>
      <c r="AB229" s="12"/>
      <c r="AC229" s="12"/>
      <c r="AD229" s="12"/>
      <c r="AE229" s="12"/>
      <c r="AR229" s="242" t="s">
        <v>91</v>
      </c>
      <c r="AT229" s="243" t="s">
        <v>82</v>
      </c>
      <c r="AU229" s="243" t="s">
        <v>91</v>
      </c>
      <c r="AY229" s="242" t="s">
        <v>397</v>
      </c>
      <c r="BK229" s="244">
        <f>SUM(BK230:BK247)</f>
        <v>0</v>
      </c>
    </row>
    <row r="230" s="2" customFormat="1" ht="33" customHeight="1">
      <c r="A230" s="40"/>
      <c r="B230" s="41"/>
      <c r="C230" s="247" t="s">
        <v>203</v>
      </c>
      <c r="D230" s="247" t="s">
        <v>400</v>
      </c>
      <c r="E230" s="248" t="s">
        <v>7854</v>
      </c>
      <c r="F230" s="249" t="s">
        <v>7855</v>
      </c>
      <c r="G230" s="250" t="s">
        <v>546</v>
      </c>
      <c r="H230" s="251">
        <v>40.799999999999997</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1057</v>
      </c>
    </row>
    <row r="231" s="13" customFormat="1">
      <c r="A231" s="13"/>
      <c r="B231" s="269"/>
      <c r="C231" s="270"/>
      <c r="D231" s="261" t="s">
        <v>465</v>
      </c>
      <c r="E231" s="271" t="s">
        <v>1</v>
      </c>
      <c r="F231" s="272" t="s">
        <v>8258</v>
      </c>
      <c r="G231" s="270"/>
      <c r="H231" s="273">
        <v>40.799999999999997</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40.799999999999997</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33" customHeight="1">
      <c r="A233" s="40"/>
      <c r="B233" s="41"/>
      <c r="C233" s="247" t="s">
        <v>206</v>
      </c>
      <c r="D233" s="247" t="s">
        <v>400</v>
      </c>
      <c r="E233" s="248" t="s">
        <v>7856</v>
      </c>
      <c r="F233" s="249" t="s">
        <v>7857</v>
      </c>
      <c r="G233" s="250" t="s">
        <v>546</v>
      </c>
      <c r="H233" s="251">
        <v>40.799999999999997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1066</v>
      </c>
    </row>
    <row r="234" s="13" customFormat="1">
      <c r="A234" s="13"/>
      <c r="B234" s="269"/>
      <c r="C234" s="270"/>
      <c r="D234" s="261" t="s">
        <v>465</v>
      </c>
      <c r="E234" s="271" t="s">
        <v>1</v>
      </c>
      <c r="F234" s="272" t="s">
        <v>8258</v>
      </c>
      <c r="G234" s="270"/>
      <c r="H234" s="273">
        <v>40.799999999999997</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40.799999999999997</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44.25" customHeight="1">
      <c r="A236" s="40"/>
      <c r="B236" s="41"/>
      <c r="C236" s="247" t="s">
        <v>209</v>
      </c>
      <c r="D236" s="247" t="s">
        <v>400</v>
      </c>
      <c r="E236" s="248" t="s">
        <v>7858</v>
      </c>
      <c r="F236" s="249" t="s">
        <v>7859</v>
      </c>
      <c r="G236" s="250" t="s">
        <v>546</v>
      </c>
      <c r="H236" s="251">
        <v>40.799999999999997</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1078</v>
      </c>
    </row>
    <row r="237" s="13" customFormat="1">
      <c r="A237" s="13"/>
      <c r="B237" s="269"/>
      <c r="C237" s="270"/>
      <c r="D237" s="261" t="s">
        <v>465</v>
      </c>
      <c r="E237" s="271" t="s">
        <v>1</v>
      </c>
      <c r="F237" s="272" t="s">
        <v>8258</v>
      </c>
      <c r="G237" s="270"/>
      <c r="H237" s="273">
        <v>40.799999999999997</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40.799999999999997</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33" customHeight="1">
      <c r="A239" s="40"/>
      <c r="B239" s="41"/>
      <c r="C239" s="247" t="s">
        <v>212</v>
      </c>
      <c r="D239" s="247" t="s">
        <v>400</v>
      </c>
      <c r="E239" s="248" t="s">
        <v>7860</v>
      </c>
      <c r="F239" s="249" t="s">
        <v>7861</v>
      </c>
      <c r="G239" s="250" t="s">
        <v>546</v>
      </c>
      <c r="H239" s="251">
        <v>40.799999999999997</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400</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1088</v>
      </c>
    </row>
    <row r="240" s="13" customFormat="1">
      <c r="A240" s="13"/>
      <c r="B240" s="269"/>
      <c r="C240" s="270"/>
      <c r="D240" s="261" t="s">
        <v>465</v>
      </c>
      <c r="E240" s="271" t="s">
        <v>1</v>
      </c>
      <c r="F240" s="272" t="s">
        <v>8258</v>
      </c>
      <c r="G240" s="270"/>
      <c r="H240" s="273">
        <v>40.799999999999997</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40.799999999999997</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33" customHeight="1">
      <c r="A242" s="40"/>
      <c r="B242" s="41"/>
      <c r="C242" s="247" t="s">
        <v>182</v>
      </c>
      <c r="D242" s="247" t="s">
        <v>400</v>
      </c>
      <c r="E242" s="248" t="s">
        <v>7862</v>
      </c>
      <c r="F242" s="249" t="s">
        <v>7863</v>
      </c>
      <c r="G242" s="250" t="s">
        <v>546</v>
      </c>
      <c r="H242" s="251">
        <v>40.799999999999997</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1096</v>
      </c>
    </row>
    <row r="243" s="13" customFormat="1">
      <c r="A243" s="13"/>
      <c r="B243" s="269"/>
      <c r="C243" s="270"/>
      <c r="D243" s="261" t="s">
        <v>465</v>
      </c>
      <c r="E243" s="271" t="s">
        <v>1</v>
      </c>
      <c r="F243" s="272" t="s">
        <v>8258</v>
      </c>
      <c r="G243" s="270"/>
      <c r="H243" s="273">
        <v>40.799999999999997</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40.799999999999997</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66.75" customHeight="1">
      <c r="A245" s="40"/>
      <c r="B245" s="41"/>
      <c r="C245" s="247" t="s">
        <v>215</v>
      </c>
      <c r="D245" s="247" t="s">
        <v>400</v>
      </c>
      <c r="E245" s="248" t="s">
        <v>7610</v>
      </c>
      <c r="F245" s="249" t="s">
        <v>7864</v>
      </c>
      <c r="G245" s="250" t="s">
        <v>546</v>
      </c>
      <c r="H245" s="251">
        <v>6</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1105</v>
      </c>
    </row>
    <row r="246" s="13" customFormat="1">
      <c r="A246" s="13"/>
      <c r="B246" s="269"/>
      <c r="C246" s="270"/>
      <c r="D246" s="261" t="s">
        <v>465</v>
      </c>
      <c r="E246" s="271" t="s">
        <v>1</v>
      </c>
      <c r="F246" s="272" t="s">
        <v>8257</v>
      </c>
      <c r="G246" s="270"/>
      <c r="H246" s="273">
        <v>6</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6</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12" customFormat="1" ht="22.8" customHeight="1">
      <c r="A248" s="12"/>
      <c r="B248" s="231"/>
      <c r="C248" s="232"/>
      <c r="D248" s="233" t="s">
        <v>82</v>
      </c>
      <c r="E248" s="245" t="s">
        <v>136</v>
      </c>
      <c r="F248" s="245" t="s">
        <v>7728</v>
      </c>
      <c r="G248" s="232"/>
      <c r="H248" s="232"/>
      <c r="I248" s="235"/>
      <c r="J248" s="246">
        <f>BK248</f>
        <v>0</v>
      </c>
      <c r="K248" s="232"/>
      <c r="L248" s="237"/>
      <c r="M248" s="238"/>
      <c r="N248" s="239"/>
      <c r="O248" s="239"/>
      <c r="P248" s="240">
        <f>SUM(P249:P350)</f>
        <v>0</v>
      </c>
      <c r="Q248" s="239"/>
      <c r="R248" s="240">
        <f>SUM(R249:R350)</f>
        <v>0</v>
      </c>
      <c r="S248" s="239"/>
      <c r="T248" s="241">
        <f>SUM(T249:T350)</f>
        <v>0</v>
      </c>
      <c r="U248" s="12"/>
      <c r="V248" s="12"/>
      <c r="W248" s="12"/>
      <c r="X248" s="12"/>
      <c r="Y248" s="12"/>
      <c r="Z248" s="12"/>
      <c r="AA248" s="12"/>
      <c r="AB248" s="12"/>
      <c r="AC248" s="12"/>
      <c r="AD248" s="12"/>
      <c r="AE248" s="12"/>
      <c r="AR248" s="242" t="s">
        <v>91</v>
      </c>
      <c r="AT248" s="243" t="s">
        <v>82</v>
      </c>
      <c r="AU248" s="243" t="s">
        <v>91</v>
      </c>
      <c r="AY248" s="242" t="s">
        <v>397</v>
      </c>
      <c r="BK248" s="244">
        <f>SUM(BK249:BK350)</f>
        <v>0</v>
      </c>
    </row>
    <row r="249" s="2" customFormat="1" ht="21.75" customHeight="1">
      <c r="A249" s="40"/>
      <c r="B249" s="41"/>
      <c r="C249" s="247" t="s">
        <v>218</v>
      </c>
      <c r="D249" s="247" t="s">
        <v>400</v>
      </c>
      <c r="E249" s="248" t="s">
        <v>7865</v>
      </c>
      <c r="F249" s="249" t="s">
        <v>7866</v>
      </c>
      <c r="G249" s="250" t="s">
        <v>461</v>
      </c>
      <c r="H249" s="251">
        <v>54</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400</v>
      </c>
      <c r="AU249" s="259" t="s">
        <v>93</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790</v>
      </c>
    </row>
    <row r="250" s="13" customFormat="1">
      <c r="A250" s="13"/>
      <c r="B250" s="269"/>
      <c r="C250" s="270"/>
      <c r="D250" s="261" t="s">
        <v>465</v>
      </c>
      <c r="E250" s="271" t="s">
        <v>1</v>
      </c>
      <c r="F250" s="272" t="s">
        <v>8277</v>
      </c>
      <c r="G250" s="270"/>
      <c r="H250" s="273">
        <v>54</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54</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2" customFormat="1" ht="21.75" customHeight="1">
      <c r="A252" s="40"/>
      <c r="B252" s="41"/>
      <c r="C252" s="316" t="s">
        <v>661</v>
      </c>
      <c r="D252" s="316" t="s">
        <v>534</v>
      </c>
      <c r="E252" s="317" t="s">
        <v>7867</v>
      </c>
      <c r="F252" s="318" t="s">
        <v>7868</v>
      </c>
      <c r="G252" s="319" t="s">
        <v>461</v>
      </c>
      <c r="H252" s="320">
        <v>54</v>
      </c>
      <c r="I252" s="321"/>
      <c r="J252" s="322">
        <f>ROUND(I252*H252,2)</f>
        <v>0</v>
      </c>
      <c r="K252" s="323"/>
      <c r="L252" s="324"/>
      <c r="M252" s="325" t="s">
        <v>1</v>
      </c>
      <c r="N252" s="32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136</v>
      </c>
      <c r="AT252" s="259" t="s">
        <v>534</v>
      </c>
      <c r="AU252" s="259" t="s">
        <v>93</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793</v>
      </c>
    </row>
    <row r="253" s="13" customFormat="1">
      <c r="A253" s="13"/>
      <c r="B253" s="269"/>
      <c r="C253" s="270"/>
      <c r="D253" s="261" t="s">
        <v>465</v>
      </c>
      <c r="E253" s="271" t="s">
        <v>1</v>
      </c>
      <c r="F253" s="272" t="s">
        <v>8277</v>
      </c>
      <c r="G253" s="270"/>
      <c r="H253" s="273">
        <v>54</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4" customFormat="1">
      <c r="A254" s="14"/>
      <c r="B254" s="280"/>
      <c r="C254" s="281"/>
      <c r="D254" s="261" t="s">
        <v>465</v>
      </c>
      <c r="E254" s="282" t="s">
        <v>1</v>
      </c>
      <c r="F254" s="283" t="s">
        <v>467</v>
      </c>
      <c r="G254" s="281"/>
      <c r="H254" s="284">
        <v>54</v>
      </c>
      <c r="I254" s="285"/>
      <c r="J254" s="281"/>
      <c r="K254" s="281"/>
      <c r="L254" s="286"/>
      <c r="M254" s="287"/>
      <c r="N254" s="288"/>
      <c r="O254" s="288"/>
      <c r="P254" s="288"/>
      <c r="Q254" s="288"/>
      <c r="R254" s="288"/>
      <c r="S254" s="288"/>
      <c r="T254" s="289"/>
      <c r="U254" s="14"/>
      <c r="V254" s="14"/>
      <c r="W254" s="14"/>
      <c r="X254" s="14"/>
      <c r="Y254" s="14"/>
      <c r="Z254" s="14"/>
      <c r="AA254" s="14"/>
      <c r="AB254" s="14"/>
      <c r="AC254" s="14"/>
      <c r="AD254" s="14"/>
      <c r="AE254" s="14"/>
      <c r="AT254" s="290" t="s">
        <v>465</v>
      </c>
      <c r="AU254" s="290" t="s">
        <v>93</v>
      </c>
      <c r="AV254" s="14" t="s">
        <v>124</v>
      </c>
      <c r="AW254" s="14" t="s">
        <v>38</v>
      </c>
      <c r="AX254" s="14" t="s">
        <v>91</v>
      </c>
      <c r="AY254" s="290" t="s">
        <v>397</v>
      </c>
    </row>
    <row r="255" s="2" customFormat="1" ht="33" customHeight="1">
      <c r="A255" s="40"/>
      <c r="B255" s="41"/>
      <c r="C255" s="247" t="s">
        <v>795</v>
      </c>
      <c r="D255" s="247" t="s">
        <v>400</v>
      </c>
      <c r="E255" s="248" t="s">
        <v>8278</v>
      </c>
      <c r="F255" s="249" t="s">
        <v>8279</v>
      </c>
      <c r="G255" s="250" t="s">
        <v>656</v>
      </c>
      <c r="H255" s="251">
        <v>2</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93</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798</v>
      </c>
    </row>
    <row r="256" s="13" customFormat="1">
      <c r="A256" s="13"/>
      <c r="B256" s="269"/>
      <c r="C256" s="270"/>
      <c r="D256" s="261" t="s">
        <v>465</v>
      </c>
      <c r="E256" s="271" t="s">
        <v>1</v>
      </c>
      <c r="F256" s="272" t="s">
        <v>7745</v>
      </c>
      <c r="G256" s="270"/>
      <c r="H256" s="273">
        <v>2</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465</v>
      </c>
      <c r="AU256" s="279" t="s">
        <v>93</v>
      </c>
      <c r="AV256" s="13" t="s">
        <v>93</v>
      </c>
      <c r="AW256" s="13" t="s">
        <v>38</v>
      </c>
      <c r="AX256" s="13" t="s">
        <v>83</v>
      </c>
      <c r="AY256" s="279" t="s">
        <v>397</v>
      </c>
    </row>
    <row r="257" s="14" customFormat="1">
      <c r="A257" s="14"/>
      <c r="B257" s="280"/>
      <c r="C257" s="281"/>
      <c r="D257" s="261" t="s">
        <v>465</v>
      </c>
      <c r="E257" s="282" t="s">
        <v>1</v>
      </c>
      <c r="F257" s="283" t="s">
        <v>467</v>
      </c>
      <c r="G257" s="281"/>
      <c r="H257" s="284">
        <v>2</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465</v>
      </c>
      <c r="AU257" s="290" t="s">
        <v>93</v>
      </c>
      <c r="AV257" s="14" t="s">
        <v>124</v>
      </c>
      <c r="AW257" s="14" t="s">
        <v>38</v>
      </c>
      <c r="AX257" s="14" t="s">
        <v>91</v>
      </c>
      <c r="AY257" s="290" t="s">
        <v>397</v>
      </c>
    </row>
    <row r="258" s="2" customFormat="1" ht="16.5" customHeight="1">
      <c r="A258" s="40"/>
      <c r="B258" s="41"/>
      <c r="C258" s="316" t="s">
        <v>664</v>
      </c>
      <c r="D258" s="316" t="s">
        <v>534</v>
      </c>
      <c r="E258" s="317" t="s">
        <v>8280</v>
      </c>
      <c r="F258" s="318" t="s">
        <v>8281</v>
      </c>
      <c r="G258" s="319" t="s">
        <v>656</v>
      </c>
      <c r="H258" s="320">
        <v>2</v>
      </c>
      <c r="I258" s="321"/>
      <c r="J258" s="322">
        <f>ROUND(I258*H258,2)</f>
        <v>0</v>
      </c>
      <c r="K258" s="323"/>
      <c r="L258" s="324"/>
      <c r="M258" s="325" t="s">
        <v>1</v>
      </c>
      <c r="N258" s="32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136</v>
      </c>
      <c r="AT258" s="259" t="s">
        <v>534</v>
      </c>
      <c r="AU258" s="259" t="s">
        <v>93</v>
      </c>
      <c r="AY258" s="18" t="s">
        <v>397</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807</v>
      </c>
    </row>
    <row r="259" s="13" customFormat="1">
      <c r="A259" s="13"/>
      <c r="B259" s="269"/>
      <c r="C259" s="270"/>
      <c r="D259" s="261" t="s">
        <v>465</v>
      </c>
      <c r="E259" s="271" t="s">
        <v>1</v>
      </c>
      <c r="F259" s="272" t="s">
        <v>7745</v>
      </c>
      <c r="G259" s="270"/>
      <c r="H259" s="273">
        <v>2</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465</v>
      </c>
      <c r="AU259" s="279" t="s">
        <v>93</v>
      </c>
      <c r="AV259" s="13" t="s">
        <v>93</v>
      </c>
      <c r="AW259" s="13" t="s">
        <v>38</v>
      </c>
      <c r="AX259" s="13" t="s">
        <v>83</v>
      </c>
      <c r="AY259" s="279" t="s">
        <v>397</v>
      </c>
    </row>
    <row r="260" s="14" customFormat="1">
      <c r="A260" s="14"/>
      <c r="B260" s="280"/>
      <c r="C260" s="281"/>
      <c r="D260" s="261" t="s">
        <v>465</v>
      </c>
      <c r="E260" s="282" t="s">
        <v>1</v>
      </c>
      <c r="F260" s="283" t="s">
        <v>467</v>
      </c>
      <c r="G260" s="281"/>
      <c r="H260" s="284">
        <v>2</v>
      </c>
      <c r="I260" s="285"/>
      <c r="J260" s="281"/>
      <c r="K260" s="281"/>
      <c r="L260" s="286"/>
      <c r="M260" s="287"/>
      <c r="N260" s="288"/>
      <c r="O260" s="288"/>
      <c r="P260" s="288"/>
      <c r="Q260" s="288"/>
      <c r="R260" s="288"/>
      <c r="S260" s="288"/>
      <c r="T260" s="289"/>
      <c r="U260" s="14"/>
      <c r="V260" s="14"/>
      <c r="W260" s="14"/>
      <c r="X260" s="14"/>
      <c r="Y260" s="14"/>
      <c r="Z260" s="14"/>
      <c r="AA260" s="14"/>
      <c r="AB260" s="14"/>
      <c r="AC260" s="14"/>
      <c r="AD260" s="14"/>
      <c r="AE260" s="14"/>
      <c r="AT260" s="290" t="s">
        <v>465</v>
      </c>
      <c r="AU260" s="290" t="s">
        <v>93</v>
      </c>
      <c r="AV260" s="14" t="s">
        <v>124</v>
      </c>
      <c r="AW260" s="14" t="s">
        <v>38</v>
      </c>
      <c r="AX260" s="14" t="s">
        <v>91</v>
      </c>
      <c r="AY260" s="290" t="s">
        <v>397</v>
      </c>
    </row>
    <row r="261" s="2" customFormat="1" ht="33" customHeight="1">
      <c r="A261" s="40"/>
      <c r="B261" s="41"/>
      <c r="C261" s="247" t="s">
        <v>809</v>
      </c>
      <c r="D261" s="247" t="s">
        <v>400</v>
      </c>
      <c r="E261" s="248" t="s">
        <v>8282</v>
      </c>
      <c r="F261" s="249" t="s">
        <v>8283</v>
      </c>
      <c r="G261" s="250" t="s">
        <v>656</v>
      </c>
      <c r="H261" s="251">
        <v>2</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93</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812</v>
      </c>
    </row>
    <row r="262" s="13" customFormat="1">
      <c r="A262" s="13"/>
      <c r="B262" s="269"/>
      <c r="C262" s="270"/>
      <c r="D262" s="261" t="s">
        <v>465</v>
      </c>
      <c r="E262" s="271" t="s">
        <v>1</v>
      </c>
      <c r="F262" s="272" t="s">
        <v>7745</v>
      </c>
      <c r="G262" s="270"/>
      <c r="H262" s="273">
        <v>2</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4" customFormat="1">
      <c r="A263" s="14"/>
      <c r="B263" s="280"/>
      <c r="C263" s="281"/>
      <c r="D263" s="261" t="s">
        <v>465</v>
      </c>
      <c r="E263" s="282" t="s">
        <v>1</v>
      </c>
      <c r="F263" s="283" t="s">
        <v>467</v>
      </c>
      <c r="G263" s="281"/>
      <c r="H263" s="284">
        <v>2</v>
      </c>
      <c r="I263" s="285"/>
      <c r="J263" s="281"/>
      <c r="K263" s="281"/>
      <c r="L263" s="286"/>
      <c r="M263" s="287"/>
      <c r="N263" s="288"/>
      <c r="O263" s="288"/>
      <c r="P263" s="288"/>
      <c r="Q263" s="288"/>
      <c r="R263" s="288"/>
      <c r="S263" s="288"/>
      <c r="T263" s="289"/>
      <c r="U263" s="14"/>
      <c r="V263" s="14"/>
      <c r="W263" s="14"/>
      <c r="X263" s="14"/>
      <c r="Y263" s="14"/>
      <c r="Z263" s="14"/>
      <c r="AA263" s="14"/>
      <c r="AB263" s="14"/>
      <c r="AC263" s="14"/>
      <c r="AD263" s="14"/>
      <c r="AE263" s="14"/>
      <c r="AT263" s="290" t="s">
        <v>465</v>
      </c>
      <c r="AU263" s="290" t="s">
        <v>93</v>
      </c>
      <c r="AV263" s="14" t="s">
        <v>124</v>
      </c>
      <c r="AW263" s="14" t="s">
        <v>38</v>
      </c>
      <c r="AX263" s="14" t="s">
        <v>91</v>
      </c>
      <c r="AY263" s="290" t="s">
        <v>397</v>
      </c>
    </row>
    <row r="264" s="2" customFormat="1" ht="16.5" customHeight="1">
      <c r="A264" s="40"/>
      <c r="B264" s="41"/>
      <c r="C264" s="316" t="s">
        <v>667</v>
      </c>
      <c r="D264" s="316" t="s">
        <v>534</v>
      </c>
      <c r="E264" s="317" t="s">
        <v>8284</v>
      </c>
      <c r="F264" s="318" t="s">
        <v>8285</v>
      </c>
      <c r="G264" s="319" t="s">
        <v>656</v>
      </c>
      <c r="H264" s="320">
        <v>2</v>
      </c>
      <c r="I264" s="321"/>
      <c r="J264" s="322">
        <f>ROUND(I264*H264,2)</f>
        <v>0</v>
      </c>
      <c r="K264" s="323"/>
      <c r="L264" s="324"/>
      <c r="M264" s="325" t="s">
        <v>1</v>
      </c>
      <c r="N264" s="32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136</v>
      </c>
      <c r="AT264" s="259" t="s">
        <v>534</v>
      </c>
      <c r="AU264" s="259" t="s">
        <v>93</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815</v>
      </c>
    </row>
    <row r="265" s="13" customFormat="1">
      <c r="A265" s="13"/>
      <c r="B265" s="269"/>
      <c r="C265" s="270"/>
      <c r="D265" s="261" t="s">
        <v>465</v>
      </c>
      <c r="E265" s="271" t="s">
        <v>1</v>
      </c>
      <c r="F265" s="272" t="s">
        <v>7745</v>
      </c>
      <c r="G265" s="270"/>
      <c r="H265" s="273">
        <v>2</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2</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33" customHeight="1">
      <c r="A267" s="40"/>
      <c r="B267" s="41"/>
      <c r="C267" s="247" t="s">
        <v>818</v>
      </c>
      <c r="D267" s="247" t="s">
        <v>400</v>
      </c>
      <c r="E267" s="248" t="s">
        <v>8286</v>
      </c>
      <c r="F267" s="249" t="s">
        <v>8287</v>
      </c>
      <c r="G267" s="250" t="s">
        <v>656</v>
      </c>
      <c r="H267" s="251">
        <v>3</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821</v>
      </c>
    </row>
    <row r="268" s="13" customFormat="1">
      <c r="A268" s="13"/>
      <c r="B268" s="269"/>
      <c r="C268" s="270"/>
      <c r="D268" s="261" t="s">
        <v>465</v>
      </c>
      <c r="E268" s="271" t="s">
        <v>1</v>
      </c>
      <c r="F268" s="272" t="s">
        <v>7792</v>
      </c>
      <c r="G268" s="270"/>
      <c r="H268" s="273">
        <v>3</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465</v>
      </c>
      <c r="AU268" s="279" t="s">
        <v>93</v>
      </c>
      <c r="AV268" s="13" t="s">
        <v>93</v>
      </c>
      <c r="AW268" s="13" t="s">
        <v>38</v>
      </c>
      <c r="AX268" s="13" t="s">
        <v>83</v>
      </c>
      <c r="AY268" s="279" t="s">
        <v>397</v>
      </c>
    </row>
    <row r="269" s="14" customFormat="1">
      <c r="A269" s="14"/>
      <c r="B269" s="280"/>
      <c r="C269" s="281"/>
      <c r="D269" s="261" t="s">
        <v>465</v>
      </c>
      <c r="E269" s="282" t="s">
        <v>1</v>
      </c>
      <c r="F269" s="283" t="s">
        <v>467</v>
      </c>
      <c r="G269" s="281"/>
      <c r="H269" s="284">
        <v>3</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465</v>
      </c>
      <c r="AU269" s="290" t="s">
        <v>93</v>
      </c>
      <c r="AV269" s="14" t="s">
        <v>124</v>
      </c>
      <c r="AW269" s="14" t="s">
        <v>38</v>
      </c>
      <c r="AX269" s="14" t="s">
        <v>91</v>
      </c>
      <c r="AY269" s="290" t="s">
        <v>397</v>
      </c>
    </row>
    <row r="270" s="2" customFormat="1" ht="16.5" customHeight="1">
      <c r="A270" s="40"/>
      <c r="B270" s="41"/>
      <c r="C270" s="316" t="s">
        <v>670</v>
      </c>
      <c r="D270" s="316" t="s">
        <v>534</v>
      </c>
      <c r="E270" s="317" t="s">
        <v>8288</v>
      </c>
      <c r="F270" s="318" t="s">
        <v>8289</v>
      </c>
      <c r="G270" s="319" t="s">
        <v>656</v>
      </c>
      <c r="H270" s="320">
        <v>3</v>
      </c>
      <c r="I270" s="321"/>
      <c r="J270" s="322">
        <f>ROUND(I270*H270,2)</f>
        <v>0</v>
      </c>
      <c r="K270" s="323"/>
      <c r="L270" s="324"/>
      <c r="M270" s="325" t="s">
        <v>1</v>
      </c>
      <c r="N270" s="32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136</v>
      </c>
      <c r="AT270" s="259" t="s">
        <v>534</v>
      </c>
      <c r="AU270" s="259" t="s">
        <v>93</v>
      </c>
      <c r="AY270" s="18" t="s">
        <v>397</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1173</v>
      </c>
    </row>
    <row r="271" s="13" customFormat="1">
      <c r="A271" s="13"/>
      <c r="B271" s="269"/>
      <c r="C271" s="270"/>
      <c r="D271" s="261" t="s">
        <v>465</v>
      </c>
      <c r="E271" s="271" t="s">
        <v>1</v>
      </c>
      <c r="F271" s="272" t="s">
        <v>7792</v>
      </c>
      <c r="G271" s="270"/>
      <c r="H271" s="273">
        <v>3</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465</v>
      </c>
      <c r="AU271" s="279" t="s">
        <v>93</v>
      </c>
      <c r="AV271" s="13" t="s">
        <v>93</v>
      </c>
      <c r="AW271" s="13" t="s">
        <v>38</v>
      </c>
      <c r="AX271" s="13" t="s">
        <v>83</v>
      </c>
      <c r="AY271" s="279" t="s">
        <v>397</v>
      </c>
    </row>
    <row r="272" s="14" customFormat="1">
      <c r="A272" s="14"/>
      <c r="B272" s="280"/>
      <c r="C272" s="281"/>
      <c r="D272" s="261" t="s">
        <v>465</v>
      </c>
      <c r="E272" s="282" t="s">
        <v>1</v>
      </c>
      <c r="F272" s="283" t="s">
        <v>467</v>
      </c>
      <c r="G272" s="281"/>
      <c r="H272" s="284">
        <v>3</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465</v>
      </c>
      <c r="AU272" s="290" t="s">
        <v>93</v>
      </c>
      <c r="AV272" s="14" t="s">
        <v>124</v>
      </c>
      <c r="AW272" s="14" t="s">
        <v>38</v>
      </c>
      <c r="AX272" s="14" t="s">
        <v>91</v>
      </c>
      <c r="AY272" s="290" t="s">
        <v>397</v>
      </c>
    </row>
    <row r="273" s="2" customFormat="1" ht="16.5" customHeight="1">
      <c r="A273" s="40"/>
      <c r="B273" s="41"/>
      <c r="C273" s="247" t="s">
        <v>836</v>
      </c>
      <c r="D273" s="247" t="s">
        <v>400</v>
      </c>
      <c r="E273" s="248" t="s">
        <v>7765</v>
      </c>
      <c r="F273" s="249" t="s">
        <v>7766</v>
      </c>
      <c r="G273" s="250" t="s">
        <v>461</v>
      </c>
      <c r="H273" s="251">
        <v>54</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93</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1187</v>
      </c>
    </row>
    <row r="274" s="13" customFormat="1">
      <c r="A274" s="13"/>
      <c r="B274" s="269"/>
      <c r="C274" s="270"/>
      <c r="D274" s="261" t="s">
        <v>465</v>
      </c>
      <c r="E274" s="271" t="s">
        <v>1</v>
      </c>
      <c r="F274" s="272" t="s">
        <v>8277</v>
      </c>
      <c r="G274" s="270"/>
      <c r="H274" s="273">
        <v>54</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465</v>
      </c>
      <c r="AU274" s="279" t="s">
        <v>93</v>
      </c>
      <c r="AV274" s="13" t="s">
        <v>93</v>
      </c>
      <c r="AW274" s="13" t="s">
        <v>38</v>
      </c>
      <c r="AX274" s="13" t="s">
        <v>83</v>
      </c>
      <c r="AY274" s="279" t="s">
        <v>397</v>
      </c>
    </row>
    <row r="275" s="14" customFormat="1">
      <c r="A275" s="14"/>
      <c r="B275" s="280"/>
      <c r="C275" s="281"/>
      <c r="D275" s="261" t="s">
        <v>465</v>
      </c>
      <c r="E275" s="282" t="s">
        <v>1</v>
      </c>
      <c r="F275" s="283" t="s">
        <v>467</v>
      </c>
      <c r="G275" s="281"/>
      <c r="H275" s="284">
        <v>54</v>
      </c>
      <c r="I275" s="285"/>
      <c r="J275" s="281"/>
      <c r="K275" s="281"/>
      <c r="L275" s="286"/>
      <c r="M275" s="287"/>
      <c r="N275" s="288"/>
      <c r="O275" s="288"/>
      <c r="P275" s="288"/>
      <c r="Q275" s="288"/>
      <c r="R275" s="288"/>
      <c r="S275" s="288"/>
      <c r="T275" s="289"/>
      <c r="U275" s="14"/>
      <c r="V275" s="14"/>
      <c r="W275" s="14"/>
      <c r="X275" s="14"/>
      <c r="Y275" s="14"/>
      <c r="Z275" s="14"/>
      <c r="AA275" s="14"/>
      <c r="AB275" s="14"/>
      <c r="AC275" s="14"/>
      <c r="AD275" s="14"/>
      <c r="AE275" s="14"/>
      <c r="AT275" s="290" t="s">
        <v>465</v>
      </c>
      <c r="AU275" s="290" t="s">
        <v>93</v>
      </c>
      <c r="AV275" s="14" t="s">
        <v>124</v>
      </c>
      <c r="AW275" s="14" t="s">
        <v>38</v>
      </c>
      <c r="AX275" s="14" t="s">
        <v>91</v>
      </c>
      <c r="AY275" s="290" t="s">
        <v>397</v>
      </c>
    </row>
    <row r="276" s="2" customFormat="1" ht="21.75" customHeight="1">
      <c r="A276" s="40"/>
      <c r="B276" s="41"/>
      <c r="C276" s="247" t="s">
        <v>673</v>
      </c>
      <c r="D276" s="247" t="s">
        <v>400</v>
      </c>
      <c r="E276" s="248" t="s">
        <v>7768</v>
      </c>
      <c r="F276" s="249" t="s">
        <v>7769</v>
      </c>
      <c r="G276" s="250" t="s">
        <v>461</v>
      </c>
      <c r="H276" s="251">
        <v>54</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400</v>
      </c>
      <c r="AU276" s="259" t="s">
        <v>93</v>
      </c>
      <c r="AY276" s="18" t="s">
        <v>397</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1197</v>
      </c>
    </row>
    <row r="277" s="13" customFormat="1">
      <c r="A277" s="13"/>
      <c r="B277" s="269"/>
      <c r="C277" s="270"/>
      <c r="D277" s="261" t="s">
        <v>465</v>
      </c>
      <c r="E277" s="271" t="s">
        <v>1</v>
      </c>
      <c r="F277" s="272" t="s">
        <v>8277</v>
      </c>
      <c r="G277" s="270"/>
      <c r="H277" s="273">
        <v>54</v>
      </c>
      <c r="I277" s="274"/>
      <c r="J277" s="270"/>
      <c r="K277" s="270"/>
      <c r="L277" s="275"/>
      <c r="M277" s="276"/>
      <c r="N277" s="277"/>
      <c r="O277" s="277"/>
      <c r="P277" s="277"/>
      <c r="Q277" s="277"/>
      <c r="R277" s="277"/>
      <c r="S277" s="277"/>
      <c r="T277" s="278"/>
      <c r="U277" s="13"/>
      <c r="V277" s="13"/>
      <c r="W277" s="13"/>
      <c r="X277" s="13"/>
      <c r="Y277" s="13"/>
      <c r="Z277" s="13"/>
      <c r="AA277" s="13"/>
      <c r="AB277" s="13"/>
      <c r="AC277" s="13"/>
      <c r="AD277" s="13"/>
      <c r="AE277" s="13"/>
      <c r="AT277" s="279" t="s">
        <v>465</v>
      </c>
      <c r="AU277" s="279" t="s">
        <v>93</v>
      </c>
      <c r="AV277" s="13" t="s">
        <v>93</v>
      </c>
      <c r="AW277" s="13" t="s">
        <v>38</v>
      </c>
      <c r="AX277" s="13" t="s">
        <v>83</v>
      </c>
      <c r="AY277" s="279" t="s">
        <v>397</v>
      </c>
    </row>
    <row r="278" s="14" customFormat="1">
      <c r="A278" s="14"/>
      <c r="B278" s="280"/>
      <c r="C278" s="281"/>
      <c r="D278" s="261" t="s">
        <v>465</v>
      </c>
      <c r="E278" s="282" t="s">
        <v>1</v>
      </c>
      <c r="F278" s="283" t="s">
        <v>467</v>
      </c>
      <c r="G278" s="281"/>
      <c r="H278" s="284">
        <v>54</v>
      </c>
      <c r="I278" s="285"/>
      <c r="J278" s="281"/>
      <c r="K278" s="281"/>
      <c r="L278" s="286"/>
      <c r="M278" s="287"/>
      <c r="N278" s="288"/>
      <c r="O278" s="288"/>
      <c r="P278" s="288"/>
      <c r="Q278" s="288"/>
      <c r="R278" s="288"/>
      <c r="S278" s="288"/>
      <c r="T278" s="289"/>
      <c r="U278" s="14"/>
      <c r="V278" s="14"/>
      <c r="W278" s="14"/>
      <c r="X278" s="14"/>
      <c r="Y278" s="14"/>
      <c r="Z278" s="14"/>
      <c r="AA278" s="14"/>
      <c r="AB278" s="14"/>
      <c r="AC278" s="14"/>
      <c r="AD278" s="14"/>
      <c r="AE278" s="14"/>
      <c r="AT278" s="290" t="s">
        <v>465</v>
      </c>
      <c r="AU278" s="290" t="s">
        <v>93</v>
      </c>
      <c r="AV278" s="14" t="s">
        <v>124</v>
      </c>
      <c r="AW278" s="14" t="s">
        <v>38</v>
      </c>
      <c r="AX278" s="14" t="s">
        <v>91</v>
      </c>
      <c r="AY278" s="290" t="s">
        <v>397</v>
      </c>
    </row>
    <row r="279" s="2" customFormat="1" ht="21.75" customHeight="1">
      <c r="A279" s="40"/>
      <c r="B279" s="41"/>
      <c r="C279" s="247" t="s">
        <v>849</v>
      </c>
      <c r="D279" s="247" t="s">
        <v>400</v>
      </c>
      <c r="E279" s="248" t="s">
        <v>7770</v>
      </c>
      <c r="F279" s="249" t="s">
        <v>7771</v>
      </c>
      <c r="G279" s="250" t="s">
        <v>656</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93</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1205</v>
      </c>
    </row>
    <row r="280" s="13" customFormat="1">
      <c r="A280" s="13"/>
      <c r="B280" s="269"/>
      <c r="C280" s="270"/>
      <c r="D280" s="261" t="s">
        <v>465</v>
      </c>
      <c r="E280" s="271" t="s">
        <v>1</v>
      </c>
      <c r="F280" s="272" t="s">
        <v>91</v>
      </c>
      <c r="G280" s="270"/>
      <c r="H280" s="273">
        <v>1</v>
      </c>
      <c r="I280" s="274"/>
      <c r="J280" s="270"/>
      <c r="K280" s="270"/>
      <c r="L280" s="275"/>
      <c r="M280" s="276"/>
      <c r="N280" s="277"/>
      <c r="O280" s="277"/>
      <c r="P280" s="277"/>
      <c r="Q280" s="277"/>
      <c r="R280" s="277"/>
      <c r="S280" s="277"/>
      <c r="T280" s="278"/>
      <c r="U280" s="13"/>
      <c r="V280" s="13"/>
      <c r="W280" s="13"/>
      <c r="X280" s="13"/>
      <c r="Y280" s="13"/>
      <c r="Z280" s="13"/>
      <c r="AA280" s="13"/>
      <c r="AB280" s="13"/>
      <c r="AC280" s="13"/>
      <c r="AD280" s="13"/>
      <c r="AE280" s="13"/>
      <c r="AT280" s="279" t="s">
        <v>465</v>
      </c>
      <c r="AU280" s="279" t="s">
        <v>93</v>
      </c>
      <c r="AV280" s="13" t="s">
        <v>93</v>
      </c>
      <c r="AW280" s="13" t="s">
        <v>38</v>
      </c>
      <c r="AX280" s="13" t="s">
        <v>83</v>
      </c>
      <c r="AY280" s="279" t="s">
        <v>397</v>
      </c>
    </row>
    <row r="281" s="14" customFormat="1">
      <c r="A281" s="14"/>
      <c r="B281" s="280"/>
      <c r="C281" s="281"/>
      <c r="D281" s="261" t="s">
        <v>465</v>
      </c>
      <c r="E281" s="282" t="s">
        <v>1</v>
      </c>
      <c r="F281" s="283" t="s">
        <v>467</v>
      </c>
      <c r="G281" s="281"/>
      <c r="H281" s="284">
        <v>1</v>
      </c>
      <c r="I281" s="285"/>
      <c r="J281" s="281"/>
      <c r="K281" s="281"/>
      <c r="L281" s="286"/>
      <c r="M281" s="287"/>
      <c r="N281" s="288"/>
      <c r="O281" s="288"/>
      <c r="P281" s="288"/>
      <c r="Q281" s="288"/>
      <c r="R281" s="288"/>
      <c r="S281" s="288"/>
      <c r="T281" s="289"/>
      <c r="U281" s="14"/>
      <c r="V281" s="14"/>
      <c r="W281" s="14"/>
      <c r="X281" s="14"/>
      <c r="Y281" s="14"/>
      <c r="Z281" s="14"/>
      <c r="AA281" s="14"/>
      <c r="AB281" s="14"/>
      <c r="AC281" s="14"/>
      <c r="AD281" s="14"/>
      <c r="AE281" s="14"/>
      <c r="AT281" s="290" t="s">
        <v>465</v>
      </c>
      <c r="AU281" s="290" t="s">
        <v>93</v>
      </c>
      <c r="AV281" s="14" t="s">
        <v>124</v>
      </c>
      <c r="AW281" s="14" t="s">
        <v>38</v>
      </c>
      <c r="AX281" s="14" t="s">
        <v>91</v>
      </c>
      <c r="AY281" s="290" t="s">
        <v>397</v>
      </c>
    </row>
    <row r="282" s="2" customFormat="1" ht="33" customHeight="1">
      <c r="A282" s="40"/>
      <c r="B282" s="41"/>
      <c r="C282" s="247" t="s">
        <v>676</v>
      </c>
      <c r="D282" s="247" t="s">
        <v>400</v>
      </c>
      <c r="E282" s="248" t="s">
        <v>8290</v>
      </c>
      <c r="F282" s="249" t="s">
        <v>8291</v>
      </c>
      <c r="G282" s="250" t="s">
        <v>656</v>
      </c>
      <c r="H282" s="251">
        <v>1</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400</v>
      </c>
      <c r="AU282" s="259" t="s">
        <v>93</v>
      </c>
      <c r="AY282" s="18" t="s">
        <v>397</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1216</v>
      </c>
    </row>
    <row r="283" s="13" customFormat="1">
      <c r="A283" s="13"/>
      <c r="B283" s="269"/>
      <c r="C283" s="270"/>
      <c r="D283" s="261" t="s">
        <v>465</v>
      </c>
      <c r="E283" s="271" t="s">
        <v>1</v>
      </c>
      <c r="F283" s="272" t="s">
        <v>91</v>
      </c>
      <c r="G283" s="270"/>
      <c r="H283" s="273">
        <v>1</v>
      </c>
      <c r="I283" s="274"/>
      <c r="J283" s="270"/>
      <c r="K283" s="270"/>
      <c r="L283" s="275"/>
      <c r="M283" s="276"/>
      <c r="N283" s="277"/>
      <c r="O283" s="277"/>
      <c r="P283" s="277"/>
      <c r="Q283" s="277"/>
      <c r="R283" s="277"/>
      <c r="S283" s="277"/>
      <c r="T283" s="278"/>
      <c r="U283" s="13"/>
      <c r="V283" s="13"/>
      <c r="W283" s="13"/>
      <c r="X283" s="13"/>
      <c r="Y283" s="13"/>
      <c r="Z283" s="13"/>
      <c r="AA283" s="13"/>
      <c r="AB283" s="13"/>
      <c r="AC283" s="13"/>
      <c r="AD283" s="13"/>
      <c r="AE283" s="13"/>
      <c r="AT283" s="279" t="s">
        <v>465</v>
      </c>
      <c r="AU283" s="279" t="s">
        <v>93</v>
      </c>
      <c r="AV283" s="13" t="s">
        <v>93</v>
      </c>
      <c r="AW283" s="13" t="s">
        <v>38</v>
      </c>
      <c r="AX283" s="13" t="s">
        <v>83</v>
      </c>
      <c r="AY283" s="279" t="s">
        <v>397</v>
      </c>
    </row>
    <row r="284" s="14" customFormat="1">
      <c r="A284" s="14"/>
      <c r="B284" s="280"/>
      <c r="C284" s="281"/>
      <c r="D284" s="261" t="s">
        <v>465</v>
      </c>
      <c r="E284" s="282" t="s">
        <v>1</v>
      </c>
      <c r="F284" s="283" t="s">
        <v>467</v>
      </c>
      <c r="G284" s="281"/>
      <c r="H284" s="284">
        <v>1</v>
      </c>
      <c r="I284" s="285"/>
      <c r="J284" s="281"/>
      <c r="K284" s="281"/>
      <c r="L284" s="286"/>
      <c r="M284" s="287"/>
      <c r="N284" s="288"/>
      <c r="O284" s="288"/>
      <c r="P284" s="288"/>
      <c r="Q284" s="288"/>
      <c r="R284" s="288"/>
      <c r="S284" s="288"/>
      <c r="T284" s="289"/>
      <c r="U284" s="14"/>
      <c r="V284" s="14"/>
      <c r="W284" s="14"/>
      <c r="X284" s="14"/>
      <c r="Y284" s="14"/>
      <c r="Z284" s="14"/>
      <c r="AA284" s="14"/>
      <c r="AB284" s="14"/>
      <c r="AC284" s="14"/>
      <c r="AD284" s="14"/>
      <c r="AE284" s="14"/>
      <c r="AT284" s="290" t="s">
        <v>465</v>
      </c>
      <c r="AU284" s="290" t="s">
        <v>93</v>
      </c>
      <c r="AV284" s="14" t="s">
        <v>124</v>
      </c>
      <c r="AW284" s="14" t="s">
        <v>38</v>
      </c>
      <c r="AX284" s="14" t="s">
        <v>91</v>
      </c>
      <c r="AY284" s="290" t="s">
        <v>397</v>
      </c>
    </row>
    <row r="285" s="2" customFormat="1" ht="21.75" customHeight="1">
      <c r="A285" s="40"/>
      <c r="B285" s="41"/>
      <c r="C285" s="316" t="s">
        <v>859</v>
      </c>
      <c r="D285" s="316" t="s">
        <v>534</v>
      </c>
      <c r="E285" s="317" t="s">
        <v>8292</v>
      </c>
      <c r="F285" s="318" t="s">
        <v>8293</v>
      </c>
      <c r="G285" s="319" t="s">
        <v>656</v>
      </c>
      <c r="H285" s="320">
        <v>1</v>
      </c>
      <c r="I285" s="321"/>
      <c r="J285" s="322">
        <f>ROUND(I285*H285,2)</f>
        <v>0</v>
      </c>
      <c r="K285" s="323"/>
      <c r="L285" s="324"/>
      <c r="M285" s="325" t="s">
        <v>1</v>
      </c>
      <c r="N285" s="32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136</v>
      </c>
      <c r="AT285" s="259" t="s">
        <v>534</v>
      </c>
      <c r="AU285" s="259" t="s">
        <v>93</v>
      </c>
      <c r="AY285" s="18" t="s">
        <v>397</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1233</v>
      </c>
    </row>
    <row r="286" s="13" customFormat="1">
      <c r="A286" s="13"/>
      <c r="B286" s="269"/>
      <c r="C286" s="270"/>
      <c r="D286" s="261" t="s">
        <v>465</v>
      </c>
      <c r="E286" s="271" t="s">
        <v>1</v>
      </c>
      <c r="F286" s="272" t="s">
        <v>91</v>
      </c>
      <c r="G286" s="270"/>
      <c r="H286" s="273">
        <v>1</v>
      </c>
      <c r="I286" s="274"/>
      <c r="J286" s="270"/>
      <c r="K286" s="270"/>
      <c r="L286" s="275"/>
      <c r="M286" s="276"/>
      <c r="N286" s="277"/>
      <c r="O286" s="277"/>
      <c r="P286" s="277"/>
      <c r="Q286" s="277"/>
      <c r="R286" s="277"/>
      <c r="S286" s="277"/>
      <c r="T286" s="278"/>
      <c r="U286" s="13"/>
      <c r="V286" s="13"/>
      <c r="W286" s="13"/>
      <c r="X286" s="13"/>
      <c r="Y286" s="13"/>
      <c r="Z286" s="13"/>
      <c r="AA286" s="13"/>
      <c r="AB286" s="13"/>
      <c r="AC286" s="13"/>
      <c r="AD286" s="13"/>
      <c r="AE286" s="13"/>
      <c r="AT286" s="279" t="s">
        <v>465</v>
      </c>
      <c r="AU286" s="279" t="s">
        <v>93</v>
      </c>
      <c r="AV286" s="13" t="s">
        <v>93</v>
      </c>
      <c r="AW286" s="13" t="s">
        <v>38</v>
      </c>
      <c r="AX286" s="13" t="s">
        <v>83</v>
      </c>
      <c r="AY286" s="279" t="s">
        <v>397</v>
      </c>
    </row>
    <row r="287" s="14" customFormat="1">
      <c r="A287" s="14"/>
      <c r="B287" s="280"/>
      <c r="C287" s="281"/>
      <c r="D287" s="261" t="s">
        <v>465</v>
      </c>
      <c r="E287" s="282" t="s">
        <v>1</v>
      </c>
      <c r="F287" s="283" t="s">
        <v>467</v>
      </c>
      <c r="G287" s="281"/>
      <c r="H287" s="284">
        <v>1</v>
      </c>
      <c r="I287" s="285"/>
      <c r="J287" s="281"/>
      <c r="K287" s="281"/>
      <c r="L287" s="286"/>
      <c r="M287" s="287"/>
      <c r="N287" s="288"/>
      <c r="O287" s="288"/>
      <c r="P287" s="288"/>
      <c r="Q287" s="288"/>
      <c r="R287" s="288"/>
      <c r="S287" s="288"/>
      <c r="T287" s="289"/>
      <c r="U287" s="14"/>
      <c r="V287" s="14"/>
      <c r="W287" s="14"/>
      <c r="X287" s="14"/>
      <c r="Y287" s="14"/>
      <c r="Z287" s="14"/>
      <c r="AA287" s="14"/>
      <c r="AB287" s="14"/>
      <c r="AC287" s="14"/>
      <c r="AD287" s="14"/>
      <c r="AE287" s="14"/>
      <c r="AT287" s="290" t="s">
        <v>465</v>
      </c>
      <c r="AU287" s="290" t="s">
        <v>93</v>
      </c>
      <c r="AV287" s="14" t="s">
        <v>124</v>
      </c>
      <c r="AW287" s="14" t="s">
        <v>38</v>
      </c>
      <c r="AX287" s="14" t="s">
        <v>91</v>
      </c>
      <c r="AY287" s="290" t="s">
        <v>397</v>
      </c>
    </row>
    <row r="288" s="2" customFormat="1" ht="21.75" customHeight="1">
      <c r="A288" s="40"/>
      <c r="B288" s="41"/>
      <c r="C288" s="316" t="s">
        <v>679</v>
      </c>
      <c r="D288" s="316" t="s">
        <v>534</v>
      </c>
      <c r="E288" s="317" t="s">
        <v>7776</v>
      </c>
      <c r="F288" s="318" t="s">
        <v>7777</v>
      </c>
      <c r="G288" s="319" t="s">
        <v>656</v>
      </c>
      <c r="H288" s="320">
        <v>1</v>
      </c>
      <c r="I288" s="321"/>
      <c r="J288" s="322">
        <f>ROUND(I288*H288,2)</f>
        <v>0</v>
      </c>
      <c r="K288" s="323"/>
      <c r="L288" s="324"/>
      <c r="M288" s="325" t="s">
        <v>1</v>
      </c>
      <c r="N288" s="32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136</v>
      </c>
      <c r="AT288" s="259" t="s">
        <v>534</v>
      </c>
      <c r="AU288" s="259" t="s">
        <v>93</v>
      </c>
      <c r="AY288" s="18" t="s">
        <v>397</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1241</v>
      </c>
    </row>
    <row r="289" s="13" customFormat="1">
      <c r="A289" s="13"/>
      <c r="B289" s="269"/>
      <c r="C289" s="270"/>
      <c r="D289" s="261" t="s">
        <v>465</v>
      </c>
      <c r="E289" s="271" t="s">
        <v>1</v>
      </c>
      <c r="F289" s="272" t="s">
        <v>91</v>
      </c>
      <c r="G289" s="270"/>
      <c r="H289" s="273">
        <v>1</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465</v>
      </c>
      <c r="AU289" s="279" t="s">
        <v>93</v>
      </c>
      <c r="AV289" s="13" t="s">
        <v>93</v>
      </c>
      <c r="AW289" s="13" t="s">
        <v>38</v>
      </c>
      <c r="AX289" s="13" t="s">
        <v>83</v>
      </c>
      <c r="AY289" s="279" t="s">
        <v>397</v>
      </c>
    </row>
    <row r="290" s="14" customFormat="1">
      <c r="A290" s="14"/>
      <c r="B290" s="280"/>
      <c r="C290" s="281"/>
      <c r="D290" s="261" t="s">
        <v>465</v>
      </c>
      <c r="E290" s="282" t="s">
        <v>1</v>
      </c>
      <c r="F290" s="283" t="s">
        <v>467</v>
      </c>
      <c r="G290" s="281"/>
      <c r="H290" s="284">
        <v>1</v>
      </c>
      <c r="I290" s="285"/>
      <c r="J290" s="281"/>
      <c r="K290" s="281"/>
      <c r="L290" s="286"/>
      <c r="M290" s="287"/>
      <c r="N290" s="288"/>
      <c r="O290" s="288"/>
      <c r="P290" s="288"/>
      <c r="Q290" s="288"/>
      <c r="R290" s="288"/>
      <c r="S290" s="288"/>
      <c r="T290" s="289"/>
      <c r="U290" s="14"/>
      <c r="V290" s="14"/>
      <c r="W290" s="14"/>
      <c r="X290" s="14"/>
      <c r="Y290" s="14"/>
      <c r="Z290" s="14"/>
      <c r="AA290" s="14"/>
      <c r="AB290" s="14"/>
      <c r="AC290" s="14"/>
      <c r="AD290" s="14"/>
      <c r="AE290" s="14"/>
      <c r="AT290" s="290" t="s">
        <v>465</v>
      </c>
      <c r="AU290" s="290" t="s">
        <v>93</v>
      </c>
      <c r="AV290" s="14" t="s">
        <v>124</v>
      </c>
      <c r="AW290" s="14" t="s">
        <v>38</v>
      </c>
      <c r="AX290" s="14" t="s">
        <v>91</v>
      </c>
      <c r="AY290" s="290" t="s">
        <v>397</v>
      </c>
    </row>
    <row r="291" s="2" customFormat="1" ht="21.75" customHeight="1">
      <c r="A291" s="40"/>
      <c r="B291" s="41"/>
      <c r="C291" s="316" t="s">
        <v>926</v>
      </c>
      <c r="D291" s="316" t="s">
        <v>534</v>
      </c>
      <c r="E291" s="317" t="s">
        <v>8294</v>
      </c>
      <c r="F291" s="318" t="s">
        <v>8295</v>
      </c>
      <c r="G291" s="319" t="s">
        <v>656</v>
      </c>
      <c r="H291" s="320">
        <v>1</v>
      </c>
      <c r="I291" s="321"/>
      <c r="J291" s="322">
        <f>ROUND(I291*H291,2)</f>
        <v>0</v>
      </c>
      <c r="K291" s="323"/>
      <c r="L291" s="324"/>
      <c r="M291" s="325" t="s">
        <v>1</v>
      </c>
      <c r="N291" s="32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136</v>
      </c>
      <c r="AT291" s="259" t="s">
        <v>534</v>
      </c>
      <c r="AU291" s="259" t="s">
        <v>93</v>
      </c>
      <c r="AY291" s="18" t="s">
        <v>397</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1261</v>
      </c>
    </row>
    <row r="292" s="13" customFormat="1">
      <c r="A292" s="13"/>
      <c r="B292" s="269"/>
      <c r="C292" s="270"/>
      <c r="D292" s="261" t="s">
        <v>465</v>
      </c>
      <c r="E292" s="271" t="s">
        <v>1</v>
      </c>
      <c r="F292" s="272" t="s">
        <v>91</v>
      </c>
      <c r="G292" s="270"/>
      <c r="H292" s="273">
        <v>1</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465</v>
      </c>
      <c r="AU292" s="279" t="s">
        <v>93</v>
      </c>
      <c r="AV292" s="13" t="s">
        <v>93</v>
      </c>
      <c r="AW292" s="13" t="s">
        <v>38</v>
      </c>
      <c r="AX292" s="13" t="s">
        <v>83</v>
      </c>
      <c r="AY292" s="279" t="s">
        <v>397</v>
      </c>
    </row>
    <row r="293" s="14" customFormat="1">
      <c r="A293" s="14"/>
      <c r="B293" s="280"/>
      <c r="C293" s="281"/>
      <c r="D293" s="261" t="s">
        <v>465</v>
      </c>
      <c r="E293" s="282" t="s">
        <v>1</v>
      </c>
      <c r="F293" s="283" t="s">
        <v>467</v>
      </c>
      <c r="G293" s="281"/>
      <c r="H293" s="284">
        <v>1</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465</v>
      </c>
      <c r="AU293" s="290" t="s">
        <v>93</v>
      </c>
      <c r="AV293" s="14" t="s">
        <v>124</v>
      </c>
      <c r="AW293" s="14" t="s">
        <v>38</v>
      </c>
      <c r="AX293" s="14" t="s">
        <v>91</v>
      </c>
      <c r="AY293" s="290" t="s">
        <v>397</v>
      </c>
    </row>
    <row r="294" s="2" customFormat="1" ht="16.5" customHeight="1">
      <c r="A294" s="40"/>
      <c r="B294" s="41"/>
      <c r="C294" s="316" t="s">
        <v>682</v>
      </c>
      <c r="D294" s="316" t="s">
        <v>534</v>
      </c>
      <c r="E294" s="317" t="s">
        <v>7780</v>
      </c>
      <c r="F294" s="318" t="s">
        <v>7781</v>
      </c>
      <c r="G294" s="319" t="s">
        <v>656</v>
      </c>
      <c r="H294" s="320">
        <v>1</v>
      </c>
      <c r="I294" s="321"/>
      <c r="J294" s="322">
        <f>ROUND(I294*H294,2)</f>
        <v>0</v>
      </c>
      <c r="K294" s="323"/>
      <c r="L294" s="324"/>
      <c r="M294" s="325" t="s">
        <v>1</v>
      </c>
      <c r="N294" s="32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136</v>
      </c>
      <c r="AT294" s="259" t="s">
        <v>534</v>
      </c>
      <c r="AU294" s="259" t="s">
        <v>93</v>
      </c>
      <c r="AY294" s="18" t="s">
        <v>397</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1280</v>
      </c>
    </row>
    <row r="295" s="13" customFormat="1">
      <c r="A295" s="13"/>
      <c r="B295" s="269"/>
      <c r="C295" s="270"/>
      <c r="D295" s="261" t="s">
        <v>465</v>
      </c>
      <c r="E295" s="271" t="s">
        <v>1</v>
      </c>
      <c r="F295" s="272" t="s">
        <v>91</v>
      </c>
      <c r="G295" s="270"/>
      <c r="H295" s="273">
        <v>1</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465</v>
      </c>
      <c r="AU295" s="279" t="s">
        <v>93</v>
      </c>
      <c r="AV295" s="13" t="s">
        <v>93</v>
      </c>
      <c r="AW295" s="13" t="s">
        <v>38</v>
      </c>
      <c r="AX295" s="13" t="s">
        <v>83</v>
      </c>
      <c r="AY295" s="279" t="s">
        <v>397</v>
      </c>
    </row>
    <row r="296" s="14" customFormat="1">
      <c r="A296" s="14"/>
      <c r="B296" s="280"/>
      <c r="C296" s="281"/>
      <c r="D296" s="261" t="s">
        <v>465</v>
      </c>
      <c r="E296" s="282" t="s">
        <v>1</v>
      </c>
      <c r="F296" s="283" t="s">
        <v>467</v>
      </c>
      <c r="G296" s="281"/>
      <c r="H296" s="284">
        <v>1</v>
      </c>
      <c r="I296" s="285"/>
      <c r="J296" s="281"/>
      <c r="K296" s="281"/>
      <c r="L296" s="286"/>
      <c r="M296" s="287"/>
      <c r="N296" s="288"/>
      <c r="O296" s="288"/>
      <c r="P296" s="288"/>
      <c r="Q296" s="288"/>
      <c r="R296" s="288"/>
      <c r="S296" s="288"/>
      <c r="T296" s="289"/>
      <c r="U296" s="14"/>
      <c r="V296" s="14"/>
      <c r="W296" s="14"/>
      <c r="X296" s="14"/>
      <c r="Y296" s="14"/>
      <c r="Z296" s="14"/>
      <c r="AA296" s="14"/>
      <c r="AB296" s="14"/>
      <c r="AC296" s="14"/>
      <c r="AD296" s="14"/>
      <c r="AE296" s="14"/>
      <c r="AT296" s="290" t="s">
        <v>465</v>
      </c>
      <c r="AU296" s="290" t="s">
        <v>93</v>
      </c>
      <c r="AV296" s="14" t="s">
        <v>124</v>
      </c>
      <c r="AW296" s="14" t="s">
        <v>38</v>
      </c>
      <c r="AX296" s="14" t="s">
        <v>91</v>
      </c>
      <c r="AY296" s="290" t="s">
        <v>397</v>
      </c>
    </row>
    <row r="297" s="2" customFormat="1" ht="33" customHeight="1">
      <c r="A297" s="40"/>
      <c r="B297" s="41"/>
      <c r="C297" s="247" t="s">
        <v>987</v>
      </c>
      <c r="D297" s="247" t="s">
        <v>400</v>
      </c>
      <c r="E297" s="248" t="s">
        <v>8296</v>
      </c>
      <c r="F297" s="249" t="s">
        <v>8297</v>
      </c>
      <c r="G297" s="250" t="s">
        <v>656</v>
      </c>
      <c r="H297" s="251">
        <v>1</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1296</v>
      </c>
    </row>
    <row r="298" s="13" customFormat="1">
      <c r="A298" s="13"/>
      <c r="B298" s="269"/>
      <c r="C298" s="270"/>
      <c r="D298" s="261" t="s">
        <v>465</v>
      </c>
      <c r="E298" s="271" t="s">
        <v>1</v>
      </c>
      <c r="F298" s="272" t="s">
        <v>91</v>
      </c>
      <c r="G298" s="270"/>
      <c r="H298" s="273">
        <v>1</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4" customFormat="1">
      <c r="A299" s="14"/>
      <c r="B299" s="280"/>
      <c r="C299" s="281"/>
      <c r="D299" s="261" t="s">
        <v>465</v>
      </c>
      <c r="E299" s="282" t="s">
        <v>1</v>
      </c>
      <c r="F299" s="283" t="s">
        <v>467</v>
      </c>
      <c r="G299" s="281"/>
      <c r="H299" s="284">
        <v>1</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465</v>
      </c>
      <c r="AU299" s="290" t="s">
        <v>93</v>
      </c>
      <c r="AV299" s="14" t="s">
        <v>124</v>
      </c>
      <c r="AW299" s="14" t="s">
        <v>38</v>
      </c>
      <c r="AX299" s="14" t="s">
        <v>91</v>
      </c>
      <c r="AY299" s="290" t="s">
        <v>397</v>
      </c>
    </row>
    <row r="300" s="2" customFormat="1" ht="33" customHeight="1">
      <c r="A300" s="40"/>
      <c r="B300" s="41"/>
      <c r="C300" s="247" t="s">
        <v>995</v>
      </c>
      <c r="D300" s="247" t="s">
        <v>400</v>
      </c>
      <c r="E300" s="248" t="s">
        <v>7790</v>
      </c>
      <c r="F300" s="249" t="s">
        <v>7791</v>
      </c>
      <c r="G300" s="250" t="s">
        <v>656</v>
      </c>
      <c r="H300" s="251">
        <v>1</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400</v>
      </c>
      <c r="AU300" s="259" t="s">
        <v>93</v>
      </c>
      <c r="AY300" s="18" t="s">
        <v>397</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1311</v>
      </c>
    </row>
    <row r="301" s="13" customFormat="1">
      <c r="A301" s="13"/>
      <c r="B301" s="269"/>
      <c r="C301" s="270"/>
      <c r="D301" s="261" t="s">
        <v>465</v>
      </c>
      <c r="E301" s="271" t="s">
        <v>1</v>
      </c>
      <c r="F301" s="272" t="s">
        <v>91</v>
      </c>
      <c r="G301" s="270"/>
      <c r="H301" s="273">
        <v>1</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465</v>
      </c>
      <c r="AU301" s="279" t="s">
        <v>93</v>
      </c>
      <c r="AV301" s="13" t="s">
        <v>93</v>
      </c>
      <c r="AW301" s="13" t="s">
        <v>38</v>
      </c>
      <c r="AX301" s="13" t="s">
        <v>83</v>
      </c>
      <c r="AY301" s="279" t="s">
        <v>397</v>
      </c>
    </row>
    <row r="302" s="14" customFormat="1">
      <c r="A302" s="14"/>
      <c r="B302" s="280"/>
      <c r="C302" s="281"/>
      <c r="D302" s="261" t="s">
        <v>465</v>
      </c>
      <c r="E302" s="282" t="s">
        <v>1</v>
      </c>
      <c r="F302" s="283" t="s">
        <v>467</v>
      </c>
      <c r="G302" s="281"/>
      <c r="H302" s="284">
        <v>1</v>
      </c>
      <c r="I302" s="285"/>
      <c r="J302" s="281"/>
      <c r="K302" s="281"/>
      <c r="L302" s="286"/>
      <c r="M302" s="287"/>
      <c r="N302" s="288"/>
      <c r="O302" s="288"/>
      <c r="P302" s="288"/>
      <c r="Q302" s="288"/>
      <c r="R302" s="288"/>
      <c r="S302" s="288"/>
      <c r="T302" s="289"/>
      <c r="U302" s="14"/>
      <c r="V302" s="14"/>
      <c r="W302" s="14"/>
      <c r="X302" s="14"/>
      <c r="Y302" s="14"/>
      <c r="Z302" s="14"/>
      <c r="AA302" s="14"/>
      <c r="AB302" s="14"/>
      <c r="AC302" s="14"/>
      <c r="AD302" s="14"/>
      <c r="AE302" s="14"/>
      <c r="AT302" s="290" t="s">
        <v>465</v>
      </c>
      <c r="AU302" s="290" t="s">
        <v>93</v>
      </c>
      <c r="AV302" s="14" t="s">
        <v>124</v>
      </c>
      <c r="AW302" s="14" t="s">
        <v>38</v>
      </c>
      <c r="AX302" s="14" t="s">
        <v>91</v>
      </c>
      <c r="AY302" s="290" t="s">
        <v>397</v>
      </c>
    </row>
    <row r="303" s="2" customFormat="1" ht="33" customHeight="1">
      <c r="A303" s="40"/>
      <c r="B303" s="41"/>
      <c r="C303" s="247" t="s">
        <v>1021</v>
      </c>
      <c r="D303" s="247" t="s">
        <v>400</v>
      </c>
      <c r="E303" s="248" t="s">
        <v>7795</v>
      </c>
      <c r="F303" s="249" t="s">
        <v>7796</v>
      </c>
      <c r="G303" s="250" t="s">
        <v>656</v>
      </c>
      <c r="H303" s="251">
        <v>1</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400</v>
      </c>
      <c r="AU303" s="259" t="s">
        <v>93</v>
      </c>
      <c r="AY303" s="18" t="s">
        <v>397</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1024</v>
      </c>
    </row>
    <row r="304" s="13" customFormat="1">
      <c r="A304" s="13"/>
      <c r="B304" s="269"/>
      <c r="C304" s="270"/>
      <c r="D304" s="261" t="s">
        <v>465</v>
      </c>
      <c r="E304" s="271" t="s">
        <v>1</v>
      </c>
      <c r="F304" s="272" t="s">
        <v>91</v>
      </c>
      <c r="G304" s="270"/>
      <c r="H304" s="273">
        <v>1</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465</v>
      </c>
      <c r="AU304" s="279" t="s">
        <v>93</v>
      </c>
      <c r="AV304" s="13" t="s">
        <v>93</v>
      </c>
      <c r="AW304" s="13" t="s">
        <v>38</v>
      </c>
      <c r="AX304" s="13" t="s">
        <v>83</v>
      </c>
      <c r="AY304" s="279" t="s">
        <v>397</v>
      </c>
    </row>
    <row r="305" s="14" customFormat="1">
      <c r="A305" s="14"/>
      <c r="B305" s="280"/>
      <c r="C305" s="281"/>
      <c r="D305" s="261" t="s">
        <v>465</v>
      </c>
      <c r="E305" s="282" t="s">
        <v>1</v>
      </c>
      <c r="F305" s="283" t="s">
        <v>467</v>
      </c>
      <c r="G305" s="281"/>
      <c r="H305" s="284">
        <v>1</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465</v>
      </c>
      <c r="AU305" s="290" t="s">
        <v>93</v>
      </c>
      <c r="AV305" s="14" t="s">
        <v>124</v>
      </c>
      <c r="AW305" s="14" t="s">
        <v>38</v>
      </c>
      <c r="AX305" s="14" t="s">
        <v>91</v>
      </c>
      <c r="AY305" s="290" t="s">
        <v>397</v>
      </c>
    </row>
    <row r="306" s="2" customFormat="1" ht="33" customHeight="1">
      <c r="A306" s="40"/>
      <c r="B306" s="41"/>
      <c r="C306" s="247" t="s">
        <v>1026</v>
      </c>
      <c r="D306" s="247" t="s">
        <v>400</v>
      </c>
      <c r="E306" s="248" t="s">
        <v>7798</v>
      </c>
      <c r="F306" s="249" t="s">
        <v>7799</v>
      </c>
      <c r="G306" s="250" t="s">
        <v>656</v>
      </c>
      <c r="H306" s="251">
        <v>1</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400</v>
      </c>
      <c r="AU306" s="259" t="s">
        <v>93</v>
      </c>
      <c r="AY306" s="18" t="s">
        <v>397</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1326</v>
      </c>
    </row>
    <row r="307" s="13" customFormat="1">
      <c r="A307" s="13"/>
      <c r="B307" s="269"/>
      <c r="C307" s="270"/>
      <c r="D307" s="261" t="s">
        <v>465</v>
      </c>
      <c r="E307" s="271" t="s">
        <v>1</v>
      </c>
      <c r="F307" s="272" t="s">
        <v>91</v>
      </c>
      <c r="G307" s="270"/>
      <c r="H307" s="273">
        <v>1</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465</v>
      </c>
      <c r="AU307" s="279" t="s">
        <v>93</v>
      </c>
      <c r="AV307" s="13" t="s">
        <v>93</v>
      </c>
      <c r="AW307" s="13" t="s">
        <v>38</v>
      </c>
      <c r="AX307" s="13" t="s">
        <v>83</v>
      </c>
      <c r="AY307" s="279" t="s">
        <v>397</v>
      </c>
    </row>
    <row r="308" s="14" customFormat="1">
      <c r="A308" s="14"/>
      <c r="B308" s="280"/>
      <c r="C308" s="281"/>
      <c r="D308" s="261" t="s">
        <v>465</v>
      </c>
      <c r="E308" s="282" t="s">
        <v>1</v>
      </c>
      <c r="F308" s="283" t="s">
        <v>467</v>
      </c>
      <c r="G308" s="281"/>
      <c r="H308" s="284">
        <v>1</v>
      </c>
      <c r="I308" s="285"/>
      <c r="J308" s="281"/>
      <c r="K308" s="281"/>
      <c r="L308" s="286"/>
      <c r="M308" s="287"/>
      <c r="N308" s="288"/>
      <c r="O308" s="288"/>
      <c r="P308" s="288"/>
      <c r="Q308" s="288"/>
      <c r="R308" s="288"/>
      <c r="S308" s="288"/>
      <c r="T308" s="289"/>
      <c r="U308" s="14"/>
      <c r="V308" s="14"/>
      <c r="W308" s="14"/>
      <c r="X308" s="14"/>
      <c r="Y308" s="14"/>
      <c r="Z308" s="14"/>
      <c r="AA308" s="14"/>
      <c r="AB308" s="14"/>
      <c r="AC308" s="14"/>
      <c r="AD308" s="14"/>
      <c r="AE308" s="14"/>
      <c r="AT308" s="290" t="s">
        <v>465</v>
      </c>
      <c r="AU308" s="290" t="s">
        <v>93</v>
      </c>
      <c r="AV308" s="14" t="s">
        <v>124</v>
      </c>
      <c r="AW308" s="14" t="s">
        <v>38</v>
      </c>
      <c r="AX308" s="14" t="s">
        <v>91</v>
      </c>
      <c r="AY308" s="290" t="s">
        <v>397</v>
      </c>
    </row>
    <row r="309" s="2" customFormat="1" ht="21.75" customHeight="1">
      <c r="A309" s="40"/>
      <c r="B309" s="41"/>
      <c r="C309" s="247" t="s">
        <v>1033</v>
      </c>
      <c r="D309" s="247" t="s">
        <v>400</v>
      </c>
      <c r="E309" s="248" t="s">
        <v>8048</v>
      </c>
      <c r="F309" s="249" t="s">
        <v>8049</v>
      </c>
      <c r="G309" s="250" t="s">
        <v>656</v>
      </c>
      <c r="H309" s="251">
        <v>4</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400</v>
      </c>
      <c r="AU309" s="259" t="s">
        <v>93</v>
      </c>
      <c r="AY309" s="18" t="s">
        <v>397</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1036</v>
      </c>
    </row>
    <row r="310" s="13" customFormat="1">
      <c r="A310" s="13"/>
      <c r="B310" s="269"/>
      <c r="C310" s="270"/>
      <c r="D310" s="261" t="s">
        <v>465</v>
      </c>
      <c r="E310" s="271" t="s">
        <v>1</v>
      </c>
      <c r="F310" s="272" t="s">
        <v>4570</v>
      </c>
      <c r="G310" s="270"/>
      <c r="H310" s="273">
        <v>4</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465</v>
      </c>
      <c r="AU310" s="279" t="s">
        <v>93</v>
      </c>
      <c r="AV310" s="13" t="s">
        <v>93</v>
      </c>
      <c r="AW310" s="13" t="s">
        <v>38</v>
      </c>
      <c r="AX310" s="13" t="s">
        <v>83</v>
      </c>
      <c r="AY310" s="279" t="s">
        <v>397</v>
      </c>
    </row>
    <row r="311" s="14" customFormat="1">
      <c r="A311" s="14"/>
      <c r="B311" s="280"/>
      <c r="C311" s="281"/>
      <c r="D311" s="261" t="s">
        <v>465</v>
      </c>
      <c r="E311" s="282" t="s">
        <v>1</v>
      </c>
      <c r="F311" s="283" t="s">
        <v>467</v>
      </c>
      <c r="G311" s="281"/>
      <c r="H311" s="284">
        <v>4</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465</v>
      </c>
      <c r="AU311" s="290" t="s">
        <v>93</v>
      </c>
      <c r="AV311" s="14" t="s">
        <v>124</v>
      </c>
      <c r="AW311" s="14" t="s">
        <v>38</v>
      </c>
      <c r="AX311" s="14" t="s">
        <v>91</v>
      </c>
      <c r="AY311" s="290" t="s">
        <v>397</v>
      </c>
    </row>
    <row r="312" s="2" customFormat="1" ht="21.75" customHeight="1">
      <c r="A312" s="40"/>
      <c r="B312" s="41"/>
      <c r="C312" s="316" t="s">
        <v>1042</v>
      </c>
      <c r="D312" s="316" t="s">
        <v>534</v>
      </c>
      <c r="E312" s="317" t="s">
        <v>8051</v>
      </c>
      <c r="F312" s="318" t="s">
        <v>8052</v>
      </c>
      <c r="G312" s="319" t="s">
        <v>656</v>
      </c>
      <c r="H312" s="320">
        <v>4</v>
      </c>
      <c r="I312" s="321"/>
      <c r="J312" s="322">
        <f>ROUND(I312*H312,2)</f>
        <v>0</v>
      </c>
      <c r="K312" s="323"/>
      <c r="L312" s="324"/>
      <c r="M312" s="325" t="s">
        <v>1</v>
      </c>
      <c r="N312" s="32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136</v>
      </c>
      <c r="AT312" s="259" t="s">
        <v>534</v>
      </c>
      <c r="AU312" s="259" t="s">
        <v>93</v>
      </c>
      <c r="AY312" s="18" t="s">
        <v>397</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1345</v>
      </c>
    </row>
    <row r="313" s="13" customFormat="1">
      <c r="A313" s="13"/>
      <c r="B313" s="269"/>
      <c r="C313" s="270"/>
      <c r="D313" s="261" t="s">
        <v>465</v>
      </c>
      <c r="E313" s="271" t="s">
        <v>1</v>
      </c>
      <c r="F313" s="272" t="s">
        <v>4570</v>
      </c>
      <c r="G313" s="270"/>
      <c r="H313" s="273">
        <v>4</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465</v>
      </c>
      <c r="AU313" s="279" t="s">
        <v>93</v>
      </c>
      <c r="AV313" s="13" t="s">
        <v>93</v>
      </c>
      <c r="AW313" s="13" t="s">
        <v>38</v>
      </c>
      <c r="AX313" s="13" t="s">
        <v>83</v>
      </c>
      <c r="AY313" s="279" t="s">
        <v>397</v>
      </c>
    </row>
    <row r="314" s="14" customFormat="1">
      <c r="A314" s="14"/>
      <c r="B314" s="280"/>
      <c r="C314" s="281"/>
      <c r="D314" s="261" t="s">
        <v>465</v>
      </c>
      <c r="E314" s="282" t="s">
        <v>1</v>
      </c>
      <c r="F314" s="283" t="s">
        <v>467</v>
      </c>
      <c r="G314" s="281"/>
      <c r="H314" s="284">
        <v>4</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465</v>
      </c>
      <c r="AU314" s="290" t="s">
        <v>93</v>
      </c>
      <c r="AV314" s="14" t="s">
        <v>124</v>
      </c>
      <c r="AW314" s="14" t="s">
        <v>38</v>
      </c>
      <c r="AX314" s="14" t="s">
        <v>91</v>
      </c>
      <c r="AY314" s="290" t="s">
        <v>397</v>
      </c>
    </row>
    <row r="315" s="2" customFormat="1" ht="21.75" customHeight="1">
      <c r="A315" s="40"/>
      <c r="B315" s="41"/>
      <c r="C315" s="316" t="s">
        <v>1048</v>
      </c>
      <c r="D315" s="316" t="s">
        <v>534</v>
      </c>
      <c r="E315" s="317" t="s">
        <v>8053</v>
      </c>
      <c r="F315" s="318" t="s">
        <v>8054</v>
      </c>
      <c r="G315" s="319" t="s">
        <v>656</v>
      </c>
      <c r="H315" s="320">
        <v>4</v>
      </c>
      <c r="I315" s="321"/>
      <c r="J315" s="322">
        <f>ROUND(I315*H315,2)</f>
        <v>0</v>
      </c>
      <c r="K315" s="323"/>
      <c r="L315" s="324"/>
      <c r="M315" s="325" t="s">
        <v>1</v>
      </c>
      <c r="N315" s="32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136</v>
      </c>
      <c r="AT315" s="259" t="s">
        <v>534</v>
      </c>
      <c r="AU315" s="259" t="s">
        <v>93</v>
      </c>
      <c r="AY315" s="18" t="s">
        <v>397</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124</v>
      </c>
      <c r="BM315" s="259" t="s">
        <v>1051</v>
      </c>
    </row>
    <row r="316" s="13" customFormat="1">
      <c r="A316" s="13"/>
      <c r="B316" s="269"/>
      <c r="C316" s="270"/>
      <c r="D316" s="261" t="s">
        <v>465</v>
      </c>
      <c r="E316" s="271" t="s">
        <v>1</v>
      </c>
      <c r="F316" s="272" t="s">
        <v>4570</v>
      </c>
      <c r="G316" s="270"/>
      <c r="H316" s="273">
        <v>4</v>
      </c>
      <c r="I316" s="274"/>
      <c r="J316" s="270"/>
      <c r="K316" s="270"/>
      <c r="L316" s="275"/>
      <c r="M316" s="276"/>
      <c r="N316" s="277"/>
      <c r="O316" s="277"/>
      <c r="P316" s="277"/>
      <c r="Q316" s="277"/>
      <c r="R316" s="277"/>
      <c r="S316" s="277"/>
      <c r="T316" s="278"/>
      <c r="U316" s="13"/>
      <c r="V316" s="13"/>
      <c r="W316" s="13"/>
      <c r="X316" s="13"/>
      <c r="Y316" s="13"/>
      <c r="Z316" s="13"/>
      <c r="AA316" s="13"/>
      <c r="AB316" s="13"/>
      <c r="AC316" s="13"/>
      <c r="AD316" s="13"/>
      <c r="AE316" s="13"/>
      <c r="AT316" s="279" t="s">
        <v>465</v>
      </c>
      <c r="AU316" s="279" t="s">
        <v>93</v>
      </c>
      <c r="AV316" s="13" t="s">
        <v>93</v>
      </c>
      <c r="AW316" s="13" t="s">
        <v>38</v>
      </c>
      <c r="AX316" s="13" t="s">
        <v>83</v>
      </c>
      <c r="AY316" s="279" t="s">
        <v>397</v>
      </c>
    </row>
    <row r="317" s="14" customFormat="1">
      <c r="A317" s="14"/>
      <c r="B317" s="280"/>
      <c r="C317" s="281"/>
      <c r="D317" s="261" t="s">
        <v>465</v>
      </c>
      <c r="E317" s="282" t="s">
        <v>1</v>
      </c>
      <c r="F317" s="283" t="s">
        <v>467</v>
      </c>
      <c r="G317" s="281"/>
      <c r="H317" s="284">
        <v>4</v>
      </c>
      <c r="I317" s="285"/>
      <c r="J317" s="281"/>
      <c r="K317" s="281"/>
      <c r="L317" s="286"/>
      <c r="M317" s="287"/>
      <c r="N317" s="288"/>
      <c r="O317" s="288"/>
      <c r="P317" s="288"/>
      <c r="Q317" s="288"/>
      <c r="R317" s="288"/>
      <c r="S317" s="288"/>
      <c r="T317" s="289"/>
      <c r="U317" s="14"/>
      <c r="V317" s="14"/>
      <c r="W317" s="14"/>
      <c r="X317" s="14"/>
      <c r="Y317" s="14"/>
      <c r="Z317" s="14"/>
      <c r="AA317" s="14"/>
      <c r="AB317" s="14"/>
      <c r="AC317" s="14"/>
      <c r="AD317" s="14"/>
      <c r="AE317" s="14"/>
      <c r="AT317" s="290" t="s">
        <v>465</v>
      </c>
      <c r="AU317" s="290" t="s">
        <v>93</v>
      </c>
      <c r="AV317" s="14" t="s">
        <v>124</v>
      </c>
      <c r="AW317" s="14" t="s">
        <v>38</v>
      </c>
      <c r="AX317" s="14" t="s">
        <v>91</v>
      </c>
      <c r="AY317" s="290" t="s">
        <v>397</v>
      </c>
    </row>
    <row r="318" s="2" customFormat="1" ht="16.5" customHeight="1">
      <c r="A318" s="40"/>
      <c r="B318" s="41"/>
      <c r="C318" s="316" t="s">
        <v>1057</v>
      </c>
      <c r="D318" s="316" t="s">
        <v>534</v>
      </c>
      <c r="E318" s="317" t="s">
        <v>8055</v>
      </c>
      <c r="F318" s="318" t="s">
        <v>8056</v>
      </c>
      <c r="G318" s="319" t="s">
        <v>656</v>
      </c>
      <c r="H318" s="320">
        <v>4</v>
      </c>
      <c r="I318" s="321"/>
      <c r="J318" s="322">
        <f>ROUND(I318*H318,2)</f>
        <v>0</v>
      </c>
      <c r="K318" s="323"/>
      <c r="L318" s="324"/>
      <c r="M318" s="325" t="s">
        <v>1</v>
      </c>
      <c r="N318" s="32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136</v>
      </c>
      <c r="AT318" s="259" t="s">
        <v>534</v>
      </c>
      <c r="AU318" s="259" t="s">
        <v>93</v>
      </c>
      <c r="AY318" s="18" t="s">
        <v>397</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1060</v>
      </c>
    </row>
    <row r="319" s="13" customFormat="1">
      <c r="A319" s="13"/>
      <c r="B319" s="269"/>
      <c r="C319" s="270"/>
      <c r="D319" s="261" t="s">
        <v>465</v>
      </c>
      <c r="E319" s="271" t="s">
        <v>1</v>
      </c>
      <c r="F319" s="272" t="s">
        <v>4570</v>
      </c>
      <c r="G319" s="270"/>
      <c r="H319" s="273">
        <v>4</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465</v>
      </c>
      <c r="AU319" s="279" t="s">
        <v>93</v>
      </c>
      <c r="AV319" s="13" t="s">
        <v>93</v>
      </c>
      <c r="AW319" s="13" t="s">
        <v>38</v>
      </c>
      <c r="AX319" s="13" t="s">
        <v>83</v>
      </c>
      <c r="AY319" s="279" t="s">
        <v>397</v>
      </c>
    </row>
    <row r="320" s="14" customFormat="1">
      <c r="A320" s="14"/>
      <c r="B320" s="280"/>
      <c r="C320" s="281"/>
      <c r="D320" s="261" t="s">
        <v>465</v>
      </c>
      <c r="E320" s="282" t="s">
        <v>1</v>
      </c>
      <c r="F320" s="283" t="s">
        <v>467</v>
      </c>
      <c r="G320" s="281"/>
      <c r="H320" s="284">
        <v>4</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465</v>
      </c>
      <c r="AU320" s="290" t="s">
        <v>93</v>
      </c>
      <c r="AV320" s="14" t="s">
        <v>124</v>
      </c>
      <c r="AW320" s="14" t="s">
        <v>38</v>
      </c>
      <c r="AX320" s="14" t="s">
        <v>91</v>
      </c>
      <c r="AY320" s="290" t="s">
        <v>397</v>
      </c>
    </row>
    <row r="321" s="2" customFormat="1" ht="21.75" customHeight="1">
      <c r="A321" s="40"/>
      <c r="B321" s="41"/>
      <c r="C321" s="316" t="s">
        <v>1061</v>
      </c>
      <c r="D321" s="316" t="s">
        <v>534</v>
      </c>
      <c r="E321" s="317" t="s">
        <v>8057</v>
      </c>
      <c r="F321" s="318" t="s">
        <v>8058</v>
      </c>
      <c r="G321" s="319" t="s">
        <v>656</v>
      </c>
      <c r="H321" s="320">
        <v>4</v>
      </c>
      <c r="I321" s="321"/>
      <c r="J321" s="322">
        <f>ROUND(I321*H321,2)</f>
        <v>0</v>
      </c>
      <c r="K321" s="323"/>
      <c r="L321" s="324"/>
      <c r="M321" s="325" t="s">
        <v>1</v>
      </c>
      <c r="N321" s="32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136</v>
      </c>
      <c r="AT321" s="259" t="s">
        <v>534</v>
      </c>
      <c r="AU321" s="259" t="s">
        <v>93</v>
      </c>
      <c r="AY321" s="18" t="s">
        <v>397</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1064</v>
      </c>
    </row>
    <row r="322" s="13" customFormat="1">
      <c r="A322" s="13"/>
      <c r="B322" s="269"/>
      <c r="C322" s="270"/>
      <c r="D322" s="261" t="s">
        <v>465</v>
      </c>
      <c r="E322" s="271" t="s">
        <v>1</v>
      </c>
      <c r="F322" s="272" t="s">
        <v>4570</v>
      </c>
      <c r="G322" s="270"/>
      <c r="H322" s="273">
        <v>4</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465</v>
      </c>
      <c r="AU322" s="279" t="s">
        <v>93</v>
      </c>
      <c r="AV322" s="13" t="s">
        <v>93</v>
      </c>
      <c r="AW322" s="13" t="s">
        <v>38</v>
      </c>
      <c r="AX322" s="13" t="s">
        <v>83</v>
      </c>
      <c r="AY322" s="279" t="s">
        <v>397</v>
      </c>
    </row>
    <row r="323" s="14" customFormat="1">
      <c r="A323" s="14"/>
      <c r="B323" s="280"/>
      <c r="C323" s="281"/>
      <c r="D323" s="261" t="s">
        <v>465</v>
      </c>
      <c r="E323" s="282" t="s">
        <v>1</v>
      </c>
      <c r="F323" s="283" t="s">
        <v>467</v>
      </c>
      <c r="G323" s="281"/>
      <c r="H323" s="284">
        <v>4</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465</v>
      </c>
      <c r="AU323" s="290" t="s">
        <v>93</v>
      </c>
      <c r="AV323" s="14" t="s">
        <v>124</v>
      </c>
      <c r="AW323" s="14" t="s">
        <v>38</v>
      </c>
      <c r="AX323" s="14" t="s">
        <v>91</v>
      </c>
      <c r="AY323" s="290" t="s">
        <v>397</v>
      </c>
    </row>
    <row r="324" s="2" customFormat="1" ht="21.75" customHeight="1">
      <c r="A324" s="40"/>
      <c r="B324" s="41"/>
      <c r="C324" s="247" t="s">
        <v>1066</v>
      </c>
      <c r="D324" s="247" t="s">
        <v>400</v>
      </c>
      <c r="E324" s="248" t="s">
        <v>7803</v>
      </c>
      <c r="F324" s="249" t="s">
        <v>7804</v>
      </c>
      <c r="G324" s="250" t="s">
        <v>656</v>
      </c>
      <c r="H324" s="251">
        <v>1</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400</v>
      </c>
      <c r="AU324" s="259" t="s">
        <v>93</v>
      </c>
      <c r="AY324" s="18" t="s">
        <v>397</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1069</v>
      </c>
    </row>
    <row r="325" s="13" customFormat="1">
      <c r="A325" s="13"/>
      <c r="B325" s="269"/>
      <c r="C325" s="270"/>
      <c r="D325" s="261" t="s">
        <v>465</v>
      </c>
      <c r="E325" s="271" t="s">
        <v>1</v>
      </c>
      <c r="F325" s="272" t="s">
        <v>91</v>
      </c>
      <c r="G325" s="270"/>
      <c r="H325" s="273">
        <v>1</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465</v>
      </c>
      <c r="AU325" s="279" t="s">
        <v>93</v>
      </c>
      <c r="AV325" s="13" t="s">
        <v>93</v>
      </c>
      <c r="AW325" s="13" t="s">
        <v>38</v>
      </c>
      <c r="AX325" s="13" t="s">
        <v>83</v>
      </c>
      <c r="AY325" s="279" t="s">
        <v>397</v>
      </c>
    </row>
    <row r="326" s="14" customFormat="1">
      <c r="A326" s="14"/>
      <c r="B326" s="280"/>
      <c r="C326" s="281"/>
      <c r="D326" s="261" t="s">
        <v>465</v>
      </c>
      <c r="E326" s="282" t="s">
        <v>1</v>
      </c>
      <c r="F326" s="283" t="s">
        <v>467</v>
      </c>
      <c r="G326" s="281"/>
      <c r="H326" s="284">
        <v>1</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465</v>
      </c>
      <c r="AU326" s="290" t="s">
        <v>93</v>
      </c>
      <c r="AV326" s="14" t="s">
        <v>124</v>
      </c>
      <c r="AW326" s="14" t="s">
        <v>38</v>
      </c>
      <c r="AX326" s="14" t="s">
        <v>91</v>
      </c>
      <c r="AY326" s="290" t="s">
        <v>397</v>
      </c>
    </row>
    <row r="327" s="2" customFormat="1" ht="21.75" customHeight="1">
      <c r="A327" s="40"/>
      <c r="B327" s="41"/>
      <c r="C327" s="316" t="s">
        <v>1070</v>
      </c>
      <c r="D327" s="316" t="s">
        <v>534</v>
      </c>
      <c r="E327" s="317" t="s">
        <v>7805</v>
      </c>
      <c r="F327" s="318" t="s">
        <v>7806</v>
      </c>
      <c r="G327" s="319" t="s">
        <v>656</v>
      </c>
      <c r="H327" s="320">
        <v>1</v>
      </c>
      <c r="I327" s="321"/>
      <c r="J327" s="322">
        <f>ROUND(I327*H327,2)</f>
        <v>0</v>
      </c>
      <c r="K327" s="323"/>
      <c r="L327" s="324"/>
      <c r="M327" s="325" t="s">
        <v>1</v>
      </c>
      <c r="N327" s="32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136</v>
      </c>
      <c r="AT327" s="259" t="s">
        <v>534</v>
      </c>
      <c r="AU327" s="259" t="s">
        <v>93</v>
      </c>
      <c r="AY327" s="18" t="s">
        <v>397</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1073</v>
      </c>
    </row>
    <row r="328" s="13" customFormat="1">
      <c r="A328" s="13"/>
      <c r="B328" s="269"/>
      <c r="C328" s="270"/>
      <c r="D328" s="261" t="s">
        <v>465</v>
      </c>
      <c r="E328" s="271" t="s">
        <v>1</v>
      </c>
      <c r="F328" s="272" t="s">
        <v>91</v>
      </c>
      <c r="G328" s="270"/>
      <c r="H328" s="273">
        <v>1</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465</v>
      </c>
      <c r="AU328" s="279" t="s">
        <v>93</v>
      </c>
      <c r="AV328" s="13" t="s">
        <v>93</v>
      </c>
      <c r="AW328" s="13" t="s">
        <v>38</v>
      </c>
      <c r="AX328" s="13" t="s">
        <v>83</v>
      </c>
      <c r="AY328" s="279" t="s">
        <v>397</v>
      </c>
    </row>
    <row r="329" s="14" customFormat="1">
      <c r="A329" s="14"/>
      <c r="B329" s="280"/>
      <c r="C329" s="281"/>
      <c r="D329" s="261" t="s">
        <v>465</v>
      </c>
      <c r="E329" s="282" t="s">
        <v>1</v>
      </c>
      <c r="F329" s="283" t="s">
        <v>467</v>
      </c>
      <c r="G329" s="281"/>
      <c r="H329" s="284">
        <v>1</v>
      </c>
      <c r="I329" s="285"/>
      <c r="J329" s="281"/>
      <c r="K329" s="281"/>
      <c r="L329" s="286"/>
      <c r="M329" s="287"/>
      <c r="N329" s="288"/>
      <c r="O329" s="288"/>
      <c r="P329" s="288"/>
      <c r="Q329" s="288"/>
      <c r="R329" s="288"/>
      <c r="S329" s="288"/>
      <c r="T329" s="289"/>
      <c r="U329" s="14"/>
      <c r="V329" s="14"/>
      <c r="W329" s="14"/>
      <c r="X329" s="14"/>
      <c r="Y329" s="14"/>
      <c r="Z329" s="14"/>
      <c r="AA329" s="14"/>
      <c r="AB329" s="14"/>
      <c r="AC329" s="14"/>
      <c r="AD329" s="14"/>
      <c r="AE329" s="14"/>
      <c r="AT329" s="290" t="s">
        <v>465</v>
      </c>
      <c r="AU329" s="290" t="s">
        <v>93</v>
      </c>
      <c r="AV329" s="14" t="s">
        <v>124</v>
      </c>
      <c r="AW329" s="14" t="s">
        <v>38</v>
      </c>
      <c r="AX329" s="14" t="s">
        <v>91</v>
      </c>
      <c r="AY329" s="290" t="s">
        <v>397</v>
      </c>
    </row>
    <row r="330" s="2" customFormat="1" ht="21.75" customHeight="1">
      <c r="A330" s="40"/>
      <c r="B330" s="41"/>
      <c r="C330" s="247" t="s">
        <v>1078</v>
      </c>
      <c r="D330" s="247" t="s">
        <v>400</v>
      </c>
      <c r="E330" s="248" t="s">
        <v>8059</v>
      </c>
      <c r="F330" s="249" t="s">
        <v>8060</v>
      </c>
      <c r="G330" s="250" t="s">
        <v>656</v>
      </c>
      <c r="H330" s="251">
        <v>4</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400</v>
      </c>
      <c r="AU330" s="259" t="s">
        <v>93</v>
      </c>
      <c r="AY330" s="18" t="s">
        <v>397</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1081</v>
      </c>
    </row>
    <row r="331" s="13" customFormat="1">
      <c r="A331" s="13"/>
      <c r="B331" s="269"/>
      <c r="C331" s="270"/>
      <c r="D331" s="261" t="s">
        <v>465</v>
      </c>
      <c r="E331" s="271" t="s">
        <v>1</v>
      </c>
      <c r="F331" s="272" t="s">
        <v>4570</v>
      </c>
      <c r="G331" s="270"/>
      <c r="H331" s="273">
        <v>4</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465</v>
      </c>
      <c r="AU331" s="279" t="s">
        <v>93</v>
      </c>
      <c r="AV331" s="13" t="s">
        <v>93</v>
      </c>
      <c r="AW331" s="13" t="s">
        <v>38</v>
      </c>
      <c r="AX331" s="13" t="s">
        <v>83</v>
      </c>
      <c r="AY331" s="279" t="s">
        <v>397</v>
      </c>
    </row>
    <row r="332" s="14" customFormat="1">
      <c r="A332" s="14"/>
      <c r="B332" s="280"/>
      <c r="C332" s="281"/>
      <c r="D332" s="261" t="s">
        <v>465</v>
      </c>
      <c r="E332" s="282" t="s">
        <v>1</v>
      </c>
      <c r="F332" s="283" t="s">
        <v>467</v>
      </c>
      <c r="G332" s="281"/>
      <c r="H332" s="284">
        <v>4</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465</v>
      </c>
      <c r="AU332" s="290" t="s">
        <v>93</v>
      </c>
      <c r="AV332" s="14" t="s">
        <v>124</v>
      </c>
      <c r="AW332" s="14" t="s">
        <v>38</v>
      </c>
      <c r="AX332" s="14" t="s">
        <v>91</v>
      </c>
      <c r="AY332" s="290" t="s">
        <v>397</v>
      </c>
    </row>
    <row r="333" s="2" customFormat="1" ht="16.5" customHeight="1">
      <c r="A333" s="40"/>
      <c r="B333" s="41"/>
      <c r="C333" s="316" t="s">
        <v>1084</v>
      </c>
      <c r="D333" s="316" t="s">
        <v>534</v>
      </c>
      <c r="E333" s="317" t="s">
        <v>8061</v>
      </c>
      <c r="F333" s="318" t="s">
        <v>8062</v>
      </c>
      <c r="G333" s="319" t="s">
        <v>656</v>
      </c>
      <c r="H333" s="320">
        <v>4</v>
      </c>
      <c r="I333" s="321"/>
      <c r="J333" s="322">
        <f>ROUND(I333*H333,2)</f>
        <v>0</v>
      </c>
      <c r="K333" s="323"/>
      <c r="L333" s="324"/>
      <c r="M333" s="325" t="s">
        <v>1</v>
      </c>
      <c r="N333" s="32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136</v>
      </c>
      <c r="AT333" s="259" t="s">
        <v>534</v>
      </c>
      <c r="AU333" s="259" t="s">
        <v>93</v>
      </c>
      <c r="AY333" s="18" t="s">
        <v>397</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1087</v>
      </c>
    </row>
    <row r="334" s="13" customFormat="1">
      <c r="A334" s="13"/>
      <c r="B334" s="269"/>
      <c r="C334" s="270"/>
      <c r="D334" s="261" t="s">
        <v>465</v>
      </c>
      <c r="E334" s="271" t="s">
        <v>1</v>
      </c>
      <c r="F334" s="272" t="s">
        <v>4570</v>
      </c>
      <c r="G334" s="270"/>
      <c r="H334" s="273">
        <v>4</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465</v>
      </c>
      <c r="AU334" s="279" t="s">
        <v>93</v>
      </c>
      <c r="AV334" s="13" t="s">
        <v>93</v>
      </c>
      <c r="AW334" s="13" t="s">
        <v>38</v>
      </c>
      <c r="AX334" s="13" t="s">
        <v>83</v>
      </c>
      <c r="AY334" s="279" t="s">
        <v>397</v>
      </c>
    </row>
    <row r="335" s="14" customFormat="1">
      <c r="A335" s="14"/>
      <c r="B335" s="280"/>
      <c r="C335" s="281"/>
      <c r="D335" s="261" t="s">
        <v>465</v>
      </c>
      <c r="E335" s="282" t="s">
        <v>1</v>
      </c>
      <c r="F335" s="283" t="s">
        <v>467</v>
      </c>
      <c r="G335" s="281"/>
      <c r="H335" s="284">
        <v>4</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465</v>
      </c>
      <c r="AU335" s="290" t="s">
        <v>93</v>
      </c>
      <c r="AV335" s="14" t="s">
        <v>124</v>
      </c>
      <c r="AW335" s="14" t="s">
        <v>38</v>
      </c>
      <c r="AX335" s="14" t="s">
        <v>91</v>
      </c>
      <c r="AY335" s="290" t="s">
        <v>397</v>
      </c>
    </row>
    <row r="336" s="2" customFormat="1" ht="16.5" customHeight="1">
      <c r="A336" s="40"/>
      <c r="B336" s="41"/>
      <c r="C336" s="316" t="s">
        <v>1088</v>
      </c>
      <c r="D336" s="316" t="s">
        <v>534</v>
      </c>
      <c r="E336" s="317" t="s">
        <v>8063</v>
      </c>
      <c r="F336" s="318" t="s">
        <v>8064</v>
      </c>
      <c r="G336" s="319" t="s">
        <v>656</v>
      </c>
      <c r="H336" s="320">
        <v>4</v>
      </c>
      <c r="I336" s="321"/>
      <c r="J336" s="322">
        <f>ROUND(I336*H336,2)</f>
        <v>0</v>
      </c>
      <c r="K336" s="323"/>
      <c r="L336" s="324"/>
      <c r="M336" s="325" t="s">
        <v>1</v>
      </c>
      <c r="N336" s="32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136</v>
      </c>
      <c r="AT336" s="259" t="s">
        <v>534</v>
      </c>
      <c r="AU336" s="259" t="s">
        <v>93</v>
      </c>
      <c r="AY336" s="18" t="s">
        <v>397</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1091</v>
      </c>
    </row>
    <row r="337" s="13" customFormat="1">
      <c r="A337" s="13"/>
      <c r="B337" s="269"/>
      <c r="C337" s="270"/>
      <c r="D337" s="261" t="s">
        <v>465</v>
      </c>
      <c r="E337" s="271" t="s">
        <v>1</v>
      </c>
      <c r="F337" s="272" t="s">
        <v>4570</v>
      </c>
      <c r="G337" s="270"/>
      <c r="H337" s="273">
        <v>4</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465</v>
      </c>
      <c r="AU337" s="279" t="s">
        <v>93</v>
      </c>
      <c r="AV337" s="13" t="s">
        <v>93</v>
      </c>
      <c r="AW337" s="13" t="s">
        <v>38</v>
      </c>
      <c r="AX337" s="13" t="s">
        <v>83</v>
      </c>
      <c r="AY337" s="279" t="s">
        <v>397</v>
      </c>
    </row>
    <row r="338" s="14" customFormat="1">
      <c r="A338" s="14"/>
      <c r="B338" s="280"/>
      <c r="C338" s="281"/>
      <c r="D338" s="261" t="s">
        <v>465</v>
      </c>
      <c r="E338" s="282" t="s">
        <v>1</v>
      </c>
      <c r="F338" s="283" t="s">
        <v>467</v>
      </c>
      <c r="G338" s="281"/>
      <c r="H338" s="284">
        <v>4</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465</v>
      </c>
      <c r="AU338" s="290" t="s">
        <v>93</v>
      </c>
      <c r="AV338" s="14" t="s">
        <v>124</v>
      </c>
      <c r="AW338" s="14" t="s">
        <v>38</v>
      </c>
      <c r="AX338" s="14" t="s">
        <v>91</v>
      </c>
      <c r="AY338" s="290" t="s">
        <v>397</v>
      </c>
    </row>
    <row r="339" s="2" customFormat="1" ht="21.75" customHeight="1">
      <c r="A339" s="40"/>
      <c r="B339" s="41"/>
      <c r="C339" s="247" t="s">
        <v>1092</v>
      </c>
      <c r="D339" s="247" t="s">
        <v>400</v>
      </c>
      <c r="E339" s="248" t="s">
        <v>8065</v>
      </c>
      <c r="F339" s="249" t="s">
        <v>8066</v>
      </c>
      <c r="G339" s="250" t="s">
        <v>656</v>
      </c>
      <c r="H339" s="251">
        <v>4</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400</v>
      </c>
      <c r="AU339" s="259" t="s">
        <v>93</v>
      </c>
      <c r="AY339" s="18" t="s">
        <v>397</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1095</v>
      </c>
    </row>
    <row r="340" s="13" customFormat="1">
      <c r="A340" s="13"/>
      <c r="B340" s="269"/>
      <c r="C340" s="270"/>
      <c r="D340" s="261" t="s">
        <v>465</v>
      </c>
      <c r="E340" s="271" t="s">
        <v>1</v>
      </c>
      <c r="F340" s="272" t="s">
        <v>4570</v>
      </c>
      <c r="G340" s="270"/>
      <c r="H340" s="273">
        <v>4</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465</v>
      </c>
      <c r="AU340" s="279" t="s">
        <v>93</v>
      </c>
      <c r="AV340" s="13" t="s">
        <v>93</v>
      </c>
      <c r="AW340" s="13" t="s">
        <v>38</v>
      </c>
      <c r="AX340" s="13" t="s">
        <v>83</v>
      </c>
      <c r="AY340" s="279" t="s">
        <v>397</v>
      </c>
    </row>
    <row r="341" s="14" customFormat="1">
      <c r="A341" s="14"/>
      <c r="B341" s="280"/>
      <c r="C341" s="281"/>
      <c r="D341" s="261" t="s">
        <v>465</v>
      </c>
      <c r="E341" s="282" t="s">
        <v>1</v>
      </c>
      <c r="F341" s="283" t="s">
        <v>467</v>
      </c>
      <c r="G341" s="281"/>
      <c r="H341" s="284">
        <v>4</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465</v>
      </c>
      <c r="AU341" s="290" t="s">
        <v>93</v>
      </c>
      <c r="AV341" s="14" t="s">
        <v>124</v>
      </c>
      <c r="AW341" s="14" t="s">
        <v>38</v>
      </c>
      <c r="AX341" s="14" t="s">
        <v>91</v>
      </c>
      <c r="AY341" s="290" t="s">
        <v>397</v>
      </c>
    </row>
    <row r="342" s="2" customFormat="1" ht="21.75" customHeight="1">
      <c r="A342" s="40"/>
      <c r="B342" s="41"/>
      <c r="C342" s="247" t="s">
        <v>1096</v>
      </c>
      <c r="D342" s="247" t="s">
        <v>400</v>
      </c>
      <c r="E342" s="248" t="s">
        <v>7807</v>
      </c>
      <c r="F342" s="249" t="s">
        <v>7808</v>
      </c>
      <c r="G342" s="250" t="s">
        <v>656</v>
      </c>
      <c r="H342" s="251">
        <v>1</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124</v>
      </c>
      <c r="AT342" s="259" t="s">
        <v>400</v>
      </c>
      <c r="AU342" s="259" t="s">
        <v>93</v>
      </c>
      <c r="AY342" s="18" t="s">
        <v>397</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1099</v>
      </c>
    </row>
    <row r="343" s="13" customFormat="1">
      <c r="A343" s="13"/>
      <c r="B343" s="269"/>
      <c r="C343" s="270"/>
      <c r="D343" s="261" t="s">
        <v>465</v>
      </c>
      <c r="E343" s="271" t="s">
        <v>1</v>
      </c>
      <c r="F343" s="272" t="s">
        <v>91</v>
      </c>
      <c r="G343" s="270"/>
      <c r="H343" s="273">
        <v>1</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465</v>
      </c>
      <c r="AU343" s="279" t="s">
        <v>93</v>
      </c>
      <c r="AV343" s="13" t="s">
        <v>93</v>
      </c>
      <c r="AW343" s="13" t="s">
        <v>38</v>
      </c>
      <c r="AX343" s="13" t="s">
        <v>83</v>
      </c>
      <c r="AY343" s="279" t="s">
        <v>397</v>
      </c>
    </row>
    <row r="344" s="14" customFormat="1">
      <c r="A344" s="14"/>
      <c r="B344" s="280"/>
      <c r="C344" s="281"/>
      <c r="D344" s="261" t="s">
        <v>465</v>
      </c>
      <c r="E344" s="282" t="s">
        <v>1</v>
      </c>
      <c r="F344" s="283" t="s">
        <v>467</v>
      </c>
      <c r="G344" s="281"/>
      <c r="H344" s="284">
        <v>1</v>
      </c>
      <c r="I344" s="285"/>
      <c r="J344" s="281"/>
      <c r="K344" s="281"/>
      <c r="L344" s="286"/>
      <c r="M344" s="287"/>
      <c r="N344" s="288"/>
      <c r="O344" s="288"/>
      <c r="P344" s="288"/>
      <c r="Q344" s="288"/>
      <c r="R344" s="288"/>
      <c r="S344" s="288"/>
      <c r="T344" s="289"/>
      <c r="U344" s="14"/>
      <c r="V344" s="14"/>
      <c r="W344" s="14"/>
      <c r="X344" s="14"/>
      <c r="Y344" s="14"/>
      <c r="Z344" s="14"/>
      <c r="AA344" s="14"/>
      <c r="AB344" s="14"/>
      <c r="AC344" s="14"/>
      <c r="AD344" s="14"/>
      <c r="AE344" s="14"/>
      <c r="AT344" s="290" t="s">
        <v>465</v>
      </c>
      <c r="AU344" s="290" t="s">
        <v>93</v>
      </c>
      <c r="AV344" s="14" t="s">
        <v>124</v>
      </c>
      <c r="AW344" s="14" t="s">
        <v>38</v>
      </c>
      <c r="AX344" s="14" t="s">
        <v>91</v>
      </c>
      <c r="AY344" s="290" t="s">
        <v>397</v>
      </c>
    </row>
    <row r="345" s="2" customFormat="1" ht="21.75" customHeight="1">
      <c r="A345" s="40"/>
      <c r="B345" s="41"/>
      <c r="C345" s="247" t="s">
        <v>1100</v>
      </c>
      <c r="D345" s="247" t="s">
        <v>400</v>
      </c>
      <c r="E345" s="248" t="s">
        <v>7809</v>
      </c>
      <c r="F345" s="249" t="s">
        <v>7810</v>
      </c>
      <c r="G345" s="250" t="s">
        <v>656</v>
      </c>
      <c r="H345" s="251">
        <v>1</v>
      </c>
      <c r="I345" s="252"/>
      <c r="J345" s="253">
        <f>ROUND(I345*H345,2)</f>
        <v>0</v>
      </c>
      <c r="K345" s="254"/>
      <c r="L345" s="46"/>
      <c r="M345" s="255" t="s">
        <v>1</v>
      </c>
      <c r="N345" s="25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124</v>
      </c>
      <c r="AT345" s="259" t="s">
        <v>400</v>
      </c>
      <c r="AU345" s="259" t="s">
        <v>93</v>
      </c>
      <c r="AY345" s="18" t="s">
        <v>397</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1103</v>
      </c>
    </row>
    <row r="346" s="13" customFormat="1">
      <c r="A346" s="13"/>
      <c r="B346" s="269"/>
      <c r="C346" s="270"/>
      <c r="D346" s="261" t="s">
        <v>465</v>
      </c>
      <c r="E346" s="271" t="s">
        <v>1</v>
      </c>
      <c r="F346" s="272" t="s">
        <v>91</v>
      </c>
      <c r="G346" s="270"/>
      <c r="H346" s="273">
        <v>1</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465</v>
      </c>
      <c r="AU346" s="279" t="s">
        <v>93</v>
      </c>
      <c r="AV346" s="13" t="s">
        <v>93</v>
      </c>
      <c r="AW346" s="13" t="s">
        <v>38</v>
      </c>
      <c r="AX346" s="13" t="s">
        <v>83</v>
      </c>
      <c r="AY346" s="279" t="s">
        <v>397</v>
      </c>
    </row>
    <row r="347" s="14" customFormat="1">
      <c r="A347" s="14"/>
      <c r="B347" s="280"/>
      <c r="C347" s="281"/>
      <c r="D347" s="261" t="s">
        <v>465</v>
      </c>
      <c r="E347" s="282" t="s">
        <v>1</v>
      </c>
      <c r="F347" s="283" t="s">
        <v>467</v>
      </c>
      <c r="G347" s="281"/>
      <c r="H347" s="284">
        <v>1</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465</v>
      </c>
      <c r="AU347" s="290" t="s">
        <v>93</v>
      </c>
      <c r="AV347" s="14" t="s">
        <v>124</v>
      </c>
      <c r="AW347" s="14" t="s">
        <v>38</v>
      </c>
      <c r="AX347" s="14" t="s">
        <v>91</v>
      </c>
      <c r="AY347" s="290" t="s">
        <v>397</v>
      </c>
    </row>
    <row r="348" s="2" customFormat="1" ht="16.5" customHeight="1">
      <c r="A348" s="40"/>
      <c r="B348" s="41"/>
      <c r="C348" s="247" t="s">
        <v>1105</v>
      </c>
      <c r="D348" s="247" t="s">
        <v>400</v>
      </c>
      <c r="E348" s="248" t="s">
        <v>7811</v>
      </c>
      <c r="F348" s="249" t="s">
        <v>7812</v>
      </c>
      <c r="G348" s="250" t="s">
        <v>461</v>
      </c>
      <c r="H348" s="251">
        <v>54</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400</v>
      </c>
      <c r="AU348" s="259" t="s">
        <v>93</v>
      </c>
      <c r="AY348" s="18" t="s">
        <v>397</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1108</v>
      </c>
    </row>
    <row r="349" s="13" customFormat="1">
      <c r="A349" s="13"/>
      <c r="B349" s="269"/>
      <c r="C349" s="270"/>
      <c r="D349" s="261" t="s">
        <v>465</v>
      </c>
      <c r="E349" s="271" t="s">
        <v>1</v>
      </c>
      <c r="F349" s="272" t="s">
        <v>8277</v>
      </c>
      <c r="G349" s="270"/>
      <c r="H349" s="273">
        <v>54</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465</v>
      </c>
      <c r="AU349" s="279" t="s">
        <v>93</v>
      </c>
      <c r="AV349" s="13" t="s">
        <v>93</v>
      </c>
      <c r="AW349" s="13" t="s">
        <v>38</v>
      </c>
      <c r="AX349" s="13" t="s">
        <v>83</v>
      </c>
      <c r="AY349" s="279" t="s">
        <v>397</v>
      </c>
    </row>
    <row r="350" s="14" customFormat="1">
      <c r="A350" s="14"/>
      <c r="B350" s="280"/>
      <c r="C350" s="281"/>
      <c r="D350" s="261" t="s">
        <v>465</v>
      </c>
      <c r="E350" s="282" t="s">
        <v>1</v>
      </c>
      <c r="F350" s="283" t="s">
        <v>467</v>
      </c>
      <c r="G350" s="281"/>
      <c r="H350" s="284">
        <v>54</v>
      </c>
      <c r="I350" s="285"/>
      <c r="J350" s="281"/>
      <c r="K350" s="281"/>
      <c r="L350" s="286"/>
      <c r="M350" s="287"/>
      <c r="N350" s="288"/>
      <c r="O350" s="288"/>
      <c r="P350" s="288"/>
      <c r="Q350" s="288"/>
      <c r="R350" s="288"/>
      <c r="S350" s="288"/>
      <c r="T350" s="289"/>
      <c r="U350" s="14"/>
      <c r="V350" s="14"/>
      <c r="W350" s="14"/>
      <c r="X350" s="14"/>
      <c r="Y350" s="14"/>
      <c r="Z350" s="14"/>
      <c r="AA350" s="14"/>
      <c r="AB350" s="14"/>
      <c r="AC350" s="14"/>
      <c r="AD350" s="14"/>
      <c r="AE350" s="14"/>
      <c r="AT350" s="290" t="s">
        <v>465</v>
      </c>
      <c r="AU350" s="290" t="s">
        <v>93</v>
      </c>
      <c r="AV350" s="14" t="s">
        <v>124</v>
      </c>
      <c r="AW350" s="14" t="s">
        <v>38</v>
      </c>
      <c r="AX350" s="14" t="s">
        <v>91</v>
      </c>
      <c r="AY350" s="290" t="s">
        <v>397</v>
      </c>
    </row>
    <row r="351" s="12" customFormat="1" ht="22.8" customHeight="1">
      <c r="A351" s="12"/>
      <c r="B351" s="231"/>
      <c r="C351" s="232"/>
      <c r="D351" s="233" t="s">
        <v>82</v>
      </c>
      <c r="E351" s="245" t="s">
        <v>142</v>
      </c>
      <c r="F351" s="245" t="s">
        <v>471</v>
      </c>
      <c r="G351" s="232"/>
      <c r="H351" s="232"/>
      <c r="I351" s="235"/>
      <c r="J351" s="246">
        <f>BK351</f>
        <v>0</v>
      </c>
      <c r="K351" s="232"/>
      <c r="L351" s="237"/>
      <c r="M351" s="238"/>
      <c r="N351" s="239"/>
      <c r="O351" s="239"/>
      <c r="P351" s="240">
        <f>SUM(P352:P375)</f>
        <v>0</v>
      </c>
      <c r="Q351" s="239"/>
      <c r="R351" s="240">
        <f>SUM(R352:R375)</f>
        <v>0</v>
      </c>
      <c r="S351" s="239"/>
      <c r="T351" s="241">
        <f>SUM(T352:T375)</f>
        <v>0</v>
      </c>
      <c r="U351" s="12"/>
      <c r="V351" s="12"/>
      <c r="W351" s="12"/>
      <c r="X351" s="12"/>
      <c r="Y351" s="12"/>
      <c r="Z351" s="12"/>
      <c r="AA351" s="12"/>
      <c r="AB351" s="12"/>
      <c r="AC351" s="12"/>
      <c r="AD351" s="12"/>
      <c r="AE351" s="12"/>
      <c r="AR351" s="242" t="s">
        <v>91</v>
      </c>
      <c r="AT351" s="243" t="s">
        <v>82</v>
      </c>
      <c r="AU351" s="243" t="s">
        <v>91</v>
      </c>
      <c r="AY351" s="242" t="s">
        <v>397</v>
      </c>
      <c r="BK351" s="244">
        <f>SUM(BK352:BK375)</f>
        <v>0</v>
      </c>
    </row>
    <row r="352" s="2" customFormat="1" ht="33" customHeight="1">
      <c r="A352" s="40"/>
      <c r="B352" s="41"/>
      <c r="C352" s="247" t="s">
        <v>1109</v>
      </c>
      <c r="D352" s="247" t="s">
        <v>400</v>
      </c>
      <c r="E352" s="248" t="s">
        <v>8298</v>
      </c>
      <c r="F352" s="249" t="s">
        <v>8299</v>
      </c>
      <c r="G352" s="250" t="s">
        <v>461</v>
      </c>
      <c r="H352" s="251">
        <v>6</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124</v>
      </c>
      <c r="AT352" s="259" t="s">
        <v>400</v>
      </c>
      <c r="AU352" s="259" t="s">
        <v>93</v>
      </c>
      <c r="AY352" s="18" t="s">
        <v>397</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124</v>
      </c>
      <c r="BM352" s="259" t="s">
        <v>1112</v>
      </c>
    </row>
    <row r="353" s="13" customFormat="1">
      <c r="A353" s="13"/>
      <c r="B353" s="269"/>
      <c r="C353" s="270"/>
      <c r="D353" s="261" t="s">
        <v>465</v>
      </c>
      <c r="E353" s="271" t="s">
        <v>1</v>
      </c>
      <c r="F353" s="272" t="s">
        <v>7663</v>
      </c>
      <c r="G353" s="270"/>
      <c r="H353" s="273">
        <v>6</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465</v>
      </c>
      <c r="AU353" s="279" t="s">
        <v>93</v>
      </c>
      <c r="AV353" s="13" t="s">
        <v>93</v>
      </c>
      <c r="AW353" s="13" t="s">
        <v>38</v>
      </c>
      <c r="AX353" s="13" t="s">
        <v>83</v>
      </c>
      <c r="AY353" s="279" t="s">
        <v>397</v>
      </c>
    </row>
    <row r="354" s="14" customFormat="1">
      <c r="A354" s="14"/>
      <c r="B354" s="280"/>
      <c r="C354" s="281"/>
      <c r="D354" s="261" t="s">
        <v>465</v>
      </c>
      <c r="E354" s="282" t="s">
        <v>1</v>
      </c>
      <c r="F354" s="283" t="s">
        <v>467</v>
      </c>
      <c r="G354" s="281"/>
      <c r="H354" s="284">
        <v>6</v>
      </c>
      <c r="I354" s="285"/>
      <c r="J354" s="281"/>
      <c r="K354" s="281"/>
      <c r="L354" s="286"/>
      <c r="M354" s="287"/>
      <c r="N354" s="288"/>
      <c r="O354" s="288"/>
      <c r="P354" s="288"/>
      <c r="Q354" s="288"/>
      <c r="R354" s="288"/>
      <c r="S354" s="288"/>
      <c r="T354" s="289"/>
      <c r="U354" s="14"/>
      <c r="V354" s="14"/>
      <c r="W354" s="14"/>
      <c r="X354" s="14"/>
      <c r="Y354" s="14"/>
      <c r="Z354" s="14"/>
      <c r="AA354" s="14"/>
      <c r="AB354" s="14"/>
      <c r="AC354" s="14"/>
      <c r="AD354" s="14"/>
      <c r="AE354" s="14"/>
      <c r="AT354" s="290" t="s">
        <v>465</v>
      </c>
      <c r="AU354" s="290" t="s">
        <v>93</v>
      </c>
      <c r="AV354" s="14" t="s">
        <v>124</v>
      </c>
      <c r="AW354" s="14" t="s">
        <v>38</v>
      </c>
      <c r="AX354" s="14" t="s">
        <v>91</v>
      </c>
      <c r="AY354" s="290" t="s">
        <v>397</v>
      </c>
    </row>
    <row r="355" s="2" customFormat="1" ht="44.25" customHeight="1">
      <c r="A355" s="40"/>
      <c r="B355" s="41"/>
      <c r="C355" s="247" t="s">
        <v>790</v>
      </c>
      <c r="D355" s="247" t="s">
        <v>400</v>
      </c>
      <c r="E355" s="248" t="s">
        <v>7875</v>
      </c>
      <c r="F355" s="249" t="s">
        <v>7876</v>
      </c>
      <c r="G355" s="250" t="s">
        <v>461</v>
      </c>
      <c r="H355" s="251">
        <v>6</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400</v>
      </c>
      <c r="AU355" s="259" t="s">
        <v>93</v>
      </c>
      <c r="AY355" s="18" t="s">
        <v>397</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1115</v>
      </c>
    </row>
    <row r="356" s="13" customFormat="1">
      <c r="A356" s="13"/>
      <c r="B356" s="269"/>
      <c r="C356" s="270"/>
      <c r="D356" s="261" t="s">
        <v>465</v>
      </c>
      <c r="E356" s="271" t="s">
        <v>1</v>
      </c>
      <c r="F356" s="272" t="s">
        <v>7663</v>
      </c>
      <c r="G356" s="270"/>
      <c r="H356" s="273">
        <v>6</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465</v>
      </c>
      <c r="AU356" s="279" t="s">
        <v>93</v>
      </c>
      <c r="AV356" s="13" t="s">
        <v>93</v>
      </c>
      <c r="AW356" s="13" t="s">
        <v>38</v>
      </c>
      <c r="AX356" s="13" t="s">
        <v>83</v>
      </c>
      <c r="AY356" s="279" t="s">
        <v>397</v>
      </c>
    </row>
    <row r="357" s="14" customFormat="1">
      <c r="A357" s="14"/>
      <c r="B357" s="280"/>
      <c r="C357" s="281"/>
      <c r="D357" s="261" t="s">
        <v>465</v>
      </c>
      <c r="E357" s="282" t="s">
        <v>1</v>
      </c>
      <c r="F357" s="283" t="s">
        <v>467</v>
      </c>
      <c r="G357" s="281"/>
      <c r="H357" s="284">
        <v>6</v>
      </c>
      <c r="I357" s="285"/>
      <c r="J357" s="281"/>
      <c r="K357" s="281"/>
      <c r="L357" s="286"/>
      <c r="M357" s="287"/>
      <c r="N357" s="288"/>
      <c r="O357" s="288"/>
      <c r="P357" s="288"/>
      <c r="Q357" s="288"/>
      <c r="R357" s="288"/>
      <c r="S357" s="288"/>
      <c r="T357" s="289"/>
      <c r="U357" s="14"/>
      <c r="V357" s="14"/>
      <c r="W357" s="14"/>
      <c r="X357" s="14"/>
      <c r="Y357" s="14"/>
      <c r="Z357" s="14"/>
      <c r="AA357" s="14"/>
      <c r="AB357" s="14"/>
      <c r="AC357" s="14"/>
      <c r="AD357" s="14"/>
      <c r="AE357" s="14"/>
      <c r="AT357" s="290" t="s">
        <v>465</v>
      </c>
      <c r="AU357" s="290" t="s">
        <v>93</v>
      </c>
      <c r="AV357" s="14" t="s">
        <v>124</v>
      </c>
      <c r="AW357" s="14" t="s">
        <v>38</v>
      </c>
      <c r="AX357" s="14" t="s">
        <v>91</v>
      </c>
      <c r="AY357" s="290" t="s">
        <v>397</v>
      </c>
    </row>
    <row r="358" s="2" customFormat="1" ht="21.75" customHeight="1">
      <c r="A358" s="40"/>
      <c r="B358" s="41"/>
      <c r="C358" s="247" t="s">
        <v>1116</v>
      </c>
      <c r="D358" s="247" t="s">
        <v>400</v>
      </c>
      <c r="E358" s="248" t="s">
        <v>7877</v>
      </c>
      <c r="F358" s="249" t="s">
        <v>7878</v>
      </c>
      <c r="G358" s="250" t="s">
        <v>464</v>
      </c>
      <c r="H358" s="251">
        <v>1.2</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124</v>
      </c>
      <c r="AT358" s="259" t="s">
        <v>400</v>
      </c>
      <c r="AU358" s="259" t="s">
        <v>93</v>
      </c>
      <c r="AY358" s="18" t="s">
        <v>397</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124</v>
      </c>
      <c r="BM358" s="259" t="s">
        <v>1479</v>
      </c>
    </row>
    <row r="359" s="13" customFormat="1">
      <c r="A359" s="13"/>
      <c r="B359" s="269"/>
      <c r="C359" s="270"/>
      <c r="D359" s="261" t="s">
        <v>465</v>
      </c>
      <c r="E359" s="271" t="s">
        <v>1</v>
      </c>
      <c r="F359" s="272" t="s">
        <v>8300</v>
      </c>
      <c r="G359" s="270"/>
      <c r="H359" s="273">
        <v>1.2</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465</v>
      </c>
      <c r="AU359" s="279" t="s">
        <v>93</v>
      </c>
      <c r="AV359" s="13" t="s">
        <v>93</v>
      </c>
      <c r="AW359" s="13" t="s">
        <v>38</v>
      </c>
      <c r="AX359" s="13" t="s">
        <v>83</v>
      </c>
      <c r="AY359" s="279" t="s">
        <v>397</v>
      </c>
    </row>
    <row r="360" s="14" customFormat="1">
      <c r="A360" s="14"/>
      <c r="B360" s="280"/>
      <c r="C360" s="281"/>
      <c r="D360" s="261" t="s">
        <v>465</v>
      </c>
      <c r="E360" s="282" t="s">
        <v>1</v>
      </c>
      <c r="F360" s="283" t="s">
        <v>467</v>
      </c>
      <c r="G360" s="281"/>
      <c r="H360" s="284">
        <v>1.2</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465</v>
      </c>
      <c r="AU360" s="290" t="s">
        <v>93</v>
      </c>
      <c r="AV360" s="14" t="s">
        <v>124</v>
      </c>
      <c r="AW360" s="14" t="s">
        <v>38</v>
      </c>
      <c r="AX360" s="14" t="s">
        <v>91</v>
      </c>
      <c r="AY360" s="290" t="s">
        <v>397</v>
      </c>
    </row>
    <row r="361" s="2" customFormat="1" ht="33" customHeight="1">
      <c r="A361" s="40"/>
      <c r="B361" s="41"/>
      <c r="C361" s="247" t="s">
        <v>793</v>
      </c>
      <c r="D361" s="247" t="s">
        <v>400</v>
      </c>
      <c r="E361" s="248" t="s">
        <v>7880</v>
      </c>
      <c r="F361" s="249" t="s">
        <v>7881</v>
      </c>
      <c r="G361" s="250" t="s">
        <v>461</v>
      </c>
      <c r="H361" s="251">
        <v>71.599999999999994</v>
      </c>
      <c r="I361" s="252"/>
      <c r="J361" s="253">
        <f>ROUND(I361*H361,2)</f>
        <v>0</v>
      </c>
      <c r="K361" s="254"/>
      <c r="L361" s="46"/>
      <c r="M361" s="255" t="s">
        <v>1</v>
      </c>
      <c r="N361" s="25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124</v>
      </c>
      <c r="AT361" s="259" t="s">
        <v>400</v>
      </c>
      <c r="AU361" s="259" t="s">
        <v>93</v>
      </c>
      <c r="AY361" s="18" t="s">
        <v>397</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1496</v>
      </c>
    </row>
    <row r="362" s="13" customFormat="1">
      <c r="A362" s="13"/>
      <c r="B362" s="269"/>
      <c r="C362" s="270"/>
      <c r="D362" s="261" t="s">
        <v>465</v>
      </c>
      <c r="E362" s="271" t="s">
        <v>1</v>
      </c>
      <c r="F362" s="272" t="s">
        <v>8301</v>
      </c>
      <c r="G362" s="270"/>
      <c r="H362" s="273">
        <v>71.599999999999994</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465</v>
      </c>
      <c r="AU362" s="279" t="s">
        <v>93</v>
      </c>
      <c r="AV362" s="13" t="s">
        <v>93</v>
      </c>
      <c r="AW362" s="13" t="s">
        <v>38</v>
      </c>
      <c r="AX362" s="13" t="s">
        <v>83</v>
      </c>
      <c r="AY362" s="279" t="s">
        <v>397</v>
      </c>
    </row>
    <row r="363" s="14" customFormat="1">
      <c r="A363" s="14"/>
      <c r="B363" s="280"/>
      <c r="C363" s="281"/>
      <c r="D363" s="261" t="s">
        <v>465</v>
      </c>
      <c r="E363" s="282" t="s">
        <v>1</v>
      </c>
      <c r="F363" s="283" t="s">
        <v>467</v>
      </c>
      <c r="G363" s="281"/>
      <c r="H363" s="284">
        <v>71.599999999999994</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465</v>
      </c>
      <c r="AU363" s="290" t="s">
        <v>93</v>
      </c>
      <c r="AV363" s="14" t="s">
        <v>124</v>
      </c>
      <c r="AW363" s="14" t="s">
        <v>38</v>
      </c>
      <c r="AX363" s="14" t="s">
        <v>91</v>
      </c>
      <c r="AY363" s="290" t="s">
        <v>397</v>
      </c>
    </row>
    <row r="364" s="2" customFormat="1" ht="21.75" customHeight="1">
      <c r="A364" s="40"/>
      <c r="B364" s="41"/>
      <c r="C364" s="247" t="s">
        <v>1125</v>
      </c>
      <c r="D364" s="247" t="s">
        <v>400</v>
      </c>
      <c r="E364" s="248" t="s">
        <v>7883</v>
      </c>
      <c r="F364" s="249" t="s">
        <v>7884</v>
      </c>
      <c r="G364" s="250" t="s">
        <v>461</v>
      </c>
      <c r="H364" s="251">
        <v>71.599999999999994</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124</v>
      </c>
      <c r="AT364" s="259" t="s">
        <v>400</v>
      </c>
      <c r="AU364" s="259" t="s">
        <v>93</v>
      </c>
      <c r="AY364" s="18" t="s">
        <v>397</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1128</v>
      </c>
    </row>
    <row r="365" s="13" customFormat="1">
      <c r="A365" s="13"/>
      <c r="B365" s="269"/>
      <c r="C365" s="270"/>
      <c r="D365" s="261" t="s">
        <v>465</v>
      </c>
      <c r="E365" s="271" t="s">
        <v>1</v>
      </c>
      <c r="F365" s="272" t="s">
        <v>8301</v>
      </c>
      <c r="G365" s="270"/>
      <c r="H365" s="273">
        <v>71.599999999999994</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465</v>
      </c>
      <c r="AU365" s="279" t="s">
        <v>93</v>
      </c>
      <c r="AV365" s="13" t="s">
        <v>93</v>
      </c>
      <c r="AW365" s="13" t="s">
        <v>38</v>
      </c>
      <c r="AX365" s="13" t="s">
        <v>83</v>
      </c>
      <c r="AY365" s="279" t="s">
        <v>397</v>
      </c>
    </row>
    <row r="366" s="14" customFormat="1">
      <c r="A366" s="14"/>
      <c r="B366" s="280"/>
      <c r="C366" s="281"/>
      <c r="D366" s="261" t="s">
        <v>465</v>
      </c>
      <c r="E366" s="282" t="s">
        <v>1</v>
      </c>
      <c r="F366" s="283" t="s">
        <v>467</v>
      </c>
      <c r="G366" s="281"/>
      <c r="H366" s="284">
        <v>71.599999999999994</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465</v>
      </c>
      <c r="AU366" s="290" t="s">
        <v>93</v>
      </c>
      <c r="AV366" s="14" t="s">
        <v>124</v>
      </c>
      <c r="AW366" s="14" t="s">
        <v>38</v>
      </c>
      <c r="AX366" s="14" t="s">
        <v>91</v>
      </c>
      <c r="AY366" s="290" t="s">
        <v>397</v>
      </c>
    </row>
    <row r="367" s="2" customFormat="1" ht="55.5" customHeight="1">
      <c r="A367" s="40"/>
      <c r="B367" s="41"/>
      <c r="C367" s="247" t="s">
        <v>798</v>
      </c>
      <c r="D367" s="247" t="s">
        <v>400</v>
      </c>
      <c r="E367" s="248" t="s">
        <v>7885</v>
      </c>
      <c r="F367" s="249" t="s">
        <v>7886</v>
      </c>
      <c r="G367" s="250" t="s">
        <v>461</v>
      </c>
      <c r="H367" s="251">
        <v>6</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124</v>
      </c>
      <c r="AT367" s="259" t="s">
        <v>400</v>
      </c>
      <c r="AU367" s="259" t="s">
        <v>93</v>
      </c>
      <c r="AY367" s="18" t="s">
        <v>397</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1133</v>
      </c>
    </row>
    <row r="368" s="13" customFormat="1">
      <c r="A368" s="13"/>
      <c r="B368" s="269"/>
      <c r="C368" s="270"/>
      <c r="D368" s="261" t="s">
        <v>465</v>
      </c>
      <c r="E368" s="271" t="s">
        <v>1</v>
      </c>
      <c r="F368" s="272" t="s">
        <v>7663</v>
      </c>
      <c r="G368" s="270"/>
      <c r="H368" s="273">
        <v>6</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465</v>
      </c>
      <c r="AU368" s="279" t="s">
        <v>93</v>
      </c>
      <c r="AV368" s="13" t="s">
        <v>93</v>
      </c>
      <c r="AW368" s="13" t="s">
        <v>38</v>
      </c>
      <c r="AX368" s="13" t="s">
        <v>83</v>
      </c>
      <c r="AY368" s="279" t="s">
        <v>397</v>
      </c>
    </row>
    <row r="369" s="14" customFormat="1">
      <c r="A369" s="14"/>
      <c r="B369" s="280"/>
      <c r="C369" s="281"/>
      <c r="D369" s="261" t="s">
        <v>465</v>
      </c>
      <c r="E369" s="282" t="s">
        <v>1</v>
      </c>
      <c r="F369" s="283" t="s">
        <v>467</v>
      </c>
      <c r="G369" s="281"/>
      <c r="H369" s="284">
        <v>6</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465</v>
      </c>
      <c r="AU369" s="290" t="s">
        <v>93</v>
      </c>
      <c r="AV369" s="14" t="s">
        <v>124</v>
      </c>
      <c r="AW369" s="14" t="s">
        <v>38</v>
      </c>
      <c r="AX369" s="14" t="s">
        <v>91</v>
      </c>
      <c r="AY369" s="290" t="s">
        <v>397</v>
      </c>
    </row>
    <row r="370" s="2" customFormat="1" ht="55.5" customHeight="1">
      <c r="A370" s="40"/>
      <c r="B370" s="41"/>
      <c r="C370" s="247" t="s">
        <v>1135</v>
      </c>
      <c r="D370" s="247" t="s">
        <v>400</v>
      </c>
      <c r="E370" s="248" t="s">
        <v>7887</v>
      </c>
      <c r="F370" s="249" t="s">
        <v>7886</v>
      </c>
      <c r="G370" s="250" t="s">
        <v>461</v>
      </c>
      <c r="H370" s="251">
        <v>6</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400</v>
      </c>
      <c r="AU370" s="259" t="s">
        <v>93</v>
      </c>
      <c r="AY370" s="18" t="s">
        <v>397</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1138</v>
      </c>
    </row>
    <row r="371" s="13" customFormat="1">
      <c r="A371" s="13"/>
      <c r="B371" s="269"/>
      <c r="C371" s="270"/>
      <c r="D371" s="261" t="s">
        <v>465</v>
      </c>
      <c r="E371" s="271" t="s">
        <v>1</v>
      </c>
      <c r="F371" s="272" t="s">
        <v>7663</v>
      </c>
      <c r="G371" s="270"/>
      <c r="H371" s="273">
        <v>6</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465</v>
      </c>
      <c r="AU371" s="279" t="s">
        <v>93</v>
      </c>
      <c r="AV371" s="13" t="s">
        <v>93</v>
      </c>
      <c r="AW371" s="13" t="s">
        <v>38</v>
      </c>
      <c r="AX371" s="13" t="s">
        <v>83</v>
      </c>
      <c r="AY371" s="279" t="s">
        <v>397</v>
      </c>
    </row>
    <row r="372" s="14" customFormat="1">
      <c r="A372" s="14"/>
      <c r="B372" s="280"/>
      <c r="C372" s="281"/>
      <c r="D372" s="261" t="s">
        <v>465</v>
      </c>
      <c r="E372" s="282" t="s">
        <v>1</v>
      </c>
      <c r="F372" s="283" t="s">
        <v>467</v>
      </c>
      <c r="G372" s="281"/>
      <c r="H372" s="284">
        <v>6</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465</v>
      </c>
      <c r="AU372" s="290" t="s">
        <v>93</v>
      </c>
      <c r="AV372" s="14" t="s">
        <v>124</v>
      </c>
      <c r="AW372" s="14" t="s">
        <v>38</v>
      </c>
      <c r="AX372" s="14" t="s">
        <v>91</v>
      </c>
      <c r="AY372" s="290" t="s">
        <v>397</v>
      </c>
    </row>
    <row r="373" s="2" customFormat="1" ht="55.5" customHeight="1">
      <c r="A373" s="40"/>
      <c r="B373" s="41"/>
      <c r="C373" s="247" t="s">
        <v>807</v>
      </c>
      <c r="D373" s="247" t="s">
        <v>400</v>
      </c>
      <c r="E373" s="248" t="s">
        <v>7888</v>
      </c>
      <c r="F373" s="249" t="s">
        <v>7889</v>
      </c>
      <c r="G373" s="250" t="s">
        <v>546</v>
      </c>
      <c r="H373" s="251">
        <v>6</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400</v>
      </c>
      <c r="AU373" s="259" t="s">
        <v>93</v>
      </c>
      <c r="AY373" s="18" t="s">
        <v>397</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1142</v>
      </c>
    </row>
    <row r="374" s="13" customFormat="1">
      <c r="A374" s="13"/>
      <c r="B374" s="269"/>
      <c r="C374" s="270"/>
      <c r="D374" s="261" t="s">
        <v>465</v>
      </c>
      <c r="E374" s="271" t="s">
        <v>1</v>
      </c>
      <c r="F374" s="272" t="s">
        <v>8257</v>
      </c>
      <c r="G374" s="270"/>
      <c r="H374" s="273">
        <v>6</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465</v>
      </c>
      <c r="AU374" s="279" t="s">
        <v>93</v>
      </c>
      <c r="AV374" s="13" t="s">
        <v>93</v>
      </c>
      <c r="AW374" s="13" t="s">
        <v>38</v>
      </c>
      <c r="AX374" s="13" t="s">
        <v>83</v>
      </c>
      <c r="AY374" s="279" t="s">
        <v>397</v>
      </c>
    </row>
    <row r="375" s="14" customFormat="1">
      <c r="A375" s="14"/>
      <c r="B375" s="280"/>
      <c r="C375" s="281"/>
      <c r="D375" s="261" t="s">
        <v>465</v>
      </c>
      <c r="E375" s="282" t="s">
        <v>1</v>
      </c>
      <c r="F375" s="283" t="s">
        <v>467</v>
      </c>
      <c r="G375" s="281"/>
      <c r="H375" s="284">
        <v>6</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465</v>
      </c>
      <c r="AU375" s="290" t="s">
        <v>93</v>
      </c>
      <c r="AV375" s="14" t="s">
        <v>124</v>
      </c>
      <c r="AW375" s="14" t="s">
        <v>38</v>
      </c>
      <c r="AX375" s="14" t="s">
        <v>91</v>
      </c>
      <c r="AY375" s="290" t="s">
        <v>397</v>
      </c>
    </row>
    <row r="376" s="12" customFormat="1" ht="22.8" customHeight="1">
      <c r="A376" s="12"/>
      <c r="B376" s="231"/>
      <c r="C376" s="232"/>
      <c r="D376" s="233" t="s">
        <v>82</v>
      </c>
      <c r="E376" s="245" t="s">
        <v>498</v>
      </c>
      <c r="F376" s="245" t="s">
        <v>499</v>
      </c>
      <c r="G376" s="232"/>
      <c r="H376" s="232"/>
      <c r="I376" s="235"/>
      <c r="J376" s="246">
        <f>BK376</f>
        <v>0</v>
      </c>
      <c r="K376" s="232"/>
      <c r="L376" s="237"/>
      <c r="M376" s="238"/>
      <c r="N376" s="239"/>
      <c r="O376" s="239"/>
      <c r="P376" s="240">
        <f>SUM(P377:P394)</f>
        <v>0</v>
      </c>
      <c r="Q376" s="239"/>
      <c r="R376" s="240">
        <f>SUM(R377:R394)</f>
        <v>0</v>
      </c>
      <c r="S376" s="239"/>
      <c r="T376" s="241">
        <f>SUM(T377:T394)</f>
        <v>0</v>
      </c>
      <c r="U376" s="12"/>
      <c r="V376" s="12"/>
      <c r="W376" s="12"/>
      <c r="X376" s="12"/>
      <c r="Y376" s="12"/>
      <c r="Z376" s="12"/>
      <c r="AA376" s="12"/>
      <c r="AB376" s="12"/>
      <c r="AC376" s="12"/>
      <c r="AD376" s="12"/>
      <c r="AE376" s="12"/>
      <c r="AR376" s="242" t="s">
        <v>91</v>
      </c>
      <c r="AT376" s="243" t="s">
        <v>82</v>
      </c>
      <c r="AU376" s="243" t="s">
        <v>91</v>
      </c>
      <c r="AY376" s="242" t="s">
        <v>397</v>
      </c>
      <c r="BK376" s="244">
        <f>SUM(BK377:BK394)</f>
        <v>0</v>
      </c>
    </row>
    <row r="377" s="2" customFormat="1" ht="33" customHeight="1">
      <c r="A377" s="40"/>
      <c r="B377" s="41"/>
      <c r="C377" s="247" t="s">
        <v>1143</v>
      </c>
      <c r="D377" s="247" t="s">
        <v>400</v>
      </c>
      <c r="E377" s="248" t="s">
        <v>7890</v>
      </c>
      <c r="F377" s="249" t="s">
        <v>7891</v>
      </c>
      <c r="G377" s="250" t="s">
        <v>502</v>
      </c>
      <c r="H377" s="251">
        <v>47.700000000000003</v>
      </c>
      <c r="I377" s="252"/>
      <c r="J377" s="253">
        <f>ROUND(I377*H377,2)</f>
        <v>0</v>
      </c>
      <c r="K377" s="254"/>
      <c r="L377" s="46"/>
      <c r="M377" s="255" t="s">
        <v>1</v>
      </c>
      <c r="N377" s="256" t="s">
        <v>48</v>
      </c>
      <c r="O377" s="93"/>
      <c r="P377" s="257">
        <f>O377*H377</f>
        <v>0</v>
      </c>
      <c r="Q377" s="257">
        <v>0</v>
      </c>
      <c r="R377" s="257">
        <f>Q377*H377</f>
        <v>0</v>
      </c>
      <c r="S377" s="257">
        <v>0</v>
      </c>
      <c r="T377" s="258">
        <f>S377*H377</f>
        <v>0</v>
      </c>
      <c r="U377" s="40"/>
      <c r="V377" s="40"/>
      <c r="W377" s="40"/>
      <c r="X377" s="40"/>
      <c r="Y377" s="40"/>
      <c r="Z377" s="40"/>
      <c r="AA377" s="40"/>
      <c r="AB377" s="40"/>
      <c r="AC377" s="40"/>
      <c r="AD377" s="40"/>
      <c r="AE377" s="40"/>
      <c r="AR377" s="259" t="s">
        <v>124</v>
      </c>
      <c r="AT377" s="259" t="s">
        <v>400</v>
      </c>
      <c r="AU377" s="259" t="s">
        <v>93</v>
      </c>
      <c r="AY377" s="18" t="s">
        <v>397</v>
      </c>
      <c r="BE377" s="260">
        <f>IF(N377="základní",J377,0)</f>
        <v>0</v>
      </c>
      <c r="BF377" s="260">
        <f>IF(N377="snížená",J377,0)</f>
        <v>0</v>
      </c>
      <c r="BG377" s="260">
        <f>IF(N377="zákl. přenesená",J377,0)</f>
        <v>0</v>
      </c>
      <c r="BH377" s="260">
        <f>IF(N377="sníž. přenesená",J377,0)</f>
        <v>0</v>
      </c>
      <c r="BI377" s="260">
        <f>IF(N377="nulová",J377,0)</f>
        <v>0</v>
      </c>
      <c r="BJ377" s="18" t="s">
        <v>91</v>
      </c>
      <c r="BK377" s="260">
        <f>ROUND(I377*H377,2)</f>
        <v>0</v>
      </c>
      <c r="BL377" s="18" t="s">
        <v>124</v>
      </c>
      <c r="BM377" s="259" t="s">
        <v>1146</v>
      </c>
    </row>
    <row r="378" s="13" customFormat="1">
      <c r="A378" s="13"/>
      <c r="B378" s="269"/>
      <c r="C378" s="270"/>
      <c r="D378" s="261" t="s">
        <v>465</v>
      </c>
      <c r="E378" s="271" t="s">
        <v>1</v>
      </c>
      <c r="F378" s="272" t="s">
        <v>8302</v>
      </c>
      <c r="G378" s="270"/>
      <c r="H378" s="273">
        <v>38.723999999999997</v>
      </c>
      <c r="I378" s="274"/>
      <c r="J378" s="270"/>
      <c r="K378" s="270"/>
      <c r="L378" s="275"/>
      <c r="M378" s="276"/>
      <c r="N378" s="277"/>
      <c r="O378" s="277"/>
      <c r="P378" s="277"/>
      <c r="Q378" s="277"/>
      <c r="R378" s="277"/>
      <c r="S378" s="277"/>
      <c r="T378" s="278"/>
      <c r="U378" s="13"/>
      <c r="V378" s="13"/>
      <c r="W378" s="13"/>
      <c r="X378" s="13"/>
      <c r="Y378" s="13"/>
      <c r="Z378" s="13"/>
      <c r="AA378" s="13"/>
      <c r="AB378" s="13"/>
      <c r="AC378" s="13"/>
      <c r="AD378" s="13"/>
      <c r="AE378" s="13"/>
      <c r="AT378" s="279" t="s">
        <v>465</v>
      </c>
      <c r="AU378" s="279" t="s">
        <v>93</v>
      </c>
      <c r="AV378" s="13" t="s">
        <v>93</v>
      </c>
      <c r="AW378" s="13" t="s">
        <v>38</v>
      </c>
      <c r="AX378" s="13" t="s">
        <v>83</v>
      </c>
      <c r="AY378" s="279" t="s">
        <v>397</v>
      </c>
    </row>
    <row r="379" s="13" customFormat="1">
      <c r="A379" s="13"/>
      <c r="B379" s="269"/>
      <c r="C379" s="270"/>
      <c r="D379" s="261" t="s">
        <v>465</v>
      </c>
      <c r="E379" s="271" t="s">
        <v>1</v>
      </c>
      <c r="F379" s="272" t="s">
        <v>8303</v>
      </c>
      <c r="G379" s="270"/>
      <c r="H379" s="273">
        <v>8.9760000000000009</v>
      </c>
      <c r="I379" s="274"/>
      <c r="J379" s="270"/>
      <c r="K379" s="270"/>
      <c r="L379" s="275"/>
      <c r="M379" s="276"/>
      <c r="N379" s="277"/>
      <c r="O379" s="277"/>
      <c r="P379" s="277"/>
      <c r="Q379" s="277"/>
      <c r="R379" s="277"/>
      <c r="S379" s="277"/>
      <c r="T379" s="278"/>
      <c r="U379" s="13"/>
      <c r="V379" s="13"/>
      <c r="W379" s="13"/>
      <c r="X379" s="13"/>
      <c r="Y379" s="13"/>
      <c r="Z379" s="13"/>
      <c r="AA379" s="13"/>
      <c r="AB379" s="13"/>
      <c r="AC379" s="13"/>
      <c r="AD379" s="13"/>
      <c r="AE379" s="13"/>
      <c r="AT379" s="279" t="s">
        <v>465</v>
      </c>
      <c r="AU379" s="279" t="s">
        <v>93</v>
      </c>
      <c r="AV379" s="13" t="s">
        <v>93</v>
      </c>
      <c r="AW379" s="13" t="s">
        <v>38</v>
      </c>
      <c r="AX379" s="13" t="s">
        <v>83</v>
      </c>
      <c r="AY379" s="279" t="s">
        <v>397</v>
      </c>
    </row>
    <row r="380" s="14" customFormat="1">
      <c r="A380" s="14"/>
      <c r="B380" s="280"/>
      <c r="C380" s="281"/>
      <c r="D380" s="261" t="s">
        <v>465</v>
      </c>
      <c r="E380" s="282" t="s">
        <v>1</v>
      </c>
      <c r="F380" s="283" t="s">
        <v>467</v>
      </c>
      <c r="G380" s="281"/>
      <c r="H380" s="284">
        <v>47.699999999999996</v>
      </c>
      <c r="I380" s="285"/>
      <c r="J380" s="281"/>
      <c r="K380" s="281"/>
      <c r="L380" s="286"/>
      <c r="M380" s="287"/>
      <c r="N380" s="288"/>
      <c r="O380" s="288"/>
      <c r="P380" s="288"/>
      <c r="Q380" s="288"/>
      <c r="R380" s="288"/>
      <c r="S380" s="288"/>
      <c r="T380" s="289"/>
      <c r="U380" s="14"/>
      <c r="V380" s="14"/>
      <c r="W380" s="14"/>
      <c r="X380" s="14"/>
      <c r="Y380" s="14"/>
      <c r="Z380" s="14"/>
      <c r="AA380" s="14"/>
      <c r="AB380" s="14"/>
      <c r="AC380" s="14"/>
      <c r="AD380" s="14"/>
      <c r="AE380" s="14"/>
      <c r="AT380" s="290" t="s">
        <v>465</v>
      </c>
      <c r="AU380" s="290" t="s">
        <v>93</v>
      </c>
      <c r="AV380" s="14" t="s">
        <v>124</v>
      </c>
      <c r="AW380" s="14" t="s">
        <v>38</v>
      </c>
      <c r="AX380" s="14" t="s">
        <v>91</v>
      </c>
      <c r="AY380" s="290" t="s">
        <v>397</v>
      </c>
    </row>
    <row r="381" s="2" customFormat="1" ht="44.25" customHeight="1">
      <c r="A381" s="40"/>
      <c r="B381" s="41"/>
      <c r="C381" s="247" t="s">
        <v>812</v>
      </c>
      <c r="D381" s="247" t="s">
        <v>400</v>
      </c>
      <c r="E381" s="248" t="s">
        <v>7894</v>
      </c>
      <c r="F381" s="249" t="s">
        <v>7895</v>
      </c>
      <c r="G381" s="250" t="s">
        <v>502</v>
      </c>
      <c r="H381" s="251">
        <v>715.5</v>
      </c>
      <c r="I381" s="252"/>
      <c r="J381" s="253">
        <f>ROUND(I381*H381,2)</f>
        <v>0</v>
      </c>
      <c r="K381" s="254"/>
      <c r="L381" s="46"/>
      <c r="M381" s="255" t="s">
        <v>1</v>
      </c>
      <c r="N381" s="256" t="s">
        <v>48</v>
      </c>
      <c r="O381" s="93"/>
      <c r="P381" s="257">
        <f>O381*H381</f>
        <v>0</v>
      </c>
      <c r="Q381" s="257">
        <v>0</v>
      </c>
      <c r="R381" s="257">
        <f>Q381*H381</f>
        <v>0</v>
      </c>
      <c r="S381" s="257">
        <v>0</v>
      </c>
      <c r="T381" s="258">
        <f>S381*H381</f>
        <v>0</v>
      </c>
      <c r="U381" s="40"/>
      <c r="V381" s="40"/>
      <c r="W381" s="40"/>
      <c r="X381" s="40"/>
      <c r="Y381" s="40"/>
      <c r="Z381" s="40"/>
      <c r="AA381" s="40"/>
      <c r="AB381" s="40"/>
      <c r="AC381" s="40"/>
      <c r="AD381" s="40"/>
      <c r="AE381" s="40"/>
      <c r="AR381" s="259" t="s">
        <v>124</v>
      </c>
      <c r="AT381" s="259" t="s">
        <v>400</v>
      </c>
      <c r="AU381" s="259" t="s">
        <v>93</v>
      </c>
      <c r="AY381" s="18" t="s">
        <v>397</v>
      </c>
      <c r="BE381" s="260">
        <f>IF(N381="základní",J381,0)</f>
        <v>0</v>
      </c>
      <c r="BF381" s="260">
        <f>IF(N381="snížená",J381,0)</f>
        <v>0</v>
      </c>
      <c r="BG381" s="260">
        <f>IF(N381="zákl. přenesená",J381,0)</f>
        <v>0</v>
      </c>
      <c r="BH381" s="260">
        <f>IF(N381="sníž. přenesená",J381,0)</f>
        <v>0</v>
      </c>
      <c r="BI381" s="260">
        <f>IF(N381="nulová",J381,0)</f>
        <v>0</v>
      </c>
      <c r="BJ381" s="18" t="s">
        <v>91</v>
      </c>
      <c r="BK381" s="260">
        <f>ROUND(I381*H381,2)</f>
        <v>0</v>
      </c>
      <c r="BL381" s="18" t="s">
        <v>124</v>
      </c>
      <c r="BM381" s="259" t="s">
        <v>1150</v>
      </c>
    </row>
    <row r="382" s="13" customFormat="1">
      <c r="A382" s="13"/>
      <c r="B382" s="269"/>
      <c r="C382" s="270"/>
      <c r="D382" s="261" t="s">
        <v>465</v>
      </c>
      <c r="E382" s="271" t="s">
        <v>1</v>
      </c>
      <c r="F382" s="272" t="s">
        <v>8304</v>
      </c>
      <c r="G382" s="270"/>
      <c r="H382" s="273">
        <v>580.86000000000001</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465</v>
      </c>
      <c r="AU382" s="279" t="s">
        <v>93</v>
      </c>
      <c r="AV382" s="13" t="s">
        <v>93</v>
      </c>
      <c r="AW382" s="13" t="s">
        <v>38</v>
      </c>
      <c r="AX382" s="13" t="s">
        <v>83</v>
      </c>
      <c r="AY382" s="279" t="s">
        <v>397</v>
      </c>
    </row>
    <row r="383" s="13" customFormat="1">
      <c r="A383" s="13"/>
      <c r="B383" s="269"/>
      <c r="C383" s="270"/>
      <c r="D383" s="261" t="s">
        <v>465</v>
      </c>
      <c r="E383" s="271" t="s">
        <v>1</v>
      </c>
      <c r="F383" s="272" t="s">
        <v>8305</v>
      </c>
      <c r="G383" s="270"/>
      <c r="H383" s="273">
        <v>134.63999999999999</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465</v>
      </c>
      <c r="AU383" s="279" t="s">
        <v>93</v>
      </c>
      <c r="AV383" s="13" t="s">
        <v>93</v>
      </c>
      <c r="AW383" s="13" t="s">
        <v>38</v>
      </c>
      <c r="AX383" s="13" t="s">
        <v>83</v>
      </c>
      <c r="AY383" s="279" t="s">
        <v>397</v>
      </c>
    </row>
    <row r="384" s="14" customFormat="1">
      <c r="A384" s="14"/>
      <c r="B384" s="280"/>
      <c r="C384" s="281"/>
      <c r="D384" s="261" t="s">
        <v>465</v>
      </c>
      <c r="E384" s="282" t="s">
        <v>1</v>
      </c>
      <c r="F384" s="283" t="s">
        <v>467</v>
      </c>
      <c r="G384" s="281"/>
      <c r="H384" s="284">
        <v>715.5</v>
      </c>
      <c r="I384" s="285"/>
      <c r="J384" s="281"/>
      <c r="K384" s="281"/>
      <c r="L384" s="286"/>
      <c r="M384" s="287"/>
      <c r="N384" s="288"/>
      <c r="O384" s="288"/>
      <c r="P384" s="288"/>
      <c r="Q384" s="288"/>
      <c r="R384" s="288"/>
      <c r="S384" s="288"/>
      <c r="T384" s="289"/>
      <c r="U384" s="14"/>
      <c r="V384" s="14"/>
      <c r="W384" s="14"/>
      <c r="X384" s="14"/>
      <c r="Y384" s="14"/>
      <c r="Z384" s="14"/>
      <c r="AA384" s="14"/>
      <c r="AB384" s="14"/>
      <c r="AC384" s="14"/>
      <c r="AD384" s="14"/>
      <c r="AE384" s="14"/>
      <c r="AT384" s="290" t="s">
        <v>465</v>
      </c>
      <c r="AU384" s="290" t="s">
        <v>93</v>
      </c>
      <c r="AV384" s="14" t="s">
        <v>124</v>
      </c>
      <c r="AW384" s="14" t="s">
        <v>38</v>
      </c>
      <c r="AX384" s="14" t="s">
        <v>91</v>
      </c>
      <c r="AY384" s="290" t="s">
        <v>397</v>
      </c>
    </row>
    <row r="385" s="2" customFormat="1" ht="21.75" customHeight="1">
      <c r="A385" s="40"/>
      <c r="B385" s="41"/>
      <c r="C385" s="247" t="s">
        <v>1152</v>
      </c>
      <c r="D385" s="247" t="s">
        <v>400</v>
      </c>
      <c r="E385" s="248" t="s">
        <v>7898</v>
      </c>
      <c r="F385" s="249" t="s">
        <v>7899</v>
      </c>
      <c r="G385" s="250" t="s">
        <v>502</v>
      </c>
      <c r="H385" s="251">
        <v>47.700000000000003</v>
      </c>
      <c r="I385" s="252"/>
      <c r="J385" s="253">
        <f>ROUND(I385*H385,2)</f>
        <v>0</v>
      </c>
      <c r="K385" s="254"/>
      <c r="L385" s="46"/>
      <c r="M385" s="255" t="s">
        <v>1</v>
      </c>
      <c r="N385" s="256" t="s">
        <v>48</v>
      </c>
      <c r="O385" s="93"/>
      <c r="P385" s="257">
        <f>O385*H385</f>
        <v>0</v>
      </c>
      <c r="Q385" s="257">
        <v>0</v>
      </c>
      <c r="R385" s="257">
        <f>Q385*H385</f>
        <v>0</v>
      </c>
      <c r="S385" s="257">
        <v>0</v>
      </c>
      <c r="T385" s="258">
        <f>S385*H385</f>
        <v>0</v>
      </c>
      <c r="U385" s="40"/>
      <c r="V385" s="40"/>
      <c r="W385" s="40"/>
      <c r="X385" s="40"/>
      <c r="Y385" s="40"/>
      <c r="Z385" s="40"/>
      <c r="AA385" s="40"/>
      <c r="AB385" s="40"/>
      <c r="AC385" s="40"/>
      <c r="AD385" s="40"/>
      <c r="AE385" s="40"/>
      <c r="AR385" s="259" t="s">
        <v>124</v>
      </c>
      <c r="AT385" s="259" t="s">
        <v>400</v>
      </c>
      <c r="AU385" s="259" t="s">
        <v>93</v>
      </c>
      <c r="AY385" s="18" t="s">
        <v>397</v>
      </c>
      <c r="BE385" s="260">
        <f>IF(N385="základní",J385,0)</f>
        <v>0</v>
      </c>
      <c r="BF385" s="260">
        <f>IF(N385="snížená",J385,0)</f>
        <v>0</v>
      </c>
      <c r="BG385" s="260">
        <f>IF(N385="zákl. přenesená",J385,0)</f>
        <v>0</v>
      </c>
      <c r="BH385" s="260">
        <f>IF(N385="sníž. přenesená",J385,0)</f>
        <v>0</v>
      </c>
      <c r="BI385" s="260">
        <f>IF(N385="nulová",J385,0)</f>
        <v>0</v>
      </c>
      <c r="BJ385" s="18" t="s">
        <v>91</v>
      </c>
      <c r="BK385" s="260">
        <f>ROUND(I385*H385,2)</f>
        <v>0</v>
      </c>
      <c r="BL385" s="18" t="s">
        <v>124</v>
      </c>
      <c r="BM385" s="259" t="s">
        <v>1155</v>
      </c>
    </row>
    <row r="386" s="13" customFormat="1">
      <c r="A386" s="13"/>
      <c r="B386" s="269"/>
      <c r="C386" s="270"/>
      <c r="D386" s="261" t="s">
        <v>465</v>
      </c>
      <c r="E386" s="271" t="s">
        <v>1</v>
      </c>
      <c r="F386" s="272" t="s">
        <v>8306</v>
      </c>
      <c r="G386" s="270"/>
      <c r="H386" s="273">
        <v>38.723999999999997</v>
      </c>
      <c r="I386" s="274"/>
      <c r="J386" s="270"/>
      <c r="K386" s="270"/>
      <c r="L386" s="275"/>
      <c r="M386" s="276"/>
      <c r="N386" s="277"/>
      <c r="O386" s="277"/>
      <c r="P386" s="277"/>
      <c r="Q386" s="277"/>
      <c r="R386" s="277"/>
      <c r="S386" s="277"/>
      <c r="T386" s="278"/>
      <c r="U386" s="13"/>
      <c r="V386" s="13"/>
      <c r="W386" s="13"/>
      <c r="X386" s="13"/>
      <c r="Y386" s="13"/>
      <c r="Z386" s="13"/>
      <c r="AA386" s="13"/>
      <c r="AB386" s="13"/>
      <c r="AC386" s="13"/>
      <c r="AD386" s="13"/>
      <c r="AE386" s="13"/>
      <c r="AT386" s="279" t="s">
        <v>465</v>
      </c>
      <c r="AU386" s="279" t="s">
        <v>93</v>
      </c>
      <c r="AV386" s="13" t="s">
        <v>93</v>
      </c>
      <c r="AW386" s="13" t="s">
        <v>38</v>
      </c>
      <c r="AX386" s="13" t="s">
        <v>83</v>
      </c>
      <c r="AY386" s="279" t="s">
        <v>397</v>
      </c>
    </row>
    <row r="387" s="13" customFormat="1">
      <c r="A387" s="13"/>
      <c r="B387" s="269"/>
      <c r="C387" s="270"/>
      <c r="D387" s="261" t="s">
        <v>465</v>
      </c>
      <c r="E387" s="271" t="s">
        <v>1</v>
      </c>
      <c r="F387" s="272" t="s">
        <v>8307</v>
      </c>
      <c r="G387" s="270"/>
      <c r="H387" s="273">
        <v>8.9760000000000009</v>
      </c>
      <c r="I387" s="274"/>
      <c r="J387" s="270"/>
      <c r="K387" s="270"/>
      <c r="L387" s="275"/>
      <c r="M387" s="276"/>
      <c r="N387" s="277"/>
      <c r="O387" s="277"/>
      <c r="P387" s="277"/>
      <c r="Q387" s="277"/>
      <c r="R387" s="277"/>
      <c r="S387" s="277"/>
      <c r="T387" s="278"/>
      <c r="U387" s="13"/>
      <c r="V387" s="13"/>
      <c r="W387" s="13"/>
      <c r="X387" s="13"/>
      <c r="Y387" s="13"/>
      <c r="Z387" s="13"/>
      <c r="AA387" s="13"/>
      <c r="AB387" s="13"/>
      <c r="AC387" s="13"/>
      <c r="AD387" s="13"/>
      <c r="AE387" s="13"/>
      <c r="AT387" s="279" t="s">
        <v>465</v>
      </c>
      <c r="AU387" s="279" t="s">
        <v>93</v>
      </c>
      <c r="AV387" s="13" t="s">
        <v>93</v>
      </c>
      <c r="AW387" s="13" t="s">
        <v>38</v>
      </c>
      <c r="AX387" s="13" t="s">
        <v>83</v>
      </c>
      <c r="AY387" s="279" t="s">
        <v>397</v>
      </c>
    </row>
    <row r="388" s="14" customFormat="1">
      <c r="A388" s="14"/>
      <c r="B388" s="280"/>
      <c r="C388" s="281"/>
      <c r="D388" s="261" t="s">
        <v>465</v>
      </c>
      <c r="E388" s="282" t="s">
        <v>1</v>
      </c>
      <c r="F388" s="283" t="s">
        <v>467</v>
      </c>
      <c r="G388" s="281"/>
      <c r="H388" s="284">
        <v>47.699999999999996</v>
      </c>
      <c r="I388" s="285"/>
      <c r="J388" s="281"/>
      <c r="K388" s="281"/>
      <c r="L388" s="286"/>
      <c r="M388" s="287"/>
      <c r="N388" s="288"/>
      <c r="O388" s="288"/>
      <c r="P388" s="288"/>
      <c r="Q388" s="288"/>
      <c r="R388" s="288"/>
      <c r="S388" s="288"/>
      <c r="T388" s="289"/>
      <c r="U388" s="14"/>
      <c r="V388" s="14"/>
      <c r="W388" s="14"/>
      <c r="X388" s="14"/>
      <c r="Y388" s="14"/>
      <c r="Z388" s="14"/>
      <c r="AA388" s="14"/>
      <c r="AB388" s="14"/>
      <c r="AC388" s="14"/>
      <c r="AD388" s="14"/>
      <c r="AE388" s="14"/>
      <c r="AT388" s="290" t="s">
        <v>465</v>
      </c>
      <c r="AU388" s="290" t="s">
        <v>93</v>
      </c>
      <c r="AV388" s="14" t="s">
        <v>124</v>
      </c>
      <c r="AW388" s="14" t="s">
        <v>38</v>
      </c>
      <c r="AX388" s="14" t="s">
        <v>91</v>
      </c>
      <c r="AY388" s="290" t="s">
        <v>397</v>
      </c>
    </row>
    <row r="389" s="2" customFormat="1" ht="33" customHeight="1">
      <c r="A389" s="40"/>
      <c r="B389" s="41"/>
      <c r="C389" s="247" t="s">
        <v>815</v>
      </c>
      <c r="D389" s="247" t="s">
        <v>400</v>
      </c>
      <c r="E389" s="248" t="s">
        <v>7900</v>
      </c>
      <c r="F389" s="249" t="s">
        <v>7901</v>
      </c>
      <c r="G389" s="250" t="s">
        <v>502</v>
      </c>
      <c r="H389" s="251">
        <v>8.9760000000000009</v>
      </c>
      <c r="I389" s="252"/>
      <c r="J389" s="253">
        <f>ROUND(I389*H389,2)</f>
        <v>0</v>
      </c>
      <c r="K389" s="254"/>
      <c r="L389" s="46"/>
      <c r="M389" s="255" t="s">
        <v>1</v>
      </c>
      <c r="N389" s="256" t="s">
        <v>48</v>
      </c>
      <c r="O389" s="93"/>
      <c r="P389" s="257">
        <f>O389*H389</f>
        <v>0</v>
      </c>
      <c r="Q389" s="257">
        <v>0</v>
      </c>
      <c r="R389" s="257">
        <f>Q389*H389</f>
        <v>0</v>
      </c>
      <c r="S389" s="257">
        <v>0</v>
      </c>
      <c r="T389" s="258">
        <f>S389*H389</f>
        <v>0</v>
      </c>
      <c r="U389" s="40"/>
      <c r="V389" s="40"/>
      <c r="W389" s="40"/>
      <c r="X389" s="40"/>
      <c r="Y389" s="40"/>
      <c r="Z389" s="40"/>
      <c r="AA389" s="40"/>
      <c r="AB389" s="40"/>
      <c r="AC389" s="40"/>
      <c r="AD389" s="40"/>
      <c r="AE389" s="40"/>
      <c r="AR389" s="259" t="s">
        <v>124</v>
      </c>
      <c r="AT389" s="259" t="s">
        <v>400</v>
      </c>
      <c r="AU389" s="259" t="s">
        <v>93</v>
      </c>
      <c r="AY389" s="18" t="s">
        <v>397</v>
      </c>
      <c r="BE389" s="260">
        <f>IF(N389="základní",J389,0)</f>
        <v>0</v>
      </c>
      <c r="BF389" s="260">
        <f>IF(N389="snížená",J389,0)</f>
        <v>0</v>
      </c>
      <c r="BG389" s="260">
        <f>IF(N389="zákl. přenesená",J389,0)</f>
        <v>0</v>
      </c>
      <c r="BH389" s="260">
        <f>IF(N389="sníž. přenesená",J389,0)</f>
        <v>0</v>
      </c>
      <c r="BI389" s="260">
        <f>IF(N389="nulová",J389,0)</f>
        <v>0</v>
      </c>
      <c r="BJ389" s="18" t="s">
        <v>91</v>
      </c>
      <c r="BK389" s="260">
        <f>ROUND(I389*H389,2)</f>
        <v>0</v>
      </c>
      <c r="BL389" s="18" t="s">
        <v>124</v>
      </c>
      <c r="BM389" s="259" t="s">
        <v>1159</v>
      </c>
    </row>
    <row r="390" s="13" customFormat="1">
      <c r="A390" s="13"/>
      <c r="B390" s="269"/>
      <c r="C390" s="270"/>
      <c r="D390" s="261" t="s">
        <v>465</v>
      </c>
      <c r="E390" s="271" t="s">
        <v>1</v>
      </c>
      <c r="F390" s="272" t="s">
        <v>8307</v>
      </c>
      <c r="G390" s="270"/>
      <c r="H390" s="273">
        <v>8.9760000000000009</v>
      </c>
      <c r="I390" s="274"/>
      <c r="J390" s="270"/>
      <c r="K390" s="270"/>
      <c r="L390" s="275"/>
      <c r="M390" s="276"/>
      <c r="N390" s="277"/>
      <c r="O390" s="277"/>
      <c r="P390" s="277"/>
      <c r="Q390" s="277"/>
      <c r="R390" s="277"/>
      <c r="S390" s="277"/>
      <c r="T390" s="278"/>
      <c r="U390" s="13"/>
      <c r="V390" s="13"/>
      <c r="W390" s="13"/>
      <c r="X390" s="13"/>
      <c r="Y390" s="13"/>
      <c r="Z390" s="13"/>
      <c r="AA390" s="13"/>
      <c r="AB390" s="13"/>
      <c r="AC390" s="13"/>
      <c r="AD390" s="13"/>
      <c r="AE390" s="13"/>
      <c r="AT390" s="279" t="s">
        <v>465</v>
      </c>
      <c r="AU390" s="279" t="s">
        <v>93</v>
      </c>
      <c r="AV390" s="13" t="s">
        <v>93</v>
      </c>
      <c r="AW390" s="13" t="s">
        <v>38</v>
      </c>
      <c r="AX390" s="13" t="s">
        <v>83</v>
      </c>
      <c r="AY390" s="279" t="s">
        <v>397</v>
      </c>
    </row>
    <row r="391" s="14" customFormat="1">
      <c r="A391" s="14"/>
      <c r="B391" s="280"/>
      <c r="C391" s="281"/>
      <c r="D391" s="261" t="s">
        <v>465</v>
      </c>
      <c r="E391" s="282" t="s">
        <v>1</v>
      </c>
      <c r="F391" s="283" t="s">
        <v>467</v>
      </c>
      <c r="G391" s="281"/>
      <c r="H391" s="284">
        <v>8.9760000000000009</v>
      </c>
      <c r="I391" s="285"/>
      <c r="J391" s="281"/>
      <c r="K391" s="281"/>
      <c r="L391" s="286"/>
      <c r="M391" s="287"/>
      <c r="N391" s="288"/>
      <c r="O391" s="288"/>
      <c r="P391" s="288"/>
      <c r="Q391" s="288"/>
      <c r="R391" s="288"/>
      <c r="S391" s="288"/>
      <c r="T391" s="289"/>
      <c r="U391" s="14"/>
      <c r="V391" s="14"/>
      <c r="W391" s="14"/>
      <c r="X391" s="14"/>
      <c r="Y391" s="14"/>
      <c r="Z391" s="14"/>
      <c r="AA391" s="14"/>
      <c r="AB391" s="14"/>
      <c r="AC391" s="14"/>
      <c r="AD391" s="14"/>
      <c r="AE391" s="14"/>
      <c r="AT391" s="290" t="s">
        <v>465</v>
      </c>
      <c r="AU391" s="290" t="s">
        <v>93</v>
      </c>
      <c r="AV391" s="14" t="s">
        <v>124</v>
      </c>
      <c r="AW391" s="14" t="s">
        <v>38</v>
      </c>
      <c r="AX391" s="14" t="s">
        <v>91</v>
      </c>
      <c r="AY391" s="290" t="s">
        <v>397</v>
      </c>
    </row>
    <row r="392" s="2" customFormat="1" ht="33" customHeight="1">
      <c r="A392" s="40"/>
      <c r="B392" s="41"/>
      <c r="C392" s="247" t="s">
        <v>1161</v>
      </c>
      <c r="D392" s="247" t="s">
        <v>400</v>
      </c>
      <c r="E392" s="248" t="s">
        <v>7902</v>
      </c>
      <c r="F392" s="249" t="s">
        <v>7703</v>
      </c>
      <c r="G392" s="250" t="s">
        <v>502</v>
      </c>
      <c r="H392" s="251">
        <v>38.723999999999997</v>
      </c>
      <c r="I392" s="252"/>
      <c r="J392" s="253">
        <f>ROUND(I392*H392,2)</f>
        <v>0</v>
      </c>
      <c r="K392" s="254"/>
      <c r="L392" s="46"/>
      <c r="M392" s="255" t="s">
        <v>1</v>
      </c>
      <c r="N392" s="256" t="s">
        <v>48</v>
      </c>
      <c r="O392" s="93"/>
      <c r="P392" s="257">
        <f>O392*H392</f>
        <v>0</v>
      </c>
      <c r="Q392" s="257">
        <v>0</v>
      </c>
      <c r="R392" s="257">
        <f>Q392*H392</f>
        <v>0</v>
      </c>
      <c r="S392" s="257">
        <v>0</v>
      </c>
      <c r="T392" s="258">
        <f>S392*H392</f>
        <v>0</v>
      </c>
      <c r="U392" s="40"/>
      <c r="V392" s="40"/>
      <c r="W392" s="40"/>
      <c r="X392" s="40"/>
      <c r="Y392" s="40"/>
      <c r="Z392" s="40"/>
      <c r="AA392" s="40"/>
      <c r="AB392" s="40"/>
      <c r="AC392" s="40"/>
      <c r="AD392" s="40"/>
      <c r="AE392" s="40"/>
      <c r="AR392" s="259" t="s">
        <v>124</v>
      </c>
      <c r="AT392" s="259" t="s">
        <v>400</v>
      </c>
      <c r="AU392" s="259" t="s">
        <v>93</v>
      </c>
      <c r="AY392" s="18" t="s">
        <v>397</v>
      </c>
      <c r="BE392" s="260">
        <f>IF(N392="základní",J392,0)</f>
        <v>0</v>
      </c>
      <c r="BF392" s="260">
        <f>IF(N392="snížená",J392,0)</f>
        <v>0</v>
      </c>
      <c r="BG392" s="260">
        <f>IF(N392="zákl. přenesená",J392,0)</f>
        <v>0</v>
      </c>
      <c r="BH392" s="260">
        <f>IF(N392="sníž. přenesená",J392,0)</f>
        <v>0</v>
      </c>
      <c r="BI392" s="260">
        <f>IF(N392="nulová",J392,0)</f>
        <v>0</v>
      </c>
      <c r="BJ392" s="18" t="s">
        <v>91</v>
      </c>
      <c r="BK392" s="260">
        <f>ROUND(I392*H392,2)</f>
        <v>0</v>
      </c>
      <c r="BL392" s="18" t="s">
        <v>124</v>
      </c>
      <c r="BM392" s="259" t="s">
        <v>1162</v>
      </c>
    </row>
    <row r="393" s="13" customFormat="1">
      <c r="A393" s="13"/>
      <c r="B393" s="269"/>
      <c r="C393" s="270"/>
      <c r="D393" s="261" t="s">
        <v>465</v>
      </c>
      <c r="E393" s="271" t="s">
        <v>1</v>
      </c>
      <c r="F393" s="272" t="s">
        <v>8306</v>
      </c>
      <c r="G393" s="270"/>
      <c r="H393" s="273">
        <v>38.723999999999997</v>
      </c>
      <c r="I393" s="274"/>
      <c r="J393" s="270"/>
      <c r="K393" s="270"/>
      <c r="L393" s="275"/>
      <c r="M393" s="276"/>
      <c r="N393" s="277"/>
      <c r="O393" s="277"/>
      <c r="P393" s="277"/>
      <c r="Q393" s="277"/>
      <c r="R393" s="277"/>
      <c r="S393" s="277"/>
      <c r="T393" s="278"/>
      <c r="U393" s="13"/>
      <c r="V393" s="13"/>
      <c r="W393" s="13"/>
      <c r="X393" s="13"/>
      <c r="Y393" s="13"/>
      <c r="Z393" s="13"/>
      <c r="AA393" s="13"/>
      <c r="AB393" s="13"/>
      <c r="AC393" s="13"/>
      <c r="AD393" s="13"/>
      <c r="AE393" s="13"/>
      <c r="AT393" s="279" t="s">
        <v>465</v>
      </c>
      <c r="AU393" s="279" t="s">
        <v>93</v>
      </c>
      <c r="AV393" s="13" t="s">
        <v>93</v>
      </c>
      <c r="AW393" s="13" t="s">
        <v>38</v>
      </c>
      <c r="AX393" s="13" t="s">
        <v>83</v>
      </c>
      <c r="AY393" s="279" t="s">
        <v>397</v>
      </c>
    </row>
    <row r="394" s="14" customFormat="1">
      <c r="A394" s="14"/>
      <c r="B394" s="280"/>
      <c r="C394" s="281"/>
      <c r="D394" s="261" t="s">
        <v>465</v>
      </c>
      <c r="E394" s="282" t="s">
        <v>1</v>
      </c>
      <c r="F394" s="283" t="s">
        <v>467</v>
      </c>
      <c r="G394" s="281"/>
      <c r="H394" s="284">
        <v>38.723999999999997</v>
      </c>
      <c r="I394" s="285"/>
      <c r="J394" s="281"/>
      <c r="K394" s="281"/>
      <c r="L394" s="286"/>
      <c r="M394" s="287"/>
      <c r="N394" s="288"/>
      <c r="O394" s="288"/>
      <c r="P394" s="288"/>
      <c r="Q394" s="288"/>
      <c r="R394" s="288"/>
      <c r="S394" s="288"/>
      <c r="T394" s="289"/>
      <c r="U394" s="14"/>
      <c r="V394" s="14"/>
      <c r="W394" s="14"/>
      <c r="X394" s="14"/>
      <c r="Y394" s="14"/>
      <c r="Z394" s="14"/>
      <c r="AA394" s="14"/>
      <c r="AB394" s="14"/>
      <c r="AC394" s="14"/>
      <c r="AD394" s="14"/>
      <c r="AE394" s="14"/>
      <c r="AT394" s="290" t="s">
        <v>465</v>
      </c>
      <c r="AU394" s="290" t="s">
        <v>93</v>
      </c>
      <c r="AV394" s="14" t="s">
        <v>124</v>
      </c>
      <c r="AW394" s="14" t="s">
        <v>38</v>
      </c>
      <c r="AX394" s="14" t="s">
        <v>91</v>
      </c>
      <c r="AY394" s="290" t="s">
        <v>397</v>
      </c>
    </row>
    <row r="395" s="12" customFormat="1" ht="22.8" customHeight="1">
      <c r="A395" s="12"/>
      <c r="B395" s="231"/>
      <c r="C395" s="232"/>
      <c r="D395" s="233" t="s">
        <v>82</v>
      </c>
      <c r="E395" s="245" t="s">
        <v>1353</v>
      </c>
      <c r="F395" s="245" t="s">
        <v>1354</v>
      </c>
      <c r="G395" s="232"/>
      <c r="H395" s="232"/>
      <c r="I395" s="235"/>
      <c r="J395" s="246">
        <f>BK395</f>
        <v>0</v>
      </c>
      <c r="K395" s="232"/>
      <c r="L395" s="237"/>
      <c r="M395" s="238"/>
      <c r="N395" s="239"/>
      <c r="O395" s="239"/>
      <c r="P395" s="240">
        <f>SUM(P396:P401)</f>
        <v>0</v>
      </c>
      <c r="Q395" s="239"/>
      <c r="R395" s="240">
        <f>SUM(R396:R401)</f>
        <v>0</v>
      </c>
      <c r="S395" s="239"/>
      <c r="T395" s="241">
        <f>SUM(T396:T401)</f>
        <v>0</v>
      </c>
      <c r="U395" s="12"/>
      <c r="V395" s="12"/>
      <c r="W395" s="12"/>
      <c r="X395" s="12"/>
      <c r="Y395" s="12"/>
      <c r="Z395" s="12"/>
      <c r="AA395" s="12"/>
      <c r="AB395" s="12"/>
      <c r="AC395" s="12"/>
      <c r="AD395" s="12"/>
      <c r="AE395" s="12"/>
      <c r="AR395" s="242" t="s">
        <v>91</v>
      </c>
      <c r="AT395" s="243" t="s">
        <v>82</v>
      </c>
      <c r="AU395" s="243" t="s">
        <v>91</v>
      </c>
      <c r="AY395" s="242" t="s">
        <v>397</v>
      </c>
      <c r="BK395" s="244">
        <f>SUM(BK396:BK401)</f>
        <v>0</v>
      </c>
    </row>
    <row r="396" s="2" customFormat="1" ht="33" customHeight="1">
      <c r="A396" s="40"/>
      <c r="B396" s="41"/>
      <c r="C396" s="247" t="s">
        <v>821</v>
      </c>
      <c r="D396" s="247" t="s">
        <v>400</v>
      </c>
      <c r="E396" s="248" t="s">
        <v>7903</v>
      </c>
      <c r="F396" s="249" t="s">
        <v>7904</v>
      </c>
      <c r="G396" s="250" t="s">
        <v>502</v>
      </c>
      <c r="H396" s="251">
        <v>57.521000000000001</v>
      </c>
      <c r="I396" s="252"/>
      <c r="J396" s="253">
        <f>ROUND(I396*H396,2)</f>
        <v>0</v>
      </c>
      <c r="K396" s="254"/>
      <c r="L396" s="46"/>
      <c r="M396" s="255" t="s">
        <v>1</v>
      </c>
      <c r="N396" s="256" t="s">
        <v>48</v>
      </c>
      <c r="O396" s="93"/>
      <c r="P396" s="257">
        <f>O396*H396</f>
        <v>0</v>
      </c>
      <c r="Q396" s="257">
        <v>0</v>
      </c>
      <c r="R396" s="257">
        <f>Q396*H396</f>
        <v>0</v>
      </c>
      <c r="S396" s="257">
        <v>0</v>
      </c>
      <c r="T396" s="258">
        <f>S396*H396</f>
        <v>0</v>
      </c>
      <c r="U396" s="40"/>
      <c r="V396" s="40"/>
      <c r="W396" s="40"/>
      <c r="X396" s="40"/>
      <c r="Y396" s="40"/>
      <c r="Z396" s="40"/>
      <c r="AA396" s="40"/>
      <c r="AB396" s="40"/>
      <c r="AC396" s="40"/>
      <c r="AD396" s="40"/>
      <c r="AE396" s="40"/>
      <c r="AR396" s="259" t="s">
        <v>124</v>
      </c>
      <c r="AT396" s="259" t="s">
        <v>400</v>
      </c>
      <c r="AU396" s="259" t="s">
        <v>93</v>
      </c>
      <c r="AY396" s="18" t="s">
        <v>397</v>
      </c>
      <c r="BE396" s="260">
        <f>IF(N396="základní",J396,0)</f>
        <v>0</v>
      </c>
      <c r="BF396" s="260">
        <f>IF(N396="snížená",J396,0)</f>
        <v>0</v>
      </c>
      <c r="BG396" s="260">
        <f>IF(N396="zákl. přenesená",J396,0)</f>
        <v>0</v>
      </c>
      <c r="BH396" s="260">
        <f>IF(N396="sníž. přenesená",J396,0)</f>
        <v>0</v>
      </c>
      <c r="BI396" s="260">
        <f>IF(N396="nulová",J396,0)</f>
        <v>0</v>
      </c>
      <c r="BJ396" s="18" t="s">
        <v>91</v>
      </c>
      <c r="BK396" s="260">
        <f>ROUND(I396*H396,2)</f>
        <v>0</v>
      </c>
      <c r="BL396" s="18" t="s">
        <v>124</v>
      </c>
      <c r="BM396" s="259" t="s">
        <v>1166</v>
      </c>
    </row>
    <row r="397" s="13" customFormat="1">
      <c r="A397" s="13"/>
      <c r="B397" s="269"/>
      <c r="C397" s="270"/>
      <c r="D397" s="261" t="s">
        <v>465</v>
      </c>
      <c r="E397" s="271" t="s">
        <v>1</v>
      </c>
      <c r="F397" s="272" t="s">
        <v>8308</v>
      </c>
      <c r="G397" s="270"/>
      <c r="H397" s="273">
        <v>57.521000000000001</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465</v>
      </c>
      <c r="AU397" s="279" t="s">
        <v>93</v>
      </c>
      <c r="AV397" s="13" t="s">
        <v>93</v>
      </c>
      <c r="AW397" s="13" t="s">
        <v>38</v>
      </c>
      <c r="AX397" s="13" t="s">
        <v>83</v>
      </c>
      <c r="AY397" s="279" t="s">
        <v>397</v>
      </c>
    </row>
    <row r="398" s="14" customFormat="1">
      <c r="A398" s="14"/>
      <c r="B398" s="280"/>
      <c r="C398" s="281"/>
      <c r="D398" s="261" t="s">
        <v>465</v>
      </c>
      <c r="E398" s="282" t="s">
        <v>1</v>
      </c>
      <c r="F398" s="283" t="s">
        <v>467</v>
      </c>
      <c r="G398" s="281"/>
      <c r="H398" s="284">
        <v>57.521000000000001</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465</v>
      </c>
      <c r="AU398" s="290" t="s">
        <v>93</v>
      </c>
      <c r="AV398" s="14" t="s">
        <v>124</v>
      </c>
      <c r="AW398" s="14" t="s">
        <v>38</v>
      </c>
      <c r="AX398" s="14" t="s">
        <v>91</v>
      </c>
      <c r="AY398" s="290" t="s">
        <v>397</v>
      </c>
    </row>
    <row r="399" s="2" customFormat="1" ht="44.25" customHeight="1">
      <c r="A399" s="40"/>
      <c r="B399" s="41"/>
      <c r="C399" s="247" t="s">
        <v>1168</v>
      </c>
      <c r="D399" s="247" t="s">
        <v>400</v>
      </c>
      <c r="E399" s="248" t="s">
        <v>7814</v>
      </c>
      <c r="F399" s="249" t="s">
        <v>7815</v>
      </c>
      <c r="G399" s="250" t="s">
        <v>502</v>
      </c>
      <c r="H399" s="251">
        <v>12.829000000000001</v>
      </c>
      <c r="I399" s="252"/>
      <c r="J399" s="253">
        <f>ROUND(I399*H399,2)</f>
        <v>0</v>
      </c>
      <c r="K399" s="254"/>
      <c r="L399" s="46"/>
      <c r="M399" s="255" t="s">
        <v>1</v>
      </c>
      <c r="N399" s="25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124</v>
      </c>
      <c r="AT399" s="259" t="s">
        <v>400</v>
      </c>
      <c r="AU399" s="259" t="s">
        <v>93</v>
      </c>
      <c r="AY399" s="18" t="s">
        <v>397</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1171</v>
      </c>
    </row>
    <row r="400" s="13" customFormat="1">
      <c r="A400" s="13"/>
      <c r="B400" s="269"/>
      <c r="C400" s="270"/>
      <c r="D400" s="261" t="s">
        <v>465</v>
      </c>
      <c r="E400" s="271" t="s">
        <v>1</v>
      </c>
      <c r="F400" s="272" t="s">
        <v>8309</v>
      </c>
      <c r="G400" s="270"/>
      <c r="H400" s="273">
        <v>12.829000000000001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465</v>
      </c>
      <c r="AU400" s="279" t="s">
        <v>93</v>
      </c>
      <c r="AV400" s="13" t="s">
        <v>93</v>
      </c>
      <c r="AW400" s="13" t="s">
        <v>38</v>
      </c>
      <c r="AX400" s="13" t="s">
        <v>83</v>
      </c>
      <c r="AY400" s="279" t="s">
        <v>397</v>
      </c>
    </row>
    <row r="401" s="14" customFormat="1">
      <c r="A401" s="14"/>
      <c r="B401" s="280"/>
      <c r="C401" s="281"/>
      <c r="D401" s="261" t="s">
        <v>465</v>
      </c>
      <c r="E401" s="282" t="s">
        <v>1</v>
      </c>
      <c r="F401" s="283" t="s">
        <v>467</v>
      </c>
      <c r="G401" s="281"/>
      <c r="H401" s="284">
        <v>12.829000000000001</v>
      </c>
      <c r="I401" s="285"/>
      <c r="J401" s="281"/>
      <c r="K401" s="281"/>
      <c r="L401" s="286"/>
      <c r="M401" s="330"/>
      <c r="N401" s="331"/>
      <c r="O401" s="331"/>
      <c r="P401" s="331"/>
      <c r="Q401" s="331"/>
      <c r="R401" s="331"/>
      <c r="S401" s="331"/>
      <c r="T401" s="332"/>
      <c r="U401" s="14"/>
      <c r="V401" s="14"/>
      <c r="W401" s="14"/>
      <c r="X401" s="14"/>
      <c r="Y401" s="14"/>
      <c r="Z401" s="14"/>
      <c r="AA401" s="14"/>
      <c r="AB401" s="14"/>
      <c r="AC401" s="14"/>
      <c r="AD401" s="14"/>
      <c r="AE401" s="14"/>
      <c r="AT401" s="290" t="s">
        <v>465</v>
      </c>
      <c r="AU401" s="290" t="s">
        <v>93</v>
      </c>
      <c r="AV401" s="14" t="s">
        <v>124</v>
      </c>
      <c r="AW401" s="14" t="s">
        <v>38</v>
      </c>
      <c r="AX401" s="14" t="s">
        <v>91</v>
      </c>
      <c r="AY401" s="290" t="s">
        <v>397</v>
      </c>
    </row>
    <row r="402" s="2" customFormat="1" ht="6.96" customHeight="1">
      <c r="A402" s="40"/>
      <c r="B402" s="68"/>
      <c r="C402" s="69"/>
      <c r="D402" s="69"/>
      <c r="E402" s="69"/>
      <c r="F402" s="69"/>
      <c r="G402" s="69"/>
      <c r="H402" s="69"/>
      <c r="I402" s="195"/>
      <c r="J402" s="69"/>
      <c r="K402" s="69"/>
      <c r="L402" s="46"/>
      <c r="M402" s="40"/>
      <c r="O402" s="40"/>
      <c r="P402" s="40"/>
      <c r="Q402" s="40"/>
      <c r="R402" s="40"/>
      <c r="S402" s="40"/>
      <c r="T402" s="40"/>
      <c r="U402" s="40"/>
      <c r="V402" s="40"/>
      <c r="W402" s="40"/>
      <c r="X402" s="40"/>
      <c r="Y402" s="40"/>
      <c r="Z402" s="40"/>
      <c r="AA402" s="40"/>
      <c r="AB402" s="40"/>
      <c r="AC402" s="40"/>
      <c r="AD402" s="40"/>
      <c r="AE402" s="40"/>
    </row>
  </sheetData>
  <sheetProtection sheet="1" autoFilter="0" formatColumns="0" formatRows="0" objects="1" scenarios="1" spinCount="100000" saltValue="CcyEM//dN5++JKNWGnf28XJqTTcxWUn5UlBBlTYF0/LqWPMh9fof4PESqPHwPOZcPwkFilnQCvEjmhoqYQM0hA==" hashValue="4JXZaHZs+/z2MrNaIi/74LblzrSFRv92lxiRuSptGa4YKyjW9b7XNyjB1Rbvz5y4cHf5gzCb9l6vQkDDeP6IlQ==" algorithmName="SHA-512" password="CC35"/>
  <autoFilter ref="C127:K401"/>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8310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ROUND((SUM(BE127:BE349)),  2)</f>
        <v>0</v>
      </c>
      <c r="G35" s="40"/>
      <c r="H35" s="40"/>
      <c r="I35" s="174">
        <v>0.20999999999999999</v>
      </c>
      <c r="J35" s="173">
        <f>ROUND(((SUM(BE127:BE349))*I35),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ROUND((SUM(BF127:BF349)),  2)</f>
        <v>0</v>
      </c>
      <c r="G36" s="40"/>
      <c r="H36" s="40"/>
      <c r="I36" s="174">
        <v>0.14999999999999999</v>
      </c>
      <c r="J36" s="173">
        <f>ROUND(((SUM(BF127:BF349))*I36),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ROUND((SUM(BG127:BG349)),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ROUND((SUM(BH127:BH349)),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ROUND((SUM(BI127:BI349)),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SO307 - Likvidace dešťových vod ve Školní ulici</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J195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559</v>
      </c>
      <c r="E102" s="214"/>
      <c r="F102" s="214"/>
      <c r="G102" s="214"/>
      <c r="H102" s="214"/>
      <c r="I102" s="215"/>
      <c r="J102" s="216">
        <f>J202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560</v>
      </c>
      <c r="E103" s="214"/>
      <c r="F103" s="214"/>
      <c r="G103" s="214"/>
      <c r="H103" s="214"/>
      <c r="I103" s="215"/>
      <c r="J103" s="216">
        <f>J206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7660</v>
      </c>
      <c r="E104" s="214"/>
      <c r="F104" s="214"/>
      <c r="G104" s="214"/>
      <c r="H104" s="214"/>
      <c r="I104" s="215"/>
      <c r="J104" s="216">
        <f>J213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562</v>
      </c>
      <c r="E105" s="214"/>
      <c r="F105" s="214"/>
      <c r="G105" s="214"/>
      <c r="H105" s="214"/>
      <c r="I105" s="215"/>
      <c r="J105" s="216">
        <f>J346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2" customFormat="1" ht="16.5" customHeight="1">
      <c r="A117" s="40"/>
      <c r="B117" s="41"/>
      <c r="C117" s="42"/>
      <c r="D117" s="42"/>
      <c r="E117" s="199" t="s">
        <v>7658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556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SO307 - Likvidace dešťových vod ve Školní ulici</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1. 6. 2020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374</v>
      </c>
      <c r="BK127" s="230">
        <f>BK128</f>
        <v>0</v>
      </c>
    </row>
    <row r="128" s="12" customFormat="1" ht="25.92" customHeight="1">
      <c r="A128" s="12"/>
      <c r="B128" s="231"/>
      <c r="C128" s="232"/>
      <c r="D128" s="233" t="s">
        <v>82</v>
      </c>
      <c r="E128" s="234" t="s">
        <v>456</v>
      </c>
      <c r="F128" s="234" t="s">
        <v>457</v>
      </c>
      <c r="G128" s="232"/>
      <c r="H128" s="232"/>
      <c r="I128" s="235"/>
      <c r="J128" s="236">
        <f>BK128</f>
        <v>0</v>
      </c>
      <c r="K128" s="232"/>
      <c r="L128" s="237"/>
      <c r="M128" s="238"/>
      <c r="N128" s="239"/>
      <c r="O128" s="239"/>
      <c r="P128" s="240">
        <f>P129+P195+P202+P206+P213+P346</f>
        <v>0</v>
      </c>
      <c r="Q128" s="239"/>
      <c r="R128" s="240">
        <f>R129+R195+R202+R206+R213+R346</f>
        <v>0</v>
      </c>
      <c r="S128" s="239"/>
      <c r="T128" s="241">
        <f>T129+T195+T202+T206+T213+T346</f>
        <v>0</v>
      </c>
      <c r="U128" s="12"/>
      <c r="V128" s="12"/>
      <c r="W128" s="12"/>
      <c r="X128" s="12"/>
      <c r="Y128" s="12"/>
      <c r="Z128" s="12"/>
      <c r="AA128" s="12"/>
      <c r="AB128" s="12"/>
      <c r="AC128" s="12"/>
      <c r="AD128" s="12"/>
      <c r="AE128" s="12"/>
      <c r="AR128" s="242" t="s">
        <v>91</v>
      </c>
      <c r="AT128" s="243" t="s">
        <v>82</v>
      </c>
      <c r="AU128" s="243" t="s">
        <v>83</v>
      </c>
      <c r="AY128" s="242" t="s">
        <v>397</v>
      </c>
      <c r="BK128" s="244">
        <f>BK129+BK195+BK202+BK206+BK213+BK346</f>
        <v>0</v>
      </c>
    </row>
    <row r="129" s="12" customFormat="1" ht="22.8" customHeight="1">
      <c r="A129" s="12"/>
      <c r="B129" s="231"/>
      <c r="C129" s="232"/>
      <c r="D129" s="233" t="s">
        <v>82</v>
      </c>
      <c r="E129" s="245" t="s">
        <v>91</v>
      </c>
      <c r="F129" s="245" t="s">
        <v>458</v>
      </c>
      <c r="G129" s="232"/>
      <c r="H129" s="232"/>
      <c r="I129" s="235"/>
      <c r="J129" s="246">
        <f>BK129</f>
        <v>0</v>
      </c>
      <c r="K129" s="232"/>
      <c r="L129" s="237"/>
      <c r="M129" s="238"/>
      <c r="N129" s="239"/>
      <c r="O129" s="239"/>
      <c r="P129" s="240">
        <f>SUM(P130:P194)</f>
        <v>0</v>
      </c>
      <c r="Q129" s="239"/>
      <c r="R129" s="240">
        <f>SUM(R130:R194)</f>
        <v>0</v>
      </c>
      <c r="S129" s="239"/>
      <c r="T129" s="241">
        <f>SUM(T130:T194)</f>
        <v>0</v>
      </c>
      <c r="U129" s="12"/>
      <c r="V129" s="12"/>
      <c r="W129" s="12"/>
      <c r="X129" s="12"/>
      <c r="Y129" s="12"/>
      <c r="Z129" s="12"/>
      <c r="AA129" s="12"/>
      <c r="AB129" s="12"/>
      <c r="AC129" s="12"/>
      <c r="AD129" s="12"/>
      <c r="AE129" s="12"/>
      <c r="AR129" s="242" t="s">
        <v>91</v>
      </c>
      <c r="AT129" s="243" t="s">
        <v>82</v>
      </c>
      <c r="AU129" s="243" t="s">
        <v>91</v>
      </c>
      <c r="AY129" s="242" t="s">
        <v>397</v>
      </c>
      <c r="BK129" s="244">
        <f>SUM(BK130:BK194)</f>
        <v>0</v>
      </c>
    </row>
    <row r="130" s="2" customFormat="1" ht="55.5" customHeight="1">
      <c r="A130" s="40"/>
      <c r="B130" s="41"/>
      <c r="C130" s="247" t="s">
        <v>91</v>
      </c>
      <c r="D130" s="247" t="s">
        <v>400</v>
      </c>
      <c r="E130" s="248" t="s">
        <v>7661</v>
      </c>
      <c r="F130" s="249" t="s">
        <v>7662</v>
      </c>
      <c r="G130" s="250" t="s">
        <v>461</v>
      </c>
      <c r="H130" s="251">
        <v>12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3" customFormat="1">
      <c r="A131" s="13"/>
      <c r="B131" s="269"/>
      <c r="C131" s="270"/>
      <c r="D131" s="261" t="s">
        <v>465</v>
      </c>
      <c r="E131" s="271" t="s">
        <v>1</v>
      </c>
      <c r="F131" s="272" t="s">
        <v>7667</v>
      </c>
      <c r="G131" s="270"/>
      <c r="H131" s="273">
        <v>12</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12</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55.5" customHeight="1">
      <c r="A133" s="40"/>
      <c r="B133" s="41"/>
      <c r="C133" s="247" t="s">
        <v>93</v>
      </c>
      <c r="D133" s="247" t="s">
        <v>400</v>
      </c>
      <c r="E133" s="248" t="s">
        <v>7664</v>
      </c>
      <c r="F133" s="249" t="s">
        <v>7662</v>
      </c>
      <c r="G133" s="250" t="s">
        <v>461</v>
      </c>
      <c r="H133" s="251">
        <v>12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3" customFormat="1">
      <c r="A134" s="13"/>
      <c r="B134" s="269"/>
      <c r="C134" s="270"/>
      <c r="D134" s="261" t="s">
        <v>465</v>
      </c>
      <c r="E134" s="271" t="s">
        <v>1</v>
      </c>
      <c r="F134" s="272" t="s">
        <v>7667</v>
      </c>
      <c r="G134" s="270"/>
      <c r="H134" s="273">
        <v>12</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12</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55.5" customHeight="1">
      <c r="A136" s="40"/>
      <c r="B136" s="41"/>
      <c r="C136" s="247" t="s">
        <v>112</v>
      </c>
      <c r="D136" s="247" t="s">
        <v>400</v>
      </c>
      <c r="E136" s="248" t="s">
        <v>7836</v>
      </c>
      <c r="F136" s="249" t="s">
        <v>7662</v>
      </c>
      <c r="G136" s="250" t="s">
        <v>461</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13" customFormat="1">
      <c r="A137" s="13"/>
      <c r="B137" s="269"/>
      <c r="C137" s="270"/>
      <c r="D137" s="261" t="s">
        <v>465</v>
      </c>
      <c r="E137" s="271" t="s">
        <v>1</v>
      </c>
      <c r="F137" s="272" t="s">
        <v>93</v>
      </c>
      <c r="G137" s="270"/>
      <c r="H137" s="273">
        <v>2</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2</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55.5" customHeight="1">
      <c r="A139" s="40"/>
      <c r="B139" s="41"/>
      <c r="C139" s="247" t="s">
        <v>124</v>
      </c>
      <c r="D139" s="247" t="s">
        <v>400</v>
      </c>
      <c r="E139" s="248" t="s">
        <v>7666</v>
      </c>
      <c r="F139" s="249" t="s">
        <v>7662</v>
      </c>
      <c r="G139" s="250" t="s">
        <v>461</v>
      </c>
      <c r="H139" s="251">
        <v>20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465</v>
      </c>
      <c r="E140" s="271" t="s">
        <v>1</v>
      </c>
      <c r="F140" s="272" t="s">
        <v>8311</v>
      </c>
      <c r="G140" s="270"/>
      <c r="H140" s="273">
        <v>20</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20</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33" customHeight="1">
      <c r="A142" s="40"/>
      <c r="B142" s="41"/>
      <c r="C142" s="247" t="s">
        <v>130</v>
      </c>
      <c r="D142" s="247" t="s">
        <v>400</v>
      </c>
      <c r="E142" s="248" t="s">
        <v>7668</v>
      </c>
      <c r="F142" s="249" t="s">
        <v>7669</v>
      </c>
      <c r="G142" s="250" t="s">
        <v>464</v>
      </c>
      <c r="H142" s="251">
        <v>45.539999999999999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465</v>
      </c>
      <c r="E143" s="271" t="s">
        <v>1</v>
      </c>
      <c r="F143" s="272" t="s">
        <v>8312</v>
      </c>
      <c r="G143" s="270"/>
      <c r="H143" s="273">
        <v>45.539999999999999</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45.539999999999999</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44.25" customHeight="1">
      <c r="A145" s="40"/>
      <c r="B145" s="41"/>
      <c r="C145" s="247" t="s">
        <v>133</v>
      </c>
      <c r="D145" s="247" t="s">
        <v>400</v>
      </c>
      <c r="E145" s="248" t="s">
        <v>7671</v>
      </c>
      <c r="F145" s="249" t="s">
        <v>7672</v>
      </c>
      <c r="G145" s="250" t="s">
        <v>464</v>
      </c>
      <c r="H145" s="251">
        <v>252.44999999999999</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465</v>
      </c>
      <c r="E146" s="271" t="s">
        <v>1</v>
      </c>
      <c r="F146" s="272" t="s">
        <v>8313</v>
      </c>
      <c r="G146" s="270"/>
      <c r="H146" s="273">
        <v>79.200000000000003</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3" customFormat="1">
      <c r="A147" s="13"/>
      <c r="B147" s="269"/>
      <c r="C147" s="270"/>
      <c r="D147" s="261" t="s">
        <v>465</v>
      </c>
      <c r="E147" s="271" t="s">
        <v>1</v>
      </c>
      <c r="F147" s="272" t="s">
        <v>8314</v>
      </c>
      <c r="G147" s="270"/>
      <c r="H147" s="273">
        <v>173.25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252.44999999999999</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33" customHeight="1">
      <c r="A149" s="40"/>
      <c r="B149" s="41"/>
      <c r="C149" s="247" t="s">
        <v>139</v>
      </c>
      <c r="D149" s="247" t="s">
        <v>400</v>
      </c>
      <c r="E149" s="248" t="s">
        <v>7677</v>
      </c>
      <c r="F149" s="249" t="s">
        <v>7678</v>
      </c>
      <c r="G149" s="250" t="s">
        <v>546</v>
      </c>
      <c r="H149" s="251">
        <v>529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8315</v>
      </c>
      <c r="G150" s="270"/>
      <c r="H150" s="273">
        <v>385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3" customFormat="1">
      <c r="A151" s="13"/>
      <c r="B151" s="269"/>
      <c r="C151" s="270"/>
      <c r="D151" s="261" t="s">
        <v>465</v>
      </c>
      <c r="E151" s="271" t="s">
        <v>1</v>
      </c>
      <c r="F151" s="272" t="s">
        <v>8316</v>
      </c>
      <c r="G151" s="270"/>
      <c r="H151" s="273">
        <v>144</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529</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33" customHeight="1">
      <c r="A153" s="40"/>
      <c r="B153" s="41"/>
      <c r="C153" s="247" t="s">
        <v>136</v>
      </c>
      <c r="D153" s="247" t="s">
        <v>400</v>
      </c>
      <c r="E153" s="248" t="s">
        <v>7683</v>
      </c>
      <c r="F153" s="249" t="s">
        <v>7684</v>
      </c>
      <c r="G153" s="250" t="s">
        <v>546</v>
      </c>
      <c r="H153" s="251">
        <v>529</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13" customFormat="1">
      <c r="A154" s="13"/>
      <c r="B154" s="269"/>
      <c r="C154" s="270"/>
      <c r="D154" s="261" t="s">
        <v>465</v>
      </c>
      <c r="E154" s="271" t="s">
        <v>1</v>
      </c>
      <c r="F154" s="272" t="s">
        <v>8315</v>
      </c>
      <c r="G154" s="270"/>
      <c r="H154" s="273">
        <v>385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3" customFormat="1">
      <c r="A155" s="13"/>
      <c r="B155" s="269"/>
      <c r="C155" s="270"/>
      <c r="D155" s="261" t="s">
        <v>465</v>
      </c>
      <c r="E155" s="271" t="s">
        <v>1</v>
      </c>
      <c r="F155" s="272" t="s">
        <v>8316</v>
      </c>
      <c r="G155" s="270"/>
      <c r="H155" s="273">
        <v>144</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529</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55.5" customHeight="1">
      <c r="A157" s="40"/>
      <c r="B157" s="41"/>
      <c r="C157" s="247" t="s">
        <v>142</v>
      </c>
      <c r="D157" s="247" t="s">
        <v>400</v>
      </c>
      <c r="E157" s="248" t="s">
        <v>7556</v>
      </c>
      <c r="F157" s="249" t="s">
        <v>7685</v>
      </c>
      <c r="G157" s="250" t="s">
        <v>464</v>
      </c>
      <c r="H157" s="251">
        <v>115.5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13" customFormat="1">
      <c r="A158" s="13"/>
      <c r="B158" s="269"/>
      <c r="C158" s="270"/>
      <c r="D158" s="261" t="s">
        <v>465</v>
      </c>
      <c r="E158" s="271" t="s">
        <v>1</v>
      </c>
      <c r="F158" s="272" t="s">
        <v>8317</v>
      </c>
      <c r="G158" s="270"/>
      <c r="H158" s="273">
        <v>46.200000000000003</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3" customFormat="1">
      <c r="A159" s="13"/>
      <c r="B159" s="269"/>
      <c r="C159" s="270"/>
      <c r="D159" s="261" t="s">
        <v>465</v>
      </c>
      <c r="E159" s="271" t="s">
        <v>1</v>
      </c>
      <c r="F159" s="272" t="s">
        <v>8318</v>
      </c>
      <c r="G159" s="270"/>
      <c r="H159" s="273">
        <v>69.299999999999997</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115.5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55.5" customHeight="1">
      <c r="A161" s="40"/>
      <c r="B161" s="41"/>
      <c r="C161" s="247" t="s">
        <v>145</v>
      </c>
      <c r="D161" s="247" t="s">
        <v>400</v>
      </c>
      <c r="E161" s="248" t="s">
        <v>7560</v>
      </c>
      <c r="F161" s="249" t="s">
        <v>7690</v>
      </c>
      <c r="G161" s="250" t="s">
        <v>464</v>
      </c>
      <c r="H161" s="251">
        <v>136.94999999999999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174</v>
      </c>
    </row>
    <row r="162" s="13" customFormat="1">
      <c r="A162" s="13"/>
      <c r="B162" s="269"/>
      <c r="C162" s="270"/>
      <c r="D162" s="261" t="s">
        <v>465</v>
      </c>
      <c r="E162" s="271" t="s">
        <v>1</v>
      </c>
      <c r="F162" s="272" t="s">
        <v>8319</v>
      </c>
      <c r="G162" s="270"/>
      <c r="H162" s="273">
        <v>33</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3" customFormat="1">
      <c r="A163" s="13"/>
      <c r="B163" s="269"/>
      <c r="C163" s="270"/>
      <c r="D163" s="261" t="s">
        <v>465</v>
      </c>
      <c r="E163" s="271" t="s">
        <v>1</v>
      </c>
      <c r="F163" s="272" t="s">
        <v>8320</v>
      </c>
      <c r="G163" s="270"/>
      <c r="H163" s="273">
        <v>103.95</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136.94999999999999</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55.5" customHeight="1">
      <c r="A165" s="40"/>
      <c r="B165" s="41"/>
      <c r="C165" s="247" t="s">
        <v>148</v>
      </c>
      <c r="D165" s="247" t="s">
        <v>400</v>
      </c>
      <c r="E165" s="248" t="s">
        <v>7565</v>
      </c>
      <c r="F165" s="249" t="s">
        <v>7695</v>
      </c>
      <c r="G165" s="250" t="s">
        <v>464</v>
      </c>
      <c r="H165" s="251">
        <v>821.70000000000005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13" customFormat="1">
      <c r="A166" s="13"/>
      <c r="B166" s="269"/>
      <c r="C166" s="270"/>
      <c r="D166" s="261" t="s">
        <v>465</v>
      </c>
      <c r="E166" s="271" t="s">
        <v>1</v>
      </c>
      <c r="F166" s="272" t="s">
        <v>8321</v>
      </c>
      <c r="G166" s="270"/>
      <c r="H166" s="273">
        <v>198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3" customFormat="1">
      <c r="A167" s="13"/>
      <c r="B167" s="269"/>
      <c r="C167" s="270"/>
      <c r="D167" s="261" t="s">
        <v>465</v>
      </c>
      <c r="E167" s="271" t="s">
        <v>1</v>
      </c>
      <c r="F167" s="272" t="s">
        <v>8322</v>
      </c>
      <c r="G167" s="270"/>
      <c r="H167" s="273">
        <v>623.70000000000005</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821.70000000000005</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33" customHeight="1">
      <c r="A169" s="40"/>
      <c r="B169" s="41"/>
      <c r="C169" s="247" t="s">
        <v>151</v>
      </c>
      <c r="D169" s="247" t="s">
        <v>400</v>
      </c>
      <c r="E169" s="248" t="s">
        <v>7700</v>
      </c>
      <c r="F169" s="249" t="s">
        <v>7701</v>
      </c>
      <c r="G169" s="250" t="s">
        <v>464</v>
      </c>
      <c r="H169" s="251">
        <v>115.5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188</v>
      </c>
    </row>
    <row r="170" s="13" customFormat="1">
      <c r="A170" s="13"/>
      <c r="B170" s="269"/>
      <c r="C170" s="270"/>
      <c r="D170" s="261" t="s">
        <v>465</v>
      </c>
      <c r="E170" s="271" t="s">
        <v>1</v>
      </c>
      <c r="F170" s="272" t="s">
        <v>8317</v>
      </c>
      <c r="G170" s="270"/>
      <c r="H170" s="273">
        <v>46.200000000000003</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3" customFormat="1">
      <c r="A171" s="13"/>
      <c r="B171" s="269"/>
      <c r="C171" s="270"/>
      <c r="D171" s="261" t="s">
        <v>465</v>
      </c>
      <c r="E171" s="271" t="s">
        <v>1</v>
      </c>
      <c r="F171" s="272" t="s">
        <v>8318</v>
      </c>
      <c r="G171" s="270"/>
      <c r="H171" s="273">
        <v>69.299999999999997</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115.5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33" customHeight="1">
      <c r="A173" s="40"/>
      <c r="B173" s="41"/>
      <c r="C173" s="247" t="s">
        <v>154</v>
      </c>
      <c r="D173" s="247" t="s">
        <v>400</v>
      </c>
      <c r="E173" s="248" t="s">
        <v>7702</v>
      </c>
      <c r="F173" s="249" t="s">
        <v>7703</v>
      </c>
      <c r="G173" s="250" t="s">
        <v>502</v>
      </c>
      <c r="H173" s="251">
        <v>228.02199999999999</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194</v>
      </c>
    </row>
    <row r="174" s="13" customFormat="1">
      <c r="A174" s="13"/>
      <c r="B174" s="269"/>
      <c r="C174" s="270"/>
      <c r="D174" s="261" t="s">
        <v>465</v>
      </c>
      <c r="E174" s="271" t="s">
        <v>1</v>
      </c>
      <c r="F174" s="272" t="s">
        <v>8323</v>
      </c>
      <c r="G174" s="270"/>
      <c r="H174" s="273">
        <v>54.945</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3" customFormat="1">
      <c r="A175" s="13"/>
      <c r="B175" s="269"/>
      <c r="C175" s="270"/>
      <c r="D175" s="261" t="s">
        <v>465</v>
      </c>
      <c r="E175" s="271" t="s">
        <v>1</v>
      </c>
      <c r="F175" s="272" t="s">
        <v>8324</v>
      </c>
      <c r="G175" s="270"/>
      <c r="H175" s="273">
        <v>173.077</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228.02199999999999</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33" customHeight="1">
      <c r="A177" s="40"/>
      <c r="B177" s="41"/>
      <c r="C177" s="247" t="s">
        <v>157</v>
      </c>
      <c r="D177" s="247" t="s">
        <v>400</v>
      </c>
      <c r="E177" s="248" t="s">
        <v>542</v>
      </c>
      <c r="F177" s="249" t="s">
        <v>7708</v>
      </c>
      <c r="G177" s="250" t="s">
        <v>464</v>
      </c>
      <c r="H177" s="251">
        <v>136.94999999999999</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200</v>
      </c>
    </row>
    <row r="178" s="13" customFormat="1">
      <c r="A178" s="13"/>
      <c r="B178" s="269"/>
      <c r="C178" s="270"/>
      <c r="D178" s="261" t="s">
        <v>465</v>
      </c>
      <c r="E178" s="271" t="s">
        <v>1</v>
      </c>
      <c r="F178" s="272" t="s">
        <v>8319</v>
      </c>
      <c r="G178" s="270"/>
      <c r="H178" s="273">
        <v>33</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3" customFormat="1">
      <c r="A179" s="13"/>
      <c r="B179" s="269"/>
      <c r="C179" s="270"/>
      <c r="D179" s="261" t="s">
        <v>465</v>
      </c>
      <c r="E179" s="271" t="s">
        <v>1</v>
      </c>
      <c r="F179" s="272" t="s">
        <v>8320</v>
      </c>
      <c r="G179" s="270"/>
      <c r="H179" s="273">
        <v>103.95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136.94999999999999</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33" customHeight="1">
      <c r="A181" s="40"/>
      <c r="B181" s="41"/>
      <c r="C181" s="247" t="s">
        <v>8</v>
      </c>
      <c r="D181" s="247" t="s">
        <v>400</v>
      </c>
      <c r="E181" s="248" t="s">
        <v>586</v>
      </c>
      <c r="F181" s="249" t="s">
        <v>7709</v>
      </c>
      <c r="G181" s="250" t="s">
        <v>464</v>
      </c>
      <c r="H181" s="251">
        <v>115.5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206</v>
      </c>
    </row>
    <row r="182" s="13" customFormat="1">
      <c r="A182" s="13"/>
      <c r="B182" s="269"/>
      <c r="C182" s="270"/>
      <c r="D182" s="261" t="s">
        <v>465</v>
      </c>
      <c r="E182" s="271" t="s">
        <v>1</v>
      </c>
      <c r="F182" s="272" t="s">
        <v>8317</v>
      </c>
      <c r="G182" s="270"/>
      <c r="H182" s="273">
        <v>46.200000000000003</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3" customFormat="1">
      <c r="A183" s="13"/>
      <c r="B183" s="269"/>
      <c r="C183" s="270"/>
      <c r="D183" s="261" t="s">
        <v>465</v>
      </c>
      <c r="E183" s="271" t="s">
        <v>1</v>
      </c>
      <c r="F183" s="272" t="s">
        <v>8318</v>
      </c>
      <c r="G183" s="270"/>
      <c r="H183" s="273">
        <v>69.299999999999997</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115.5</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55.5" customHeight="1">
      <c r="A185" s="40"/>
      <c r="B185" s="41"/>
      <c r="C185" s="247" t="s">
        <v>162</v>
      </c>
      <c r="D185" s="247" t="s">
        <v>400</v>
      </c>
      <c r="E185" s="248" t="s">
        <v>7710</v>
      </c>
      <c r="F185" s="249" t="s">
        <v>7711</v>
      </c>
      <c r="G185" s="250" t="s">
        <v>464</v>
      </c>
      <c r="H185" s="251">
        <v>116.49</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212</v>
      </c>
    </row>
    <row r="186" s="13" customFormat="1">
      <c r="A186" s="13"/>
      <c r="B186" s="269"/>
      <c r="C186" s="270"/>
      <c r="D186" s="261" t="s">
        <v>465</v>
      </c>
      <c r="E186" s="271" t="s">
        <v>1</v>
      </c>
      <c r="F186" s="272" t="s">
        <v>8325</v>
      </c>
      <c r="G186" s="270"/>
      <c r="H186" s="273">
        <v>90.090000000000003</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3" customFormat="1">
      <c r="A187" s="13"/>
      <c r="B187" s="269"/>
      <c r="C187" s="270"/>
      <c r="D187" s="261" t="s">
        <v>465</v>
      </c>
      <c r="E187" s="271" t="s">
        <v>1</v>
      </c>
      <c r="F187" s="272" t="s">
        <v>8326</v>
      </c>
      <c r="G187" s="270"/>
      <c r="H187" s="273">
        <v>26.399999999999999</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4" customFormat="1">
      <c r="A188" s="14"/>
      <c r="B188" s="280"/>
      <c r="C188" s="281"/>
      <c r="D188" s="261" t="s">
        <v>465</v>
      </c>
      <c r="E188" s="282" t="s">
        <v>1</v>
      </c>
      <c r="F188" s="283" t="s">
        <v>467</v>
      </c>
      <c r="G188" s="281"/>
      <c r="H188" s="284">
        <v>116.49000000000001</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465</v>
      </c>
      <c r="AU188" s="290" t="s">
        <v>93</v>
      </c>
      <c r="AV188" s="14" t="s">
        <v>124</v>
      </c>
      <c r="AW188" s="14" t="s">
        <v>38</v>
      </c>
      <c r="AX188" s="14" t="s">
        <v>91</v>
      </c>
      <c r="AY188" s="290" t="s">
        <v>397</v>
      </c>
    </row>
    <row r="189" s="2" customFormat="1" ht="16.5" customHeight="1">
      <c r="A189" s="40"/>
      <c r="B189" s="41"/>
      <c r="C189" s="316" t="s">
        <v>165</v>
      </c>
      <c r="D189" s="316" t="s">
        <v>534</v>
      </c>
      <c r="E189" s="317" t="s">
        <v>7716</v>
      </c>
      <c r="F189" s="318" t="s">
        <v>7717</v>
      </c>
      <c r="G189" s="319" t="s">
        <v>502</v>
      </c>
      <c r="H189" s="320">
        <v>49.764000000000003</v>
      </c>
      <c r="I189" s="321"/>
      <c r="J189" s="322">
        <f>ROUND(I189*H189,2)</f>
        <v>0</v>
      </c>
      <c r="K189" s="323"/>
      <c r="L189" s="324"/>
      <c r="M189" s="325" t="s">
        <v>1</v>
      </c>
      <c r="N189" s="32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136</v>
      </c>
      <c r="AT189" s="259" t="s">
        <v>534</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215</v>
      </c>
    </row>
    <row r="190" s="13" customFormat="1">
      <c r="A190" s="13"/>
      <c r="B190" s="269"/>
      <c r="C190" s="270"/>
      <c r="D190" s="261" t="s">
        <v>465</v>
      </c>
      <c r="E190" s="271" t="s">
        <v>1</v>
      </c>
      <c r="F190" s="272" t="s">
        <v>8327</v>
      </c>
      <c r="G190" s="270"/>
      <c r="H190" s="273">
        <v>49.764000000000003</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4" customFormat="1">
      <c r="A191" s="14"/>
      <c r="B191" s="280"/>
      <c r="C191" s="281"/>
      <c r="D191" s="261" t="s">
        <v>465</v>
      </c>
      <c r="E191" s="282" t="s">
        <v>1</v>
      </c>
      <c r="F191" s="283" t="s">
        <v>467</v>
      </c>
      <c r="G191" s="281"/>
      <c r="H191" s="284">
        <v>49.764000000000003</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465</v>
      </c>
      <c r="AU191" s="290" t="s">
        <v>93</v>
      </c>
      <c r="AV191" s="14" t="s">
        <v>124</v>
      </c>
      <c r="AW191" s="14" t="s">
        <v>38</v>
      </c>
      <c r="AX191" s="14" t="s">
        <v>91</v>
      </c>
      <c r="AY191" s="290" t="s">
        <v>397</v>
      </c>
    </row>
    <row r="192" s="2" customFormat="1" ht="16.5" customHeight="1">
      <c r="A192" s="40"/>
      <c r="B192" s="41"/>
      <c r="C192" s="316" t="s">
        <v>168</v>
      </c>
      <c r="D192" s="316" t="s">
        <v>534</v>
      </c>
      <c r="E192" s="317" t="s">
        <v>8141</v>
      </c>
      <c r="F192" s="318" t="s">
        <v>8142</v>
      </c>
      <c r="G192" s="319" t="s">
        <v>502</v>
      </c>
      <c r="H192" s="320">
        <v>169.81999999999999</v>
      </c>
      <c r="I192" s="321"/>
      <c r="J192" s="322">
        <f>ROUND(I192*H192,2)</f>
        <v>0</v>
      </c>
      <c r="K192" s="323"/>
      <c r="L192" s="324"/>
      <c r="M192" s="325" t="s">
        <v>1</v>
      </c>
      <c r="N192" s="32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136</v>
      </c>
      <c r="AT192" s="259" t="s">
        <v>534</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661</v>
      </c>
    </row>
    <row r="193" s="13" customFormat="1">
      <c r="A193" s="13"/>
      <c r="B193" s="269"/>
      <c r="C193" s="270"/>
      <c r="D193" s="261" t="s">
        <v>465</v>
      </c>
      <c r="E193" s="271" t="s">
        <v>1</v>
      </c>
      <c r="F193" s="272" t="s">
        <v>8328</v>
      </c>
      <c r="G193" s="270"/>
      <c r="H193" s="273">
        <v>169.81999999999999</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169.81999999999999</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12" customFormat="1" ht="22.8" customHeight="1">
      <c r="A195" s="12"/>
      <c r="B195" s="231"/>
      <c r="C195" s="232"/>
      <c r="D195" s="233" t="s">
        <v>82</v>
      </c>
      <c r="E195" s="245" t="s">
        <v>93</v>
      </c>
      <c r="F195" s="245" t="s">
        <v>594</v>
      </c>
      <c r="G195" s="232"/>
      <c r="H195" s="232"/>
      <c r="I195" s="235"/>
      <c r="J195" s="246">
        <f>BK195</f>
        <v>0</v>
      </c>
      <c r="K195" s="232"/>
      <c r="L195" s="237"/>
      <c r="M195" s="238"/>
      <c r="N195" s="239"/>
      <c r="O195" s="239"/>
      <c r="P195" s="240">
        <f>SUM(P196:P201)</f>
        <v>0</v>
      </c>
      <c r="Q195" s="239"/>
      <c r="R195" s="240">
        <f>SUM(R196:R201)</f>
        <v>0</v>
      </c>
      <c r="S195" s="239"/>
      <c r="T195" s="241">
        <f>SUM(T196:T201)</f>
        <v>0</v>
      </c>
      <c r="U195" s="12"/>
      <c r="V195" s="12"/>
      <c r="W195" s="12"/>
      <c r="X195" s="12"/>
      <c r="Y195" s="12"/>
      <c r="Z195" s="12"/>
      <c r="AA195" s="12"/>
      <c r="AB195" s="12"/>
      <c r="AC195" s="12"/>
      <c r="AD195" s="12"/>
      <c r="AE195" s="12"/>
      <c r="AR195" s="242" t="s">
        <v>91</v>
      </c>
      <c r="AT195" s="243" t="s">
        <v>82</v>
      </c>
      <c r="AU195" s="243" t="s">
        <v>91</v>
      </c>
      <c r="AY195" s="242" t="s">
        <v>397</v>
      </c>
      <c r="BK195" s="244">
        <f>SUM(BK196:BK201)</f>
        <v>0</v>
      </c>
    </row>
    <row r="196" s="2" customFormat="1" ht="44.25" customHeight="1">
      <c r="A196" s="40"/>
      <c r="B196" s="41"/>
      <c r="C196" s="247" t="s">
        <v>171</v>
      </c>
      <c r="D196" s="247" t="s">
        <v>400</v>
      </c>
      <c r="E196" s="248" t="s">
        <v>8329</v>
      </c>
      <c r="F196" s="249" t="s">
        <v>8330</v>
      </c>
      <c r="G196" s="250" t="s">
        <v>461</v>
      </c>
      <c r="H196" s="251">
        <v>150</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664</v>
      </c>
    </row>
    <row r="197" s="13" customFormat="1">
      <c r="A197" s="13"/>
      <c r="B197" s="269"/>
      <c r="C197" s="270"/>
      <c r="D197" s="261" t="s">
        <v>465</v>
      </c>
      <c r="E197" s="271" t="s">
        <v>1</v>
      </c>
      <c r="F197" s="272" t="s">
        <v>8331</v>
      </c>
      <c r="G197" s="270"/>
      <c r="H197" s="273">
        <v>150</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4" customFormat="1">
      <c r="A198" s="14"/>
      <c r="B198" s="280"/>
      <c r="C198" s="281"/>
      <c r="D198" s="261" t="s">
        <v>465</v>
      </c>
      <c r="E198" s="282" t="s">
        <v>1</v>
      </c>
      <c r="F198" s="283" t="s">
        <v>467</v>
      </c>
      <c r="G198" s="281"/>
      <c r="H198" s="284">
        <v>150</v>
      </c>
      <c r="I198" s="285"/>
      <c r="J198" s="281"/>
      <c r="K198" s="281"/>
      <c r="L198" s="286"/>
      <c r="M198" s="287"/>
      <c r="N198" s="288"/>
      <c r="O198" s="288"/>
      <c r="P198" s="288"/>
      <c r="Q198" s="288"/>
      <c r="R198" s="288"/>
      <c r="S198" s="288"/>
      <c r="T198" s="289"/>
      <c r="U198" s="14"/>
      <c r="V198" s="14"/>
      <c r="W198" s="14"/>
      <c r="X198" s="14"/>
      <c r="Y198" s="14"/>
      <c r="Z198" s="14"/>
      <c r="AA198" s="14"/>
      <c r="AB198" s="14"/>
      <c r="AC198" s="14"/>
      <c r="AD198" s="14"/>
      <c r="AE198" s="14"/>
      <c r="AT198" s="290" t="s">
        <v>465</v>
      </c>
      <c r="AU198" s="290" t="s">
        <v>93</v>
      </c>
      <c r="AV198" s="14" t="s">
        <v>124</v>
      </c>
      <c r="AW198" s="14" t="s">
        <v>38</v>
      </c>
      <c r="AX198" s="14" t="s">
        <v>91</v>
      </c>
      <c r="AY198" s="290" t="s">
        <v>397</v>
      </c>
    </row>
    <row r="199" s="2" customFormat="1" ht="44.25" customHeight="1">
      <c r="A199" s="40"/>
      <c r="B199" s="41"/>
      <c r="C199" s="247" t="s">
        <v>174</v>
      </c>
      <c r="D199" s="247" t="s">
        <v>400</v>
      </c>
      <c r="E199" s="248" t="s">
        <v>8332</v>
      </c>
      <c r="F199" s="249" t="s">
        <v>8333</v>
      </c>
      <c r="G199" s="250" t="s">
        <v>461</v>
      </c>
      <c r="H199" s="251">
        <v>75</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667</v>
      </c>
    </row>
    <row r="200" s="13" customFormat="1">
      <c r="A200" s="13"/>
      <c r="B200" s="269"/>
      <c r="C200" s="270"/>
      <c r="D200" s="261" t="s">
        <v>465</v>
      </c>
      <c r="E200" s="271" t="s">
        <v>1</v>
      </c>
      <c r="F200" s="272" t="s">
        <v>1135</v>
      </c>
      <c r="G200" s="270"/>
      <c r="H200" s="273">
        <v>75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4" customFormat="1">
      <c r="A201" s="14"/>
      <c r="B201" s="280"/>
      <c r="C201" s="281"/>
      <c r="D201" s="261" t="s">
        <v>465</v>
      </c>
      <c r="E201" s="282" t="s">
        <v>1</v>
      </c>
      <c r="F201" s="283" t="s">
        <v>467</v>
      </c>
      <c r="G201" s="281"/>
      <c r="H201" s="284">
        <v>75</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465</v>
      </c>
      <c r="AU201" s="290" t="s">
        <v>93</v>
      </c>
      <c r="AV201" s="14" t="s">
        <v>124</v>
      </c>
      <c r="AW201" s="14" t="s">
        <v>38</v>
      </c>
      <c r="AX201" s="14" t="s">
        <v>91</v>
      </c>
      <c r="AY201" s="290" t="s">
        <v>397</v>
      </c>
    </row>
    <row r="202" s="12" customFormat="1" ht="22.8" customHeight="1">
      <c r="A202" s="12"/>
      <c r="B202" s="231"/>
      <c r="C202" s="232"/>
      <c r="D202" s="233" t="s">
        <v>82</v>
      </c>
      <c r="E202" s="245" t="s">
        <v>112</v>
      </c>
      <c r="F202" s="245" t="s">
        <v>638</v>
      </c>
      <c r="G202" s="232"/>
      <c r="H202" s="232"/>
      <c r="I202" s="235"/>
      <c r="J202" s="246">
        <f>BK202</f>
        <v>0</v>
      </c>
      <c r="K202" s="232"/>
      <c r="L202" s="237"/>
      <c r="M202" s="238"/>
      <c r="N202" s="239"/>
      <c r="O202" s="239"/>
      <c r="P202" s="240">
        <f>SUM(P203:P205)</f>
        <v>0</v>
      </c>
      <c r="Q202" s="239"/>
      <c r="R202" s="240">
        <f>SUM(R203:R205)</f>
        <v>0</v>
      </c>
      <c r="S202" s="239"/>
      <c r="T202" s="241">
        <f>SUM(T203:T205)</f>
        <v>0</v>
      </c>
      <c r="U202" s="12"/>
      <c r="V202" s="12"/>
      <c r="W202" s="12"/>
      <c r="X202" s="12"/>
      <c r="Y202" s="12"/>
      <c r="Z202" s="12"/>
      <c r="AA202" s="12"/>
      <c r="AB202" s="12"/>
      <c r="AC202" s="12"/>
      <c r="AD202" s="12"/>
      <c r="AE202" s="12"/>
      <c r="AR202" s="242" t="s">
        <v>91</v>
      </c>
      <c r="AT202" s="243" t="s">
        <v>82</v>
      </c>
      <c r="AU202" s="243" t="s">
        <v>91</v>
      </c>
      <c r="AY202" s="242" t="s">
        <v>397</v>
      </c>
      <c r="BK202" s="244">
        <f>SUM(BK203:BK205)</f>
        <v>0</v>
      </c>
    </row>
    <row r="203" s="2" customFormat="1" ht="21.75" customHeight="1">
      <c r="A203" s="40"/>
      <c r="B203" s="41"/>
      <c r="C203" s="316" t="s">
        <v>7</v>
      </c>
      <c r="D203" s="316" t="s">
        <v>534</v>
      </c>
      <c r="E203" s="317" t="s">
        <v>8162</v>
      </c>
      <c r="F203" s="318" t="s">
        <v>8163</v>
      </c>
      <c r="G203" s="319" t="s">
        <v>546</v>
      </c>
      <c r="H203" s="320">
        <v>423.5</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670</v>
      </c>
    </row>
    <row r="204" s="13" customFormat="1">
      <c r="A204" s="13"/>
      <c r="B204" s="269"/>
      <c r="C204" s="270"/>
      <c r="D204" s="261" t="s">
        <v>465</v>
      </c>
      <c r="E204" s="271" t="s">
        <v>1</v>
      </c>
      <c r="F204" s="272" t="s">
        <v>8334</v>
      </c>
      <c r="G204" s="270"/>
      <c r="H204" s="273">
        <v>423.5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423.5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12" customFormat="1" ht="22.8" customHeight="1">
      <c r="A206" s="12"/>
      <c r="B206" s="231"/>
      <c r="C206" s="232"/>
      <c r="D206" s="233" t="s">
        <v>82</v>
      </c>
      <c r="E206" s="245" t="s">
        <v>124</v>
      </c>
      <c r="F206" s="245" t="s">
        <v>817</v>
      </c>
      <c r="G206" s="232"/>
      <c r="H206" s="232"/>
      <c r="I206" s="235"/>
      <c r="J206" s="246">
        <f>BK206</f>
        <v>0</v>
      </c>
      <c r="K206" s="232"/>
      <c r="L206" s="237"/>
      <c r="M206" s="238"/>
      <c r="N206" s="239"/>
      <c r="O206" s="239"/>
      <c r="P206" s="240">
        <f>SUM(P207:P212)</f>
        <v>0</v>
      </c>
      <c r="Q206" s="239"/>
      <c r="R206" s="240">
        <f>SUM(R207:R212)</f>
        <v>0</v>
      </c>
      <c r="S206" s="239"/>
      <c r="T206" s="241">
        <f>SUM(T207:T212)</f>
        <v>0</v>
      </c>
      <c r="U206" s="12"/>
      <c r="V206" s="12"/>
      <c r="W206" s="12"/>
      <c r="X206" s="12"/>
      <c r="Y206" s="12"/>
      <c r="Z206" s="12"/>
      <c r="AA206" s="12"/>
      <c r="AB206" s="12"/>
      <c r="AC206" s="12"/>
      <c r="AD206" s="12"/>
      <c r="AE206" s="12"/>
      <c r="AR206" s="242" t="s">
        <v>91</v>
      </c>
      <c r="AT206" s="243" t="s">
        <v>82</v>
      </c>
      <c r="AU206" s="243" t="s">
        <v>91</v>
      </c>
      <c r="AY206" s="242" t="s">
        <v>397</v>
      </c>
      <c r="BK206" s="244">
        <f>SUM(BK207:BK212)</f>
        <v>0</v>
      </c>
    </row>
    <row r="207" s="2" customFormat="1" ht="21.75" customHeight="1">
      <c r="A207" s="40"/>
      <c r="B207" s="41"/>
      <c r="C207" s="247" t="s">
        <v>179</v>
      </c>
      <c r="D207" s="247" t="s">
        <v>400</v>
      </c>
      <c r="E207" s="248" t="s">
        <v>7722</v>
      </c>
      <c r="F207" s="249" t="s">
        <v>7723</v>
      </c>
      <c r="G207" s="250" t="s">
        <v>464</v>
      </c>
      <c r="H207" s="251">
        <v>6.5999999999999996</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673</v>
      </c>
    </row>
    <row r="208" s="13" customFormat="1">
      <c r="A208" s="13"/>
      <c r="B208" s="269"/>
      <c r="C208" s="270"/>
      <c r="D208" s="261" t="s">
        <v>465</v>
      </c>
      <c r="E208" s="271" t="s">
        <v>1</v>
      </c>
      <c r="F208" s="272" t="s">
        <v>8335</v>
      </c>
      <c r="G208" s="270"/>
      <c r="H208" s="273">
        <v>6.5999999999999996</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4" customFormat="1">
      <c r="A209" s="14"/>
      <c r="B209" s="280"/>
      <c r="C209" s="281"/>
      <c r="D209" s="261" t="s">
        <v>465</v>
      </c>
      <c r="E209" s="282" t="s">
        <v>1</v>
      </c>
      <c r="F209" s="283" t="s">
        <v>467</v>
      </c>
      <c r="G209" s="281"/>
      <c r="H209" s="284">
        <v>6.5999999999999996</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465</v>
      </c>
      <c r="AU209" s="290" t="s">
        <v>93</v>
      </c>
      <c r="AV209" s="14" t="s">
        <v>124</v>
      </c>
      <c r="AW209" s="14" t="s">
        <v>38</v>
      </c>
      <c r="AX209" s="14" t="s">
        <v>91</v>
      </c>
      <c r="AY209" s="290" t="s">
        <v>397</v>
      </c>
    </row>
    <row r="210" s="2" customFormat="1" ht="21.75" customHeight="1">
      <c r="A210" s="40"/>
      <c r="B210" s="41"/>
      <c r="C210" s="247" t="s">
        <v>185</v>
      </c>
      <c r="D210" s="247" t="s">
        <v>400</v>
      </c>
      <c r="E210" s="248" t="s">
        <v>8171</v>
      </c>
      <c r="F210" s="249" t="s">
        <v>8172</v>
      </c>
      <c r="G210" s="250" t="s">
        <v>464</v>
      </c>
      <c r="H210" s="251">
        <v>13.859999999999999</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676</v>
      </c>
    </row>
    <row r="211" s="13" customFormat="1">
      <c r="A211" s="13"/>
      <c r="B211" s="269"/>
      <c r="C211" s="270"/>
      <c r="D211" s="261" t="s">
        <v>465</v>
      </c>
      <c r="E211" s="271" t="s">
        <v>1</v>
      </c>
      <c r="F211" s="272" t="s">
        <v>8336</v>
      </c>
      <c r="G211" s="270"/>
      <c r="H211" s="273">
        <v>13.859999999999999</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13.859999999999999</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12" customFormat="1" ht="22.8" customHeight="1">
      <c r="A213" s="12"/>
      <c r="B213" s="231"/>
      <c r="C213" s="232"/>
      <c r="D213" s="233" t="s">
        <v>82</v>
      </c>
      <c r="E213" s="245" t="s">
        <v>136</v>
      </c>
      <c r="F213" s="245" t="s">
        <v>7728</v>
      </c>
      <c r="G213" s="232"/>
      <c r="H213" s="232"/>
      <c r="I213" s="235"/>
      <c r="J213" s="246">
        <f>BK213</f>
        <v>0</v>
      </c>
      <c r="K213" s="232"/>
      <c r="L213" s="237"/>
      <c r="M213" s="238"/>
      <c r="N213" s="239"/>
      <c r="O213" s="239"/>
      <c r="P213" s="240">
        <f>SUM(P214:P345)</f>
        <v>0</v>
      </c>
      <c r="Q213" s="239"/>
      <c r="R213" s="240">
        <f>SUM(R214:R345)</f>
        <v>0</v>
      </c>
      <c r="S213" s="239"/>
      <c r="T213" s="241">
        <f>SUM(T214:T345)</f>
        <v>0</v>
      </c>
      <c r="U213" s="12"/>
      <c r="V213" s="12"/>
      <c r="W213" s="12"/>
      <c r="X213" s="12"/>
      <c r="Y213" s="12"/>
      <c r="Z213" s="12"/>
      <c r="AA213" s="12"/>
      <c r="AB213" s="12"/>
      <c r="AC213" s="12"/>
      <c r="AD213" s="12"/>
      <c r="AE213" s="12"/>
      <c r="AR213" s="242" t="s">
        <v>91</v>
      </c>
      <c r="AT213" s="243" t="s">
        <v>82</v>
      </c>
      <c r="AU213" s="243" t="s">
        <v>91</v>
      </c>
      <c r="AY213" s="242" t="s">
        <v>397</v>
      </c>
      <c r="BK213" s="244">
        <f>SUM(BK214:BK345)</f>
        <v>0</v>
      </c>
    </row>
    <row r="214" s="2" customFormat="1" ht="33" customHeight="1">
      <c r="A214" s="40"/>
      <c r="B214" s="41"/>
      <c r="C214" s="247" t="s">
        <v>188</v>
      </c>
      <c r="D214" s="247" t="s">
        <v>400</v>
      </c>
      <c r="E214" s="248" t="s">
        <v>7738</v>
      </c>
      <c r="F214" s="249" t="s">
        <v>7739</v>
      </c>
      <c r="G214" s="250" t="s">
        <v>461</v>
      </c>
      <c r="H214" s="251">
        <v>60</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679</v>
      </c>
    </row>
    <row r="215" s="13" customFormat="1">
      <c r="A215" s="13"/>
      <c r="B215" s="269"/>
      <c r="C215" s="270"/>
      <c r="D215" s="261" t="s">
        <v>465</v>
      </c>
      <c r="E215" s="271" t="s">
        <v>1</v>
      </c>
      <c r="F215" s="272" t="s">
        <v>8337</v>
      </c>
      <c r="G215" s="270"/>
      <c r="H215" s="273">
        <v>60</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60</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2" customFormat="1" ht="16.5" customHeight="1">
      <c r="A217" s="40"/>
      <c r="B217" s="41"/>
      <c r="C217" s="316" t="s">
        <v>191</v>
      </c>
      <c r="D217" s="316" t="s">
        <v>534</v>
      </c>
      <c r="E217" s="317" t="s">
        <v>8020</v>
      </c>
      <c r="F217" s="318" t="s">
        <v>8021</v>
      </c>
      <c r="G217" s="319" t="s">
        <v>461</v>
      </c>
      <c r="H217" s="320">
        <v>10</v>
      </c>
      <c r="I217" s="321"/>
      <c r="J217" s="322">
        <f>ROUND(I217*H217,2)</f>
        <v>0</v>
      </c>
      <c r="K217" s="323"/>
      <c r="L217" s="324"/>
      <c r="M217" s="325" t="s">
        <v>1</v>
      </c>
      <c r="N217" s="32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136</v>
      </c>
      <c r="AT217" s="259" t="s">
        <v>534</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682</v>
      </c>
    </row>
    <row r="218" s="13" customFormat="1">
      <c r="A218" s="13"/>
      <c r="B218" s="269"/>
      <c r="C218" s="270"/>
      <c r="D218" s="261" t="s">
        <v>465</v>
      </c>
      <c r="E218" s="271" t="s">
        <v>1</v>
      </c>
      <c r="F218" s="272" t="s">
        <v>8072</v>
      </c>
      <c r="G218" s="270"/>
      <c r="H218" s="273">
        <v>10</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10</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16.5" customHeight="1">
      <c r="A220" s="40"/>
      <c r="B220" s="41"/>
      <c r="C220" s="316" t="s">
        <v>194</v>
      </c>
      <c r="D220" s="316" t="s">
        <v>534</v>
      </c>
      <c r="E220" s="317" t="s">
        <v>7741</v>
      </c>
      <c r="F220" s="318" t="s">
        <v>7742</v>
      </c>
      <c r="G220" s="319" t="s">
        <v>461</v>
      </c>
      <c r="H220" s="320">
        <v>30</v>
      </c>
      <c r="I220" s="321"/>
      <c r="J220" s="322">
        <f>ROUND(I220*H220,2)</f>
        <v>0</v>
      </c>
      <c r="K220" s="323"/>
      <c r="L220" s="324"/>
      <c r="M220" s="325" t="s">
        <v>1</v>
      </c>
      <c r="N220" s="32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136</v>
      </c>
      <c r="AT220" s="259" t="s">
        <v>534</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995</v>
      </c>
    </row>
    <row r="221" s="13" customFormat="1">
      <c r="A221" s="13"/>
      <c r="B221" s="269"/>
      <c r="C221" s="270"/>
      <c r="D221" s="261" t="s">
        <v>465</v>
      </c>
      <c r="E221" s="271" t="s">
        <v>1</v>
      </c>
      <c r="F221" s="272" t="s">
        <v>8338</v>
      </c>
      <c r="G221" s="270"/>
      <c r="H221" s="273">
        <v>30</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30</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16.5" customHeight="1">
      <c r="A223" s="40"/>
      <c r="B223" s="41"/>
      <c r="C223" s="316" t="s">
        <v>197</v>
      </c>
      <c r="D223" s="316" t="s">
        <v>534</v>
      </c>
      <c r="E223" s="317" t="s">
        <v>8339</v>
      </c>
      <c r="F223" s="318" t="s">
        <v>8340</v>
      </c>
      <c r="G223" s="319" t="s">
        <v>461</v>
      </c>
      <c r="H223" s="320">
        <v>12</v>
      </c>
      <c r="I223" s="321"/>
      <c r="J223" s="322">
        <f>ROUND(I223*H223,2)</f>
        <v>0</v>
      </c>
      <c r="K223" s="323"/>
      <c r="L223" s="324"/>
      <c r="M223" s="325" t="s">
        <v>1</v>
      </c>
      <c r="N223" s="32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136</v>
      </c>
      <c r="AT223" s="259" t="s">
        <v>534</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1026</v>
      </c>
    </row>
    <row r="224" s="13" customFormat="1">
      <c r="A224" s="13"/>
      <c r="B224" s="269"/>
      <c r="C224" s="270"/>
      <c r="D224" s="261" t="s">
        <v>465</v>
      </c>
      <c r="E224" s="271" t="s">
        <v>1</v>
      </c>
      <c r="F224" s="272" t="s">
        <v>8341</v>
      </c>
      <c r="G224" s="270"/>
      <c r="H224" s="273">
        <v>12</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12</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16.5" customHeight="1">
      <c r="A226" s="40"/>
      <c r="B226" s="41"/>
      <c r="C226" s="316" t="s">
        <v>200</v>
      </c>
      <c r="D226" s="316" t="s">
        <v>534</v>
      </c>
      <c r="E226" s="317" t="s">
        <v>8017</v>
      </c>
      <c r="F226" s="318" t="s">
        <v>8018</v>
      </c>
      <c r="G226" s="319" t="s">
        <v>461</v>
      </c>
      <c r="H226" s="320">
        <v>8</v>
      </c>
      <c r="I226" s="321"/>
      <c r="J226" s="322">
        <f>ROUND(I226*H226,2)</f>
        <v>0</v>
      </c>
      <c r="K226" s="323"/>
      <c r="L226" s="324"/>
      <c r="M226" s="325" t="s">
        <v>1</v>
      </c>
      <c r="N226" s="32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136</v>
      </c>
      <c r="AT226" s="259" t="s">
        <v>534</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1042</v>
      </c>
    </row>
    <row r="227" s="13" customFormat="1">
      <c r="A227" s="13"/>
      <c r="B227" s="269"/>
      <c r="C227" s="270"/>
      <c r="D227" s="261" t="s">
        <v>465</v>
      </c>
      <c r="E227" s="271" t="s">
        <v>1</v>
      </c>
      <c r="F227" s="272" t="s">
        <v>7665</v>
      </c>
      <c r="G227" s="270"/>
      <c r="H227" s="273">
        <v>8</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8</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33" customHeight="1">
      <c r="A229" s="40"/>
      <c r="B229" s="41"/>
      <c r="C229" s="247" t="s">
        <v>203</v>
      </c>
      <c r="D229" s="247" t="s">
        <v>400</v>
      </c>
      <c r="E229" s="248" t="s">
        <v>7748</v>
      </c>
      <c r="F229" s="249" t="s">
        <v>7749</v>
      </c>
      <c r="G229" s="250" t="s">
        <v>656</v>
      </c>
      <c r="H229" s="251">
        <v>12</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1057</v>
      </c>
    </row>
    <row r="230" s="13" customFormat="1">
      <c r="A230" s="13"/>
      <c r="B230" s="269"/>
      <c r="C230" s="270"/>
      <c r="D230" s="261" t="s">
        <v>465</v>
      </c>
      <c r="E230" s="271" t="s">
        <v>1</v>
      </c>
      <c r="F230" s="272" t="s">
        <v>8342</v>
      </c>
      <c r="G230" s="270"/>
      <c r="H230" s="273">
        <v>12</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12</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21.75" customHeight="1">
      <c r="A232" s="40"/>
      <c r="B232" s="41"/>
      <c r="C232" s="316" t="s">
        <v>206</v>
      </c>
      <c r="D232" s="316" t="s">
        <v>534</v>
      </c>
      <c r="E232" s="317" t="s">
        <v>8343</v>
      </c>
      <c r="F232" s="318" t="s">
        <v>8344</v>
      </c>
      <c r="G232" s="319" t="s">
        <v>656</v>
      </c>
      <c r="H232" s="320">
        <v>12</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534</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1066</v>
      </c>
    </row>
    <row r="233" s="13" customFormat="1">
      <c r="A233" s="13"/>
      <c r="B233" s="269"/>
      <c r="C233" s="270"/>
      <c r="D233" s="261" t="s">
        <v>465</v>
      </c>
      <c r="E233" s="271" t="s">
        <v>1</v>
      </c>
      <c r="F233" s="272" t="s">
        <v>8342</v>
      </c>
      <c r="G233" s="270"/>
      <c r="H233" s="273">
        <v>12</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12</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33" customHeight="1">
      <c r="A235" s="40"/>
      <c r="B235" s="41"/>
      <c r="C235" s="247" t="s">
        <v>209</v>
      </c>
      <c r="D235" s="247" t="s">
        <v>400</v>
      </c>
      <c r="E235" s="248" t="s">
        <v>7756</v>
      </c>
      <c r="F235" s="249" t="s">
        <v>7757</v>
      </c>
      <c r="G235" s="250" t="s">
        <v>656</v>
      </c>
      <c r="H235" s="251">
        <v>28</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1078</v>
      </c>
    </row>
    <row r="236" s="13" customFormat="1">
      <c r="A236" s="13"/>
      <c r="B236" s="269"/>
      <c r="C236" s="270"/>
      <c r="D236" s="261" t="s">
        <v>465</v>
      </c>
      <c r="E236" s="271" t="s">
        <v>1</v>
      </c>
      <c r="F236" s="272" t="s">
        <v>8345</v>
      </c>
      <c r="G236" s="270"/>
      <c r="H236" s="273">
        <v>28</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28</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16.5" customHeight="1">
      <c r="A238" s="40"/>
      <c r="B238" s="41"/>
      <c r="C238" s="316" t="s">
        <v>212</v>
      </c>
      <c r="D238" s="316" t="s">
        <v>534</v>
      </c>
      <c r="E238" s="317" t="s">
        <v>8035</v>
      </c>
      <c r="F238" s="318" t="s">
        <v>8036</v>
      </c>
      <c r="G238" s="319" t="s">
        <v>656</v>
      </c>
      <c r="H238" s="320">
        <v>1</v>
      </c>
      <c r="I238" s="321"/>
      <c r="J238" s="322">
        <f>ROUND(I238*H238,2)</f>
        <v>0</v>
      </c>
      <c r="K238" s="323"/>
      <c r="L238" s="324"/>
      <c r="M238" s="325" t="s">
        <v>1</v>
      </c>
      <c r="N238" s="32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136</v>
      </c>
      <c r="AT238" s="259" t="s">
        <v>534</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1088</v>
      </c>
    </row>
    <row r="239" s="13" customFormat="1">
      <c r="A239" s="13"/>
      <c r="B239" s="269"/>
      <c r="C239" s="270"/>
      <c r="D239" s="261" t="s">
        <v>465</v>
      </c>
      <c r="E239" s="271" t="s">
        <v>1</v>
      </c>
      <c r="F239" s="272" t="s">
        <v>91</v>
      </c>
      <c r="G239" s="270"/>
      <c r="H239" s="273">
        <v>1</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16.5" customHeight="1">
      <c r="A241" s="40"/>
      <c r="B241" s="41"/>
      <c r="C241" s="316" t="s">
        <v>182</v>
      </c>
      <c r="D241" s="316" t="s">
        <v>534</v>
      </c>
      <c r="E241" s="317" t="s">
        <v>7759</v>
      </c>
      <c r="F241" s="318" t="s">
        <v>7760</v>
      </c>
      <c r="G241" s="319" t="s">
        <v>656</v>
      </c>
      <c r="H241" s="320">
        <v>12</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1096</v>
      </c>
    </row>
    <row r="242" s="13" customFormat="1">
      <c r="A242" s="13"/>
      <c r="B242" s="269"/>
      <c r="C242" s="270"/>
      <c r="D242" s="261" t="s">
        <v>465</v>
      </c>
      <c r="E242" s="271" t="s">
        <v>1</v>
      </c>
      <c r="F242" s="272" t="s">
        <v>8342</v>
      </c>
      <c r="G242" s="270"/>
      <c r="H242" s="273">
        <v>12</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12</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21.75" customHeight="1">
      <c r="A244" s="40"/>
      <c r="B244" s="41"/>
      <c r="C244" s="316" t="s">
        <v>215</v>
      </c>
      <c r="D244" s="316" t="s">
        <v>534</v>
      </c>
      <c r="E244" s="317" t="s">
        <v>8346</v>
      </c>
      <c r="F244" s="318" t="s">
        <v>8347</v>
      </c>
      <c r="G244" s="319" t="s">
        <v>656</v>
      </c>
      <c r="H244" s="320">
        <v>15</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1105</v>
      </c>
    </row>
    <row r="245" s="13" customFormat="1">
      <c r="A245" s="13"/>
      <c r="B245" s="269"/>
      <c r="C245" s="270"/>
      <c r="D245" s="261" t="s">
        <v>465</v>
      </c>
      <c r="E245" s="271" t="s">
        <v>1</v>
      </c>
      <c r="F245" s="272" t="s">
        <v>8348</v>
      </c>
      <c r="G245" s="270"/>
      <c r="H245" s="273">
        <v>15</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15</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2" customFormat="1" ht="33" customHeight="1">
      <c r="A247" s="40"/>
      <c r="B247" s="41"/>
      <c r="C247" s="247" t="s">
        <v>218</v>
      </c>
      <c r="D247" s="247" t="s">
        <v>400</v>
      </c>
      <c r="E247" s="248" t="s">
        <v>8038</v>
      </c>
      <c r="F247" s="249" t="s">
        <v>8039</v>
      </c>
      <c r="G247" s="250" t="s">
        <v>656</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400</v>
      </c>
      <c r="AU247" s="259" t="s">
        <v>93</v>
      </c>
      <c r="AY247" s="18" t="s">
        <v>397</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790</v>
      </c>
    </row>
    <row r="248" s="13" customFormat="1">
      <c r="A248" s="13"/>
      <c r="B248" s="269"/>
      <c r="C248" s="270"/>
      <c r="D248" s="261" t="s">
        <v>465</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465</v>
      </c>
      <c r="AU248" s="279" t="s">
        <v>93</v>
      </c>
      <c r="AV248" s="13" t="s">
        <v>93</v>
      </c>
      <c r="AW248" s="13" t="s">
        <v>38</v>
      </c>
      <c r="AX248" s="13" t="s">
        <v>83</v>
      </c>
      <c r="AY248" s="279" t="s">
        <v>397</v>
      </c>
    </row>
    <row r="249" s="14" customFormat="1">
      <c r="A249" s="14"/>
      <c r="B249" s="280"/>
      <c r="C249" s="281"/>
      <c r="D249" s="261" t="s">
        <v>465</v>
      </c>
      <c r="E249" s="282" t="s">
        <v>1</v>
      </c>
      <c r="F249" s="283" t="s">
        <v>467</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465</v>
      </c>
      <c r="AU249" s="290" t="s">
        <v>93</v>
      </c>
      <c r="AV249" s="14" t="s">
        <v>124</v>
      </c>
      <c r="AW249" s="14" t="s">
        <v>38</v>
      </c>
      <c r="AX249" s="14" t="s">
        <v>91</v>
      </c>
      <c r="AY249" s="290" t="s">
        <v>397</v>
      </c>
    </row>
    <row r="250" s="2" customFormat="1" ht="16.5" customHeight="1">
      <c r="A250" s="40"/>
      <c r="B250" s="41"/>
      <c r="C250" s="316" t="s">
        <v>661</v>
      </c>
      <c r="D250" s="316" t="s">
        <v>534</v>
      </c>
      <c r="E250" s="317" t="s">
        <v>8041</v>
      </c>
      <c r="F250" s="318" t="s">
        <v>8042</v>
      </c>
      <c r="G250" s="319" t="s">
        <v>656</v>
      </c>
      <c r="H250" s="320">
        <v>1</v>
      </c>
      <c r="I250" s="321"/>
      <c r="J250" s="322">
        <f>ROUND(I250*H250,2)</f>
        <v>0</v>
      </c>
      <c r="K250" s="323"/>
      <c r="L250" s="324"/>
      <c r="M250" s="325" t="s">
        <v>1</v>
      </c>
      <c r="N250" s="32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136</v>
      </c>
      <c r="AT250" s="259" t="s">
        <v>534</v>
      </c>
      <c r="AU250" s="259" t="s">
        <v>93</v>
      </c>
      <c r="AY250" s="18" t="s">
        <v>397</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793</v>
      </c>
    </row>
    <row r="251" s="13" customFormat="1">
      <c r="A251" s="13"/>
      <c r="B251" s="269"/>
      <c r="C251" s="270"/>
      <c r="D251" s="261" t="s">
        <v>465</v>
      </c>
      <c r="E251" s="271" t="s">
        <v>1</v>
      </c>
      <c r="F251" s="272" t="s">
        <v>91</v>
      </c>
      <c r="G251" s="270"/>
      <c r="H251" s="273">
        <v>1</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465</v>
      </c>
      <c r="AU251" s="279" t="s">
        <v>93</v>
      </c>
      <c r="AV251" s="13" t="s">
        <v>93</v>
      </c>
      <c r="AW251" s="13" t="s">
        <v>38</v>
      </c>
      <c r="AX251" s="13" t="s">
        <v>83</v>
      </c>
      <c r="AY251" s="279" t="s">
        <v>397</v>
      </c>
    </row>
    <row r="252" s="14" customFormat="1">
      <c r="A252" s="14"/>
      <c r="B252" s="280"/>
      <c r="C252" s="281"/>
      <c r="D252" s="261" t="s">
        <v>465</v>
      </c>
      <c r="E252" s="282" t="s">
        <v>1</v>
      </c>
      <c r="F252" s="283" t="s">
        <v>467</v>
      </c>
      <c r="G252" s="281"/>
      <c r="H252" s="284">
        <v>1</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465</v>
      </c>
      <c r="AU252" s="290" t="s">
        <v>93</v>
      </c>
      <c r="AV252" s="14" t="s">
        <v>124</v>
      </c>
      <c r="AW252" s="14" t="s">
        <v>38</v>
      </c>
      <c r="AX252" s="14" t="s">
        <v>91</v>
      </c>
      <c r="AY252" s="290" t="s">
        <v>397</v>
      </c>
    </row>
    <row r="253" s="2" customFormat="1" ht="33" customHeight="1">
      <c r="A253" s="40"/>
      <c r="B253" s="41"/>
      <c r="C253" s="247" t="s">
        <v>795</v>
      </c>
      <c r="D253" s="247" t="s">
        <v>400</v>
      </c>
      <c r="E253" s="248" t="s">
        <v>8349</v>
      </c>
      <c r="F253" s="249" t="s">
        <v>8350</v>
      </c>
      <c r="G253" s="250" t="s">
        <v>656</v>
      </c>
      <c r="H253" s="251">
        <v>6</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93</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798</v>
      </c>
    </row>
    <row r="254" s="13" customFormat="1">
      <c r="A254" s="13"/>
      <c r="B254" s="269"/>
      <c r="C254" s="270"/>
      <c r="D254" s="261" t="s">
        <v>465</v>
      </c>
      <c r="E254" s="271" t="s">
        <v>1</v>
      </c>
      <c r="F254" s="272" t="s">
        <v>8243</v>
      </c>
      <c r="G254" s="270"/>
      <c r="H254" s="273">
        <v>6</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465</v>
      </c>
      <c r="AU254" s="279" t="s">
        <v>93</v>
      </c>
      <c r="AV254" s="13" t="s">
        <v>93</v>
      </c>
      <c r="AW254" s="13" t="s">
        <v>38</v>
      </c>
      <c r="AX254" s="13" t="s">
        <v>83</v>
      </c>
      <c r="AY254" s="279" t="s">
        <v>397</v>
      </c>
    </row>
    <row r="255" s="14" customFormat="1">
      <c r="A255" s="14"/>
      <c r="B255" s="280"/>
      <c r="C255" s="281"/>
      <c r="D255" s="261" t="s">
        <v>465</v>
      </c>
      <c r="E255" s="282" t="s">
        <v>1</v>
      </c>
      <c r="F255" s="283" t="s">
        <v>467</v>
      </c>
      <c r="G255" s="281"/>
      <c r="H255" s="284">
        <v>6</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465</v>
      </c>
      <c r="AU255" s="290" t="s">
        <v>93</v>
      </c>
      <c r="AV255" s="14" t="s">
        <v>124</v>
      </c>
      <c r="AW255" s="14" t="s">
        <v>38</v>
      </c>
      <c r="AX255" s="14" t="s">
        <v>91</v>
      </c>
      <c r="AY255" s="290" t="s">
        <v>397</v>
      </c>
    </row>
    <row r="256" s="2" customFormat="1" ht="16.5" customHeight="1">
      <c r="A256" s="40"/>
      <c r="B256" s="41"/>
      <c r="C256" s="316" t="s">
        <v>664</v>
      </c>
      <c r="D256" s="316" t="s">
        <v>534</v>
      </c>
      <c r="E256" s="317" t="s">
        <v>8351</v>
      </c>
      <c r="F256" s="318" t="s">
        <v>8352</v>
      </c>
      <c r="G256" s="319" t="s">
        <v>656</v>
      </c>
      <c r="H256" s="320">
        <v>6</v>
      </c>
      <c r="I256" s="321"/>
      <c r="J256" s="322">
        <f>ROUND(I256*H256,2)</f>
        <v>0</v>
      </c>
      <c r="K256" s="323"/>
      <c r="L256" s="324"/>
      <c r="M256" s="325" t="s">
        <v>1</v>
      </c>
      <c r="N256" s="32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136</v>
      </c>
      <c r="AT256" s="259" t="s">
        <v>534</v>
      </c>
      <c r="AU256" s="259" t="s">
        <v>93</v>
      </c>
      <c r="AY256" s="18" t="s">
        <v>397</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807</v>
      </c>
    </row>
    <row r="257" s="13" customFormat="1">
      <c r="A257" s="13"/>
      <c r="B257" s="269"/>
      <c r="C257" s="270"/>
      <c r="D257" s="261" t="s">
        <v>465</v>
      </c>
      <c r="E257" s="271" t="s">
        <v>1</v>
      </c>
      <c r="F257" s="272" t="s">
        <v>8243</v>
      </c>
      <c r="G257" s="270"/>
      <c r="H257" s="273">
        <v>6</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6</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33" customHeight="1">
      <c r="A259" s="40"/>
      <c r="B259" s="41"/>
      <c r="C259" s="247" t="s">
        <v>809</v>
      </c>
      <c r="D259" s="247" t="s">
        <v>400</v>
      </c>
      <c r="E259" s="248" t="s">
        <v>8353</v>
      </c>
      <c r="F259" s="249" t="s">
        <v>8354</v>
      </c>
      <c r="G259" s="250" t="s">
        <v>656</v>
      </c>
      <c r="H259" s="251">
        <v>6</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400</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812</v>
      </c>
    </row>
    <row r="260" s="13" customFormat="1">
      <c r="A260" s="13"/>
      <c r="B260" s="269"/>
      <c r="C260" s="270"/>
      <c r="D260" s="261" t="s">
        <v>465</v>
      </c>
      <c r="E260" s="271" t="s">
        <v>1</v>
      </c>
      <c r="F260" s="272" t="s">
        <v>8243</v>
      </c>
      <c r="G260" s="270"/>
      <c r="H260" s="273">
        <v>6</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4" customFormat="1">
      <c r="A261" s="14"/>
      <c r="B261" s="280"/>
      <c r="C261" s="281"/>
      <c r="D261" s="261" t="s">
        <v>465</v>
      </c>
      <c r="E261" s="282" t="s">
        <v>1</v>
      </c>
      <c r="F261" s="283" t="s">
        <v>467</v>
      </c>
      <c r="G261" s="281"/>
      <c r="H261" s="284">
        <v>6</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465</v>
      </c>
      <c r="AU261" s="290" t="s">
        <v>93</v>
      </c>
      <c r="AV261" s="14" t="s">
        <v>124</v>
      </c>
      <c r="AW261" s="14" t="s">
        <v>38</v>
      </c>
      <c r="AX261" s="14" t="s">
        <v>91</v>
      </c>
      <c r="AY261" s="290" t="s">
        <v>397</v>
      </c>
    </row>
    <row r="262" s="2" customFormat="1" ht="16.5" customHeight="1">
      <c r="A262" s="40"/>
      <c r="B262" s="41"/>
      <c r="C262" s="316" t="s">
        <v>667</v>
      </c>
      <c r="D262" s="316" t="s">
        <v>534</v>
      </c>
      <c r="E262" s="317" t="s">
        <v>8355</v>
      </c>
      <c r="F262" s="318" t="s">
        <v>8356</v>
      </c>
      <c r="G262" s="319" t="s">
        <v>656</v>
      </c>
      <c r="H262" s="320">
        <v>6</v>
      </c>
      <c r="I262" s="321"/>
      <c r="J262" s="322">
        <f>ROUND(I262*H262,2)</f>
        <v>0</v>
      </c>
      <c r="K262" s="323"/>
      <c r="L262" s="324"/>
      <c r="M262" s="325" t="s">
        <v>1</v>
      </c>
      <c r="N262" s="32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136</v>
      </c>
      <c r="AT262" s="259" t="s">
        <v>534</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815</v>
      </c>
    </row>
    <row r="263" s="13" customFormat="1">
      <c r="A263" s="13"/>
      <c r="B263" s="269"/>
      <c r="C263" s="270"/>
      <c r="D263" s="261" t="s">
        <v>465</v>
      </c>
      <c r="E263" s="271" t="s">
        <v>1</v>
      </c>
      <c r="F263" s="272" t="s">
        <v>8243</v>
      </c>
      <c r="G263" s="270"/>
      <c r="H263" s="273">
        <v>6</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465</v>
      </c>
      <c r="AU263" s="279" t="s">
        <v>93</v>
      </c>
      <c r="AV263" s="13" t="s">
        <v>93</v>
      </c>
      <c r="AW263" s="13" t="s">
        <v>38</v>
      </c>
      <c r="AX263" s="13" t="s">
        <v>83</v>
      </c>
      <c r="AY263" s="279" t="s">
        <v>397</v>
      </c>
    </row>
    <row r="264" s="14" customFormat="1">
      <c r="A264" s="14"/>
      <c r="B264" s="280"/>
      <c r="C264" s="281"/>
      <c r="D264" s="261" t="s">
        <v>465</v>
      </c>
      <c r="E264" s="282" t="s">
        <v>1</v>
      </c>
      <c r="F264" s="283" t="s">
        <v>467</v>
      </c>
      <c r="G264" s="281"/>
      <c r="H264" s="284">
        <v>6</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465</v>
      </c>
      <c r="AU264" s="290" t="s">
        <v>93</v>
      </c>
      <c r="AV264" s="14" t="s">
        <v>124</v>
      </c>
      <c r="AW264" s="14" t="s">
        <v>38</v>
      </c>
      <c r="AX264" s="14" t="s">
        <v>91</v>
      </c>
      <c r="AY264" s="290" t="s">
        <v>397</v>
      </c>
    </row>
    <row r="265" s="2" customFormat="1" ht="16.5" customHeight="1">
      <c r="A265" s="40"/>
      <c r="B265" s="41"/>
      <c r="C265" s="247" t="s">
        <v>818</v>
      </c>
      <c r="D265" s="247" t="s">
        <v>400</v>
      </c>
      <c r="E265" s="248" t="s">
        <v>7765</v>
      </c>
      <c r="F265" s="249" t="s">
        <v>7766</v>
      </c>
      <c r="G265" s="250" t="s">
        <v>461</v>
      </c>
      <c r="H265" s="251">
        <v>60</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400</v>
      </c>
      <c r="AU265" s="259" t="s">
        <v>93</v>
      </c>
      <c r="AY265" s="18" t="s">
        <v>397</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821</v>
      </c>
    </row>
    <row r="266" s="13" customFormat="1">
      <c r="A266" s="13"/>
      <c r="B266" s="269"/>
      <c r="C266" s="270"/>
      <c r="D266" s="261" t="s">
        <v>465</v>
      </c>
      <c r="E266" s="271" t="s">
        <v>1</v>
      </c>
      <c r="F266" s="272" t="s">
        <v>8357</v>
      </c>
      <c r="G266" s="270"/>
      <c r="H266" s="273">
        <v>60</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465</v>
      </c>
      <c r="AU266" s="279" t="s">
        <v>93</v>
      </c>
      <c r="AV266" s="13" t="s">
        <v>93</v>
      </c>
      <c r="AW266" s="13" t="s">
        <v>38</v>
      </c>
      <c r="AX266" s="13" t="s">
        <v>83</v>
      </c>
      <c r="AY266" s="279" t="s">
        <v>397</v>
      </c>
    </row>
    <row r="267" s="14" customFormat="1">
      <c r="A267" s="14"/>
      <c r="B267" s="280"/>
      <c r="C267" s="281"/>
      <c r="D267" s="261" t="s">
        <v>465</v>
      </c>
      <c r="E267" s="282" t="s">
        <v>1</v>
      </c>
      <c r="F267" s="283" t="s">
        <v>467</v>
      </c>
      <c r="G267" s="281"/>
      <c r="H267" s="284">
        <v>60</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465</v>
      </c>
      <c r="AU267" s="290" t="s">
        <v>93</v>
      </c>
      <c r="AV267" s="14" t="s">
        <v>124</v>
      </c>
      <c r="AW267" s="14" t="s">
        <v>38</v>
      </c>
      <c r="AX267" s="14" t="s">
        <v>91</v>
      </c>
      <c r="AY267" s="290" t="s">
        <v>397</v>
      </c>
    </row>
    <row r="268" s="2" customFormat="1" ht="21.75" customHeight="1">
      <c r="A268" s="40"/>
      <c r="B268" s="41"/>
      <c r="C268" s="247" t="s">
        <v>670</v>
      </c>
      <c r="D268" s="247" t="s">
        <v>400</v>
      </c>
      <c r="E268" s="248" t="s">
        <v>7768</v>
      </c>
      <c r="F268" s="249" t="s">
        <v>7769</v>
      </c>
      <c r="G268" s="250" t="s">
        <v>461</v>
      </c>
      <c r="H268" s="251">
        <v>60</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400</v>
      </c>
      <c r="AU268" s="259" t="s">
        <v>93</v>
      </c>
      <c r="AY268" s="18" t="s">
        <v>397</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1173</v>
      </c>
    </row>
    <row r="269" s="13" customFormat="1">
      <c r="A269" s="13"/>
      <c r="B269" s="269"/>
      <c r="C269" s="270"/>
      <c r="D269" s="261" t="s">
        <v>465</v>
      </c>
      <c r="E269" s="271" t="s">
        <v>1</v>
      </c>
      <c r="F269" s="272" t="s">
        <v>8357</v>
      </c>
      <c r="G269" s="270"/>
      <c r="H269" s="273">
        <v>60</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60</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21.75" customHeight="1">
      <c r="A271" s="40"/>
      <c r="B271" s="41"/>
      <c r="C271" s="247" t="s">
        <v>836</v>
      </c>
      <c r="D271" s="247" t="s">
        <v>400</v>
      </c>
      <c r="E271" s="248" t="s">
        <v>7770</v>
      </c>
      <c r="F271" s="249" t="s">
        <v>7771</v>
      </c>
      <c r="G271" s="250" t="s">
        <v>656</v>
      </c>
      <c r="H271" s="251">
        <v>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400</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1187</v>
      </c>
    </row>
    <row r="272" s="13" customFormat="1">
      <c r="A272" s="13"/>
      <c r="B272" s="269"/>
      <c r="C272" s="270"/>
      <c r="D272" s="261" t="s">
        <v>465</v>
      </c>
      <c r="E272" s="271" t="s">
        <v>1</v>
      </c>
      <c r="F272" s="272" t="s">
        <v>91</v>
      </c>
      <c r="G272" s="270"/>
      <c r="H272" s="273">
        <v>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33" customHeight="1">
      <c r="A274" s="40"/>
      <c r="B274" s="41"/>
      <c r="C274" s="247" t="s">
        <v>673</v>
      </c>
      <c r="D274" s="247" t="s">
        <v>400</v>
      </c>
      <c r="E274" s="248" t="s">
        <v>8290</v>
      </c>
      <c r="F274" s="249" t="s">
        <v>8291</v>
      </c>
      <c r="G274" s="250" t="s">
        <v>656</v>
      </c>
      <c r="H274" s="251">
        <v>1</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1197</v>
      </c>
    </row>
    <row r="275" s="13" customFormat="1">
      <c r="A275" s="13"/>
      <c r="B275" s="269"/>
      <c r="C275" s="270"/>
      <c r="D275" s="261" t="s">
        <v>465</v>
      </c>
      <c r="E275" s="271" t="s">
        <v>1</v>
      </c>
      <c r="F275" s="272" t="s">
        <v>91</v>
      </c>
      <c r="G275" s="270"/>
      <c r="H275" s="273">
        <v>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465</v>
      </c>
      <c r="AU275" s="279" t="s">
        <v>93</v>
      </c>
      <c r="AV275" s="13" t="s">
        <v>93</v>
      </c>
      <c r="AW275" s="13" t="s">
        <v>38</v>
      </c>
      <c r="AX275" s="13" t="s">
        <v>83</v>
      </c>
      <c r="AY275" s="279" t="s">
        <v>397</v>
      </c>
    </row>
    <row r="276" s="14" customFormat="1">
      <c r="A276" s="14"/>
      <c r="B276" s="280"/>
      <c r="C276" s="281"/>
      <c r="D276" s="261" t="s">
        <v>465</v>
      </c>
      <c r="E276" s="282" t="s">
        <v>1</v>
      </c>
      <c r="F276" s="283" t="s">
        <v>467</v>
      </c>
      <c r="G276" s="281"/>
      <c r="H276" s="284">
        <v>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465</v>
      </c>
      <c r="AU276" s="290" t="s">
        <v>93</v>
      </c>
      <c r="AV276" s="14" t="s">
        <v>124</v>
      </c>
      <c r="AW276" s="14" t="s">
        <v>38</v>
      </c>
      <c r="AX276" s="14" t="s">
        <v>91</v>
      </c>
      <c r="AY276" s="290" t="s">
        <v>397</v>
      </c>
    </row>
    <row r="277" s="2" customFormat="1" ht="21.75" customHeight="1">
      <c r="A277" s="40"/>
      <c r="B277" s="41"/>
      <c r="C277" s="316" t="s">
        <v>849</v>
      </c>
      <c r="D277" s="316" t="s">
        <v>534</v>
      </c>
      <c r="E277" s="317" t="s">
        <v>8292</v>
      </c>
      <c r="F277" s="318" t="s">
        <v>8293</v>
      </c>
      <c r="G277" s="319" t="s">
        <v>656</v>
      </c>
      <c r="H277" s="320">
        <v>1</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534</v>
      </c>
      <c r="AU277" s="259" t="s">
        <v>93</v>
      </c>
      <c r="AY277" s="18" t="s">
        <v>397</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1205</v>
      </c>
    </row>
    <row r="278" s="13" customFormat="1">
      <c r="A278" s="13"/>
      <c r="B278" s="269"/>
      <c r="C278" s="270"/>
      <c r="D278" s="261" t="s">
        <v>465</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465</v>
      </c>
      <c r="AU278" s="279" t="s">
        <v>93</v>
      </c>
      <c r="AV278" s="13" t="s">
        <v>93</v>
      </c>
      <c r="AW278" s="13" t="s">
        <v>38</v>
      </c>
      <c r="AX278" s="13" t="s">
        <v>83</v>
      </c>
      <c r="AY278" s="279" t="s">
        <v>397</v>
      </c>
    </row>
    <row r="279" s="14" customFormat="1">
      <c r="A279" s="14"/>
      <c r="B279" s="280"/>
      <c r="C279" s="281"/>
      <c r="D279" s="261" t="s">
        <v>465</v>
      </c>
      <c r="E279" s="282" t="s">
        <v>1</v>
      </c>
      <c r="F279" s="283" t="s">
        <v>467</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465</v>
      </c>
      <c r="AU279" s="290" t="s">
        <v>93</v>
      </c>
      <c r="AV279" s="14" t="s">
        <v>124</v>
      </c>
      <c r="AW279" s="14" t="s">
        <v>38</v>
      </c>
      <c r="AX279" s="14" t="s">
        <v>91</v>
      </c>
      <c r="AY279" s="290" t="s">
        <v>397</v>
      </c>
    </row>
    <row r="280" s="2" customFormat="1" ht="21.75" customHeight="1">
      <c r="A280" s="40"/>
      <c r="B280" s="41"/>
      <c r="C280" s="316" t="s">
        <v>676</v>
      </c>
      <c r="D280" s="316" t="s">
        <v>534</v>
      </c>
      <c r="E280" s="317" t="s">
        <v>7776</v>
      </c>
      <c r="F280" s="318" t="s">
        <v>7777</v>
      </c>
      <c r="G280" s="319" t="s">
        <v>656</v>
      </c>
      <c r="H280" s="320">
        <v>1</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534</v>
      </c>
      <c r="AU280" s="259" t="s">
        <v>93</v>
      </c>
      <c r="AY280" s="18" t="s">
        <v>397</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1216</v>
      </c>
    </row>
    <row r="281" s="13" customFormat="1">
      <c r="A281" s="13"/>
      <c r="B281" s="269"/>
      <c r="C281" s="270"/>
      <c r="D281" s="261" t="s">
        <v>465</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2" customFormat="1" ht="21.75" customHeight="1">
      <c r="A283" s="40"/>
      <c r="B283" s="41"/>
      <c r="C283" s="316" t="s">
        <v>859</v>
      </c>
      <c r="D283" s="316" t="s">
        <v>534</v>
      </c>
      <c r="E283" s="317" t="s">
        <v>7778</v>
      </c>
      <c r="F283" s="318" t="s">
        <v>7779</v>
      </c>
      <c r="G283" s="319" t="s">
        <v>656</v>
      </c>
      <c r="H283" s="320">
        <v>2</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534</v>
      </c>
      <c r="AU283" s="259" t="s">
        <v>93</v>
      </c>
      <c r="AY283" s="18" t="s">
        <v>397</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1233</v>
      </c>
    </row>
    <row r="284" s="13" customFormat="1">
      <c r="A284" s="13"/>
      <c r="B284" s="269"/>
      <c r="C284" s="270"/>
      <c r="D284" s="261" t="s">
        <v>465</v>
      </c>
      <c r="E284" s="271" t="s">
        <v>1</v>
      </c>
      <c r="F284" s="272" t="s">
        <v>7745</v>
      </c>
      <c r="G284" s="270"/>
      <c r="H284" s="273">
        <v>2</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465</v>
      </c>
      <c r="AU284" s="279" t="s">
        <v>93</v>
      </c>
      <c r="AV284" s="13" t="s">
        <v>93</v>
      </c>
      <c r="AW284" s="13" t="s">
        <v>38</v>
      </c>
      <c r="AX284" s="13" t="s">
        <v>83</v>
      </c>
      <c r="AY284" s="279" t="s">
        <v>397</v>
      </c>
    </row>
    <row r="285" s="14" customFormat="1">
      <c r="A285" s="14"/>
      <c r="B285" s="280"/>
      <c r="C285" s="281"/>
      <c r="D285" s="261" t="s">
        <v>465</v>
      </c>
      <c r="E285" s="282" t="s">
        <v>1</v>
      </c>
      <c r="F285" s="283" t="s">
        <v>467</v>
      </c>
      <c r="G285" s="281"/>
      <c r="H285" s="284">
        <v>2</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465</v>
      </c>
      <c r="AU285" s="290" t="s">
        <v>93</v>
      </c>
      <c r="AV285" s="14" t="s">
        <v>124</v>
      </c>
      <c r="AW285" s="14" t="s">
        <v>38</v>
      </c>
      <c r="AX285" s="14" t="s">
        <v>91</v>
      </c>
      <c r="AY285" s="290" t="s">
        <v>397</v>
      </c>
    </row>
    <row r="286" s="2" customFormat="1" ht="16.5" customHeight="1">
      <c r="A286" s="40"/>
      <c r="B286" s="41"/>
      <c r="C286" s="316" t="s">
        <v>679</v>
      </c>
      <c r="D286" s="316" t="s">
        <v>534</v>
      </c>
      <c r="E286" s="317" t="s">
        <v>7780</v>
      </c>
      <c r="F286" s="318" t="s">
        <v>7781</v>
      </c>
      <c r="G286" s="319" t="s">
        <v>656</v>
      </c>
      <c r="H286" s="320">
        <v>1</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534</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1241</v>
      </c>
    </row>
    <row r="287" s="13" customFormat="1">
      <c r="A287" s="13"/>
      <c r="B287" s="269"/>
      <c r="C287" s="270"/>
      <c r="D287" s="261" t="s">
        <v>465</v>
      </c>
      <c r="E287" s="271" t="s">
        <v>1</v>
      </c>
      <c r="F287" s="272" t="s">
        <v>91</v>
      </c>
      <c r="G287" s="270"/>
      <c r="H287" s="273">
        <v>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465</v>
      </c>
      <c r="AU287" s="279" t="s">
        <v>93</v>
      </c>
      <c r="AV287" s="13" t="s">
        <v>93</v>
      </c>
      <c r="AW287" s="13" t="s">
        <v>38</v>
      </c>
      <c r="AX287" s="13" t="s">
        <v>83</v>
      </c>
      <c r="AY287" s="279" t="s">
        <v>397</v>
      </c>
    </row>
    <row r="288" s="14" customFormat="1">
      <c r="A288" s="14"/>
      <c r="B288" s="280"/>
      <c r="C288" s="281"/>
      <c r="D288" s="261" t="s">
        <v>465</v>
      </c>
      <c r="E288" s="282" t="s">
        <v>1</v>
      </c>
      <c r="F288" s="283" t="s">
        <v>467</v>
      </c>
      <c r="G288" s="281"/>
      <c r="H288" s="284">
        <v>1</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465</v>
      </c>
      <c r="AU288" s="290" t="s">
        <v>93</v>
      </c>
      <c r="AV288" s="14" t="s">
        <v>124</v>
      </c>
      <c r="AW288" s="14" t="s">
        <v>38</v>
      </c>
      <c r="AX288" s="14" t="s">
        <v>91</v>
      </c>
      <c r="AY288" s="290" t="s">
        <v>397</v>
      </c>
    </row>
    <row r="289" s="2" customFormat="1" ht="16.5" customHeight="1">
      <c r="A289" s="40"/>
      <c r="B289" s="41"/>
      <c r="C289" s="316" t="s">
        <v>926</v>
      </c>
      <c r="D289" s="316" t="s">
        <v>534</v>
      </c>
      <c r="E289" s="317" t="s">
        <v>8358</v>
      </c>
      <c r="F289" s="318" t="s">
        <v>8359</v>
      </c>
      <c r="G289" s="319" t="s">
        <v>656</v>
      </c>
      <c r="H289" s="320">
        <v>1</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534</v>
      </c>
      <c r="AU289" s="259" t="s">
        <v>93</v>
      </c>
      <c r="AY289" s="18" t="s">
        <v>397</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1261</v>
      </c>
    </row>
    <row r="290" s="13" customFormat="1">
      <c r="A290" s="13"/>
      <c r="B290" s="269"/>
      <c r="C290" s="270"/>
      <c r="D290" s="261" t="s">
        <v>465</v>
      </c>
      <c r="E290" s="271" t="s">
        <v>1</v>
      </c>
      <c r="F290" s="272" t="s">
        <v>91</v>
      </c>
      <c r="G290" s="270"/>
      <c r="H290" s="273">
        <v>1</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465</v>
      </c>
      <c r="AU290" s="279" t="s">
        <v>93</v>
      </c>
      <c r="AV290" s="13" t="s">
        <v>93</v>
      </c>
      <c r="AW290" s="13" t="s">
        <v>38</v>
      </c>
      <c r="AX290" s="13" t="s">
        <v>83</v>
      </c>
      <c r="AY290" s="279" t="s">
        <v>397</v>
      </c>
    </row>
    <row r="291" s="14" customFormat="1">
      <c r="A291" s="14"/>
      <c r="B291" s="280"/>
      <c r="C291" s="281"/>
      <c r="D291" s="261" t="s">
        <v>465</v>
      </c>
      <c r="E291" s="282" t="s">
        <v>1</v>
      </c>
      <c r="F291" s="283" t="s">
        <v>467</v>
      </c>
      <c r="G291" s="281"/>
      <c r="H291" s="284">
        <v>1</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465</v>
      </c>
      <c r="AU291" s="290" t="s">
        <v>93</v>
      </c>
      <c r="AV291" s="14" t="s">
        <v>124</v>
      </c>
      <c r="AW291" s="14" t="s">
        <v>38</v>
      </c>
      <c r="AX291" s="14" t="s">
        <v>91</v>
      </c>
      <c r="AY291" s="290" t="s">
        <v>397</v>
      </c>
    </row>
    <row r="292" s="2" customFormat="1" ht="33" customHeight="1">
      <c r="A292" s="40"/>
      <c r="B292" s="41"/>
      <c r="C292" s="247" t="s">
        <v>682</v>
      </c>
      <c r="D292" s="247" t="s">
        <v>400</v>
      </c>
      <c r="E292" s="248" t="s">
        <v>7793</v>
      </c>
      <c r="F292" s="249" t="s">
        <v>7794</v>
      </c>
      <c r="G292" s="250" t="s">
        <v>656</v>
      </c>
      <c r="H292" s="251">
        <v>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400</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1280</v>
      </c>
    </row>
    <row r="293" s="13" customFormat="1">
      <c r="A293" s="13"/>
      <c r="B293" s="269"/>
      <c r="C293" s="270"/>
      <c r="D293" s="261" t="s">
        <v>465</v>
      </c>
      <c r="E293" s="271" t="s">
        <v>1</v>
      </c>
      <c r="F293" s="272" t="s">
        <v>7802</v>
      </c>
      <c r="G293" s="270"/>
      <c r="H293" s="273">
        <v>4</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465</v>
      </c>
      <c r="AU293" s="279" t="s">
        <v>93</v>
      </c>
      <c r="AV293" s="13" t="s">
        <v>93</v>
      </c>
      <c r="AW293" s="13" t="s">
        <v>38</v>
      </c>
      <c r="AX293" s="13" t="s">
        <v>83</v>
      </c>
      <c r="AY293" s="279" t="s">
        <v>397</v>
      </c>
    </row>
    <row r="294" s="14" customFormat="1">
      <c r="A294" s="14"/>
      <c r="B294" s="280"/>
      <c r="C294" s="281"/>
      <c r="D294" s="261" t="s">
        <v>465</v>
      </c>
      <c r="E294" s="282" t="s">
        <v>1</v>
      </c>
      <c r="F294" s="283" t="s">
        <v>467</v>
      </c>
      <c r="G294" s="281"/>
      <c r="H294" s="284">
        <v>4</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465</v>
      </c>
      <c r="AU294" s="290" t="s">
        <v>93</v>
      </c>
      <c r="AV294" s="14" t="s">
        <v>124</v>
      </c>
      <c r="AW294" s="14" t="s">
        <v>38</v>
      </c>
      <c r="AX294" s="14" t="s">
        <v>91</v>
      </c>
      <c r="AY294" s="290" t="s">
        <v>397</v>
      </c>
    </row>
    <row r="295" s="2" customFormat="1" ht="33" customHeight="1">
      <c r="A295" s="40"/>
      <c r="B295" s="41"/>
      <c r="C295" s="247" t="s">
        <v>987</v>
      </c>
      <c r="D295" s="247" t="s">
        <v>400</v>
      </c>
      <c r="E295" s="248" t="s">
        <v>7795</v>
      </c>
      <c r="F295" s="249" t="s">
        <v>7796</v>
      </c>
      <c r="G295" s="250" t="s">
        <v>656</v>
      </c>
      <c r="H295" s="251">
        <v>4</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400</v>
      </c>
      <c r="AU295" s="259" t="s">
        <v>93</v>
      </c>
      <c r="AY295" s="18" t="s">
        <v>397</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1296</v>
      </c>
    </row>
    <row r="296" s="13" customFormat="1">
      <c r="A296" s="13"/>
      <c r="B296" s="269"/>
      <c r="C296" s="270"/>
      <c r="D296" s="261" t="s">
        <v>465</v>
      </c>
      <c r="E296" s="271" t="s">
        <v>1</v>
      </c>
      <c r="F296" s="272" t="s">
        <v>7802</v>
      </c>
      <c r="G296" s="270"/>
      <c r="H296" s="273">
        <v>4</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465</v>
      </c>
      <c r="AU296" s="279" t="s">
        <v>93</v>
      </c>
      <c r="AV296" s="13" t="s">
        <v>93</v>
      </c>
      <c r="AW296" s="13" t="s">
        <v>38</v>
      </c>
      <c r="AX296" s="13" t="s">
        <v>83</v>
      </c>
      <c r="AY296" s="279" t="s">
        <v>397</v>
      </c>
    </row>
    <row r="297" s="14" customFormat="1">
      <c r="A297" s="14"/>
      <c r="B297" s="280"/>
      <c r="C297" s="281"/>
      <c r="D297" s="261" t="s">
        <v>465</v>
      </c>
      <c r="E297" s="282" t="s">
        <v>1</v>
      </c>
      <c r="F297" s="283" t="s">
        <v>467</v>
      </c>
      <c r="G297" s="281"/>
      <c r="H297" s="284">
        <v>4</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465</v>
      </c>
      <c r="AU297" s="290" t="s">
        <v>93</v>
      </c>
      <c r="AV297" s="14" t="s">
        <v>124</v>
      </c>
      <c r="AW297" s="14" t="s">
        <v>38</v>
      </c>
      <c r="AX297" s="14" t="s">
        <v>91</v>
      </c>
      <c r="AY297" s="290" t="s">
        <v>397</v>
      </c>
    </row>
    <row r="298" s="2" customFormat="1" ht="33" customHeight="1">
      <c r="A298" s="40"/>
      <c r="B298" s="41"/>
      <c r="C298" s="247" t="s">
        <v>995</v>
      </c>
      <c r="D298" s="247" t="s">
        <v>400</v>
      </c>
      <c r="E298" s="248" t="s">
        <v>7800</v>
      </c>
      <c r="F298" s="249" t="s">
        <v>7801</v>
      </c>
      <c r="G298" s="250" t="s">
        <v>656</v>
      </c>
      <c r="H298" s="251">
        <v>4</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400</v>
      </c>
      <c r="AU298" s="259" t="s">
        <v>93</v>
      </c>
      <c r="AY298" s="18" t="s">
        <v>397</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1311</v>
      </c>
    </row>
    <row r="299" s="13" customFormat="1">
      <c r="A299" s="13"/>
      <c r="B299" s="269"/>
      <c r="C299" s="270"/>
      <c r="D299" s="261" t="s">
        <v>465</v>
      </c>
      <c r="E299" s="271" t="s">
        <v>1</v>
      </c>
      <c r="F299" s="272" t="s">
        <v>7802</v>
      </c>
      <c r="G299" s="270"/>
      <c r="H299" s="273">
        <v>4</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465</v>
      </c>
      <c r="AU299" s="279" t="s">
        <v>93</v>
      </c>
      <c r="AV299" s="13" t="s">
        <v>93</v>
      </c>
      <c r="AW299" s="13" t="s">
        <v>38</v>
      </c>
      <c r="AX299" s="13" t="s">
        <v>83</v>
      </c>
      <c r="AY299" s="279" t="s">
        <v>397</v>
      </c>
    </row>
    <row r="300" s="14" customFormat="1">
      <c r="A300" s="14"/>
      <c r="B300" s="280"/>
      <c r="C300" s="281"/>
      <c r="D300" s="261" t="s">
        <v>465</v>
      </c>
      <c r="E300" s="282" t="s">
        <v>1</v>
      </c>
      <c r="F300" s="283" t="s">
        <v>467</v>
      </c>
      <c r="G300" s="281"/>
      <c r="H300" s="284">
        <v>4</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465</v>
      </c>
      <c r="AU300" s="290" t="s">
        <v>93</v>
      </c>
      <c r="AV300" s="14" t="s">
        <v>124</v>
      </c>
      <c r="AW300" s="14" t="s">
        <v>38</v>
      </c>
      <c r="AX300" s="14" t="s">
        <v>91</v>
      </c>
      <c r="AY300" s="290" t="s">
        <v>397</v>
      </c>
    </row>
    <row r="301" s="2" customFormat="1" ht="21.75" customHeight="1">
      <c r="A301" s="40"/>
      <c r="B301" s="41"/>
      <c r="C301" s="316" t="s">
        <v>1021</v>
      </c>
      <c r="D301" s="316" t="s">
        <v>534</v>
      </c>
      <c r="E301" s="317" t="s">
        <v>8360</v>
      </c>
      <c r="F301" s="318" t="s">
        <v>8361</v>
      </c>
      <c r="G301" s="319" t="s">
        <v>656</v>
      </c>
      <c r="H301" s="320">
        <v>4</v>
      </c>
      <c r="I301" s="321"/>
      <c r="J301" s="322">
        <f>ROUND(I301*H301,2)</f>
        <v>0</v>
      </c>
      <c r="K301" s="323"/>
      <c r="L301" s="324"/>
      <c r="M301" s="325" t="s">
        <v>1</v>
      </c>
      <c r="N301" s="32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136</v>
      </c>
      <c r="AT301" s="259" t="s">
        <v>534</v>
      </c>
      <c r="AU301" s="259" t="s">
        <v>93</v>
      </c>
      <c r="AY301" s="18" t="s">
        <v>397</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1024</v>
      </c>
    </row>
    <row r="302" s="13" customFormat="1">
      <c r="A302" s="13"/>
      <c r="B302" s="269"/>
      <c r="C302" s="270"/>
      <c r="D302" s="261" t="s">
        <v>465</v>
      </c>
      <c r="E302" s="271" t="s">
        <v>1</v>
      </c>
      <c r="F302" s="272" t="s">
        <v>7802</v>
      </c>
      <c r="G302" s="270"/>
      <c r="H302" s="273">
        <v>4</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465</v>
      </c>
      <c r="AU302" s="279" t="s">
        <v>93</v>
      </c>
      <c r="AV302" s="13" t="s">
        <v>93</v>
      </c>
      <c r="AW302" s="13" t="s">
        <v>38</v>
      </c>
      <c r="AX302" s="13" t="s">
        <v>83</v>
      </c>
      <c r="AY302" s="279" t="s">
        <v>397</v>
      </c>
    </row>
    <row r="303" s="14" customFormat="1">
      <c r="A303" s="14"/>
      <c r="B303" s="280"/>
      <c r="C303" s="281"/>
      <c r="D303" s="261" t="s">
        <v>465</v>
      </c>
      <c r="E303" s="282" t="s">
        <v>1</v>
      </c>
      <c r="F303" s="283" t="s">
        <v>467</v>
      </c>
      <c r="G303" s="281"/>
      <c r="H303" s="284">
        <v>4</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465</v>
      </c>
      <c r="AU303" s="290" t="s">
        <v>93</v>
      </c>
      <c r="AV303" s="14" t="s">
        <v>124</v>
      </c>
      <c r="AW303" s="14" t="s">
        <v>38</v>
      </c>
      <c r="AX303" s="14" t="s">
        <v>91</v>
      </c>
      <c r="AY303" s="290" t="s">
        <v>397</v>
      </c>
    </row>
    <row r="304" s="2" customFormat="1" ht="21.75" customHeight="1">
      <c r="A304" s="40"/>
      <c r="B304" s="41"/>
      <c r="C304" s="247" t="s">
        <v>1026</v>
      </c>
      <c r="D304" s="247" t="s">
        <v>400</v>
      </c>
      <c r="E304" s="248" t="s">
        <v>8048</v>
      </c>
      <c r="F304" s="249" t="s">
        <v>8049</v>
      </c>
      <c r="G304" s="250" t="s">
        <v>656</v>
      </c>
      <c r="H304" s="251">
        <v>11</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400</v>
      </c>
      <c r="AU304" s="259" t="s">
        <v>93</v>
      </c>
      <c r="AY304" s="18" t="s">
        <v>397</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1326</v>
      </c>
    </row>
    <row r="305" s="13" customFormat="1">
      <c r="A305" s="13"/>
      <c r="B305" s="269"/>
      <c r="C305" s="270"/>
      <c r="D305" s="261" t="s">
        <v>465</v>
      </c>
      <c r="E305" s="271" t="s">
        <v>1</v>
      </c>
      <c r="F305" s="272" t="s">
        <v>8362</v>
      </c>
      <c r="G305" s="270"/>
      <c r="H305" s="273">
        <v>11</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465</v>
      </c>
      <c r="AU305" s="279" t="s">
        <v>93</v>
      </c>
      <c r="AV305" s="13" t="s">
        <v>93</v>
      </c>
      <c r="AW305" s="13" t="s">
        <v>38</v>
      </c>
      <c r="AX305" s="13" t="s">
        <v>83</v>
      </c>
      <c r="AY305" s="279" t="s">
        <v>397</v>
      </c>
    </row>
    <row r="306" s="14" customFormat="1">
      <c r="A306" s="14"/>
      <c r="B306" s="280"/>
      <c r="C306" s="281"/>
      <c r="D306" s="261" t="s">
        <v>465</v>
      </c>
      <c r="E306" s="282" t="s">
        <v>1</v>
      </c>
      <c r="F306" s="283" t="s">
        <v>467</v>
      </c>
      <c r="G306" s="281"/>
      <c r="H306" s="284">
        <v>11</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465</v>
      </c>
      <c r="AU306" s="290" t="s">
        <v>93</v>
      </c>
      <c r="AV306" s="14" t="s">
        <v>124</v>
      </c>
      <c r="AW306" s="14" t="s">
        <v>38</v>
      </c>
      <c r="AX306" s="14" t="s">
        <v>91</v>
      </c>
      <c r="AY306" s="290" t="s">
        <v>397</v>
      </c>
    </row>
    <row r="307" s="2" customFormat="1" ht="21.75" customHeight="1">
      <c r="A307" s="40"/>
      <c r="B307" s="41"/>
      <c r="C307" s="316" t="s">
        <v>1033</v>
      </c>
      <c r="D307" s="316" t="s">
        <v>534</v>
      </c>
      <c r="E307" s="317" t="s">
        <v>8051</v>
      </c>
      <c r="F307" s="318" t="s">
        <v>8052</v>
      </c>
      <c r="G307" s="319" t="s">
        <v>656</v>
      </c>
      <c r="H307" s="320">
        <v>11</v>
      </c>
      <c r="I307" s="321"/>
      <c r="J307" s="322">
        <f>ROUND(I307*H307,2)</f>
        <v>0</v>
      </c>
      <c r="K307" s="323"/>
      <c r="L307" s="324"/>
      <c r="M307" s="325" t="s">
        <v>1</v>
      </c>
      <c r="N307" s="32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136</v>
      </c>
      <c r="AT307" s="259" t="s">
        <v>534</v>
      </c>
      <c r="AU307" s="259" t="s">
        <v>93</v>
      </c>
      <c r="AY307" s="18" t="s">
        <v>397</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1036</v>
      </c>
    </row>
    <row r="308" s="13" customFormat="1">
      <c r="A308" s="13"/>
      <c r="B308" s="269"/>
      <c r="C308" s="270"/>
      <c r="D308" s="261" t="s">
        <v>465</v>
      </c>
      <c r="E308" s="271" t="s">
        <v>1</v>
      </c>
      <c r="F308" s="272" t="s">
        <v>8362</v>
      </c>
      <c r="G308" s="270"/>
      <c r="H308" s="273">
        <v>11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465</v>
      </c>
      <c r="AU308" s="279" t="s">
        <v>93</v>
      </c>
      <c r="AV308" s="13" t="s">
        <v>93</v>
      </c>
      <c r="AW308" s="13" t="s">
        <v>38</v>
      </c>
      <c r="AX308" s="13" t="s">
        <v>83</v>
      </c>
      <c r="AY308" s="279" t="s">
        <v>397</v>
      </c>
    </row>
    <row r="309" s="14" customFormat="1">
      <c r="A309" s="14"/>
      <c r="B309" s="280"/>
      <c r="C309" s="281"/>
      <c r="D309" s="261" t="s">
        <v>465</v>
      </c>
      <c r="E309" s="282" t="s">
        <v>1</v>
      </c>
      <c r="F309" s="283" t="s">
        <v>467</v>
      </c>
      <c r="G309" s="281"/>
      <c r="H309" s="284">
        <v>11</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465</v>
      </c>
      <c r="AU309" s="290" t="s">
        <v>93</v>
      </c>
      <c r="AV309" s="14" t="s">
        <v>124</v>
      </c>
      <c r="AW309" s="14" t="s">
        <v>38</v>
      </c>
      <c r="AX309" s="14" t="s">
        <v>91</v>
      </c>
      <c r="AY309" s="290" t="s">
        <v>397</v>
      </c>
    </row>
    <row r="310" s="2" customFormat="1" ht="21.75" customHeight="1">
      <c r="A310" s="40"/>
      <c r="B310" s="41"/>
      <c r="C310" s="316" t="s">
        <v>1042</v>
      </c>
      <c r="D310" s="316" t="s">
        <v>534</v>
      </c>
      <c r="E310" s="317" t="s">
        <v>8053</v>
      </c>
      <c r="F310" s="318" t="s">
        <v>8054</v>
      </c>
      <c r="G310" s="319" t="s">
        <v>656</v>
      </c>
      <c r="H310" s="320">
        <v>11</v>
      </c>
      <c r="I310" s="321"/>
      <c r="J310" s="322">
        <f>ROUND(I310*H310,2)</f>
        <v>0</v>
      </c>
      <c r="K310" s="323"/>
      <c r="L310" s="324"/>
      <c r="M310" s="325" t="s">
        <v>1</v>
      </c>
      <c r="N310" s="32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136</v>
      </c>
      <c r="AT310" s="259" t="s">
        <v>534</v>
      </c>
      <c r="AU310" s="259" t="s">
        <v>93</v>
      </c>
      <c r="AY310" s="18" t="s">
        <v>397</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1345</v>
      </c>
    </row>
    <row r="311" s="13" customFormat="1">
      <c r="A311" s="13"/>
      <c r="B311" s="269"/>
      <c r="C311" s="270"/>
      <c r="D311" s="261" t="s">
        <v>465</v>
      </c>
      <c r="E311" s="271" t="s">
        <v>1</v>
      </c>
      <c r="F311" s="272" t="s">
        <v>8362</v>
      </c>
      <c r="G311" s="270"/>
      <c r="H311" s="273">
        <v>11</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465</v>
      </c>
      <c r="AU311" s="279" t="s">
        <v>93</v>
      </c>
      <c r="AV311" s="13" t="s">
        <v>93</v>
      </c>
      <c r="AW311" s="13" t="s">
        <v>38</v>
      </c>
      <c r="AX311" s="13" t="s">
        <v>83</v>
      </c>
      <c r="AY311" s="279" t="s">
        <v>397</v>
      </c>
    </row>
    <row r="312" s="14" customFormat="1">
      <c r="A312" s="14"/>
      <c r="B312" s="280"/>
      <c r="C312" s="281"/>
      <c r="D312" s="261" t="s">
        <v>465</v>
      </c>
      <c r="E312" s="282" t="s">
        <v>1</v>
      </c>
      <c r="F312" s="283" t="s">
        <v>467</v>
      </c>
      <c r="G312" s="281"/>
      <c r="H312" s="284">
        <v>11</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465</v>
      </c>
      <c r="AU312" s="290" t="s">
        <v>93</v>
      </c>
      <c r="AV312" s="14" t="s">
        <v>124</v>
      </c>
      <c r="AW312" s="14" t="s">
        <v>38</v>
      </c>
      <c r="AX312" s="14" t="s">
        <v>91</v>
      </c>
      <c r="AY312" s="290" t="s">
        <v>397</v>
      </c>
    </row>
    <row r="313" s="2" customFormat="1" ht="16.5" customHeight="1">
      <c r="A313" s="40"/>
      <c r="B313" s="41"/>
      <c r="C313" s="316" t="s">
        <v>1048</v>
      </c>
      <c r="D313" s="316" t="s">
        <v>534</v>
      </c>
      <c r="E313" s="317" t="s">
        <v>8055</v>
      </c>
      <c r="F313" s="318" t="s">
        <v>8056</v>
      </c>
      <c r="G313" s="319" t="s">
        <v>656</v>
      </c>
      <c r="H313" s="320">
        <v>11</v>
      </c>
      <c r="I313" s="321"/>
      <c r="J313" s="322">
        <f>ROUND(I313*H313,2)</f>
        <v>0</v>
      </c>
      <c r="K313" s="323"/>
      <c r="L313" s="324"/>
      <c r="M313" s="325" t="s">
        <v>1</v>
      </c>
      <c r="N313" s="32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136</v>
      </c>
      <c r="AT313" s="259" t="s">
        <v>534</v>
      </c>
      <c r="AU313" s="259" t="s">
        <v>93</v>
      </c>
      <c r="AY313" s="18" t="s">
        <v>397</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1051</v>
      </c>
    </row>
    <row r="314" s="13" customFormat="1">
      <c r="A314" s="13"/>
      <c r="B314" s="269"/>
      <c r="C314" s="270"/>
      <c r="D314" s="261" t="s">
        <v>465</v>
      </c>
      <c r="E314" s="271" t="s">
        <v>1</v>
      </c>
      <c r="F314" s="272" t="s">
        <v>8362</v>
      </c>
      <c r="G314" s="270"/>
      <c r="H314" s="273">
        <v>11</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465</v>
      </c>
      <c r="AU314" s="279" t="s">
        <v>93</v>
      </c>
      <c r="AV314" s="13" t="s">
        <v>93</v>
      </c>
      <c r="AW314" s="13" t="s">
        <v>38</v>
      </c>
      <c r="AX314" s="13" t="s">
        <v>83</v>
      </c>
      <c r="AY314" s="279" t="s">
        <v>397</v>
      </c>
    </row>
    <row r="315" s="14" customFormat="1">
      <c r="A315" s="14"/>
      <c r="B315" s="280"/>
      <c r="C315" s="281"/>
      <c r="D315" s="261" t="s">
        <v>465</v>
      </c>
      <c r="E315" s="282" t="s">
        <v>1</v>
      </c>
      <c r="F315" s="283" t="s">
        <v>467</v>
      </c>
      <c r="G315" s="281"/>
      <c r="H315" s="284">
        <v>11</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465</v>
      </c>
      <c r="AU315" s="290" t="s">
        <v>93</v>
      </c>
      <c r="AV315" s="14" t="s">
        <v>124</v>
      </c>
      <c r="AW315" s="14" t="s">
        <v>38</v>
      </c>
      <c r="AX315" s="14" t="s">
        <v>91</v>
      </c>
      <c r="AY315" s="290" t="s">
        <v>397</v>
      </c>
    </row>
    <row r="316" s="2" customFormat="1" ht="21.75" customHeight="1">
      <c r="A316" s="40"/>
      <c r="B316" s="41"/>
      <c r="C316" s="316" t="s">
        <v>1057</v>
      </c>
      <c r="D316" s="316" t="s">
        <v>534</v>
      </c>
      <c r="E316" s="317" t="s">
        <v>8057</v>
      </c>
      <c r="F316" s="318" t="s">
        <v>8058</v>
      </c>
      <c r="G316" s="319" t="s">
        <v>656</v>
      </c>
      <c r="H316" s="320">
        <v>11</v>
      </c>
      <c r="I316" s="321"/>
      <c r="J316" s="322">
        <f>ROUND(I316*H316,2)</f>
        <v>0</v>
      </c>
      <c r="K316" s="323"/>
      <c r="L316" s="324"/>
      <c r="M316" s="325" t="s">
        <v>1</v>
      </c>
      <c r="N316" s="32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136</v>
      </c>
      <c r="AT316" s="259" t="s">
        <v>534</v>
      </c>
      <c r="AU316" s="259" t="s">
        <v>93</v>
      </c>
      <c r="AY316" s="18" t="s">
        <v>397</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1060</v>
      </c>
    </row>
    <row r="317" s="13" customFormat="1">
      <c r="A317" s="13"/>
      <c r="B317" s="269"/>
      <c r="C317" s="270"/>
      <c r="D317" s="261" t="s">
        <v>465</v>
      </c>
      <c r="E317" s="271" t="s">
        <v>1</v>
      </c>
      <c r="F317" s="272" t="s">
        <v>8362</v>
      </c>
      <c r="G317" s="270"/>
      <c r="H317" s="273">
        <v>11</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465</v>
      </c>
      <c r="AU317" s="279" t="s">
        <v>93</v>
      </c>
      <c r="AV317" s="13" t="s">
        <v>93</v>
      </c>
      <c r="AW317" s="13" t="s">
        <v>38</v>
      </c>
      <c r="AX317" s="13" t="s">
        <v>83</v>
      </c>
      <c r="AY317" s="279" t="s">
        <v>397</v>
      </c>
    </row>
    <row r="318" s="14" customFormat="1">
      <c r="A318" s="14"/>
      <c r="B318" s="280"/>
      <c r="C318" s="281"/>
      <c r="D318" s="261" t="s">
        <v>465</v>
      </c>
      <c r="E318" s="282" t="s">
        <v>1</v>
      </c>
      <c r="F318" s="283" t="s">
        <v>467</v>
      </c>
      <c r="G318" s="281"/>
      <c r="H318" s="284">
        <v>11</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465</v>
      </c>
      <c r="AU318" s="290" t="s">
        <v>93</v>
      </c>
      <c r="AV318" s="14" t="s">
        <v>124</v>
      </c>
      <c r="AW318" s="14" t="s">
        <v>38</v>
      </c>
      <c r="AX318" s="14" t="s">
        <v>91</v>
      </c>
      <c r="AY318" s="290" t="s">
        <v>397</v>
      </c>
    </row>
    <row r="319" s="2" customFormat="1" ht="21.75" customHeight="1">
      <c r="A319" s="40"/>
      <c r="B319" s="41"/>
      <c r="C319" s="247" t="s">
        <v>1061</v>
      </c>
      <c r="D319" s="247" t="s">
        <v>400</v>
      </c>
      <c r="E319" s="248" t="s">
        <v>7803</v>
      </c>
      <c r="F319" s="249" t="s">
        <v>7804</v>
      </c>
      <c r="G319" s="250" t="s">
        <v>656</v>
      </c>
      <c r="H319" s="251">
        <v>1</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400</v>
      </c>
      <c r="AU319" s="259" t="s">
        <v>93</v>
      </c>
      <c r="AY319" s="18" t="s">
        <v>397</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1064</v>
      </c>
    </row>
    <row r="320" s="13" customFormat="1">
      <c r="A320" s="13"/>
      <c r="B320" s="269"/>
      <c r="C320" s="270"/>
      <c r="D320" s="261" t="s">
        <v>465</v>
      </c>
      <c r="E320" s="271" t="s">
        <v>1</v>
      </c>
      <c r="F320" s="272" t="s">
        <v>91</v>
      </c>
      <c r="G320" s="270"/>
      <c r="H320" s="273">
        <v>1</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465</v>
      </c>
      <c r="AU320" s="279" t="s">
        <v>93</v>
      </c>
      <c r="AV320" s="13" t="s">
        <v>93</v>
      </c>
      <c r="AW320" s="13" t="s">
        <v>38</v>
      </c>
      <c r="AX320" s="13" t="s">
        <v>83</v>
      </c>
      <c r="AY320" s="279" t="s">
        <v>397</v>
      </c>
    </row>
    <row r="321" s="14" customFormat="1">
      <c r="A321" s="14"/>
      <c r="B321" s="280"/>
      <c r="C321" s="281"/>
      <c r="D321" s="261" t="s">
        <v>465</v>
      </c>
      <c r="E321" s="282" t="s">
        <v>1</v>
      </c>
      <c r="F321" s="283" t="s">
        <v>467</v>
      </c>
      <c r="G321" s="281"/>
      <c r="H321" s="284">
        <v>1</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465</v>
      </c>
      <c r="AU321" s="290" t="s">
        <v>93</v>
      </c>
      <c r="AV321" s="14" t="s">
        <v>124</v>
      </c>
      <c r="AW321" s="14" t="s">
        <v>38</v>
      </c>
      <c r="AX321" s="14" t="s">
        <v>91</v>
      </c>
      <c r="AY321" s="290" t="s">
        <v>397</v>
      </c>
    </row>
    <row r="322" s="2" customFormat="1" ht="21.75" customHeight="1">
      <c r="A322" s="40"/>
      <c r="B322" s="41"/>
      <c r="C322" s="316" t="s">
        <v>1066</v>
      </c>
      <c r="D322" s="316" t="s">
        <v>534</v>
      </c>
      <c r="E322" s="317" t="s">
        <v>7805</v>
      </c>
      <c r="F322" s="318" t="s">
        <v>7806</v>
      </c>
      <c r="G322" s="319" t="s">
        <v>656</v>
      </c>
      <c r="H322" s="320">
        <v>1</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534</v>
      </c>
      <c r="AU322" s="259" t="s">
        <v>93</v>
      </c>
      <c r="AY322" s="18" t="s">
        <v>397</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1069</v>
      </c>
    </row>
    <row r="323" s="13" customFormat="1">
      <c r="A323" s="13"/>
      <c r="B323" s="269"/>
      <c r="C323" s="270"/>
      <c r="D323" s="261" t="s">
        <v>465</v>
      </c>
      <c r="E323" s="271" t="s">
        <v>1</v>
      </c>
      <c r="F323" s="272" t="s">
        <v>91</v>
      </c>
      <c r="G323" s="270"/>
      <c r="H323" s="273">
        <v>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465</v>
      </c>
      <c r="AU323" s="279" t="s">
        <v>93</v>
      </c>
      <c r="AV323" s="13" t="s">
        <v>93</v>
      </c>
      <c r="AW323" s="13" t="s">
        <v>38</v>
      </c>
      <c r="AX323" s="13" t="s">
        <v>83</v>
      </c>
      <c r="AY323" s="279" t="s">
        <v>397</v>
      </c>
    </row>
    <row r="324" s="14" customFormat="1">
      <c r="A324" s="14"/>
      <c r="B324" s="280"/>
      <c r="C324" s="281"/>
      <c r="D324" s="261" t="s">
        <v>465</v>
      </c>
      <c r="E324" s="282" t="s">
        <v>1</v>
      </c>
      <c r="F324" s="283" t="s">
        <v>467</v>
      </c>
      <c r="G324" s="281"/>
      <c r="H324" s="284">
        <v>1</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465</v>
      </c>
      <c r="AU324" s="290" t="s">
        <v>93</v>
      </c>
      <c r="AV324" s="14" t="s">
        <v>124</v>
      </c>
      <c r="AW324" s="14" t="s">
        <v>38</v>
      </c>
      <c r="AX324" s="14" t="s">
        <v>91</v>
      </c>
      <c r="AY324" s="290" t="s">
        <v>397</v>
      </c>
    </row>
    <row r="325" s="2" customFormat="1" ht="21.75" customHeight="1">
      <c r="A325" s="40"/>
      <c r="B325" s="41"/>
      <c r="C325" s="247" t="s">
        <v>1070</v>
      </c>
      <c r="D325" s="247" t="s">
        <v>400</v>
      </c>
      <c r="E325" s="248" t="s">
        <v>8059</v>
      </c>
      <c r="F325" s="249" t="s">
        <v>8060</v>
      </c>
      <c r="G325" s="250" t="s">
        <v>656</v>
      </c>
      <c r="H325" s="251">
        <v>11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400</v>
      </c>
      <c r="AU325" s="259" t="s">
        <v>93</v>
      </c>
      <c r="AY325" s="18" t="s">
        <v>397</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1073</v>
      </c>
    </row>
    <row r="326" s="13" customFormat="1">
      <c r="A326" s="13"/>
      <c r="B326" s="269"/>
      <c r="C326" s="270"/>
      <c r="D326" s="261" t="s">
        <v>465</v>
      </c>
      <c r="E326" s="271" t="s">
        <v>1</v>
      </c>
      <c r="F326" s="272" t="s">
        <v>8362</v>
      </c>
      <c r="G326" s="270"/>
      <c r="H326" s="273">
        <v>11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465</v>
      </c>
      <c r="AU326" s="279" t="s">
        <v>93</v>
      </c>
      <c r="AV326" s="13" t="s">
        <v>93</v>
      </c>
      <c r="AW326" s="13" t="s">
        <v>38</v>
      </c>
      <c r="AX326" s="13" t="s">
        <v>83</v>
      </c>
      <c r="AY326" s="279" t="s">
        <v>397</v>
      </c>
    </row>
    <row r="327" s="14" customFormat="1">
      <c r="A327" s="14"/>
      <c r="B327" s="280"/>
      <c r="C327" s="281"/>
      <c r="D327" s="261" t="s">
        <v>465</v>
      </c>
      <c r="E327" s="282" t="s">
        <v>1</v>
      </c>
      <c r="F327" s="283" t="s">
        <v>467</v>
      </c>
      <c r="G327" s="281"/>
      <c r="H327" s="284">
        <v>11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465</v>
      </c>
      <c r="AU327" s="290" t="s">
        <v>93</v>
      </c>
      <c r="AV327" s="14" t="s">
        <v>124</v>
      </c>
      <c r="AW327" s="14" t="s">
        <v>38</v>
      </c>
      <c r="AX327" s="14" t="s">
        <v>91</v>
      </c>
      <c r="AY327" s="290" t="s">
        <v>397</v>
      </c>
    </row>
    <row r="328" s="2" customFormat="1" ht="16.5" customHeight="1">
      <c r="A328" s="40"/>
      <c r="B328" s="41"/>
      <c r="C328" s="316" t="s">
        <v>1078</v>
      </c>
      <c r="D328" s="316" t="s">
        <v>534</v>
      </c>
      <c r="E328" s="317" t="s">
        <v>8061</v>
      </c>
      <c r="F328" s="318" t="s">
        <v>8062</v>
      </c>
      <c r="G328" s="319" t="s">
        <v>656</v>
      </c>
      <c r="H328" s="320">
        <v>11</v>
      </c>
      <c r="I328" s="321"/>
      <c r="J328" s="322">
        <f>ROUND(I328*H328,2)</f>
        <v>0</v>
      </c>
      <c r="K328" s="323"/>
      <c r="L328" s="324"/>
      <c r="M328" s="325" t="s">
        <v>1</v>
      </c>
      <c r="N328" s="32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136</v>
      </c>
      <c r="AT328" s="259" t="s">
        <v>534</v>
      </c>
      <c r="AU328" s="259" t="s">
        <v>93</v>
      </c>
      <c r="AY328" s="18" t="s">
        <v>397</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1081</v>
      </c>
    </row>
    <row r="329" s="13" customFormat="1">
      <c r="A329" s="13"/>
      <c r="B329" s="269"/>
      <c r="C329" s="270"/>
      <c r="D329" s="261" t="s">
        <v>465</v>
      </c>
      <c r="E329" s="271" t="s">
        <v>1</v>
      </c>
      <c r="F329" s="272" t="s">
        <v>8362</v>
      </c>
      <c r="G329" s="270"/>
      <c r="H329" s="273">
        <v>11</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465</v>
      </c>
      <c r="AU329" s="279" t="s">
        <v>93</v>
      </c>
      <c r="AV329" s="13" t="s">
        <v>93</v>
      </c>
      <c r="AW329" s="13" t="s">
        <v>38</v>
      </c>
      <c r="AX329" s="13" t="s">
        <v>83</v>
      </c>
      <c r="AY329" s="279" t="s">
        <v>397</v>
      </c>
    </row>
    <row r="330" s="14" customFormat="1">
      <c r="A330" s="14"/>
      <c r="B330" s="280"/>
      <c r="C330" s="281"/>
      <c r="D330" s="261" t="s">
        <v>465</v>
      </c>
      <c r="E330" s="282" t="s">
        <v>1</v>
      </c>
      <c r="F330" s="283" t="s">
        <v>467</v>
      </c>
      <c r="G330" s="281"/>
      <c r="H330" s="284">
        <v>11</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465</v>
      </c>
      <c r="AU330" s="290" t="s">
        <v>93</v>
      </c>
      <c r="AV330" s="14" t="s">
        <v>124</v>
      </c>
      <c r="AW330" s="14" t="s">
        <v>38</v>
      </c>
      <c r="AX330" s="14" t="s">
        <v>91</v>
      </c>
      <c r="AY330" s="290" t="s">
        <v>397</v>
      </c>
    </row>
    <row r="331" s="2" customFormat="1" ht="16.5" customHeight="1">
      <c r="A331" s="40"/>
      <c r="B331" s="41"/>
      <c r="C331" s="316" t="s">
        <v>1084</v>
      </c>
      <c r="D331" s="316" t="s">
        <v>534</v>
      </c>
      <c r="E331" s="317" t="s">
        <v>8063</v>
      </c>
      <c r="F331" s="318" t="s">
        <v>8064</v>
      </c>
      <c r="G331" s="319" t="s">
        <v>656</v>
      </c>
      <c r="H331" s="320">
        <v>11</v>
      </c>
      <c r="I331" s="321"/>
      <c r="J331" s="322">
        <f>ROUND(I331*H331,2)</f>
        <v>0</v>
      </c>
      <c r="K331" s="323"/>
      <c r="L331" s="324"/>
      <c r="M331" s="325" t="s">
        <v>1</v>
      </c>
      <c r="N331" s="32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136</v>
      </c>
      <c r="AT331" s="259" t="s">
        <v>534</v>
      </c>
      <c r="AU331" s="259" t="s">
        <v>93</v>
      </c>
      <c r="AY331" s="18" t="s">
        <v>397</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1087</v>
      </c>
    </row>
    <row r="332" s="13" customFormat="1">
      <c r="A332" s="13"/>
      <c r="B332" s="269"/>
      <c r="C332" s="270"/>
      <c r="D332" s="261" t="s">
        <v>465</v>
      </c>
      <c r="E332" s="271" t="s">
        <v>1</v>
      </c>
      <c r="F332" s="272" t="s">
        <v>8362</v>
      </c>
      <c r="G332" s="270"/>
      <c r="H332" s="273">
        <v>11</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465</v>
      </c>
      <c r="AU332" s="279" t="s">
        <v>93</v>
      </c>
      <c r="AV332" s="13" t="s">
        <v>93</v>
      </c>
      <c r="AW332" s="13" t="s">
        <v>38</v>
      </c>
      <c r="AX332" s="13" t="s">
        <v>83</v>
      </c>
      <c r="AY332" s="279" t="s">
        <v>397</v>
      </c>
    </row>
    <row r="333" s="14" customFormat="1">
      <c r="A333" s="14"/>
      <c r="B333" s="280"/>
      <c r="C333" s="281"/>
      <c r="D333" s="261" t="s">
        <v>465</v>
      </c>
      <c r="E333" s="282" t="s">
        <v>1</v>
      </c>
      <c r="F333" s="283" t="s">
        <v>467</v>
      </c>
      <c r="G333" s="281"/>
      <c r="H333" s="284">
        <v>11</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465</v>
      </c>
      <c r="AU333" s="290" t="s">
        <v>93</v>
      </c>
      <c r="AV333" s="14" t="s">
        <v>124</v>
      </c>
      <c r="AW333" s="14" t="s">
        <v>38</v>
      </c>
      <c r="AX333" s="14" t="s">
        <v>91</v>
      </c>
      <c r="AY333" s="290" t="s">
        <v>397</v>
      </c>
    </row>
    <row r="334" s="2" customFormat="1" ht="21.75" customHeight="1">
      <c r="A334" s="40"/>
      <c r="B334" s="41"/>
      <c r="C334" s="247" t="s">
        <v>1088</v>
      </c>
      <c r="D334" s="247" t="s">
        <v>400</v>
      </c>
      <c r="E334" s="248" t="s">
        <v>8065</v>
      </c>
      <c r="F334" s="249" t="s">
        <v>8066</v>
      </c>
      <c r="G334" s="250" t="s">
        <v>656</v>
      </c>
      <c r="H334" s="251">
        <v>11</v>
      </c>
      <c r="I334" s="252"/>
      <c r="J334" s="253">
        <f>ROUND(I334*H334,2)</f>
        <v>0</v>
      </c>
      <c r="K334" s="254"/>
      <c r="L334" s="46"/>
      <c r="M334" s="255" t="s">
        <v>1</v>
      </c>
      <c r="N334" s="25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124</v>
      </c>
      <c r="AT334" s="259" t="s">
        <v>400</v>
      </c>
      <c r="AU334" s="259" t="s">
        <v>93</v>
      </c>
      <c r="AY334" s="18" t="s">
        <v>397</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1091</v>
      </c>
    </row>
    <row r="335" s="13" customFormat="1">
      <c r="A335" s="13"/>
      <c r="B335" s="269"/>
      <c r="C335" s="270"/>
      <c r="D335" s="261" t="s">
        <v>465</v>
      </c>
      <c r="E335" s="271" t="s">
        <v>1</v>
      </c>
      <c r="F335" s="272" t="s">
        <v>8362</v>
      </c>
      <c r="G335" s="270"/>
      <c r="H335" s="273">
        <v>11</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465</v>
      </c>
      <c r="AU335" s="279" t="s">
        <v>93</v>
      </c>
      <c r="AV335" s="13" t="s">
        <v>93</v>
      </c>
      <c r="AW335" s="13" t="s">
        <v>38</v>
      </c>
      <c r="AX335" s="13" t="s">
        <v>83</v>
      </c>
      <c r="AY335" s="279" t="s">
        <v>397</v>
      </c>
    </row>
    <row r="336" s="14" customFormat="1">
      <c r="A336" s="14"/>
      <c r="B336" s="280"/>
      <c r="C336" s="281"/>
      <c r="D336" s="261" t="s">
        <v>465</v>
      </c>
      <c r="E336" s="282" t="s">
        <v>1</v>
      </c>
      <c r="F336" s="283" t="s">
        <v>467</v>
      </c>
      <c r="G336" s="281"/>
      <c r="H336" s="284">
        <v>11</v>
      </c>
      <c r="I336" s="285"/>
      <c r="J336" s="281"/>
      <c r="K336" s="281"/>
      <c r="L336" s="286"/>
      <c r="M336" s="287"/>
      <c r="N336" s="288"/>
      <c r="O336" s="288"/>
      <c r="P336" s="288"/>
      <c r="Q336" s="288"/>
      <c r="R336" s="288"/>
      <c r="S336" s="288"/>
      <c r="T336" s="289"/>
      <c r="U336" s="14"/>
      <c r="V336" s="14"/>
      <c r="W336" s="14"/>
      <c r="X336" s="14"/>
      <c r="Y336" s="14"/>
      <c r="Z336" s="14"/>
      <c r="AA336" s="14"/>
      <c r="AB336" s="14"/>
      <c r="AC336" s="14"/>
      <c r="AD336" s="14"/>
      <c r="AE336" s="14"/>
      <c r="AT336" s="290" t="s">
        <v>465</v>
      </c>
      <c r="AU336" s="290" t="s">
        <v>93</v>
      </c>
      <c r="AV336" s="14" t="s">
        <v>124</v>
      </c>
      <c r="AW336" s="14" t="s">
        <v>38</v>
      </c>
      <c r="AX336" s="14" t="s">
        <v>91</v>
      </c>
      <c r="AY336" s="290" t="s">
        <v>397</v>
      </c>
    </row>
    <row r="337" s="2" customFormat="1" ht="21.75" customHeight="1">
      <c r="A337" s="40"/>
      <c r="B337" s="41"/>
      <c r="C337" s="247" t="s">
        <v>1092</v>
      </c>
      <c r="D337" s="247" t="s">
        <v>400</v>
      </c>
      <c r="E337" s="248" t="s">
        <v>7807</v>
      </c>
      <c r="F337" s="249" t="s">
        <v>7808</v>
      </c>
      <c r="G337" s="250" t="s">
        <v>656</v>
      </c>
      <c r="H337" s="251">
        <v>1</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400</v>
      </c>
      <c r="AU337" s="259" t="s">
        <v>93</v>
      </c>
      <c r="AY337" s="18" t="s">
        <v>397</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1095</v>
      </c>
    </row>
    <row r="338" s="13" customFormat="1">
      <c r="A338" s="13"/>
      <c r="B338" s="269"/>
      <c r="C338" s="270"/>
      <c r="D338" s="261" t="s">
        <v>465</v>
      </c>
      <c r="E338" s="271" t="s">
        <v>1</v>
      </c>
      <c r="F338" s="272" t="s">
        <v>91</v>
      </c>
      <c r="G338" s="270"/>
      <c r="H338" s="273">
        <v>1</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465</v>
      </c>
      <c r="AU338" s="279" t="s">
        <v>93</v>
      </c>
      <c r="AV338" s="13" t="s">
        <v>93</v>
      </c>
      <c r="AW338" s="13" t="s">
        <v>38</v>
      </c>
      <c r="AX338" s="13" t="s">
        <v>83</v>
      </c>
      <c r="AY338" s="279" t="s">
        <v>397</v>
      </c>
    </row>
    <row r="339" s="14" customFormat="1">
      <c r="A339" s="14"/>
      <c r="B339" s="280"/>
      <c r="C339" s="281"/>
      <c r="D339" s="261" t="s">
        <v>465</v>
      </c>
      <c r="E339" s="282" t="s">
        <v>1</v>
      </c>
      <c r="F339" s="283" t="s">
        <v>467</v>
      </c>
      <c r="G339" s="281"/>
      <c r="H339" s="284">
        <v>1</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465</v>
      </c>
      <c r="AU339" s="290" t="s">
        <v>93</v>
      </c>
      <c r="AV339" s="14" t="s">
        <v>124</v>
      </c>
      <c r="AW339" s="14" t="s">
        <v>38</v>
      </c>
      <c r="AX339" s="14" t="s">
        <v>91</v>
      </c>
      <c r="AY339" s="290" t="s">
        <v>397</v>
      </c>
    </row>
    <row r="340" s="2" customFormat="1" ht="21.75" customHeight="1">
      <c r="A340" s="40"/>
      <c r="B340" s="41"/>
      <c r="C340" s="247" t="s">
        <v>1096</v>
      </c>
      <c r="D340" s="247" t="s">
        <v>400</v>
      </c>
      <c r="E340" s="248" t="s">
        <v>7809</v>
      </c>
      <c r="F340" s="249" t="s">
        <v>7810</v>
      </c>
      <c r="G340" s="250" t="s">
        <v>656</v>
      </c>
      <c r="H340" s="251">
        <v>4</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400</v>
      </c>
      <c r="AU340" s="259" t="s">
        <v>93</v>
      </c>
      <c r="AY340" s="18" t="s">
        <v>397</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1099</v>
      </c>
    </row>
    <row r="341" s="13" customFormat="1">
      <c r="A341" s="13"/>
      <c r="B341" s="269"/>
      <c r="C341" s="270"/>
      <c r="D341" s="261" t="s">
        <v>465</v>
      </c>
      <c r="E341" s="271" t="s">
        <v>1</v>
      </c>
      <c r="F341" s="272" t="s">
        <v>7802</v>
      </c>
      <c r="G341" s="270"/>
      <c r="H341" s="273">
        <v>4</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465</v>
      </c>
      <c r="AU341" s="279" t="s">
        <v>93</v>
      </c>
      <c r="AV341" s="13" t="s">
        <v>93</v>
      </c>
      <c r="AW341" s="13" t="s">
        <v>38</v>
      </c>
      <c r="AX341" s="13" t="s">
        <v>83</v>
      </c>
      <c r="AY341" s="279" t="s">
        <v>397</v>
      </c>
    </row>
    <row r="342" s="14" customFormat="1">
      <c r="A342" s="14"/>
      <c r="B342" s="280"/>
      <c r="C342" s="281"/>
      <c r="D342" s="261" t="s">
        <v>465</v>
      </c>
      <c r="E342" s="282" t="s">
        <v>1</v>
      </c>
      <c r="F342" s="283" t="s">
        <v>467</v>
      </c>
      <c r="G342" s="281"/>
      <c r="H342" s="284">
        <v>4</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465</v>
      </c>
      <c r="AU342" s="290" t="s">
        <v>93</v>
      </c>
      <c r="AV342" s="14" t="s">
        <v>124</v>
      </c>
      <c r="AW342" s="14" t="s">
        <v>38</v>
      </c>
      <c r="AX342" s="14" t="s">
        <v>91</v>
      </c>
      <c r="AY342" s="290" t="s">
        <v>397</v>
      </c>
    </row>
    <row r="343" s="2" customFormat="1" ht="16.5" customHeight="1">
      <c r="A343" s="40"/>
      <c r="B343" s="41"/>
      <c r="C343" s="247" t="s">
        <v>1100</v>
      </c>
      <c r="D343" s="247" t="s">
        <v>400</v>
      </c>
      <c r="E343" s="248" t="s">
        <v>7811</v>
      </c>
      <c r="F343" s="249" t="s">
        <v>7812</v>
      </c>
      <c r="G343" s="250" t="s">
        <v>461</v>
      </c>
      <c r="H343" s="251">
        <v>60</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400</v>
      </c>
      <c r="AU343" s="259" t="s">
        <v>93</v>
      </c>
      <c r="AY343" s="18" t="s">
        <v>397</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1103</v>
      </c>
    </row>
    <row r="344" s="13" customFormat="1">
      <c r="A344" s="13"/>
      <c r="B344" s="269"/>
      <c r="C344" s="270"/>
      <c r="D344" s="261" t="s">
        <v>465</v>
      </c>
      <c r="E344" s="271" t="s">
        <v>1</v>
      </c>
      <c r="F344" s="272" t="s">
        <v>8357</v>
      </c>
      <c r="G344" s="270"/>
      <c r="H344" s="273">
        <v>60</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465</v>
      </c>
      <c r="AU344" s="279" t="s">
        <v>93</v>
      </c>
      <c r="AV344" s="13" t="s">
        <v>93</v>
      </c>
      <c r="AW344" s="13" t="s">
        <v>38</v>
      </c>
      <c r="AX344" s="13" t="s">
        <v>83</v>
      </c>
      <c r="AY344" s="279" t="s">
        <v>397</v>
      </c>
    </row>
    <row r="345" s="14" customFormat="1">
      <c r="A345" s="14"/>
      <c r="B345" s="280"/>
      <c r="C345" s="281"/>
      <c r="D345" s="261" t="s">
        <v>465</v>
      </c>
      <c r="E345" s="282" t="s">
        <v>1</v>
      </c>
      <c r="F345" s="283" t="s">
        <v>467</v>
      </c>
      <c r="G345" s="281"/>
      <c r="H345" s="284">
        <v>60</v>
      </c>
      <c r="I345" s="285"/>
      <c r="J345" s="281"/>
      <c r="K345" s="281"/>
      <c r="L345" s="286"/>
      <c r="M345" s="287"/>
      <c r="N345" s="288"/>
      <c r="O345" s="288"/>
      <c r="P345" s="288"/>
      <c r="Q345" s="288"/>
      <c r="R345" s="288"/>
      <c r="S345" s="288"/>
      <c r="T345" s="289"/>
      <c r="U345" s="14"/>
      <c r="V345" s="14"/>
      <c r="W345" s="14"/>
      <c r="X345" s="14"/>
      <c r="Y345" s="14"/>
      <c r="Z345" s="14"/>
      <c r="AA345" s="14"/>
      <c r="AB345" s="14"/>
      <c r="AC345" s="14"/>
      <c r="AD345" s="14"/>
      <c r="AE345" s="14"/>
      <c r="AT345" s="290" t="s">
        <v>465</v>
      </c>
      <c r="AU345" s="290" t="s">
        <v>93</v>
      </c>
      <c r="AV345" s="14" t="s">
        <v>124</v>
      </c>
      <c r="AW345" s="14" t="s">
        <v>38</v>
      </c>
      <c r="AX345" s="14" t="s">
        <v>91</v>
      </c>
      <c r="AY345" s="290" t="s">
        <v>397</v>
      </c>
    </row>
    <row r="346" s="12" customFormat="1" ht="22.8" customHeight="1">
      <c r="A346" s="12"/>
      <c r="B346" s="231"/>
      <c r="C346" s="232"/>
      <c r="D346" s="233" t="s">
        <v>82</v>
      </c>
      <c r="E346" s="245" t="s">
        <v>1353</v>
      </c>
      <c r="F346" s="245" t="s">
        <v>1354</v>
      </c>
      <c r="G346" s="232"/>
      <c r="H346" s="232"/>
      <c r="I346" s="235"/>
      <c r="J346" s="246">
        <f>BK346</f>
        <v>0</v>
      </c>
      <c r="K346" s="232"/>
      <c r="L346" s="237"/>
      <c r="M346" s="238"/>
      <c r="N346" s="239"/>
      <c r="O346" s="239"/>
      <c r="P346" s="240">
        <f>SUM(P347:P349)</f>
        <v>0</v>
      </c>
      <c r="Q346" s="239"/>
      <c r="R346" s="240">
        <f>SUM(R347:R349)</f>
        <v>0</v>
      </c>
      <c r="S346" s="239"/>
      <c r="T346" s="241">
        <f>SUM(T347:T349)</f>
        <v>0</v>
      </c>
      <c r="U346" s="12"/>
      <c r="V346" s="12"/>
      <c r="W346" s="12"/>
      <c r="X346" s="12"/>
      <c r="Y346" s="12"/>
      <c r="Z346" s="12"/>
      <c r="AA346" s="12"/>
      <c r="AB346" s="12"/>
      <c r="AC346" s="12"/>
      <c r="AD346" s="12"/>
      <c r="AE346" s="12"/>
      <c r="AR346" s="242" t="s">
        <v>91</v>
      </c>
      <c r="AT346" s="243" t="s">
        <v>82</v>
      </c>
      <c r="AU346" s="243" t="s">
        <v>91</v>
      </c>
      <c r="AY346" s="242" t="s">
        <v>397</v>
      </c>
      <c r="BK346" s="244">
        <f>SUM(BK347:BK349)</f>
        <v>0</v>
      </c>
    </row>
    <row r="347" s="2" customFormat="1" ht="44.25" customHeight="1">
      <c r="A347" s="40"/>
      <c r="B347" s="41"/>
      <c r="C347" s="247" t="s">
        <v>1105</v>
      </c>
      <c r="D347" s="247" t="s">
        <v>400</v>
      </c>
      <c r="E347" s="248" t="s">
        <v>7814</v>
      </c>
      <c r="F347" s="249" t="s">
        <v>7815</v>
      </c>
      <c r="G347" s="250" t="s">
        <v>502</v>
      </c>
      <c r="H347" s="251">
        <v>24.689</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400</v>
      </c>
      <c r="AU347" s="259" t="s">
        <v>93</v>
      </c>
      <c r="AY347" s="18" t="s">
        <v>397</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1108</v>
      </c>
    </row>
    <row r="348" s="13" customFormat="1">
      <c r="A348" s="13"/>
      <c r="B348" s="269"/>
      <c r="C348" s="270"/>
      <c r="D348" s="261" t="s">
        <v>465</v>
      </c>
      <c r="E348" s="271" t="s">
        <v>1</v>
      </c>
      <c r="F348" s="272" t="s">
        <v>8363</v>
      </c>
      <c r="G348" s="270"/>
      <c r="H348" s="273">
        <v>24.689</v>
      </c>
      <c r="I348" s="274"/>
      <c r="J348" s="270"/>
      <c r="K348" s="270"/>
      <c r="L348" s="275"/>
      <c r="M348" s="276"/>
      <c r="N348" s="277"/>
      <c r="O348" s="277"/>
      <c r="P348" s="277"/>
      <c r="Q348" s="277"/>
      <c r="R348" s="277"/>
      <c r="S348" s="277"/>
      <c r="T348" s="278"/>
      <c r="U348" s="13"/>
      <c r="V348" s="13"/>
      <c r="W348" s="13"/>
      <c r="X348" s="13"/>
      <c r="Y348" s="13"/>
      <c r="Z348" s="13"/>
      <c r="AA348" s="13"/>
      <c r="AB348" s="13"/>
      <c r="AC348" s="13"/>
      <c r="AD348" s="13"/>
      <c r="AE348" s="13"/>
      <c r="AT348" s="279" t="s">
        <v>465</v>
      </c>
      <c r="AU348" s="279" t="s">
        <v>93</v>
      </c>
      <c r="AV348" s="13" t="s">
        <v>93</v>
      </c>
      <c r="AW348" s="13" t="s">
        <v>38</v>
      </c>
      <c r="AX348" s="13" t="s">
        <v>83</v>
      </c>
      <c r="AY348" s="279" t="s">
        <v>397</v>
      </c>
    </row>
    <row r="349" s="14" customFormat="1">
      <c r="A349" s="14"/>
      <c r="B349" s="280"/>
      <c r="C349" s="281"/>
      <c r="D349" s="261" t="s">
        <v>465</v>
      </c>
      <c r="E349" s="282" t="s">
        <v>1</v>
      </c>
      <c r="F349" s="283" t="s">
        <v>467</v>
      </c>
      <c r="G349" s="281"/>
      <c r="H349" s="284">
        <v>24.689</v>
      </c>
      <c r="I349" s="285"/>
      <c r="J349" s="281"/>
      <c r="K349" s="281"/>
      <c r="L349" s="286"/>
      <c r="M349" s="330"/>
      <c r="N349" s="331"/>
      <c r="O349" s="331"/>
      <c r="P349" s="331"/>
      <c r="Q349" s="331"/>
      <c r="R349" s="331"/>
      <c r="S349" s="331"/>
      <c r="T349" s="332"/>
      <c r="U349" s="14"/>
      <c r="V349" s="14"/>
      <c r="W349" s="14"/>
      <c r="X349" s="14"/>
      <c r="Y349" s="14"/>
      <c r="Z349" s="14"/>
      <c r="AA349" s="14"/>
      <c r="AB349" s="14"/>
      <c r="AC349" s="14"/>
      <c r="AD349" s="14"/>
      <c r="AE349" s="14"/>
      <c r="AT349" s="290" t="s">
        <v>465</v>
      </c>
      <c r="AU349" s="290" t="s">
        <v>93</v>
      </c>
      <c r="AV349" s="14" t="s">
        <v>124</v>
      </c>
      <c r="AW349" s="14" t="s">
        <v>38</v>
      </c>
      <c r="AX349" s="14" t="s">
        <v>91</v>
      </c>
      <c r="AY349" s="290" t="s">
        <v>397</v>
      </c>
    </row>
    <row r="350" s="2" customFormat="1" ht="6.96" customHeight="1">
      <c r="A350" s="40"/>
      <c r="B350" s="68"/>
      <c r="C350" s="69"/>
      <c r="D350" s="69"/>
      <c r="E350" s="69"/>
      <c r="F350" s="69"/>
      <c r="G350" s="69"/>
      <c r="H350" s="69"/>
      <c r="I350" s="195"/>
      <c r="J350" s="69"/>
      <c r="K350" s="69"/>
      <c r="L350" s="46"/>
      <c r="M350" s="40"/>
      <c r="O350" s="40"/>
      <c r="P350" s="40"/>
      <c r="Q350" s="40"/>
      <c r="R350" s="40"/>
      <c r="S350" s="40"/>
      <c r="T350" s="40"/>
      <c r="U350" s="40"/>
      <c r="V350" s="40"/>
      <c r="W350" s="40"/>
      <c r="X350" s="40"/>
      <c r="Y350" s="40"/>
      <c r="Z350" s="40"/>
      <c r="AA350" s="40"/>
      <c r="AB350" s="40"/>
      <c r="AC350" s="40"/>
      <c r="AD350" s="40"/>
      <c r="AE350" s="40"/>
    </row>
  </sheetData>
  <sheetProtection sheet="1" autoFilter="0" formatColumns="0" formatRows="0" objects="1" scenarios="1" spinCount="100000" saltValue="CkM5VZOdHmU/MSSUXw/UT/mkS5zVY7cr9FMZVnnRDM9km7Kh4izUeK3ZpnprUW5CTdZzseIJ/Vuk/manE6ZXcA==" hashValue="ibNUsVDTUmRKWEfkbirsCqEW555y43wrWiOIie/gSpy5seHqn2uumqK1WmP4iTPyAzVl2/KqdbijJgmf0zG3DQ==" algorithmName="SHA-512" password="CC35"/>
  <autoFilter ref="C126:K34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8364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ROUND((SUM(BE125:BE299)),  2)</f>
        <v>0</v>
      </c>
      <c r="G35" s="40"/>
      <c r="H35" s="40"/>
      <c r="I35" s="174">
        <v>0.20999999999999999</v>
      </c>
      <c r="J35" s="173">
        <f>ROUND(((SUM(BE125:BE299))*I35),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ROUND((SUM(BF125:BF299)),  2)</f>
        <v>0</v>
      </c>
      <c r="G36" s="40"/>
      <c r="H36" s="40"/>
      <c r="I36" s="174">
        <v>0.14999999999999999</v>
      </c>
      <c r="J36" s="173">
        <f>ROUND(((SUM(BF125:BF299))*I36),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ROUND((SUM(BG125:BG299)),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ROUND((SUM(BH125:BH299)),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ROUND((SUM(BI125:BI299)),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SO320 - Přípojka pitné 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J188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7660</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J296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7658</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SO320 - Přípojka pitné vody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456</v>
      </c>
      <c r="F126" s="234" t="s">
        <v>457</v>
      </c>
      <c r="G126" s="232"/>
      <c r="H126" s="232"/>
      <c r="I126" s="235"/>
      <c r="J126" s="236">
        <f>BK126</f>
        <v>0</v>
      </c>
      <c r="K126" s="232"/>
      <c r="L126" s="237"/>
      <c r="M126" s="238"/>
      <c r="N126" s="239"/>
      <c r="O126" s="239"/>
      <c r="P126" s="240">
        <f>P127+P188+P193+P296</f>
        <v>0</v>
      </c>
      <c r="Q126" s="239"/>
      <c r="R126" s="240">
        <f>R127+R188+R193+R296</f>
        <v>0</v>
      </c>
      <c r="S126" s="239"/>
      <c r="T126" s="241">
        <f>T127+T188+T193+T296</f>
        <v>0</v>
      </c>
      <c r="U126" s="12"/>
      <c r="V126" s="12"/>
      <c r="W126" s="12"/>
      <c r="X126" s="12"/>
      <c r="Y126" s="12"/>
      <c r="Z126" s="12"/>
      <c r="AA126" s="12"/>
      <c r="AB126" s="12"/>
      <c r="AC126" s="12"/>
      <c r="AD126" s="12"/>
      <c r="AE126" s="12"/>
      <c r="AR126" s="242" t="s">
        <v>91</v>
      </c>
      <c r="AT126" s="243" t="s">
        <v>82</v>
      </c>
      <c r="AU126" s="243" t="s">
        <v>83</v>
      </c>
      <c r="AY126" s="242" t="s">
        <v>397</v>
      </c>
      <c r="BK126" s="244">
        <f>BK127+BK188+BK193+BK296</f>
        <v>0</v>
      </c>
    </row>
    <row r="127" s="12" customFormat="1" ht="22.8" customHeight="1">
      <c r="A127" s="12"/>
      <c r="B127" s="231"/>
      <c r="C127" s="232"/>
      <c r="D127" s="233" t="s">
        <v>82</v>
      </c>
      <c r="E127" s="245" t="s">
        <v>91</v>
      </c>
      <c r="F127" s="245" t="s">
        <v>458</v>
      </c>
      <c r="G127" s="232"/>
      <c r="H127" s="232"/>
      <c r="I127" s="235"/>
      <c r="J127" s="246">
        <f>BK127</f>
        <v>0</v>
      </c>
      <c r="K127" s="232"/>
      <c r="L127" s="237"/>
      <c r="M127" s="238"/>
      <c r="N127" s="239"/>
      <c r="O127" s="239"/>
      <c r="P127" s="240">
        <f>SUM(P128:P187)</f>
        <v>0</v>
      </c>
      <c r="Q127" s="239"/>
      <c r="R127" s="240">
        <f>SUM(R128:R187)</f>
        <v>0</v>
      </c>
      <c r="S127" s="239"/>
      <c r="T127" s="241">
        <f>SUM(T128:T187)</f>
        <v>0</v>
      </c>
      <c r="U127" s="12"/>
      <c r="V127" s="12"/>
      <c r="W127" s="12"/>
      <c r="X127" s="12"/>
      <c r="Y127" s="12"/>
      <c r="Z127" s="12"/>
      <c r="AA127" s="12"/>
      <c r="AB127" s="12"/>
      <c r="AC127" s="12"/>
      <c r="AD127" s="12"/>
      <c r="AE127" s="12"/>
      <c r="AR127" s="242" t="s">
        <v>91</v>
      </c>
      <c r="AT127" s="243" t="s">
        <v>82</v>
      </c>
      <c r="AU127" s="243" t="s">
        <v>91</v>
      </c>
      <c r="AY127" s="242" t="s">
        <v>397</v>
      </c>
      <c r="BK127" s="244">
        <f>SUM(BK128:BK187)</f>
        <v>0</v>
      </c>
    </row>
    <row r="128" s="2" customFormat="1" ht="55.5" customHeight="1">
      <c r="A128" s="40"/>
      <c r="B128" s="41"/>
      <c r="C128" s="247" t="s">
        <v>91</v>
      </c>
      <c r="D128" s="247" t="s">
        <v>400</v>
      </c>
      <c r="E128" s="248" t="s">
        <v>7661</v>
      </c>
      <c r="F128" s="249" t="s">
        <v>7662</v>
      </c>
      <c r="G128" s="250" t="s">
        <v>461</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465</v>
      </c>
      <c r="E129" s="271" t="s">
        <v>1</v>
      </c>
      <c r="F129" s="272" t="s">
        <v>4570</v>
      </c>
      <c r="G129" s="270"/>
      <c r="H129" s="273">
        <v>4</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4</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2" customFormat="1" ht="55.5" customHeight="1">
      <c r="A131" s="40"/>
      <c r="B131" s="41"/>
      <c r="C131" s="247" t="s">
        <v>93</v>
      </c>
      <c r="D131" s="247" t="s">
        <v>400</v>
      </c>
      <c r="E131" s="248" t="s">
        <v>7664</v>
      </c>
      <c r="F131" s="249" t="s">
        <v>7662</v>
      </c>
      <c r="G131" s="250" t="s">
        <v>461</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465</v>
      </c>
      <c r="E132" s="271" t="s">
        <v>1</v>
      </c>
      <c r="F132" s="272" t="s">
        <v>93</v>
      </c>
      <c r="G132" s="270"/>
      <c r="H132" s="273">
        <v>2</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2</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112</v>
      </c>
      <c r="D134" s="247" t="s">
        <v>400</v>
      </c>
      <c r="E134" s="248" t="s">
        <v>7666</v>
      </c>
      <c r="F134" s="249" t="s">
        <v>7662</v>
      </c>
      <c r="G134" s="250" t="s">
        <v>461</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465</v>
      </c>
      <c r="E135" s="271" t="s">
        <v>1</v>
      </c>
      <c r="F135" s="272" t="s">
        <v>4570</v>
      </c>
      <c r="G135" s="270"/>
      <c r="H135" s="273">
        <v>4</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4</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33" customHeight="1">
      <c r="A137" s="40"/>
      <c r="B137" s="41"/>
      <c r="C137" s="247" t="s">
        <v>124</v>
      </c>
      <c r="D137" s="247" t="s">
        <v>400</v>
      </c>
      <c r="E137" s="248" t="s">
        <v>7668</v>
      </c>
      <c r="F137" s="249" t="s">
        <v>7669</v>
      </c>
      <c r="G137" s="250" t="s">
        <v>464</v>
      </c>
      <c r="H137" s="251">
        <v>8.8000000000000007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465</v>
      </c>
      <c r="E138" s="271" t="s">
        <v>1</v>
      </c>
      <c r="F138" s="272" t="s">
        <v>8365</v>
      </c>
      <c r="G138" s="270"/>
      <c r="H138" s="273">
        <v>8.8000000000000007</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8.8000000000000007</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44.25" customHeight="1">
      <c r="A140" s="40"/>
      <c r="B140" s="41"/>
      <c r="C140" s="247" t="s">
        <v>130</v>
      </c>
      <c r="D140" s="247" t="s">
        <v>400</v>
      </c>
      <c r="E140" s="248" t="s">
        <v>7841</v>
      </c>
      <c r="F140" s="249" t="s">
        <v>7842</v>
      </c>
      <c r="G140" s="250" t="s">
        <v>464</v>
      </c>
      <c r="H140" s="251">
        <v>26.18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465</v>
      </c>
      <c r="E141" s="271" t="s">
        <v>1</v>
      </c>
      <c r="F141" s="272" t="s">
        <v>8366</v>
      </c>
      <c r="G141" s="270"/>
      <c r="H141" s="273">
        <v>3.7400000000000002</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3" customFormat="1">
      <c r="A142" s="13"/>
      <c r="B142" s="269"/>
      <c r="C142" s="270"/>
      <c r="D142" s="261" t="s">
        <v>465</v>
      </c>
      <c r="E142" s="271" t="s">
        <v>1</v>
      </c>
      <c r="F142" s="272" t="s">
        <v>8367</v>
      </c>
      <c r="G142" s="270"/>
      <c r="H142" s="273">
        <v>22.440000000000001</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26.18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133</v>
      </c>
      <c r="D144" s="247" t="s">
        <v>400</v>
      </c>
      <c r="E144" s="248" t="s">
        <v>7677</v>
      </c>
      <c r="F144" s="249" t="s">
        <v>7678</v>
      </c>
      <c r="G144" s="250" t="s">
        <v>546</v>
      </c>
      <c r="H144" s="251">
        <v>47.600000000000001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8368</v>
      </c>
      <c r="G145" s="270"/>
      <c r="H145" s="273">
        <v>40.799999999999997</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8369</v>
      </c>
      <c r="G146" s="270"/>
      <c r="H146" s="273">
        <v>6.7999999999999998</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47.599999999999994</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139</v>
      </c>
      <c r="D148" s="247" t="s">
        <v>400</v>
      </c>
      <c r="E148" s="248" t="s">
        <v>7683</v>
      </c>
      <c r="F148" s="249" t="s">
        <v>7684</v>
      </c>
      <c r="G148" s="250" t="s">
        <v>546</v>
      </c>
      <c r="H148" s="251">
        <v>47.600000000000001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8368</v>
      </c>
      <c r="G149" s="270"/>
      <c r="H149" s="273">
        <v>40.799999999999997</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8369</v>
      </c>
      <c r="G150" s="270"/>
      <c r="H150" s="273">
        <v>6.7999999999999998</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47.599999999999994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136</v>
      </c>
      <c r="D152" s="247" t="s">
        <v>400</v>
      </c>
      <c r="E152" s="248" t="s">
        <v>7556</v>
      </c>
      <c r="F152" s="249" t="s">
        <v>7685</v>
      </c>
      <c r="G152" s="250" t="s">
        <v>464</v>
      </c>
      <c r="H152" s="251">
        <v>20.02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8370</v>
      </c>
      <c r="G153" s="270"/>
      <c r="H153" s="273">
        <v>17.16</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8371</v>
      </c>
      <c r="G154" s="270"/>
      <c r="H154" s="273">
        <v>2.8599999999999999</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20.02</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7560</v>
      </c>
      <c r="F156" s="249" t="s">
        <v>7690</v>
      </c>
      <c r="G156" s="250" t="s">
        <v>464</v>
      </c>
      <c r="H156" s="251">
        <v>6.1600000000000001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8372</v>
      </c>
      <c r="G157" s="270"/>
      <c r="H157" s="273">
        <v>5.2800000000000002</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8128</v>
      </c>
      <c r="G158" s="270"/>
      <c r="H158" s="273">
        <v>0.88</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6.1600000000000001</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55.5" customHeight="1">
      <c r="A160" s="40"/>
      <c r="B160" s="41"/>
      <c r="C160" s="247" t="s">
        <v>145</v>
      </c>
      <c r="D160" s="247" t="s">
        <v>400</v>
      </c>
      <c r="E160" s="248" t="s">
        <v>7565</v>
      </c>
      <c r="F160" s="249" t="s">
        <v>7695</v>
      </c>
      <c r="G160" s="250" t="s">
        <v>464</v>
      </c>
      <c r="H160" s="251">
        <v>36.960000000000001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8373</v>
      </c>
      <c r="G161" s="270"/>
      <c r="H161" s="273">
        <v>31.68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8374</v>
      </c>
      <c r="G162" s="270"/>
      <c r="H162" s="273">
        <v>5.2800000000000002</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36.960000000000001</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148</v>
      </c>
      <c r="D164" s="247" t="s">
        <v>400</v>
      </c>
      <c r="E164" s="248" t="s">
        <v>7700</v>
      </c>
      <c r="F164" s="249" t="s">
        <v>7701</v>
      </c>
      <c r="G164" s="250" t="s">
        <v>464</v>
      </c>
      <c r="H164" s="251">
        <v>20.02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465</v>
      </c>
      <c r="E165" s="271" t="s">
        <v>1</v>
      </c>
      <c r="F165" s="272" t="s">
        <v>8370</v>
      </c>
      <c r="G165" s="270"/>
      <c r="H165" s="273">
        <v>17.16</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8371</v>
      </c>
      <c r="G166" s="270"/>
      <c r="H166" s="273">
        <v>2.8599999999999999</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20.02</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151</v>
      </c>
      <c r="D168" s="247" t="s">
        <v>400</v>
      </c>
      <c r="E168" s="248" t="s">
        <v>7702</v>
      </c>
      <c r="F168" s="249" t="s">
        <v>7703</v>
      </c>
      <c r="G168" s="250" t="s">
        <v>502</v>
      </c>
      <c r="H168" s="251">
        <v>10.256</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8375</v>
      </c>
      <c r="G169" s="270"/>
      <c r="H169" s="273">
        <v>8.7910000000000004</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8376</v>
      </c>
      <c r="G170" s="270"/>
      <c r="H170" s="273">
        <v>1.4650000000000001</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10.256</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33" customHeight="1">
      <c r="A172" s="40"/>
      <c r="B172" s="41"/>
      <c r="C172" s="247" t="s">
        <v>154</v>
      </c>
      <c r="D172" s="247" t="s">
        <v>400</v>
      </c>
      <c r="E172" s="248" t="s">
        <v>542</v>
      </c>
      <c r="F172" s="249" t="s">
        <v>7708</v>
      </c>
      <c r="G172" s="250" t="s">
        <v>464</v>
      </c>
      <c r="H172" s="251">
        <v>6.1600000000000001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465</v>
      </c>
      <c r="E173" s="271" t="s">
        <v>1</v>
      </c>
      <c r="F173" s="272" t="s">
        <v>8372</v>
      </c>
      <c r="G173" s="270"/>
      <c r="H173" s="273">
        <v>5.2800000000000002</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8128</v>
      </c>
      <c r="G174" s="270"/>
      <c r="H174" s="273">
        <v>0.88</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6.1600000000000001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157</v>
      </c>
      <c r="D176" s="247" t="s">
        <v>400</v>
      </c>
      <c r="E176" s="248" t="s">
        <v>586</v>
      </c>
      <c r="F176" s="249" t="s">
        <v>7709</v>
      </c>
      <c r="G176" s="250" t="s">
        <v>464</v>
      </c>
      <c r="H176" s="251">
        <v>20.02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465</v>
      </c>
      <c r="E177" s="271" t="s">
        <v>1</v>
      </c>
      <c r="F177" s="272" t="s">
        <v>8370</v>
      </c>
      <c r="G177" s="270"/>
      <c r="H177" s="273">
        <v>17.16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8371</v>
      </c>
      <c r="G178" s="270"/>
      <c r="H178" s="273">
        <v>2.8599999999999999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20.02</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55.5" customHeight="1">
      <c r="A180" s="40"/>
      <c r="B180" s="41"/>
      <c r="C180" s="247" t="s">
        <v>8</v>
      </c>
      <c r="D180" s="247" t="s">
        <v>400</v>
      </c>
      <c r="E180" s="248" t="s">
        <v>7710</v>
      </c>
      <c r="F180" s="249" t="s">
        <v>7711</v>
      </c>
      <c r="G180" s="250" t="s">
        <v>464</v>
      </c>
      <c r="H180" s="251">
        <v>4.6200000000000001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465</v>
      </c>
      <c r="E181" s="271" t="s">
        <v>1</v>
      </c>
      <c r="F181" s="272" t="s">
        <v>8377</v>
      </c>
      <c r="G181" s="270"/>
      <c r="H181" s="273">
        <v>3.96</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3" customFormat="1">
      <c r="A182" s="13"/>
      <c r="B182" s="269"/>
      <c r="C182" s="270"/>
      <c r="D182" s="261" t="s">
        <v>465</v>
      </c>
      <c r="E182" s="271" t="s">
        <v>1</v>
      </c>
      <c r="F182" s="272" t="s">
        <v>8378</v>
      </c>
      <c r="G182" s="270"/>
      <c r="H182" s="273">
        <v>0.66000000000000003</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4.6200000000000001</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16.5" customHeight="1">
      <c r="A184" s="40"/>
      <c r="B184" s="41"/>
      <c r="C184" s="316" t="s">
        <v>162</v>
      </c>
      <c r="D184" s="316" t="s">
        <v>534</v>
      </c>
      <c r="E184" s="317" t="s">
        <v>7716</v>
      </c>
      <c r="F184" s="318" t="s">
        <v>7717</v>
      </c>
      <c r="G184" s="319" t="s">
        <v>502</v>
      </c>
      <c r="H184" s="320">
        <v>8.7089999999999996</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534</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212</v>
      </c>
    </row>
    <row r="185" s="13" customFormat="1">
      <c r="A185" s="13"/>
      <c r="B185" s="269"/>
      <c r="C185" s="270"/>
      <c r="D185" s="261" t="s">
        <v>465</v>
      </c>
      <c r="E185" s="271" t="s">
        <v>1</v>
      </c>
      <c r="F185" s="272" t="s">
        <v>8379</v>
      </c>
      <c r="G185" s="270"/>
      <c r="H185" s="273">
        <v>7.4649999999999999</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8380</v>
      </c>
      <c r="G186" s="270"/>
      <c r="H186" s="273">
        <v>1.244</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8.7089999999999996</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12" customFormat="1" ht="22.8" customHeight="1">
      <c r="A188" s="12"/>
      <c r="B188" s="231"/>
      <c r="C188" s="232"/>
      <c r="D188" s="233" t="s">
        <v>82</v>
      </c>
      <c r="E188" s="245" t="s">
        <v>124</v>
      </c>
      <c r="F188" s="245" t="s">
        <v>817</v>
      </c>
      <c r="G188" s="232"/>
      <c r="H188" s="232"/>
      <c r="I188" s="235"/>
      <c r="J188" s="246">
        <f>BK188</f>
        <v>0</v>
      </c>
      <c r="K188" s="232"/>
      <c r="L188" s="237"/>
      <c r="M188" s="238"/>
      <c r="N188" s="239"/>
      <c r="O188" s="239"/>
      <c r="P188" s="240">
        <f>SUM(P189:P192)</f>
        <v>0</v>
      </c>
      <c r="Q188" s="239"/>
      <c r="R188" s="240">
        <f>SUM(R189:R192)</f>
        <v>0</v>
      </c>
      <c r="S188" s="239"/>
      <c r="T188" s="241">
        <f>SUM(T189:T192)</f>
        <v>0</v>
      </c>
      <c r="U188" s="12"/>
      <c r="V188" s="12"/>
      <c r="W188" s="12"/>
      <c r="X188" s="12"/>
      <c r="Y188" s="12"/>
      <c r="Z188" s="12"/>
      <c r="AA188" s="12"/>
      <c r="AB188" s="12"/>
      <c r="AC188" s="12"/>
      <c r="AD188" s="12"/>
      <c r="AE188" s="12"/>
      <c r="AR188" s="242" t="s">
        <v>91</v>
      </c>
      <c r="AT188" s="243" t="s">
        <v>82</v>
      </c>
      <c r="AU188" s="243" t="s">
        <v>91</v>
      </c>
      <c r="AY188" s="242" t="s">
        <v>397</v>
      </c>
      <c r="BK188" s="244">
        <f>SUM(BK189:BK192)</f>
        <v>0</v>
      </c>
    </row>
    <row r="189" s="2" customFormat="1" ht="21.75" customHeight="1">
      <c r="A189" s="40"/>
      <c r="B189" s="41"/>
      <c r="C189" s="247" t="s">
        <v>165</v>
      </c>
      <c r="D189" s="247" t="s">
        <v>400</v>
      </c>
      <c r="E189" s="248" t="s">
        <v>7722</v>
      </c>
      <c r="F189" s="249" t="s">
        <v>7723</v>
      </c>
      <c r="G189" s="250" t="s">
        <v>464</v>
      </c>
      <c r="H189" s="251">
        <v>1.54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215</v>
      </c>
    </row>
    <row r="190" s="13" customFormat="1">
      <c r="A190" s="13"/>
      <c r="B190" s="269"/>
      <c r="C190" s="270"/>
      <c r="D190" s="261" t="s">
        <v>465</v>
      </c>
      <c r="E190" s="271" t="s">
        <v>1</v>
      </c>
      <c r="F190" s="272" t="s">
        <v>8381</v>
      </c>
      <c r="G190" s="270"/>
      <c r="H190" s="273">
        <v>1.3200000000000001</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8166</v>
      </c>
      <c r="G191" s="270"/>
      <c r="H191" s="273">
        <v>0.22</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1.54</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12" customFormat="1" ht="22.8" customHeight="1">
      <c r="A193" s="12"/>
      <c r="B193" s="231"/>
      <c r="C193" s="232"/>
      <c r="D193" s="233" t="s">
        <v>82</v>
      </c>
      <c r="E193" s="245" t="s">
        <v>136</v>
      </c>
      <c r="F193" s="245" t="s">
        <v>7728</v>
      </c>
      <c r="G193" s="232"/>
      <c r="H193" s="232"/>
      <c r="I193" s="235"/>
      <c r="J193" s="246">
        <f>BK193</f>
        <v>0</v>
      </c>
      <c r="K193" s="232"/>
      <c r="L193" s="237"/>
      <c r="M193" s="238"/>
      <c r="N193" s="239"/>
      <c r="O193" s="239"/>
      <c r="P193" s="240">
        <f>SUM(P194:P295)</f>
        <v>0</v>
      </c>
      <c r="Q193" s="239"/>
      <c r="R193" s="240">
        <f>SUM(R194:R295)</f>
        <v>0</v>
      </c>
      <c r="S193" s="239"/>
      <c r="T193" s="241">
        <f>SUM(T194:T295)</f>
        <v>0</v>
      </c>
      <c r="U193" s="12"/>
      <c r="V193" s="12"/>
      <c r="W193" s="12"/>
      <c r="X193" s="12"/>
      <c r="Y193" s="12"/>
      <c r="Z193" s="12"/>
      <c r="AA193" s="12"/>
      <c r="AB193" s="12"/>
      <c r="AC193" s="12"/>
      <c r="AD193" s="12"/>
      <c r="AE193" s="12"/>
      <c r="AR193" s="242" t="s">
        <v>91</v>
      </c>
      <c r="AT193" s="243" t="s">
        <v>82</v>
      </c>
      <c r="AU193" s="243" t="s">
        <v>91</v>
      </c>
      <c r="AY193" s="242" t="s">
        <v>397</v>
      </c>
      <c r="BK193" s="244">
        <f>SUM(BK194:BK295)</f>
        <v>0</v>
      </c>
    </row>
    <row r="194" s="2" customFormat="1" ht="21.75" customHeight="1">
      <c r="A194" s="40"/>
      <c r="B194" s="41"/>
      <c r="C194" s="247" t="s">
        <v>168</v>
      </c>
      <c r="D194" s="247" t="s">
        <v>400</v>
      </c>
      <c r="E194" s="248" t="s">
        <v>8382</v>
      </c>
      <c r="F194" s="249" t="s">
        <v>8383</v>
      </c>
      <c r="G194" s="250" t="s">
        <v>461</v>
      </c>
      <c r="H194" s="251">
        <v>12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661</v>
      </c>
    </row>
    <row r="195" s="13" customFormat="1">
      <c r="A195" s="13"/>
      <c r="B195" s="269"/>
      <c r="C195" s="270"/>
      <c r="D195" s="261" t="s">
        <v>465</v>
      </c>
      <c r="E195" s="271" t="s">
        <v>1</v>
      </c>
      <c r="F195" s="272" t="s">
        <v>151</v>
      </c>
      <c r="G195" s="270"/>
      <c r="H195" s="273">
        <v>12</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12</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16.5" customHeight="1">
      <c r="A197" s="40"/>
      <c r="B197" s="41"/>
      <c r="C197" s="316" t="s">
        <v>171</v>
      </c>
      <c r="D197" s="316" t="s">
        <v>534</v>
      </c>
      <c r="E197" s="317" t="s">
        <v>8384</v>
      </c>
      <c r="F197" s="318" t="s">
        <v>8385</v>
      </c>
      <c r="G197" s="319" t="s">
        <v>461</v>
      </c>
      <c r="H197" s="320">
        <v>12</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534</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664</v>
      </c>
    </row>
    <row r="198" s="13" customFormat="1">
      <c r="A198" s="13"/>
      <c r="B198" s="269"/>
      <c r="C198" s="270"/>
      <c r="D198" s="261" t="s">
        <v>465</v>
      </c>
      <c r="E198" s="271" t="s">
        <v>1</v>
      </c>
      <c r="F198" s="272" t="s">
        <v>151</v>
      </c>
      <c r="G198" s="270"/>
      <c r="H198" s="273">
        <v>12</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12</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33" customHeight="1">
      <c r="A200" s="40"/>
      <c r="B200" s="41"/>
      <c r="C200" s="247" t="s">
        <v>174</v>
      </c>
      <c r="D200" s="247" t="s">
        <v>400</v>
      </c>
      <c r="E200" s="248" t="s">
        <v>8386</v>
      </c>
      <c r="F200" s="249" t="s">
        <v>8387</v>
      </c>
      <c r="G200" s="250" t="s">
        <v>656</v>
      </c>
      <c r="H200" s="251">
        <v>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667</v>
      </c>
    </row>
    <row r="201" s="13" customFormat="1">
      <c r="A201" s="13"/>
      <c r="B201" s="269"/>
      <c r="C201" s="270"/>
      <c r="D201" s="261" t="s">
        <v>465</v>
      </c>
      <c r="E201" s="271" t="s">
        <v>1</v>
      </c>
      <c r="F201" s="272" t="s">
        <v>8388</v>
      </c>
      <c r="G201" s="270"/>
      <c r="H201" s="273">
        <v>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21.75" customHeight="1">
      <c r="A203" s="40"/>
      <c r="B203" s="41"/>
      <c r="C203" s="316" t="s">
        <v>7</v>
      </c>
      <c r="D203" s="316" t="s">
        <v>534</v>
      </c>
      <c r="E203" s="317" t="s">
        <v>8389</v>
      </c>
      <c r="F203" s="318" t="s">
        <v>8390</v>
      </c>
      <c r="G203" s="319" t="s">
        <v>656</v>
      </c>
      <c r="H203" s="320">
        <v>2</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670</v>
      </c>
    </row>
    <row r="204" s="13" customFormat="1">
      <c r="A204" s="13"/>
      <c r="B204" s="269"/>
      <c r="C204" s="270"/>
      <c r="D204" s="261" t="s">
        <v>465</v>
      </c>
      <c r="E204" s="271" t="s">
        <v>1</v>
      </c>
      <c r="F204" s="272" t="s">
        <v>7745</v>
      </c>
      <c r="G204" s="270"/>
      <c r="H204" s="273">
        <v>2</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2</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21.75" customHeight="1">
      <c r="A206" s="40"/>
      <c r="B206" s="41"/>
      <c r="C206" s="316" t="s">
        <v>179</v>
      </c>
      <c r="D206" s="316" t="s">
        <v>534</v>
      </c>
      <c r="E206" s="317" t="s">
        <v>8391</v>
      </c>
      <c r="F206" s="318" t="s">
        <v>8392</v>
      </c>
      <c r="G206" s="319" t="s">
        <v>656</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673</v>
      </c>
    </row>
    <row r="207" s="13" customFormat="1">
      <c r="A207" s="13"/>
      <c r="B207" s="269"/>
      <c r="C207" s="270"/>
      <c r="D207" s="261" t="s">
        <v>465</v>
      </c>
      <c r="E207" s="271" t="s">
        <v>1</v>
      </c>
      <c r="F207" s="272" t="s">
        <v>91</v>
      </c>
      <c r="G207" s="270"/>
      <c r="H207" s="273">
        <v>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185</v>
      </c>
      <c r="D209" s="247" t="s">
        <v>400</v>
      </c>
      <c r="E209" s="248" t="s">
        <v>8393</v>
      </c>
      <c r="F209" s="249" t="s">
        <v>8394</v>
      </c>
      <c r="G209" s="250" t="s">
        <v>656</v>
      </c>
      <c r="H209" s="251">
        <v>1.5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676</v>
      </c>
    </row>
    <row r="210" s="13" customFormat="1">
      <c r="A210" s="13"/>
      <c r="B210" s="269"/>
      <c r="C210" s="270"/>
      <c r="D210" s="261" t="s">
        <v>465</v>
      </c>
      <c r="E210" s="271" t="s">
        <v>1</v>
      </c>
      <c r="F210" s="272" t="s">
        <v>8395</v>
      </c>
      <c r="G210" s="270"/>
      <c r="H210" s="273">
        <v>1.5</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1.5</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2" customFormat="1" ht="21.75" customHeight="1">
      <c r="A212" s="40"/>
      <c r="B212" s="41"/>
      <c r="C212" s="316" t="s">
        <v>188</v>
      </c>
      <c r="D212" s="316" t="s">
        <v>534</v>
      </c>
      <c r="E212" s="317" t="s">
        <v>8396</v>
      </c>
      <c r="F212" s="318" t="s">
        <v>8397</v>
      </c>
      <c r="G212" s="319" t="s">
        <v>656</v>
      </c>
      <c r="H212" s="320">
        <v>1</v>
      </c>
      <c r="I212" s="321"/>
      <c r="J212" s="322">
        <f>ROUND(I212*H212,2)</f>
        <v>0</v>
      </c>
      <c r="K212" s="323"/>
      <c r="L212" s="324"/>
      <c r="M212" s="325" t="s">
        <v>1</v>
      </c>
      <c r="N212" s="32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136</v>
      </c>
      <c r="AT212" s="259" t="s">
        <v>534</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679</v>
      </c>
    </row>
    <row r="213" s="13" customFormat="1">
      <c r="A213" s="13"/>
      <c r="B213" s="269"/>
      <c r="C213" s="270"/>
      <c r="D213" s="261" t="s">
        <v>465</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4" customFormat="1">
      <c r="A214" s="14"/>
      <c r="B214" s="280"/>
      <c r="C214" s="281"/>
      <c r="D214" s="261" t="s">
        <v>465</v>
      </c>
      <c r="E214" s="282" t="s">
        <v>1</v>
      </c>
      <c r="F214" s="283" t="s">
        <v>467</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465</v>
      </c>
      <c r="AU214" s="290" t="s">
        <v>93</v>
      </c>
      <c r="AV214" s="14" t="s">
        <v>124</v>
      </c>
      <c r="AW214" s="14" t="s">
        <v>38</v>
      </c>
      <c r="AX214" s="14" t="s">
        <v>91</v>
      </c>
      <c r="AY214" s="290" t="s">
        <v>397</v>
      </c>
    </row>
    <row r="215" s="2" customFormat="1" ht="21.75" customHeight="1">
      <c r="A215" s="40"/>
      <c r="B215" s="41"/>
      <c r="C215" s="316" t="s">
        <v>191</v>
      </c>
      <c r="D215" s="316" t="s">
        <v>534</v>
      </c>
      <c r="E215" s="317" t="s">
        <v>8398</v>
      </c>
      <c r="F215" s="318" t="s">
        <v>8399</v>
      </c>
      <c r="G215" s="319" t="s">
        <v>656</v>
      </c>
      <c r="H215" s="320">
        <v>1</v>
      </c>
      <c r="I215" s="321"/>
      <c r="J215" s="322">
        <f>ROUND(I215*H215,2)</f>
        <v>0</v>
      </c>
      <c r="K215" s="323"/>
      <c r="L215" s="324"/>
      <c r="M215" s="325" t="s">
        <v>1</v>
      </c>
      <c r="N215" s="32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136</v>
      </c>
      <c r="AT215" s="259" t="s">
        <v>534</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682</v>
      </c>
    </row>
    <row r="216" s="13" customFormat="1">
      <c r="A216" s="13"/>
      <c r="B216" s="269"/>
      <c r="C216" s="270"/>
      <c r="D216" s="261" t="s">
        <v>465</v>
      </c>
      <c r="E216" s="271" t="s">
        <v>1</v>
      </c>
      <c r="F216" s="272" t="s">
        <v>91</v>
      </c>
      <c r="G216" s="270"/>
      <c r="H216" s="273">
        <v>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33" customHeight="1">
      <c r="A218" s="40"/>
      <c r="B218" s="41"/>
      <c r="C218" s="247" t="s">
        <v>194</v>
      </c>
      <c r="D218" s="247" t="s">
        <v>400</v>
      </c>
      <c r="E218" s="248" t="s">
        <v>8400</v>
      </c>
      <c r="F218" s="249" t="s">
        <v>8401</v>
      </c>
      <c r="G218" s="250" t="s">
        <v>656</v>
      </c>
      <c r="H218" s="251">
        <v>2</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3" customFormat="1">
      <c r="A219" s="13"/>
      <c r="B219" s="269"/>
      <c r="C219" s="270"/>
      <c r="D219" s="261" t="s">
        <v>465</v>
      </c>
      <c r="E219" s="271" t="s">
        <v>1</v>
      </c>
      <c r="F219" s="272" t="s">
        <v>7745</v>
      </c>
      <c r="G219" s="270"/>
      <c r="H219" s="273">
        <v>2</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2</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21.75" customHeight="1">
      <c r="A221" s="40"/>
      <c r="B221" s="41"/>
      <c r="C221" s="316" t="s">
        <v>197</v>
      </c>
      <c r="D221" s="316" t="s">
        <v>534</v>
      </c>
      <c r="E221" s="317" t="s">
        <v>8402</v>
      </c>
      <c r="F221" s="318" t="s">
        <v>8403</v>
      </c>
      <c r="G221" s="319" t="s">
        <v>656</v>
      </c>
      <c r="H221" s="320">
        <v>1</v>
      </c>
      <c r="I221" s="321"/>
      <c r="J221" s="322">
        <f>ROUND(I221*H221,2)</f>
        <v>0</v>
      </c>
      <c r="K221" s="323"/>
      <c r="L221" s="324"/>
      <c r="M221" s="325" t="s">
        <v>1</v>
      </c>
      <c r="N221" s="32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136</v>
      </c>
      <c r="AT221" s="259" t="s">
        <v>534</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1026</v>
      </c>
    </row>
    <row r="222" s="13" customFormat="1">
      <c r="A222" s="13"/>
      <c r="B222" s="269"/>
      <c r="C222" s="270"/>
      <c r="D222" s="261" t="s">
        <v>465</v>
      </c>
      <c r="E222" s="271" t="s">
        <v>1</v>
      </c>
      <c r="F222" s="272" t="s">
        <v>91</v>
      </c>
      <c r="G222" s="270"/>
      <c r="H222" s="273">
        <v>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21.75" customHeight="1">
      <c r="A224" s="40"/>
      <c r="B224" s="41"/>
      <c r="C224" s="316" t="s">
        <v>200</v>
      </c>
      <c r="D224" s="316" t="s">
        <v>534</v>
      </c>
      <c r="E224" s="317" t="s">
        <v>8404</v>
      </c>
      <c r="F224" s="318" t="s">
        <v>8405</v>
      </c>
      <c r="G224" s="319" t="s">
        <v>656</v>
      </c>
      <c r="H224" s="320">
        <v>1</v>
      </c>
      <c r="I224" s="321"/>
      <c r="J224" s="322">
        <f>ROUND(I224*H224,2)</f>
        <v>0</v>
      </c>
      <c r="K224" s="323"/>
      <c r="L224" s="324"/>
      <c r="M224" s="325" t="s">
        <v>1</v>
      </c>
      <c r="N224" s="32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136</v>
      </c>
      <c r="AT224" s="259" t="s">
        <v>534</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1042</v>
      </c>
    </row>
    <row r="225" s="13" customFormat="1">
      <c r="A225" s="13"/>
      <c r="B225" s="269"/>
      <c r="C225" s="270"/>
      <c r="D225" s="261" t="s">
        <v>465</v>
      </c>
      <c r="E225" s="271" t="s">
        <v>1</v>
      </c>
      <c r="F225" s="272" t="s">
        <v>91</v>
      </c>
      <c r="G225" s="270"/>
      <c r="H225" s="273">
        <v>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4" customFormat="1">
      <c r="A226" s="14"/>
      <c r="B226" s="280"/>
      <c r="C226" s="281"/>
      <c r="D226" s="261" t="s">
        <v>465</v>
      </c>
      <c r="E226" s="282" t="s">
        <v>1</v>
      </c>
      <c r="F226" s="283" t="s">
        <v>467</v>
      </c>
      <c r="G226" s="281"/>
      <c r="H226" s="284">
        <v>1</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465</v>
      </c>
      <c r="AU226" s="290" t="s">
        <v>93</v>
      </c>
      <c r="AV226" s="14" t="s">
        <v>124</v>
      </c>
      <c r="AW226" s="14" t="s">
        <v>38</v>
      </c>
      <c r="AX226" s="14" t="s">
        <v>91</v>
      </c>
      <c r="AY226" s="290" t="s">
        <v>397</v>
      </c>
    </row>
    <row r="227" s="2" customFormat="1" ht="33" customHeight="1">
      <c r="A227" s="40"/>
      <c r="B227" s="41"/>
      <c r="C227" s="247" t="s">
        <v>203</v>
      </c>
      <c r="D227" s="247" t="s">
        <v>400</v>
      </c>
      <c r="E227" s="248" t="s">
        <v>8406</v>
      </c>
      <c r="F227" s="249" t="s">
        <v>8407</v>
      </c>
      <c r="G227" s="250" t="s">
        <v>656</v>
      </c>
      <c r="H227" s="251">
        <v>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1057</v>
      </c>
    </row>
    <row r="228" s="13" customFormat="1">
      <c r="A228" s="13"/>
      <c r="B228" s="269"/>
      <c r="C228" s="270"/>
      <c r="D228" s="261" t="s">
        <v>465</v>
      </c>
      <c r="E228" s="271" t="s">
        <v>1</v>
      </c>
      <c r="F228" s="272" t="s">
        <v>8408</v>
      </c>
      <c r="G228" s="270"/>
      <c r="H228" s="273">
        <v>3</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3</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21.75" customHeight="1">
      <c r="A230" s="40"/>
      <c r="B230" s="41"/>
      <c r="C230" s="316" t="s">
        <v>206</v>
      </c>
      <c r="D230" s="316" t="s">
        <v>534</v>
      </c>
      <c r="E230" s="317" t="s">
        <v>8409</v>
      </c>
      <c r="F230" s="318" t="s">
        <v>8410</v>
      </c>
      <c r="G230" s="319" t="s">
        <v>656</v>
      </c>
      <c r="H230" s="320">
        <v>1</v>
      </c>
      <c r="I230" s="321"/>
      <c r="J230" s="322">
        <f>ROUND(I230*H230,2)</f>
        <v>0</v>
      </c>
      <c r="K230" s="323"/>
      <c r="L230" s="324"/>
      <c r="M230" s="325" t="s">
        <v>1</v>
      </c>
      <c r="N230" s="32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136</v>
      </c>
      <c r="AT230" s="259" t="s">
        <v>534</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1066</v>
      </c>
    </row>
    <row r="231" s="13" customFormat="1">
      <c r="A231" s="13"/>
      <c r="B231" s="269"/>
      <c r="C231" s="270"/>
      <c r="D231" s="261" t="s">
        <v>465</v>
      </c>
      <c r="E231" s="271" t="s">
        <v>1</v>
      </c>
      <c r="F231" s="272" t="s">
        <v>91</v>
      </c>
      <c r="G231" s="270"/>
      <c r="H231" s="273">
        <v>1</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21.75" customHeight="1">
      <c r="A233" s="40"/>
      <c r="B233" s="41"/>
      <c r="C233" s="316" t="s">
        <v>209</v>
      </c>
      <c r="D233" s="316" t="s">
        <v>534</v>
      </c>
      <c r="E233" s="317" t="s">
        <v>8411</v>
      </c>
      <c r="F233" s="318" t="s">
        <v>8412</v>
      </c>
      <c r="G233" s="319" t="s">
        <v>656</v>
      </c>
      <c r="H233" s="320">
        <v>2</v>
      </c>
      <c r="I233" s="321"/>
      <c r="J233" s="322">
        <f>ROUND(I233*H233,2)</f>
        <v>0</v>
      </c>
      <c r="K233" s="323"/>
      <c r="L233" s="324"/>
      <c r="M233" s="325" t="s">
        <v>1</v>
      </c>
      <c r="N233" s="32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136</v>
      </c>
      <c r="AT233" s="259" t="s">
        <v>534</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1078</v>
      </c>
    </row>
    <row r="234" s="13" customFormat="1">
      <c r="A234" s="13"/>
      <c r="B234" s="269"/>
      <c r="C234" s="270"/>
      <c r="D234" s="261" t="s">
        <v>465</v>
      </c>
      <c r="E234" s="271" t="s">
        <v>1</v>
      </c>
      <c r="F234" s="272" t="s">
        <v>7745</v>
      </c>
      <c r="G234" s="270"/>
      <c r="H234" s="273">
        <v>2</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2</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44.25" customHeight="1">
      <c r="A236" s="40"/>
      <c r="B236" s="41"/>
      <c r="C236" s="247" t="s">
        <v>212</v>
      </c>
      <c r="D236" s="247" t="s">
        <v>400</v>
      </c>
      <c r="E236" s="248" t="s">
        <v>8413</v>
      </c>
      <c r="F236" s="249" t="s">
        <v>8414</v>
      </c>
      <c r="G236" s="250" t="s">
        <v>656</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1088</v>
      </c>
    </row>
    <row r="237" s="13" customFormat="1">
      <c r="A237" s="13"/>
      <c r="B237" s="269"/>
      <c r="C237" s="270"/>
      <c r="D237" s="261" t="s">
        <v>465</v>
      </c>
      <c r="E237" s="271" t="s">
        <v>1</v>
      </c>
      <c r="F237" s="272" t="s">
        <v>91</v>
      </c>
      <c r="G237" s="270"/>
      <c r="H237" s="273">
        <v>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21.75" customHeight="1">
      <c r="A239" s="40"/>
      <c r="B239" s="41"/>
      <c r="C239" s="316" t="s">
        <v>182</v>
      </c>
      <c r="D239" s="316" t="s">
        <v>534</v>
      </c>
      <c r="E239" s="317" t="s">
        <v>8415</v>
      </c>
      <c r="F239" s="318" t="s">
        <v>8416</v>
      </c>
      <c r="G239" s="319" t="s">
        <v>656</v>
      </c>
      <c r="H239" s="320">
        <v>1</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534</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1096</v>
      </c>
    </row>
    <row r="240" s="13" customFormat="1">
      <c r="A240" s="13"/>
      <c r="B240" s="269"/>
      <c r="C240" s="270"/>
      <c r="D240" s="261" t="s">
        <v>465</v>
      </c>
      <c r="E240" s="271" t="s">
        <v>1</v>
      </c>
      <c r="F240" s="272" t="s">
        <v>91</v>
      </c>
      <c r="G240" s="270"/>
      <c r="H240" s="273">
        <v>1</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1</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21.75" customHeight="1">
      <c r="A242" s="40"/>
      <c r="B242" s="41"/>
      <c r="C242" s="247" t="s">
        <v>215</v>
      </c>
      <c r="D242" s="247" t="s">
        <v>400</v>
      </c>
      <c r="E242" s="248" t="s">
        <v>8417</v>
      </c>
      <c r="F242" s="249" t="s">
        <v>8418</v>
      </c>
      <c r="G242" s="250" t="s">
        <v>656</v>
      </c>
      <c r="H242" s="251">
        <v>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1105</v>
      </c>
    </row>
    <row r="243" s="13" customFormat="1">
      <c r="A243" s="13"/>
      <c r="B243" s="269"/>
      <c r="C243" s="270"/>
      <c r="D243" s="261" t="s">
        <v>465</v>
      </c>
      <c r="E243" s="271" t="s">
        <v>1</v>
      </c>
      <c r="F243" s="272" t="s">
        <v>91</v>
      </c>
      <c r="G243" s="270"/>
      <c r="H243" s="273">
        <v>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21.75" customHeight="1">
      <c r="A245" s="40"/>
      <c r="B245" s="41"/>
      <c r="C245" s="316" t="s">
        <v>218</v>
      </c>
      <c r="D245" s="316" t="s">
        <v>534</v>
      </c>
      <c r="E245" s="317" t="s">
        <v>8419</v>
      </c>
      <c r="F245" s="318" t="s">
        <v>8420</v>
      </c>
      <c r="G245" s="319" t="s">
        <v>656</v>
      </c>
      <c r="H245" s="320">
        <v>1</v>
      </c>
      <c r="I245" s="321"/>
      <c r="J245" s="322">
        <f>ROUND(I245*H245,2)</f>
        <v>0</v>
      </c>
      <c r="K245" s="323"/>
      <c r="L245" s="324"/>
      <c r="M245" s="325" t="s">
        <v>1</v>
      </c>
      <c r="N245" s="32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136</v>
      </c>
      <c r="AT245" s="259" t="s">
        <v>534</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790</v>
      </c>
    </row>
    <row r="246" s="13" customFormat="1">
      <c r="A246" s="13"/>
      <c r="B246" s="269"/>
      <c r="C246" s="270"/>
      <c r="D246" s="261" t="s">
        <v>465</v>
      </c>
      <c r="E246" s="271" t="s">
        <v>1</v>
      </c>
      <c r="F246" s="272" t="s">
        <v>91</v>
      </c>
      <c r="G246" s="270"/>
      <c r="H246" s="273">
        <v>1</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1</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44.25" customHeight="1">
      <c r="A248" s="40"/>
      <c r="B248" s="41"/>
      <c r="C248" s="247" t="s">
        <v>661</v>
      </c>
      <c r="D248" s="247" t="s">
        <v>400</v>
      </c>
      <c r="E248" s="248" t="s">
        <v>8421</v>
      </c>
      <c r="F248" s="249" t="s">
        <v>8422</v>
      </c>
      <c r="G248" s="250" t="s">
        <v>656</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793</v>
      </c>
    </row>
    <row r="249" s="13" customFormat="1">
      <c r="A249" s="13"/>
      <c r="B249" s="269"/>
      <c r="C249" s="270"/>
      <c r="D249" s="261" t="s">
        <v>465</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4" customFormat="1">
      <c r="A250" s="14"/>
      <c r="B250" s="280"/>
      <c r="C250" s="281"/>
      <c r="D250" s="261" t="s">
        <v>465</v>
      </c>
      <c r="E250" s="282" t="s">
        <v>1</v>
      </c>
      <c r="F250" s="283" t="s">
        <v>467</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465</v>
      </c>
      <c r="AU250" s="290" t="s">
        <v>93</v>
      </c>
      <c r="AV250" s="14" t="s">
        <v>124</v>
      </c>
      <c r="AW250" s="14" t="s">
        <v>38</v>
      </c>
      <c r="AX250" s="14" t="s">
        <v>91</v>
      </c>
      <c r="AY250" s="290" t="s">
        <v>397</v>
      </c>
    </row>
    <row r="251" s="2" customFormat="1" ht="21.75" customHeight="1">
      <c r="A251" s="40"/>
      <c r="B251" s="41"/>
      <c r="C251" s="316" t="s">
        <v>795</v>
      </c>
      <c r="D251" s="316" t="s">
        <v>534</v>
      </c>
      <c r="E251" s="317" t="s">
        <v>8423</v>
      </c>
      <c r="F251" s="318" t="s">
        <v>8424</v>
      </c>
      <c r="G251" s="319" t="s">
        <v>656</v>
      </c>
      <c r="H251" s="320">
        <v>1</v>
      </c>
      <c r="I251" s="321"/>
      <c r="J251" s="322">
        <f>ROUND(I251*H251,2)</f>
        <v>0</v>
      </c>
      <c r="K251" s="323"/>
      <c r="L251" s="324"/>
      <c r="M251" s="325" t="s">
        <v>1</v>
      </c>
      <c r="N251" s="32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136</v>
      </c>
      <c r="AT251" s="259" t="s">
        <v>534</v>
      </c>
      <c r="AU251" s="259" t="s">
        <v>93</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798</v>
      </c>
    </row>
    <row r="252" s="13" customFormat="1">
      <c r="A252" s="13"/>
      <c r="B252" s="269"/>
      <c r="C252" s="270"/>
      <c r="D252" s="261" t="s">
        <v>465</v>
      </c>
      <c r="E252" s="271" t="s">
        <v>1</v>
      </c>
      <c r="F252" s="272" t="s">
        <v>91</v>
      </c>
      <c r="G252" s="270"/>
      <c r="H252" s="273">
        <v>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4" customFormat="1">
      <c r="A253" s="14"/>
      <c r="B253" s="280"/>
      <c r="C253" s="281"/>
      <c r="D253" s="261" t="s">
        <v>465</v>
      </c>
      <c r="E253" s="282" t="s">
        <v>1</v>
      </c>
      <c r="F253" s="283" t="s">
        <v>467</v>
      </c>
      <c r="G253" s="281"/>
      <c r="H253" s="284">
        <v>1</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465</v>
      </c>
      <c r="AU253" s="290" t="s">
        <v>93</v>
      </c>
      <c r="AV253" s="14" t="s">
        <v>124</v>
      </c>
      <c r="AW253" s="14" t="s">
        <v>38</v>
      </c>
      <c r="AX253" s="14" t="s">
        <v>91</v>
      </c>
      <c r="AY253" s="290" t="s">
        <v>397</v>
      </c>
    </row>
    <row r="254" s="2" customFormat="1" ht="33" customHeight="1">
      <c r="A254" s="40"/>
      <c r="B254" s="41"/>
      <c r="C254" s="247" t="s">
        <v>664</v>
      </c>
      <c r="D254" s="247" t="s">
        <v>400</v>
      </c>
      <c r="E254" s="248" t="s">
        <v>8425</v>
      </c>
      <c r="F254" s="249" t="s">
        <v>8426</v>
      </c>
      <c r="G254" s="250" t="s">
        <v>656</v>
      </c>
      <c r="H254" s="251">
        <v>2</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400</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807</v>
      </c>
    </row>
    <row r="255" s="13" customFormat="1">
      <c r="A255" s="13"/>
      <c r="B255" s="269"/>
      <c r="C255" s="270"/>
      <c r="D255" s="261" t="s">
        <v>465</v>
      </c>
      <c r="E255" s="271" t="s">
        <v>1</v>
      </c>
      <c r="F255" s="272" t="s">
        <v>7745</v>
      </c>
      <c r="G255" s="270"/>
      <c r="H255" s="273">
        <v>2</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2</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21.75" customHeight="1">
      <c r="A257" s="40"/>
      <c r="B257" s="41"/>
      <c r="C257" s="316" t="s">
        <v>809</v>
      </c>
      <c r="D257" s="316" t="s">
        <v>534</v>
      </c>
      <c r="E257" s="317" t="s">
        <v>8427</v>
      </c>
      <c r="F257" s="318" t="s">
        <v>8428</v>
      </c>
      <c r="G257" s="319" t="s">
        <v>656</v>
      </c>
      <c r="H257" s="320">
        <v>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534</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812</v>
      </c>
    </row>
    <row r="258" s="13" customFormat="1">
      <c r="A258" s="13"/>
      <c r="B258" s="269"/>
      <c r="C258" s="270"/>
      <c r="D258" s="261" t="s">
        <v>465</v>
      </c>
      <c r="E258" s="271" t="s">
        <v>1</v>
      </c>
      <c r="F258" s="272" t="s">
        <v>91</v>
      </c>
      <c r="G258" s="270"/>
      <c r="H258" s="273">
        <v>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2" customFormat="1" ht="21.75" customHeight="1">
      <c r="A260" s="40"/>
      <c r="B260" s="41"/>
      <c r="C260" s="316" t="s">
        <v>667</v>
      </c>
      <c r="D260" s="316" t="s">
        <v>534</v>
      </c>
      <c r="E260" s="317" t="s">
        <v>8429</v>
      </c>
      <c r="F260" s="318" t="s">
        <v>8430</v>
      </c>
      <c r="G260" s="319" t="s">
        <v>656</v>
      </c>
      <c r="H260" s="320">
        <v>1</v>
      </c>
      <c r="I260" s="321"/>
      <c r="J260" s="322">
        <f>ROUND(I260*H260,2)</f>
        <v>0</v>
      </c>
      <c r="K260" s="323"/>
      <c r="L260" s="324"/>
      <c r="M260" s="325" t="s">
        <v>1</v>
      </c>
      <c r="N260" s="32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136</v>
      </c>
      <c r="AT260" s="259" t="s">
        <v>534</v>
      </c>
      <c r="AU260" s="259" t="s">
        <v>93</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815</v>
      </c>
    </row>
    <row r="261" s="13" customFormat="1">
      <c r="A261" s="13"/>
      <c r="B261" s="269"/>
      <c r="C261" s="270"/>
      <c r="D261" s="261" t="s">
        <v>465</v>
      </c>
      <c r="E261" s="271" t="s">
        <v>1</v>
      </c>
      <c r="F261" s="272" t="s">
        <v>91</v>
      </c>
      <c r="G261" s="270"/>
      <c r="H261" s="273">
        <v>1</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465</v>
      </c>
      <c r="AU261" s="279" t="s">
        <v>93</v>
      </c>
      <c r="AV261" s="13" t="s">
        <v>93</v>
      </c>
      <c r="AW261" s="13" t="s">
        <v>38</v>
      </c>
      <c r="AX261" s="13" t="s">
        <v>83</v>
      </c>
      <c r="AY261" s="279" t="s">
        <v>397</v>
      </c>
    </row>
    <row r="262" s="14" customFormat="1">
      <c r="A262" s="14"/>
      <c r="B262" s="280"/>
      <c r="C262" s="281"/>
      <c r="D262" s="261" t="s">
        <v>465</v>
      </c>
      <c r="E262" s="282" t="s">
        <v>1</v>
      </c>
      <c r="F262" s="283" t="s">
        <v>467</v>
      </c>
      <c r="G262" s="281"/>
      <c r="H262" s="284">
        <v>1</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465</v>
      </c>
      <c r="AU262" s="290" t="s">
        <v>93</v>
      </c>
      <c r="AV262" s="14" t="s">
        <v>124</v>
      </c>
      <c r="AW262" s="14" t="s">
        <v>38</v>
      </c>
      <c r="AX262" s="14" t="s">
        <v>91</v>
      </c>
      <c r="AY262" s="290" t="s">
        <v>397</v>
      </c>
    </row>
    <row r="263" s="2" customFormat="1" ht="21.75" customHeight="1">
      <c r="A263" s="40"/>
      <c r="B263" s="41"/>
      <c r="C263" s="247" t="s">
        <v>818</v>
      </c>
      <c r="D263" s="247" t="s">
        <v>400</v>
      </c>
      <c r="E263" s="248" t="s">
        <v>8431</v>
      </c>
      <c r="F263" s="249" t="s">
        <v>8432</v>
      </c>
      <c r="G263" s="250" t="s">
        <v>656</v>
      </c>
      <c r="H263" s="251">
        <v>2</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400</v>
      </c>
      <c r="AU263" s="259" t="s">
        <v>93</v>
      </c>
      <c r="AY263" s="18" t="s">
        <v>397</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821</v>
      </c>
    </row>
    <row r="264" s="13" customFormat="1">
      <c r="A264" s="13"/>
      <c r="B264" s="269"/>
      <c r="C264" s="270"/>
      <c r="D264" s="261" t="s">
        <v>465</v>
      </c>
      <c r="E264" s="271" t="s">
        <v>1</v>
      </c>
      <c r="F264" s="272" t="s">
        <v>7745</v>
      </c>
      <c r="G264" s="270"/>
      <c r="H264" s="273">
        <v>2</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4" customFormat="1">
      <c r="A265" s="14"/>
      <c r="B265" s="280"/>
      <c r="C265" s="281"/>
      <c r="D265" s="261" t="s">
        <v>465</v>
      </c>
      <c r="E265" s="282" t="s">
        <v>1</v>
      </c>
      <c r="F265" s="283" t="s">
        <v>467</v>
      </c>
      <c r="G265" s="281"/>
      <c r="H265" s="284">
        <v>2</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465</v>
      </c>
      <c r="AU265" s="290" t="s">
        <v>93</v>
      </c>
      <c r="AV265" s="14" t="s">
        <v>124</v>
      </c>
      <c r="AW265" s="14" t="s">
        <v>38</v>
      </c>
      <c r="AX265" s="14" t="s">
        <v>91</v>
      </c>
      <c r="AY265" s="290" t="s">
        <v>397</v>
      </c>
    </row>
    <row r="266" s="2" customFormat="1" ht="16.5" customHeight="1">
      <c r="A266" s="40"/>
      <c r="B266" s="41"/>
      <c r="C266" s="316" t="s">
        <v>670</v>
      </c>
      <c r="D266" s="316" t="s">
        <v>534</v>
      </c>
      <c r="E266" s="317" t="s">
        <v>8433</v>
      </c>
      <c r="F266" s="318" t="s">
        <v>8434</v>
      </c>
      <c r="G266" s="319" t="s">
        <v>656</v>
      </c>
      <c r="H266" s="320">
        <v>1</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534</v>
      </c>
      <c r="AU266" s="259" t="s">
        <v>93</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1173</v>
      </c>
    </row>
    <row r="267" s="13" customFormat="1">
      <c r="A267" s="13"/>
      <c r="B267" s="269"/>
      <c r="C267" s="270"/>
      <c r="D267" s="261" t="s">
        <v>465</v>
      </c>
      <c r="E267" s="271" t="s">
        <v>1</v>
      </c>
      <c r="F267" s="272" t="s">
        <v>91</v>
      </c>
      <c r="G267" s="270"/>
      <c r="H267" s="273">
        <v>1</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4" customFormat="1">
      <c r="A268" s="14"/>
      <c r="B268" s="280"/>
      <c r="C268" s="281"/>
      <c r="D268" s="261" t="s">
        <v>465</v>
      </c>
      <c r="E268" s="282" t="s">
        <v>1</v>
      </c>
      <c r="F268" s="283" t="s">
        <v>467</v>
      </c>
      <c r="G268" s="281"/>
      <c r="H268" s="284">
        <v>1</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465</v>
      </c>
      <c r="AU268" s="290" t="s">
        <v>93</v>
      </c>
      <c r="AV268" s="14" t="s">
        <v>124</v>
      </c>
      <c r="AW268" s="14" t="s">
        <v>38</v>
      </c>
      <c r="AX268" s="14" t="s">
        <v>91</v>
      </c>
      <c r="AY268" s="290" t="s">
        <v>397</v>
      </c>
    </row>
    <row r="269" s="2" customFormat="1" ht="21.75" customHeight="1">
      <c r="A269" s="40"/>
      <c r="B269" s="41"/>
      <c r="C269" s="316" t="s">
        <v>836</v>
      </c>
      <c r="D269" s="316" t="s">
        <v>534</v>
      </c>
      <c r="E269" s="317" t="s">
        <v>8435</v>
      </c>
      <c r="F269" s="318" t="s">
        <v>8436</v>
      </c>
      <c r="G269" s="319" t="s">
        <v>656</v>
      </c>
      <c r="H269" s="320">
        <v>1</v>
      </c>
      <c r="I269" s="321"/>
      <c r="J269" s="322">
        <f>ROUND(I269*H269,2)</f>
        <v>0</v>
      </c>
      <c r="K269" s="323"/>
      <c r="L269" s="324"/>
      <c r="M269" s="325" t="s">
        <v>1</v>
      </c>
      <c r="N269" s="32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136</v>
      </c>
      <c r="AT269" s="259" t="s">
        <v>534</v>
      </c>
      <c r="AU269" s="259" t="s">
        <v>93</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1187</v>
      </c>
    </row>
    <row r="270" s="13" customFormat="1">
      <c r="A270" s="13"/>
      <c r="B270" s="269"/>
      <c r="C270" s="270"/>
      <c r="D270" s="261" t="s">
        <v>465</v>
      </c>
      <c r="E270" s="271" t="s">
        <v>1</v>
      </c>
      <c r="F270" s="272" t="s">
        <v>91</v>
      </c>
      <c r="G270" s="270"/>
      <c r="H270" s="273">
        <v>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465</v>
      </c>
      <c r="AU270" s="279" t="s">
        <v>93</v>
      </c>
      <c r="AV270" s="13" t="s">
        <v>93</v>
      </c>
      <c r="AW270" s="13" t="s">
        <v>38</v>
      </c>
      <c r="AX270" s="13" t="s">
        <v>83</v>
      </c>
      <c r="AY270" s="279" t="s">
        <v>397</v>
      </c>
    </row>
    <row r="271" s="14" customFormat="1">
      <c r="A271" s="14"/>
      <c r="B271" s="280"/>
      <c r="C271" s="281"/>
      <c r="D271" s="261" t="s">
        <v>465</v>
      </c>
      <c r="E271" s="282" t="s">
        <v>1</v>
      </c>
      <c r="F271" s="283" t="s">
        <v>467</v>
      </c>
      <c r="G271" s="281"/>
      <c r="H271" s="284">
        <v>1</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465</v>
      </c>
      <c r="AU271" s="290" t="s">
        <v>93</v>
      </c>
      <c r="AV271" s="14" t="s">
        <v>124</v>
      </c>
      <c r="AW271" s="14" t="s">
        <v>38</v>
      </c>
      <c r="AX271" s="14" t="s">
        <v>91</v>
      </c>
      <c r="AY271" s="290" t="s">
        <v>397</v>
      </c>
    </row>
    <row r="272" s="2" customFormat="1" ht="16.5" customHeight="1">
      <c r="A272" s="40"/>
      <c r="B272" s="41"/>
      <c r="C272" s="247" t="s">
        <v>673</v>
      </c>
      <c r="D272" s="247" t="s">
        <v>400</v>
      </c>
      <c r="E272" s="248" t="s">
        <v>8437</v>
      </c>
      <c r="F272" s="249" t="s">
        <v>8438</v>
      </c>
      <c r="G272" s="250" t="s">
        <v>461</v>
      </c>
      <c r="H272" s="251">
        <v>2</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400</v>
      </c>
      <c r="AU272" s="259" t="s">
        <v>93</v>
      </c>
      <c r="AY272" s="18" t="s">
        <v>397</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1197</v>
      </c>
    </row>
    <row r="273" s="13" customFormat="1">
      <c r="A273" s="13"/>
      <c r="B273" s="269"/>
      <c r="C273" s="270"/>
      <c r="D273" s="261" t="s">
        <v>465</v>
      </c>
      <c r="E273" s="271" t="s">
        <v>1</v>
      </c>
      <c r="F273" s="272" t="s">
        <v>93</v>
      </c>
      <c r="G273" s="270"/>
      <c r="H273" s="273">
        <v>2</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465</v>
      </c>
      <c r="AU273" s="279" t="s">
        <v>93</v>
      </c>
      <c r="AV273" s="13" t="s">
        <v>93</v>
      </c>
      <c r="AW273" s="13" t="s">
        <v>38</v>
      </c>
      <c r="AX273" s="13" t="s">
        <v>83</v>
      </c>
      <c r="AY273" s="279" t="s">
        <v>397</v>
      </c>
    </row>
    <row r="274" s="14" customFormat="1">
      <c r="A274" s="14"/>
      <c r="B274" s="280"/>
      <c r="C274" s="281"/>
      <c r="D274" s="261" t="s">
        <v>465</v>
      </c>
      <c r="E274" s="282" t="s">
        <v>1</v>
      </c>
      <c r="F274" s="283" t="s">
        <v>467</v>
      </c>
      <c r="G274" s="281"/>
      <c r="H274" s="284">
        <v>2</v>
      </c>
      <c r="I274" s="285"/>
      <c r="J274" s="281"/>
      <c r="K274" s="281"/>
      <c r="L274" s="286"/>
      <c r="M274" s="287"/>
      <c r="N274" s="288"/>
      <c r="O274" s="288"/>
      <c r="P274" s="288"/>
      <c r="Q274" s="288"/>
      <c r="R274" s="288"/>
      <c r="S274" s="288"/>
      <c r="T274" s="289"/>
      <c r="U274" s="14"/>
      <c r="V274" s="14"/>
      <c r="W274" s="14"/>
      <c r="X274" s="14"/>
      <c r="Y274" s="14"/>
      <c r="Z274" s="14"/>
      <c r="AA274" s="14"/>
      <c r="AB274" s="14"/>
      <c r="AC274" s="14"/>
      <c r="AD274" s="14"/>
      <c r="AE274" s="14"/>
      <c r="AT274" s="290" t="s">
        <v>465</v>
      </c>
      <c r="AU274" s="290" t="s">
        <v>93</v>
      </c>
      <c r="AV274" s="14" t="s">
        <v>124</v>
      </c>
      <c r="AW274" s="14" t="s">
        <v>38</v>
      </c>
      <c r="AX274" s="14" t="s">
        <v>91</v>
      </c>
      <c r="AY274" s="290" t="s">
        <v>397</v>
      </c>
    </row>
    <row r="275" s="2" customFormat="1" ht="16.5" customHeight="1">
      <c r="A275" s="40"/>
      <c r="B275" s="41"/>
      <c r="C275" s="247" t="s">
        <v>849</v>
      </c>
      <c r="D275" s="247" t="s">
        <v>400</v>
      </c>
      <c r="E275" s="248" t="s">
        <v>7761</v>
      </c>
      <c r="F275" s="249" t="s">
        <v>7762</v>
      </c>
      <c r="G275" s="250" t="s">
        <v>461</v>
      </c>
      <c r="H275" s="251">
        <v>13.5</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400</v>
      </c>
      <c r="AU275" s="259" t="s">
        <v>93</v>
      </c>
      <c r="AY275" s="18" t="s">
        <v>397</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1205</v>
      </c>
    </row>
    <row r="276" s="13" customFormat="1">
      <c r="A276" s="13"/>
      <c r="B276" s="269"/>
      <c r="C276" s="270"/>
      <c r="D276" s="261" t="s">
        <v>465</v>
      </c>
      <c r="E276" s="271" t="s">
        <v>1</v>
      </c>
      <c r="F276" s="272" t="s">
        <v>8439</v>
      </c>
      <c r="G276" s="270"/>
      <c r="H276" s="273">
        <v>13.5</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13.5</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247" t="s">
        <v>676</v>
      </c>
      <c r="D278" s="247" t="s">
        <v>400</v>
      </c>
      <c r="E278" s="248" t="s">
        <v>7763</v>
      </c>
      <c r="F278" s="249" t="s">
        <v>7764</v>
      </c>
      <c r="G278" s="250" t="s">
        <v>461</v>
      </c>
      <c r="H278" s="251">
        <v>15.5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1216</v>
      </c>
    </row>
    <row r="279" s="13" customFormat="1">
      <c r="A279" s="13"/>
      <c r="B279" s="269"/>
      <c r="C279" s="270"/>
      <c r="D279" s="261" t="s">
        <v>465</v>
      </c>
      <c r="E279" s="271" t="s">
        <v>1</v>
      </c>
      <c r="F279" s="272" t="s">
        <v>8440</v>
      </c>
      <c r="G279" s="270"/>
      <c r="H279" s="273">
        <v>15.5</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465</v>
      </c>
      <c r="AU279" s="279" t="s">
        <v>93</v>
      </c>
      <c r="AV279" s="13" t="s">
        <v>93</v>
      </c>
      <c r="AW279" s="13" t="s">
        <v>38</v>
      </c>
      <c r="AX279" s="13" t="s">
        <v>83</v>
      </c>
      <c r="AY279" s="279" t="s">
        <v>397</v>
      </c>
    </row>
    <row r="280" s="14" customFormat="1">
      <c r="A280" s="14"/>
      <c r="B280" s="280"/>
      <c r="C280" s="281"/>
      <c r="D280" s="261" t="s">
        <v>465</v>
      </c>
      <c r="E280" s="282" t="s">
        <v>1</v>
      </c>
      <c r="F280" s="283" t="s">
        <v>467</v>
      </c>
      <c r="G280" s="281"/>
      <c r="H280" s="284">
        <v>15.5</v>
      </c>
      <c r="I280" s="285"/>
      <c r="J280" s="281"/>
      <c r="K280" s="281"/>
      <c r="L280" s="286"/>
      <c r="M280" s="287"/>
      <c r="N280" s="288"/>
      <c r="O280" s="288"/>
      <c r="P280" s="288"/>
      <c r="Q280" s="288"/>
      <c r="R280" s="288"/>
      <c r="S280" s="288"/>
      <c r="T280" s="289"/>
      <c r="U280" s="14"/>
      <c r="V280" s="14"/>
      <c r="W280" s="14"/>
      <c r="X280" s="14"/>
      <c r="Y280" s="14"/>
      <c r="Z280" s="14"/>
      <c r="AA280" s="14"/>
      <c r="AB280" s="14"/>
      <c r="AC280" s="14"/>
      <c r="AD280" s="14"/>
      <c r="AE280" s="14"/>
      <c r="AT280" s="290" t="s">
        <v>465</v>
      </c>
      <c r="AU280" s="290" t="s">
        <v>93</v>
      </c>
      <c r="AV280" s="14" t="s">
        <v>124</v>
      </c>
      <c r="AW280" s="14" t="s">
        <v>38</v>
      </c>
      <c r="AX280" s="14" t="s">
        <v>91</v>
      </c>
      <c r="AY280" s="290" t="s">
        <v>397</v>
      </c>
    </row>
    <row r="281" s="2" customFormat="1" ht="21.75" customHeight="1">
      <c r="A281" s="40"/>
      <c r="B281" s="41"/>
      <c r="C281" s="247" t="s">
        <v>859</v>
      </c>
      <c r="D281" s="247" t="s">
        <v>400</v>
      </c>
      <c r="E281" s="248" t="s">
        <v>7770</v>
      </c>
      <c r="F281" s="249" t="s">
        <v>7771</v>
      </c>
      <c r="G281" s="250" t="s">
        <v>656</v>
      </c>
      <c r="H281" s="251">
        <v>1</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400</v>
      </c>
      <c r="AU281" s="259" t="s">
        <v>93</v>
      </c>
      <c r="AY281" s="18" t="s">
        <v>397</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1233</v>
      </c>
    </row>
    <row r="282" s="13" customFormat="1">
      <c r="A282" s="13"/>
      <c r="B282" s="269"/>
      <c r="C282" s="270"/>
      <c r="D282" s="261" t="s">
        <v>465</v>
      </c>
      <c r="E282" s="271" t="s">
        <v>1</v>
      </c>
      <c r="F282" s="272" t="s">
        <v>91</v>
      </c>
      <c r="G282" s="270"/>
      <c r="H282" s="273">
        <v>1</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465</v>
      </c>
      <c r="AU282" s="279" t="s">
        <v>93</v>
      </c>
      <c r="AV282" s="13" t="s">
        <v>93</v>
      </c>
      <c r="AW282" s="13" t="s">
        <v>38</v>
      </c>
      <c r="AX282" s="13" t="s">
        <v>83</v>
      </c>
      <c r="AY282" s="279" t="s">
        <v>397</v>
      </c>
    </row>
    <row r="283" s="14" customFormat="1">
      <c r="A283" s="14"/>
      <c r="B283" s="280"/>
      <c r="C283" s="281"/>
      <c r="D283" s="261" t="s">
        <v>465</v>
      </c>
      <c r="E283" s="282" t="s">
        <v>1</v>
      </c>
      <c r="F283" s="283" t="s">
        <v>467</v>
      </c>
      <c r="G283" s="281"/>
      <c r="H283" s="284">
        <v>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465</v>
      </c>
      <c r="AU283" s="290" t="s">
        <v>93</v>
      </c>
      <c r="AV283" s="14" t="s">
        <v>124</v>
      </c>
      <c r="AW283" s="14" t="s">
        <v>38</v>
      </c>
      <c r="AX283" s="14" t="s">
        <v>91</v>
      </c>
      <c r="AY283" s="290" t="s">
        <v>397</v>
      </c>
    </row>
    <row r="284" s="2" customFormat="1" ht="16.5" customHeight="1">
      <c r="A284" s="40"/>
      <c r="B284" s="41"/>
      <c r="C284" s="247" t="s">
        <v>679</v>
      </c>
      <c r="D284" s="247" t="s">
        <v>400</v>
      </c>
      <c r="E284" s="248" t="s">
        <v>8441</v>
      </c>
      <c r="F284" s="249" t="s">
        <v>8442</v>
      </c>
      <c r="G284" s="250" t="s">
        <v>656</v>
      </c>
      <c r="H284" s="251">
        <v>2</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1241</v>
      </c>
    </row>
    <row r="285" s="13" customFormat="1">
      <c r="A285" s="13"/>
      <c r="B285" s="269"/>
      <c r="C285" s="270"/>
      <c r="D285" s="261" t="s">
        <v>465</v>
      </c>
      <c r="E285" s="271" t="s">
        <v>1</v>
      </c>
      <c r="F285" s="272" t="s">
        <v>7745</v>
      </c>
      <c r="G285" s="270"/>
      <c r="H285" s="273">
        <v>2</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465</v>
      </c>
      <c r="AU285" s="279" t="s">
        <v>93</v>
      </c>
      <c r="AV285" s="13" t="s">
        <v>93</v>
      </c>
      <c r="AW285" s="13" t="s">
        <v>38</v>
      </c>
      <c r="AX285" s="13" t="s">
        <v>83</v>
      </c>
      <c r="AY285" s="279" t="s">
        <v>397</v>
      </c>
    </row>
    <row r="286" s="14" customFormat="1">
      <c r="A286" s="14"/>
      <c r="B286" s="280"/>
      <c r="C286" s="281"/>
      <c r="D286" s="261" t="s">
        <v>465</v>
      </c>
      <c r="E286" s="282" t="s">
        <v>1</v>
      </c>
      <c r="F286" s="283" t="s">
        <v>467</v>
      </c>
      <c r="G286" s="281"/>
      <c r="H286" s="284">
        <v>2</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465</v>
      </c>
      <c r="AU286" s="290" t="s">
        <v>93</v>
      </c>
      <c r="AV286" s="14" t="s">
        <v>124</v>
      </c>
      <c r="AW286" s="14" t="s">
        <v>38</v>
      </c>
      <c r="AX286" s="14" t="s">
        <v>91</v>
      </c>
      <c r="AY286" s="290" t="s">
        <v>397</v>
      </c>
    </row>
    <row r="287" s="2" customFormat="1" ht="21.75" customHeight="1">
      <c r="A287" s="40"/>
      <c r="B287" s="41"/>
      <c r="C287" s="316" t="s">
        <v>926</v>
      </c>
      <c r="D287" s="316" t="s">
        <v>534</v>
      </c>
      <c r="E287" s="317" t="s">
        <v>8443</v>
      </c>
      <c r="F287" s="318" t="s">
        <v>8444</v>
      </c>
      <c r="G287" s="319" t="s">
        <v>656</v>
      </c>
      <c r="H287" s="320">
        <v>2</v>
      </c>
      <c r="I287" s="321"/>
      <c r="J287" s="322">
        <f>ROUND(I287*H287,2)</f>
        <v>0</v>
      </c>
      <c r="K287" s="323"/>
      <c r="L287" s="324"/>
      <c r="M287" s="325" t="s">
        <v>1</v>
      </c>
      <c r="N287" s="32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136</v>
      </c>
      <c r="AT287" s="259" t="s">
        <v>534</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1261</v>
      </c>
    </row>
    <row r="288" s="13" customFormat="1">
      <c r="A288" s="13"/>
      <c r="B288" s="269"/>
      <c r="C288" s="270"/>
      <c r="D288" s="261" t="s">
        <v>465</v>
      </c>
      <c r="E288" s="271" t="s">
        <v>1</v>
      </c>
      <c r="F288" s="272" t="s">
        <v>7745</v>
      </c>
      <c r="G288" s="270"/>
      <c r="H288" s="273">
        <v>2</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4" customFormat="1">
      <c r="A289" s="14"/>
      <c r="B289" s="280"/>
      <c r="C289" s="281"/>
      <c r="D289" s="261" t="s">
        <v>465</v>
      </c>
      <c r="E289" s="282" t="s">
        <v>1</v>
      </c>
      <c r="F289" s="283" t="s">
        <v>467</v>
      </c>
      <c r="G289" s="281"/>
      <c r="H289" s="284">
        <v>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465</v>
      </c>
      <c r="AU289" s="290" t="s">
        <v>93</v>
      </c>
      <c r="AV289" s="14" t="s">
        <v>124</v>
      </c>
      <c r="AW289" s="14" t="s">
        <v>38</v>
      </c>
      <c r="AX289" s="14" t="s">
        <v>91</v>
      </c>
      <c r="AY289" s="290" t="s">
        <v>397</v>
      </c>
    </row>
    <row r="290" s="2" customFormat="1" ht="21.75" customHeight="1">
      <c r="A290" s="40"/>
      <c r="B290" s="41"/>
      <c r="C290" s="247" t="s">
        <v>682</v>
      </c>
      <c r="D290" s="247" t="s">
        <v>400</v>
      </c>
      <c r="E290" s="248" t="s">
        <v>8445</v>
      </c>
      <c r="F290" s="249" t="s">
        <v>8446</v>
      </c>
      <c r="G290" s="250" t="s">
        <v>656</v>
      </c>
      <c r="H290" s="251">
        <v>1</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1280</v>
      </c>
    </row>
    <row r="291" s="13" customFormat="1">
      <c r="A291" s="13"/>
      <c r="B291" s="269"/>
      <c r="C291" s="270"/>
      <c r="D291" s="261" t="s">
        <v>465</v>
      </c>
      <c r="E291" s="271" t="s">
        <v>1</v>
      </c>
      <c r="F291" s="272" t="s">
        <v>91</v>
      </c>
      <c r="G291" s="270"/>
      <c r="H291" s="273">
        <v>1</v>
      </c>
      <c r="I291" s="274"/>
      <c r="J291" s="270"/>
      <c r="K291" s="270"/>
      <c r="L291" s="275"/>
      <c r="M291" s="276"/>
      <c r="N291" s="277"/>
      <c r="O291" s="277"/>
      <c r="P291" s="277"/>
      <c r="Q291" s="277"/>
      <c r="R291" s="277"/>
      <c r="S291" s="277"/>
      <c r="T291" s="278"/>
      <c r="U291" s="13"/>
      <c r="V291" s="13"/>
      <c r="W291" s="13"/>
      <c r="X291" s="13"/>
      <c r="Y291" s="13"/>
      <c r="Z291" s="13"/>
      <c r="AA291" s="13"/>
      <c r="AB291" s="13"/>
      <c r="AC291" s="13"/>
      <c r="AD291" s="13"/>
      <c r="AE291" s="13"/>
      <c r="AT291" s="279" t="s">
        <v>465</v>
      </c>
      <c r="AU291" s="279" t="s">
        <v>93</v>
      </c>
      <c r="AV291" s="13" t="s">
        <v>93</v>
      </c>
      <c r="AW291" s="13" t="s">
        <v>38</v>
      </c>
      <c r="AX291" s="13" t="s">
        <v>83</v>
      </c>
      <c r="AY291" s="279" t="s">
        <v>397</v>
      </c>
    </row>
    <row r="292" s="14" customFormat="1">
      <c r="A292" s="14"/>
      <c r="B292" s="280"/>
      <c r="C292" s="281"/>
      <c r="D292" s="261" t="s">
        <v>465</v>
      </c>
      <c r="E292" s="282" t="s">
        <v>1</v>
      </c>
      <c r="F292" s="283" t="s">
        <v>467</v>
      </c>
      <c r="G292" s="281"/>
      <c r="H292" s="284">
        <v>1</v>
      </c>
      <c r="I292" s="285"/>
      <c r="J292" s="281"/>
      <c r="K292" s="281"/>
      <c r="L292" s="286"/>
      <c r="M292" s="287"/>
      <c r="N292" s="288"/>
      <c r="O292" s="288"/>
      <c r="P292" s="288"/>
      <c r="Q292" s="288"/>
      <c r="R292" s="288"/>
      <c r="S292" s="288"/>
      <c r="T292" s="289"/>
      <c r="U292" s="14"/>
      <c r="V292" s="14"/>
      <c r="W292" s="14"/>
      <c r="X292" s="14"/>
      <c r="Y292" s="14"/>
      <c r="Z292" s="14"/>
      <c r="AA292" s="14"/>
      <c r="AB292" s="14"/>
      <c r="AC292" s="14"/>
      <c r="AD292" s="14"/>
      <c r="AE292" s="14"/>
      <c r="AT292" s="290" t="s">
        <v>465</v>
      </c>
      <c r="AU292" s="290" t="s">
        <v>93</v>
      </c>
      <c r="AV292" s="14" t="s">
        <v>124</v>
      </c>
      <c r="AW292" s="14" t="s">
        <v>38</v>
      </c>
      <c r="AX292" s="14" t="s">
        <v>91</v>
      </c>
      <c r="AY292" s="290" t="s">
        <v>397</v>
      </c>
    </row>
    <row r="293" s="2" customFormat="1" ht="16.5" customHeight="1">
      <c r="A293" s="40"/>
      <c r="B293" s="41"/>
      <c r="C293" s="247" t="s">
        <v>987</v>
      </c>
      <c r="D293" s="247" t="s">
        <v>400</v>
      </c>
      <c r="E293" s="248" t="s">
        <v>7938</v>
      </c>
      <c r="F293" s="249" t="s">
        <v>7939</v>
      </c>
      <c r="G293" s="250" t="s">
        <v>461</v>
      </c>
      <c r="H293" s="251">
        <v>14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400</v>
      </c>
      <c r="AU293" s="259" t="s">
        <v>93</v>
      </c>
      <c r="AY293" s="18" t="s">
        <v>397</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1296</v>
      </c>
    </row>
    <row r="294" s="13" customFormat="1">
      <c r="A294" s="13"/>
      <c r="B294" s="269"/>
      <c r="C294" s="270"/>
      <c r="D294" s="261" t="s">
        <v>465</v>
      </c>
      <c r="E294" s="271" t="s">
        <v>1</v>
      </c>
      <c r="F294" s="272" t="s">
        <v>8447</v>
      </c>
      <c r="G294" s="270"/>
      <c r="H294" s="273">
        <v>14</v>
      </c>
      <c r="I294" s="274"/>
      <c r="J294" s="270"/>
      <c r="K294" s="270"/>
      <c r="L294" s="275"/>
      <c r="M294" s="276"/>
      <c r="N294" s="277"/>
      <c r="O294" s="277"/>
      <c r="P294" s="277"/>
      <c r="Q294" s="277"/>
      <c r="R294" s="277"/>
      <c r="S294" s="277"/>
      <c r="T294" s="278"/>
      <c r="U294" s="13"/>
      <c r="V294" s="13"/>
      <c r="W294" s="13"/>
      <c r="X294" s="13"/>
      <c r="Y294" s="13"/>
      <c r="Z294" s="13"/>
      <c r="AA294" s="13"/>
      <c r="AB294" s="13"/>
      <c r="AC294" s="13"/>
      <c r="AD294" s="13"/>
      <c r="AE294" s="13"/>
      <c r="AT294" s="279" t="s">
        <v>465</v>
      </c>
      <c r="AU294" s="279" t="s">
        <v>93</v>
      </c>
      <c r="AV294" s="13" t="s">
        <v>93</v>
      </c>
      <c r="AW294" s="13" t="s">
        <v>38</v>
      </c>
      <c r="AX294" s="13" t="s">
        <v>83</v>
      </c>
      <c r="AY294" s="279" t="s">
        <v>397</v>
      </c>
    </row>
    <row r="295" s="14" customFormat="1">
      <c r="A295" s="14"/>
      <c r="B295" s="280"/>
      <c r="C295" s="281"/>
      <c r="D295" s="261" t="s">
        <v>465</v>
      </c>
      <c r="E295" s="282" t="s">
        <v>1</v>
      </c>
      <c r="F295" s="283" t="s">
        <v>467</v>
      </c>
      <c r="G295" s="281"/>
      <c r="H295" s="284">
        <v>14</v>
      </c>
      <c r="I295" s="285"/>
      <c r="J295" s="281"/>
      <c r="K295" s="281"/>
      <c r="L295" s="286"/>
      <c r="M295" s="287"/>
      <c r="N295" s="288"/>
      <c r="O295" s="288"/>
      <c r="P295" s="288"/>
      <c r="Q295" s="288"/>
      <c r="R295" s="288"/>
      <c r="S295" s="288"/>
      <c r="T295" s="289"/>
      <c r="U295" s="14"/>
      <c r="V295" s="14"/>
      <c r="W295" s="14"/>
      <c r="X295" s="14"/>
      <c r="Y295" s="14"/>
      <c r="Z295" s="14"/>
      <c r="AA295" s="14"/>
      <c r="AB295" s="14"/>
      <c r="AC295" s="14"/>
      <c r="AD295" s="14"/>
      <c r="AE295" s="14"/>
      <c r="AT295" s="290" t="s">
        <v>465</v>
      </c>
      <c r="AU295" s="290" t="s">
        <v>93</v>
      </c>
      <c r="AV295" s="14" t="s">
        <v>124</v>
      </c>
      <c r="AW295" s="14" t="s">
        <v>38</v>
      </c>
      <c r="AX295" s="14" t="s">
        <v>91</v>
      </c>
      <c r="AY295" s="290" t="s">
        <v>397</v>
      </c>
    </row>
    <row r="296" s="12" customFormat="1" ht="22.8" customHeight="1">
      <c r="A296" s="12"/>
      <c r="B296" s="231"/>
      <c r="C296" s="232"/>
      <c r="D296" s="233" t="s">
        <v>82</v>
      </c>
      <c r="E296" s="245" t="s">
        <v>1353</v>
      </c>
      <c r="F296" s="245" t="s">
        <v>1354</v>
      </c>
      <c r="G296" s="232"/>
      <c r="H296" s="232"/>
      <c r="I296" s="235"/>
      <c r="J296" s="246">
        <f>BK296</f>
        <v>0</v>
      </c>
      <c r="K296" s="232"/>
      <c r="L296" s="237"/>
      <c r="M296" s="238"/>
      <c r="N296" s="239"/>
      <c r="O296" s="239"/>
      <c r="P296" s="240">
        <f>SUM(P297:P299)</f>
        <v>0</v>
      </c>
      <c r="Q296" s="239"/>
      <c r="R296" s="240">
        <f>SUM(R297:R299)</f>
        <v>0</v>
      </c>
      <c r="S296" s="239"/>
      <c r="T296" s="241">
        <f>SUM(T297:T299)</f>
        <v>0</v>
      </c>
      <c r="U296" s="12"/>
      <c r="V296" s="12"/>
      <c r="W296" s="12"/>
      <c r="X296" s="12"/>
      <c r="Y296" s="12"/>
      <c r="Z296" s="12"/>
      <c r="AA296" s="12"/>
      <c r="AB296" s="12"/>
      <c r="AC296" s="12"/>
      <c r="AD296" s="12"/>
      <c r="AE296" s="12"/>
      <c r="AR296" s="242" t="s">
        <v>91</v>
      </c>
      <c r="AT296" s="243" t="s">
        <v>82</v>
      </c>
      <c r="AU296" s="243" t="s">
        <v>91</v>
      </c>
      <c r="AY296" s="242" t="s">
        <v>397</v>
      </c>
      <c r="BK296" s="244">
        <f>SUM(BK297:BK299)</f>
        <v>0</v>
      </c>
    </row>
    <row r="297" s="2" customFormat="1" ht="33" customHeight="1">
      <c r="A297" s="40"/>
      <c r="B297" s="41"/>
      <c r="C297" s="247" t="s">
        <v>995</v>
      </c>
      <c r="D297" s="247" t="s">
        <v>400</v>
      </c>
      <c r="E297" s="248" t="s">
        <v>8448</v>
      </c>
      <c r="F297" s="249" t="s">
        <v>8449</v>
      </c>
      <c r="G297" s="250" t="s">
        <v>502</v>
      </c>
      <c r="H297" s="251">
        <v>1.2290000000000001</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400</v>
      </c>
      <c r="AU297" s="259" t="s">
        <v>93</v>
      </c>
      <c r="AY297" s="18" t="s">
        <v>397</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1311</v>
      </c>
    </row>
    <row r="298" s="13" customFormat="1">
      <c r="A298" s="13"/>
      <c r="B298" s="269"/>
      <c r="C298" s="270"/>
      <c r="D298" s="261" t="s">
        <v>465</v>
      </c>
      <c r="E298" s="271" t="s">
        <v>1</v>
      </c>
      <c r="F298" s="272" t="s">
        <v>8450</v>
      </c>
      <c r="G298" s="270"/>
      <c r="H298" s="273">
        <v>1.2290000000000001</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465</v>
      </c>
      <c r="AU298" s="279" t="s">
        <v>93</v>
      </c>
      <c r="AV298" s="13" t="s">
        <v>93</v>
      </c>
      <c r="AW298" s="13" t="s">
        <v>38</v>
      </c>
      <c r="AX298" s="13" t="s">
        <v>83</v>
      </c>
      <c r="AY298" s="279" t="s">
        <v>397</v>
      </c>
    </row>
    <row r="299" s="14" customFormat="1">
      <c r="A299" s="14"/>
      <c r="B299" s="280"/>
      <c r="C299" s="281"/>
      <c r="D299" s="261" t="s">
        <v>465</v>
      </c>
      <c r="E299" s="282" t="s">
        <v>1</v>
      </c>
      <c r="F299" s="283" t="s">
        <v>467</v>
      </c>
      <c r="G299" s="281"/>
      <c r="H299" s="284">
        <v>1.2290000000000001</v>
      </c>
      <c r="I299" s="285"/>
      <c r="J299" s="281"/>
      <c r="K299" s="281"/>
      <c r="L299" s="286"/>
      <c r="M299" s="330"/>
      <c r="N299" s="331"/>
      <c r="O299" s="331"/>
      <c r="P299" s="331"/>
      <c r="Q299" s="331"/>
      <c r="R299" s="331"/>
      <c r="S299" s="331"/>
      <c r="T299" s="332"/>
      <c r="U299" s="14"/>
      <c r="V299" s="14"/>
      <c r="W299" s="14"/>
      <c r="X299" s="14"/>
      <c r="Y299" s="14"/>
      <c r="Z299" s="14"/>
      <c r="AA299" s="14"/>
      <c r="AB299" s="14"/>
      <c r="AC299" s="14"/>
      <c r="AD299" s="14"/>
      <c r="AE299" s="14"/>
      <c r="AT299" s="290" t="s">
        <v>465</v>
      </c>
      <c r="AU299" s="290" t="s">
        <v>93</v>
      </c>
      <c r="AV299" s="14" t="s">
        <v>124</v>
      </c>
      <c r="AW299" s="14" t="s">
        <v>38</v>
      </c>
      <c r="AX299" s="14" t="s">
        <v>91</v>
      </c>
      <c r="AY299" s="290" t="s">
        <v>397</v>
      </c>
    </row>
    <row r="300" s="2" customFormat="1" ht="6.96" customHeight="1">
      <c r="A300" s="40"/>
      <c r="B300" s="68"/>
      <c r="C300" s="69"/>
      <c r="D300" s="69"/>
      <c r="E300" s="69"/>
      <c r="F300" s="69"/>
      <c r="G300" s="69"/>
      <c r="H300" s="69"/>
      <c r="I300" s="195"/>
      <c r="J300" s="69"/>
      <c r="K300" s="69"/>
      <c r="L300" s="46"/>
      <c r="M300" s="40"/>
      <c r="O300" s="40"/>
      <c r="P300" s="40"/>
      <c r="Q300" s="40"/>
      <c r="R300" s="40"/>
      <c r="S300" s="40"/>
      <c r="T300" s="40"/>
      <c r="U300" s="40"/>
      <c r="V300" s="40"/>
      <c r="W300" s="40"/>
      <c r="X300" s="40"/>
      <c r="Y300" s="40"/>
      <c r="Z300" s="40"/>
      <c r="AA300" s="40"/>
      <c r="AB300" s="40"/>
      <c r="AC300" s="40"/>
      <c r="AD300" s="40"/>
      <c r="AE300" s="40"/>
    </row>
  </sheetData>
  <sheetProtection sheet="1" autoFilter="0" formatColumns="0" formatRows="0" objects="1" scenarios="1" spinCount="100000" saltValue="Qym76jWU/sfkHU1OCbfzEvpKdIRd52i6qz/H89GE3HC0CPCGvTG1mya1M73GtLJDgUQiNP7lS08gCnoXc5hcig==" hashValue="Xna3DC9rJiqFhufXYamQ08H6UJi2PnCe35pTUQh8hU8Ai2XxjGfI6Ybo2PfzeCLLfcwjrvQzfggbMT780XcVog==" algorithmName="SHA-512" password="CC35"/>
  <autoFilter ref="C124:K299"/>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295</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8451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ROUND((SUM(BE125:BE263)),  2)</f>
        <v>0</v>
      </c>
      <c r="G35" s="40"/>
      <c r="H35" s="40"/>
      <c r="I35" s="174">
        <v>0.20999999999999999</v>
      </c>
      <c r="J35" s="173">
        <f>ROUND(((SUM(BE125:BE263))*I35),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ROUND((SUM(BF125:BF263)),  2)</f>
        <v>0</v>
      </c>
      <c r="G36" s="40"/>
      <c r="H36" s="40"/>
      <c r="I36" s="174">
        <v>0.14999999999999999</v>
      </c>
      <c r="J36" s="173">
        <f>ROUND(((SUM(BF125:BF263))*I36),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ROUND((SUM(BG125:BG263)),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ROUND((SUM(BH125:BH263)),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ROUND((SUM(BI125:BI263)),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SO321 - Užitková voda - areálové rozvody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J188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7660</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J260</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7658</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SO321 - Užitková voda - areálové rozvody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374</v>
      </c>
      <c r="BK125" s="230">
        <f>BK126</f>
        <v>0</v>
      </c>
    </row>
    <row r="126" s="12" customFormat="1" ht="25.92" customHeight="1">
      <c r="A126" s="12"/>
      <c r="B126" s="231"/>
      <c r="C126" s="232"/>
      <c r="D126" s="233" t="s">
        <v>82</v>
      </c>
      <c r="E126" s="234" t="s">
        <v>456</v>
      </c>
      <c r="F126" s="234" t="s">
        <v>457</v>
      </c>
      <c r="G126" s="232"/>
      <c r="H126" s="232"/>
      <c r="I126" s="235"/>
      <c r="J126" s="236">
        <f>BK126</f>
        <v>0</v>
      </c>
      <c r="K126" s="232"/>
      <c r="L126" s="237"/>
      <c r="M126" s="238"/>
      <c r="N126" s="239"/>
      <c r="O126" s="239"/>
      <c r="P126" s="240">
        <f>P127+P188+P193+P260</f>
        <v>0</v>
      </c>
      <c r="Q126" s="239"/>
      <c r="R126" s="240">
        <f>R127+R188+R193+R260</f>
        <v>0</v>
      </c>
      <c r="S126" s="239"/>
      <c r="T126" s="241">
        <f>T127+T188+T193+T260</f>
        <v>0</v>
      </c>
      <c r="U126" s="12"/>
      <c r="V126" s="12"/>
      <c r="W126" s="12"/>
      <c r="X126" s="12"/>
      <c r="Y126" s="12"/>
      <c r="Z126" s="12"/>
      <c r="AA126" s="12"/>
      <c r="AB126" s="12"/>
      <c r="AC126" s="12"/>
      <c r="AD126" s="12"/>
      <c r="AE126" s="12"/>
      <c r="AR126" s="242" t="s">
        <v>91</v>
      </c>
      <c r="AT126" s="243" t="s">
        <v>82</v>
      </c>
      <c r="AU126" s="243" t="s">
        <v>83</v>
      </c>
      <c r="AY126" s="242" t="s">
        <v>397</v>
      </c>
      <c r="BK126" s="244">
        <f>BK127+BK188+BK193+BK260</f>
        <v>0</v>
      </c>
    </row>
    <row r="127" s="12" customFormat="1" ht="22.8" customHeight="1">
      <c r="A127" s="12"/>
      <c r="B127" s="231"/>
      <c r="C127" s="232"/>
      <c r="D127" s="233" t="s">
        <v>82</v>
      </c>
      <c r="E127" s="245" t="s">
        <v>91</v>
      </c>
      <c r="F127" s="245" t="s">
        <v>458</v>
      </c>
      <c r="G127" s="232"/>
      <c r="H127" s="232"/>
      <c r="I127" s="235"/>
      <c r="J127" s="246">
        <f>BK127</f>
        <v>0</v>
      </c>
      <c r="K127" s="232"/>
      <c r="L127" s="237"/>
      <c r="M127" s="238"/>
      <c r="N127" s="239"/>
      <c r="O127" s="239"/>
      <c r="P127" s="240">
        <f>SUM(P128:P187)</f>
        <v>0</v>
      </c>
      <c r="Q127" s="239"/>
      <c r="R127" s="240">
        <f>SUM(R128:R187)</f>
        <v>0</v>
      </c>
      <c r="S127" s="239"/>
      <c r="T127" s="241">
        <f>SUM(T128:T187)</f>
        <v>0</v>
      </c>
      <c r="U127" s="12"/>
      <c r="V127" s="12"/>
      <c r="W127" s="12"/>
      <c r="X127" s="12"/>
      <c r="Y127" s="12"/>
      <c r="Z127" s="12"/>
      <c r="AA127" s="12"/>
      <c r="AB127" s="12"/>
      <c r="AC127" s="12"/>
      <c r="AD127" s="12"/>
      <c r="AE127" s="12"/>
      <c r="AR127" s="242" t="s">
        <v>91</v>
      </c>
      <c r="AT127" s="243" t="s">
        <v>82</v>
      </c>
      <c r="AU127" s="243" t="s">
        <v>91</v>
      </c>
      <c r="AY127" s="242" t="s">
        <v>397</v>
      </c>
      <c r="BK127" s="244">
        <f>SUM(BK128:BK187)</f>
        <v>0</v>
      </c>
    </row>
    <row r="128" s="2" customFormat="1" ht="55.5" customHeight="1">
      <c r="A128" s="40"/>
      <c r="B128" s="41"/>
      <c r="C128" s="247" t="s">
        <v>91</v>
      </c>
      <c r="D128" s="247" t="s">
        <v>400</v>
      </c>
      <c r="E128" s="248" t="s">
        <v>7661</v>
      </c>
      <c r="F128" s="249" t="s">
        <v>7662</v>
      </c>
      <c r="G128" s="250" t="s">
        <v>461</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465</v>
      </c>
      <c r="E129" s="271" t="s">
        <v>1</v>
      </c>
      <c r="F129" s="272" t="s">
        <v>4570</v>
      </c>
      <c r="G129" s="270"/>
      <c r="H129" s="273">
        <v>4</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465</v>
      </c>
      <c r="AU129" s="279" t="s">
        <v>93</v>
      </c>
      <c r="AV129" s="13" t="s">
        <v>93</v>
      </c>
      <c r="AW129" s="13" t="s">
        <v>38</v>
      </c>
      <c r="AX129" s="13" t="s">
        <v>83</v>
      </c>
      <c r="AY129" s="279" t="s">
        <v>397</v>
      </c>
    </row>
    <row r="130" s="14" customFormat="1">
      <c r="A130" s="14"/>
      <c r="B130" s="280"/>
      <c r="C130" s="281"/>
      <c r="D130" s="261" t="s">
        <v>465</v>
      </c>
      <c r="E130" s="282" t="s">
        <v>1</v>
      </c>
      <c r="F130" s="283" t="s">
        <v>467</v>
      </c>
      <c r="G130" s="281"/>
      <c r="H130" s="284">
        <v>4</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465</v>
      </c>
      <c r="AU130" s="290" t="s">
        <v>93</v>
      </c>
      <c r="AV130" s="14" t="s">
        <v>124</v>
      </c>
      <c r="AW130" s="14" t="s">
        <v>38</v>
      </c>
      <c r="AX130" s="14" t="s">
        <v>91</v>
      </c>
      <c r="AY130" s="290" t="s">
        <v>397</v>
      </c>
    </row>
    <row r="131" s="2" customFormat="1" ht="55.5" customHeight="1">
      <c r="A131" s="40"/>
      <c r="B131" s="41"/>
      <c r="C131" s="247" t="s">
        <v>93</v>
      </c>
      <c r="D131" s="247" t="s">
        <v>400</v>
      </c>
      <c r="E131" s="248" t="s">
        <v>7664</v>
      </c>
      <c r="F131" s="249" t="s">
        <v>7662</v>
      </c>
      <c r="G131" s="250" t="s">
        <v>461</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465</v>
      </c>
      <c r="E132" s="271" t="s">
        <v>1</v>
      </c>
      <c r="F132" s="272" t="s">
        <v>7665</v>
      </c>
      <c r="G132" s="270"/>
      <c r="H132" s="273">
        <v>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55.5" customHeight="1">
      <c r="A134" s="40"/>
      <c r="B134" s="41"/>
      <c r="C134" s="247" t="s">
        <v>112</v>
      </c>
      <c r="D134" s="247" t="s">
        <v>400</v>
      </c>
      <c r="E134" s="248" t="s">
        <v>7666</v>
      </c>
      <c r="F134" s="249" t="s">
        <v>7662</v>
      </c>
      <c r="G134" s="250" t="s">
        <v>461</v>
      </c>
      <c r="H134" s="251">
        <v>13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465</v>
      </c>
      <c r="E135" s="271" t="s">
        <v>1</v>
      </c>
      <c r="F135" s="272" t="s">
        <v>8452</v>
      </c>
      <c r="G135" s="270"/>
      <c r="H135" s="273">
        <v>13</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13</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33" customHeight="1">
      <c r="A137" s="40"/>
      <c r="B137" s="41"/>
      <c r="C137" s="247" t="s">
        <v>124</v>
      </c>
      <c r="D137" s="247" t="s">
        <v>400</v>
      </c>
      <c r="E137" s="248" t="s">
        <v>7668</v>
      </c>
      <c r="F137" s="249" t="s">
        <v>7669</v>
      </c>
      <c r="G137" s="250" t="s">
        <v>464</v>
      </c>
      <c r="H137" s="251">
        <v>16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465</v>
      </c>
      <c r="E138" s="271" t="s">
        <v>1</v>
      </c>
      <c r="F138" s="272" t="s">
        <v>8453</v>
      </c>
      <c r="G138" s="270"/>
      <c r="H138" s="273">
        <v>16</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16</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44.25" customHeight="1">
      <c r="A140" s="40"/>
      <c r="B140" s="41"/>
      <c r="C140" s="247" t="s">
        <v>130</v>
      </c>
      <c r="D140" s="247" t="s">
        <v>400</v>
      </c>
      <c r="E140" s="248" t="s">
        <v>7671</v>
      </c>
      <c r="F140" s="249" t="s">
        <v>7672</v>
      </c>
      <c r="G140" s="250" t="s">
        <v>464</v>
      </c>
      <c r="H140" s="251">
        <v>110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465</v>
      </c>
      <c r="E141" s="271" t="s">
        <v>1</v>
      </c>
      <c r="F141" s="272" t="s">
        <v>8454</v>
      </c>
      <c r="G141" s="270"/>
      <c r="H141" s="273">
        <v>66</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3" customFormat="1">
      <c r="A142" s="13"/>
      <c r="B142" s="269"/>
      <c r="C142" s="270"/>
      <c r="D142" s="261" t="s">
        <v>465</v>
      </c>
      <c r="E142" s="271" t="s">
        <v>1</v>
      </c>
      <c r="F142" s="272" t="s">
        <v>8455</v>
      </c>
      <c r="G142" s="270"/>
      <c r="H142" s="273">
        <v>44</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110</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133</v>
      </c>
      <c r="D144" s="247" t="s">
        <v>400</v>
      </c>
      <c r="E144" s="248" t="s">
        <v>7677</v>
      </c>
      <c r="F144" s="249" t="s">
        <v>7678</v>
      </c>
      <c r="G144" s="250" t="s">
        <v>546</v>
      </c>
      <c r="H144" s="251">
        <v>275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465</v>
      </c>
      <c r="E145" s="271" t="s">
        <v>1</v>
      </c>
      <c r="F145" s="272" t="s">
        <v>8456</v>
      </c>
      <c r="G145" s="270"/>
      <c r="H145" s="273">
        <v>165</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3" customFormat="1">
      <c r="A146" s="13"/>
      <c r="B146" s="269"/>
      <c r="C146" s="270"/>
      <c r="D146" s="261" t="s">
        <v>465</v>
      </c>
      <c r="E146" s="271" t="s">
        <v>1</v>
      </c>
      <c r="F146" s="272" t="s">
        <v>8457</v>
      </c>
      <c r="G146" s="270"/>
      <c r="H146" s="273">
        <v>110</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275</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33" customHeight="1">
      <c r="A148" s="40"/>
      <c r="B148" s="41"/>
      <c r="C148" s="247" t="s">
        <v>139</v>
      </c>
      <c r="D148" s="247" t="s">
        <v>400</v>
      </c>
      <c r="E148" s="248" t="s">
        <v>7683</v>
      </c>
      <c r="F148" s="249" t="s">
        <v>7684</v>
      </c>
      <c r="G148" s="250" t="s">
        <v>546</v>
      </c>
      <c r="H148" s="251">
        <v>275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8456</v>
      </c>
      <c r="G149" s="270"/>
      <c r="H149" s="273">
        <v>165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3" customFormat="1">
      <c r="A150" s="13"/>
      <c r="B150" s="269"/>
      <c r="C150" s="270"/>
      <c r="D150" s="261" t="s">
        <v>465</v>
      </c>
      <c r="E150" s="271" t="s">
        <v>1</v>
      </c>
      <c r="F150" s="272" t="s">
        <v>8457</v>
      </c>
      <c r="G150" s="270"/>
      <c r="H150" s="273">
        <v>110</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275</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55.5" customHeight="1">
      <c r="A152" s="40"/>
      <c r="B152" s="41"/>
      <c r="C152" s="247" t="s">
        <v>136</v>
      </c>
      <c r="D152" s="247" t="s">
        <v>400</v>
      </c>
      <c r="E152" s="248" t="s">
        <v>7556</v>
      </c>
      <c r="F152" s="249" t="s">
        <v>7685</v>
      </c>
      <c r="G152" s="250" t="s">
        <v>464</v>
      </c>
      <c r="H152" s="251">
        <v>70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465</v>
      </c>
      <c r="E153" s="271" t="s">
        <v>1</v>
      </c>
      <c r="F153" s="272" t="s">
        <v>8458</v>
      </c>
      <c r="G153" s="270"/>
      <c r="H153" s="273">
        <v>42</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3" customFormat="1">
      <c r="A154" s="13"/>
      <c r="B154" s="269"/>
      <c r="C154" s="270"/>
      <c r="D154" s="261" t="s">
        <v>465</v>
      </c>
      <c r="E154" s="271" t="s">
        <v>1</v>
      </c>
      <c r="F154" s="272" t="s">
        <v>8459</v>
      </c>
      <c r="G154" s="270"/>
      <c r="H154" s="273">
        <v>28</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70</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7560</v>
      </c>
      <c r="F156" s="249" t="s">
        <v>7690</v>
      </c>
      <c r="G156" s="250" t="s">
        <v>464</v>
      </c>
      <c r="H156" s="251">
        <v>40</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8460</v>
      </c>
      <c r="G157" s="270"/>
      <c r="H157" s="273">
        <v>24</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3" customFormat="1">
      <c r="A158" s="13"/>
      <c r="B158" s="269"/>
      <c r="C158" s="270"/>
      <c r="D158" s="261" t="s">
        <v>465</v>
      </c>
      <c r="E158" s="271" t="s">
        <v>1</v>
      </c>
      <c r="F158" s="272" t="s">
        <v>8461</v>
      </c>
      <c r="G158" s="270"/>
      <c r="H158" s="273">
        <v>16</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40</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55.5" customHeight="1">
      <c r="A160" s="40"/>
      <c r="B160" s="41"/>
      <c r="C160" s="247" t="s">
        <v>145</v>
      </c>
      <c r="D160" s="247" t="s">
        <v>400</v>
      </c>
      <c r="E160" s="248" t="s">
        <v>7565</v>
      </c>
      <c r="F160" s="249" t="s">
        <v>7695</v>
      </c>
      <c r="G160" s="250" t="s">
        <v>464</v>
      </c>
      <c r="H160" s="251">
        <v>240</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8462</v>
      </c>
      <c r="G161" s="270"/>
      <c r="H161" s="273">
        <v>144</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3" customFormat="1">
      <c r="A162" s="13"/>
      <c r="B162" s="269"/>
      <c r="C162" s="270"/>
      <c r="D162" s="261" t="s">
        <v>465</v>
      </c>
      <c r="E162" s="271" t="s">
        <v>1</v>
      </c>
      <c r="F162" s="272" t="s">
        <v>8463</v>
      </c>
      <c r="G162" s="270"/>
      <c r="H162" s="273">
        <v>96</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465</v>
      </c>
      <c r="AU162" s="279" t="s">
        <v>93</v>
      </c>
      <c r="AV162" s="13" t="s">
        <v>93</v>
      </c>
      <c r="AW162" s="13" t="s">
        <v>38</v>
      </c>
      <c r="AX162" s="13" t="s">
        <v>83</v>
      </c>
      <c r="AY162" s="279" t="s">
        <v>397</v>
      </c>
    </row>
    <row r="163" s="14" customFormat="1">
      <c r="A163" s="14"/>
      <c r="B163" s="280"/>
      <c r="C163" s="281"/>
      <c r="D163" s="261" t="s">
        <v>465</v>
      </c>
      <c r="E163" s="282" t="s">
        <v>1</v>
      </c>
      <c r="F163" s="283" t="s">
        <v>467</v>
      </c>
      <c r="G163" s="281"/>
      <c r="H163" s="284">
        <v>240</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465</v>
      </c>
      <c r="AU163" s="290" t="s">
        <v>93</v>
      </c>
      <c r="AV163" s="14" t="s">
        <v>124</v>
      </c>
      <c r="AW163" s="14" t="s">
        <v>38</v>
      </c>
      <c r="AX163" s="14" t="s">
        <v>91</v>
      </c>
      <c r="AY163" s="290" t="s">
        <v>397</v>
      </c>
    </row>
    <row r="164" s="2" customFormat="1" ht="33" customHeight="1">
      <c r="A164" s="40"/>
      <c r="B164" s="41"/>
      <c r="C164" s="247" t="s">
        <v>148</v>
      </c>
      <c r="D164" s="247" t="s">
        <v>400</v>
      </c>
      <c r="E164" s="248" t="s">
        <v>7700</v>
      </c>
      <c r="F164" s="249" t="s">
        <v>7701</v>
      </c>
      <c r="G164" s="250" t="s">
        <v>464</v>
      </c>
      <c r="H164" s="251">
        <v>70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93</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465</v>
      </c>
      <c r="E165" s="271" t="s">
        <v>1</v>
      </c>
      <c r="F165" s="272" t="s">
        <v>8458</v>
      </c>
      <c r="G165" s="270"/>
      <c r="H165" s="273">
        <v>42</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3" customFormat="1">
      <c r="A166" s="13"/>
      <c r="B166" s="269"/>
      <c r="C166" s="270"/>
      <c r="D166" s="261" t="s">
        <v>465</v>
      </c>
      <c r="E166" s="271" t="s">
        <v>1</v>
      </c>
      <c r="F166" s="272" t="s">
        <v>8459</v>
      </c>
      <c r="G166" s="270"/>
      <c r="H166" s="273">
        <v>28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70</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151</v>
      </c>
      <c r="D168" s="247" t="s">
        <v>400</v>
      </c>
      <c r="E168" s="248" t="s">
        <v>7702</v>
      </c>
      <c r="F168" s="249" t="s">
        <v>7703</v>
      </c>
      <c r="G168" s="250" t="s">
        <v>502</v>
      </c>
      <c r="H168" s="251">
        <v>66.599999999999994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8464</v>
      </c>
      <c r="G169" s="270"/>
      <c r="H169" s="273">
        <v>39.960000000000001</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3" customFormat="1">
      <c r="A170" s="13"/>
      <c r="B170" s="269"/>
      <c r="C170" s="270"/>
      <c r="D170" s="261" t="s">
        <v>465</v>
      </c>
      <c r="E170" s="271" t="s">
        <v>1</v>
      </c>
      <c r="F170" s="272" t="s">
        <v>8465</v>
      </c>
      <c r="G170" s="270"/>
      <c r="H170" s="273">
        <v>26.640000000000001</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66.599999999999994</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33" customHeight="1">
      <c r="A172" s="40"/>
      <c r="B172" s="41"/>
      <c r="C172" s="247" t="s">
        <v>154</v>
      </c>
      <c r="D172" s="247" t="s">
        <v>400</v>
      </c>
      <c r="E172" s="248" t="s">
        <v>542</v>
      </c>
      <c r="F172" s="249" t="s">
        <v>7708</v>
      </c>
      <c r="G172" s="250" t="s">
        <v>464</v>
      </c>
      <c r="H172" s="251">
        <v>40</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465</v>
      </c>
      <c r="E173" s="271" t="s">
        <v>1</v>
      </c>
      <c r="F173" s="272" t="s">
        <v>8460</v>
      </c>
      <c r="G173" s="270"/>
      <c r="H173" s="273">
        <v>24</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3" customFormat="1">
      <c r="A174" s="13"/>
      <c r="B174" s="269"/>
      <c r="C174" s="270"/>
      <c r="D174" s="261" t="s">
        <v>465</v>
      </c>
      <c r="E174" s="271" t="s">
        <v>1</v>
      </c>
      <c r="F174" s="272" t="s">
        <v>8461</v>
      </c>
      <c r="G174" s="270"/>
      <c r="H174" s="273">
        <v>16</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40</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33" customHeight="1">
      <c r="A176" s="40"/>
      <c r="B176" s="41"/>
      <c r="C176" s="247" t="s">
        <v>157</v>
      </c>
      <c r="D176" s="247" t="s">
        <v>400</v>
      </c>
      <c r="E176" s="248" t="s">
        <v>586</v>
      </c>
      <c r="F176" s="249" t="s">
        <v>7709</v>
      </c>
      <c r="G176" s="250" t="s">
        <v>464</v>
      </c>
      <c r="H176" s="251">
        <v>70</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465</v>
      </c>
      <c r="E177" s="271" t="s">
        <v>1</v>
      </c>
      <c r="F177" s="272" t="s">
        <v>8458</v>
      </c>
      <c r="G177" s="270"/>
      <c r="H177" s="273">
        <v>42</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3" customFormat="1">
      <c r="A178" s="13"/>
      <c r="B178" s="269"/>
      <c r="C178" s="270"/>
      <c r="D178" s="261" t="s">
        <v>465</v>
      </c>
      <c r="E178" s="271" t="s">
        <v>1</v>
      </c>
      <c r="F178" s="272" t="s">
        <v>8459</v>
      </c>
      <c r="G178" s="270"/>
      <c r="H178" s="273">
        <v>28</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70</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2" customFormat="1" ht="55.5" customHeight="1">
      <c r="A180" s="40"/>
      <c r="B180" s="41"/>
      <c r="C180" s="247" t="s">
        <v>8</v>
      </c>
      <c r="D180" s="247" t="s">
        <v>400</v>
      </c>
      <c r="E180" s="248" t="s">
        <v>7710</v>
      </c>
      <c r="F180" s="249" t="s">
        <v>7711</v>
      </c>
      <c r="G180" s="250" t="s">
        <v>464</v>
      </c>
      <c r="H180" s="251">
        <v>30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465</v>
      </c>
      <c r="E181" s="271" t="s">
        <v>1</v>
      </c>
      <c r="F181" s="272" t="s">
        <v>8466</v>
      </c>
      <c r="G181" s="270"/>
      <c r="H181" s="273">
        <v>18</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3" customFormat="1">
      <c r="A182" s="13"/>
      <c r="B182" s="269"/>
      <c r="C182" s="270"/>
      <c r="D182" s="261" t="s">
        <v>465</v>
      </c>
      <c r="E182" s="271" t="s">
        <v>1</v>
      </c>
      <c r="F182" s="272" t="s">
        <v>8467</v>
      </c>
      <c r="G182" s="270"/>
      <c r="H182" s="273">
        <v>12</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30</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16.5" customHeight="1">
      <c r="A184" s="40"/>
      <c r="B184" s="41"/>
      <c r="C184" s="316" t="s">
        <v>162</v>
      </c>
      <c r="D184" s="316" t="s">
        <v>534</v>
      </c>
      <c r="E184" s="317" t="s">
        <v>7716</v>
      </c>
      <c r="F184" s="318" t="s">
        <v>7717</v>
      </c>
      <c r="G184" s="319" t="s">
        <v>502</v>
      </c>
      <c r="H184" s="320">
        <v>56.549999999999997</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534</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212</v>
      </c>
    </row>
    <row r="185" s="13" customFormat="1">
      <c r="A185" s="13"/>
      <c r="B185" s="269"/>
      <c r="C185" s="270"/>
      <c r="D185" s="261" t="s">
        <v>465</v>
      </c>
      <c r="E185" s="271" t="s">
        <v>1</v>
      </c>
      <c r="F185" s="272" t="s">
        <v>8468</v>
      </c>
      <c r="G185" s="270"/>
      <c r="H185" s="273">
        <v>33.93</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3" customFormat="1">
      <c r="A186" s="13"/>
      <c r="B186" s="269"/>
      <c r="C186" s="270"/>
      <c r="D186" s="261" t="s">
        <v>465</v>
      </c>
      <c r="E186" s="271" t="s">
        <v>1</v>
      </c>
      <c r="F186" s="272" t="s">
        <v>8469</v>
      </c>
      <c r="G186" s="270"/>
      <c r="H186" s="273">
        <v>22.620000000000001</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56.549999999999997</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12" customFormat="1" ht="22.8" customHeight="1">
      <c r="A188" s="12"/>
      <c r="B188" s="231"/>
      <c r="C188" s="232"/>
      <c r="D188" s="233" t="s">
        <v>82</v>
      </c>
      <c r="E188" s="245" t="s">
        <v>124</v>
      </c>
      <c r="F188" s="245" t="s">
        <v>817</v>
      </c>
      <c r="G188" s="232"/>
      <c r="H188" s="232"/>
      <c r="I188" s="235"/>
      <c r="J188" s="246">
        <f>BK188</f>
        <v>0</v>
      </c>
      <c r="K188" s="232"/>
      <c r="L188" s="237"/>
      <c r="M188" s="238"/>
      <c r="N188" s="239"/>
      <c r="O188" s="239"/>
      <c r="P188" s="240">
        <f>SUM(P189:P192)</f>
        <v>0</v>
      </c>
      <c r="Q188" s="239"/>
      <c r="R188" s="240">
        <f>SUM(R189:R192)</f>
        <v>0</v>
      </c>
      <c r="S188" s="239"/>
      <c r="T188" s="241">
        <f>SUM(T189:T192)</f>
        <v>0</v>
      </c>
      <c r="U188" s="12"/>
      <c r="V188" s="12"/>
      <c r="W188" s="12"/>
      <c r="X188" s="12"/>
      <c r="Y188" s="12"/>
      <c r="Z188" s="12"/>
      <c r="AA188" s="12"/>
      <c r="AB188" s="12"/>
      <c r="AC188" s="12"/>
      <c r="AD188" s="12"/>
      <c r="AE188" s="12"/>
      <c r="AR188" s="242" t="s">
        <v>91</v>
      </c>
      <c r="AT188" s="243" t="s">
        <v>82</v>
      </c>
      <c r="AU188" s="243" t="s">
        <v>91</v>
      </c>
      <c r="AY188" s="242" t="s">
        <v>397</v>
      </c>
      <c r="BK188" s="244">
        <f>SUM(BK189:BK192)</f>
        <v>0</v>
      </c>
    </row>
    <row r="189" s="2" customFormat="1" ht="21.75" customHeight="1">
      <c r="A189" s="40"/>
      <c r="B189" s="41"/>
      <c r="C189" s="247" t="s">
        <v>165</v>
      </c>
      <c r="D189" s="247" t="s">
        <v>400</v>
      </c>
      <c r="E189" s="248" t="s">
        <v>7722</v>
      </c>
      <c r="F189" s="249" t="s">
        <v>7723</v>
      </c>
      <c r="G189" s="250" t="s">
        <v>464</v>
      </c>
      <c r="H189" s="251">
        <v>10</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400</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215</v>
      </c>
    </row>
    <row r="190" s="13" customFormat="1">
      <c r="A190" s="13"/>
      <c r="B190" s="269"/>
      <c r="C190" s="270"/>
      <c r="D190" s="261" t="s">
        <v>465</v>
      </c>
      <c r="E190" s="271" t="s">
        <v>1</v>
      </c>
      <c r="F190" s="272" t="s">
        <v>8470</v>
      </c>
      <c r="G190" s="270"/>
      <c r="H190" s="273">
        <v>6</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3" customFormat="1">
      <c r="A191" s="13"/>
      <c r="B191" s="269"/>
      <c r="C191" s="270"/>
      <c r="D191" s="261" t="s">
        <v>465</v>
      </c>
      <c r="E191" s="271" t="s">
        <v>1</v>
      </c>
      <c r="F191" s="272" t="s">
        <v>8471</v>
      </c>
      <c r="G191" s="270"/>
      <c r="H191" s="273">
        <v>4</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10</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12" customFormat="1" ht="22.8" customHeight="1">
      <c r="A193" s="12"/>
      <c r="B193" s="231"/>
      <c r="C193" s="232"/>
      <c r="D193" s="233" t="s">
        <v>82</v>
      </c>
      <c r="E193" s="245" t="s">
        <v>136</v>
      </c>
      <c r="F193" s="245" t="s">
        <v>7728</v>
      </c>
      <c r="G193" s="232"/>
      <c r="H193" s="232"/>
      <c r="I193" s="235"/>
      <c r="J193" s="246">
        <f>BK193</f>
        <v>0</v>
      </c>
      <c r="K193" s="232"/>
      <c r="L193" s="237"/>
      <c r="M193" s="238"/>
      <c r="N193" s="239"/>
      <c r="O193" s="239"/>
      <c r="P193" s="240">
        <f>SUM(P194:P259)</f>
        <v>0</v>
      </c>
      <c r="Q193" s="239"/>
      <c r="R193" s="240">
        <f>SUM(R194:R259)</f>
        <v>0</v>
      </c>
      <c r="S193" s="239"/>
      <c r="T193" s="241">
        <f>SUM(T194:T259)</f>
        <v>0</v>
      </c>
      <c r="U193" s="12"/>
      <c r="V193" s="12"/>
      <c r="W193" s="12"/>
      <c r="X193" s="12"/>
      <c r="Y193" s="12"/>
      <c r="Z193" s="12"/>
      <c r="AA193" s="12"/>
      <c r="AB193" s="12"/>
      <c r="AC193" s="12"/>
      <c r="AD193" s="12"/>
      <c r="AE193" s="12"/>
      <c r="AR193" s="242" t="s">
        <v>91</v>
      </c>
      <c r="AT193" s="243" t="s">
        <v>82</v>
      </c>
      <c r="AU193" s="243" t="s">
        <v>91</v>
      </c>
      <c r="AY193" s="242" t="s">
        <v>397</v>
      </c>
      <c r="BK193" s="244">
        <f>SUM(BK194:BK259)</f>
        <v>0</v>
      </c>
    </row>
    <row r="194" s="2" customFormat="1" ht="33" customHeight="1">
      <c r="A194" s="40"/>
      <c r="B194" s="41"/>
      <c r="C194" s="247" t="s">
        <v>168</v>
      </c>
      <c r="D194" s="247" t="s">
        <v>400</v>
      </c>
      <c r="E194" s="248" t="s">
        <v>8472</v>
      </c>
      <c r="F194" s="249" t="s">
        <v>8473</v>
      </c>
      <c r="G194" s="250" t="s">
        <v>461</v>
      </c>
      <c r="H194" s="251">
        <v>135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661</v>
      </c>
    </row>
    <row r="195" s="13" customFormat="1">
      <c r="A195" s="13"/>
      <c r="B195" s="269"/>
      <c r="C195" s="270"/>
      <c r="D195" s="261" t="s">
        <v>465</v>
      </c>
      <c r="E195" s="271" t="s">
        <v>1</v>
      </c>
      <c r="F195" s="272" t="s">
        <v>8474</v>
      </c>
      <c r="G195" s="270"/>
      <c r="H195" s="273">
        <v>135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135</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21.75" customHeight="1">
      <c r="A197" s="40"/>
      <c r="B197" s="41"/>
      <c r="C197" s="316" t="s">
        <v>171</v>
      </c>
      <c r="D197" s="316" t="s">
        <v>534</v>
      </c>
      <c r="E197" s="317" t="s">
        <v>8475</v>
      </c>
      <c r="F197" s="318" t="s">
        <v>8476</v>
      </c>
      <c r="G197" s="319" t="s">
        <v>461</v>
      </c>
      <c r="H197" s="320">
        <v>135</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534</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664</v>
      </c>
    </row>
    <row r="198" s="13" customFormat="1">
      <c r="A198" s="13"/>
      <c r="B198" s="269"/>
      <c r="C198" s="270"/>
      <c r="D198" s="261" t="s">
        <v>465</v>
      </c>
      <c r="E198" s="271" t="s">
        <v>1</v>
      </c>
      <c r="F198" s="272" t="s">
        <v>8474</v>
      </c>
      <c r="G198" s="270"/>
      <c r="H198" s="273">
        <v>135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135</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33" customHeight="1">
      <c r="A200" s="40"/>
      <c r="B200" s="41"/>
      <c r="C200" s="247" t="s">
        <v>174</v>
      </c>
      <c r="D200" s="247" t="s">
        <v>400</v>
      </c>
      <c r="E200" s="248" t="s">
        <v>8477</v>
      </c>
      <c r="F200" s="249" t="s">
        <v>8478</v>
      </c>
      <c r="G200" s="250" t="s">
        <v>656</v>
      </c>
      <c r="H200" s="251">
        <v>7</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667</v>
      </c>
    </row>
    <row r="201" s="13" customFormat="1">
      <c r="A201" s="13"/>
      <c r="B201" s="269"/>
      <c r="C201" s="270"/>
      <c r="D201" s="261" t="s">
        <v>465</v>
      </c>
      <c r="E201" s="271" t="s">
        <v>1</v>
      </c>
      <c r="F201" s="272" t="s">
        <v>8479</v>
      </c>
      <c r="G201" s="270"/>
      <c r="H201" s="273">
        <v>7</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7</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16.5" customHeight="1">
      <c r="A203" s="40"/>
      <c r="B203" s="41"/>
      <c r="C203" s="316" t="s">
        <v>7</v>
      </c>
      <c r="D203" s="316" t="s">
        <v>534</v>
      </c>
      <c r="E203" s="317" t="s">
        <v>8480</v>
      </c>
      <c r="F203" s="318" t="s">
        <v>8481</v>
      </c>
      <c r="G203" s="319" t="s">
        <v>656</v>
      </c>
      <c r="H203" s="320">
        <v>7</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534</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670</v>
      </c>
    </row>
    <row r="204" s="13" customFormat="1">
      <c r="A204" s="13"/>
      <c r="B204" s="269"/>
      <c r="C204" s="270"/>
      <c r="D204" s="261" t="s">
        <v>465</v>
      </c>
      <c r="E204" s="271" t="s">
        <v>1</v>
      </c>
      <c r="F204" s="272" t="s">
        <v>8479</v>
      </c>
      <c r="G204" s="270"/>
      <c r="H204" s="273">
        <v>7</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7</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33" customHeight="1">
      <c r="A206" s="40"/>
      <c r="B206" s="41"/>
      <c r="C206" s="247" t="s">
        <v>179</v>
      </c>
      <c r="D206" s="247" t="s">
        <v>400</v>
      </c>
      <c r="E206" s="248" t="s">
        <v>8482</v>
      </c>
      <c r="F206" s="249" t="s">
        <v>8483</v>
      </c>
      <c r="G206" s="250" t="s">
        <v>656</v>
      </c>
      <c r="H206" s="251">
        <v>7</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673</v>
      </c>
    </row>
    <row r="207" s="13" customFormat="1">
      <c r="A207" s="13"/>
      <c r="B207" s="269"/>
      <c r="C207" s="270"/>
      <c r="D207" s="261" t="s">
        <v>465</v>
      </c>
      <c r="E207" s="271" t="s">
        <v>1</v>
      </c>
      <c r="F207" s="272" t="s">
        <v>8484</v>
      </c>
      <c r="G207" s="270"/>
      <c r="H207" s="273">
        <v>7</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7</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16.5" customHeight="1">
      <c r="A209" s="40"/>
      <c r="B209" s="41"/>
      <c r="C209" s="316" t="s">
        <v>185</v>
      </c>
      <c r="D209" s="316" t="s">
        <v>534</v>
      </c>
      <c r="E209" s="317" t="s">
        <v>8485</v>
      </c>
      <c r="F209" s="318" t="s">
        <v>8486</v>
      </c>
      <c r="G209" s="319" t="s">
        <v>656</v>
      </c>
      <c r="H209" s="320">
        <v>7</v>
      </c>
      <c r="I209" s="321"/>
      <c r="J209" s="322">
        <f>ROUND(I209*H209,2)</f>
        <v>0</v>
      </c>
      <c r="K209" s="323"/>
      <c r="L209" s="324"/>
      <c r="M209" s="325" t="s">
        <v>1</v>
      </c>
      <c r="N209" s="32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136</v>
      </c>
      <c r="AT209" s="259" t="s">
        <v>534</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676</v>
      </c>
    </row>
    <row r="210" s="13" customFormat="1">
      <c r="A210" s="13"/>
      <c r="B210" s="269"/>
      <c r="C210" s="270"/>
      <c r="D210" s="261" t="s">
        <v>465</v>
      </c>
      <c r="E210" s="271" t="s">
        <v>1</v>
      </c>
      <c r="F210" s="272" t="s">
        <v>8484</v>
      </c>
      <c r="G210" s="270"/>
      <c r="H210" s="273">
        <v>7</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7</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2" customFormat="1" ht="33" customHeight="1">
      <c r="A212" s="40"/>
      <c r="B212" s="41"/>
      <c r="C212" s="247" t="s">
        <v>188</v>
      </c>
      <c r="D212" s="247" t="s">
        <v>400</v>
      </c>
      <c r="E212" s="248" t="s">
        <v>8487</v>
      </c>
      <c r="F212" s="249" t="s">
        <v>8488</v>
      </c>
      <c r="G212" s="250" t="s">
        <v>656</v>
      </c>
      <c r="H212" s="251">
        <v>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679</v>
      </c>
    </row>
    <row r="213" s="13" customFormat="1">
      <c r="A213" s="13"/>
      <c r="B213" s="269"/>
      <c r="C213" s="270"/>
      <c r="D213" s="261" t="s">
        <v>465</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4" customFormat="1">
      <c r="A214" s="14"/>
      <c r="B214" s="280"/>
      <c r="C214" s="281"/>
      <c r="D214" s="261" t="s">
        <v>465</v>
      </c>
      <c r="E214" s="282" t="s">
        <v>1</v>
      </c>
      <c r="F214" s="283" t="s">
        <v>467</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465</v>
      </c>
      <c r="AU214" s="290" t="s">
        <v>93</v>
      </c>
      <c r="AV214" s="14" t="s">
        <v>124</v>
      </c>
      <c r="AW214" s="14" t="s">
        <v>38</v>
      </c>
      <c r="AX214" s="14" t="s">
        <v>91</v>
      </c>
      <c r="AY214" s="290" t="s">
        <v>397</v>
      </c>
    </row>
    <row r="215" s="2" customFormat="1" ht="21.75" customHeight="1">
      <c r="A215" s="40"/>
      <c r="B215" s="41"/>
      <c r="C215" s="316" t="s">
        <v>191</v>
      </c>
      <c r="D215" s="316" t="s">
        <v>534</v>
      </c>
      <c r="E215" s="317" t="s">
        <v>8489</v>
      </c>
      <c r="F215" s="318" t="s">
        <v>8490</v>
      </c>
      <c r="G215" s="319" t="s">
        <v>656</v>
      </c>
      <c r="H215" s="320">
        <v>1</v>
      </c>
      <c r="I215" s="321"/>
      <c r="J215" s="322">
        <f>ROUND(I215*H215,2)</f>
        <v>0</v>
      </c>
      <c r="K215" s="323"/>
      <c r="L215" s="324"/>
      <c r="M215" s="325" t="s">
        <v>1</v>
      </c>
      <c r="N215" s="32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136</v>
      </c>
      <c r="AT215" s="259" t="s">
        <v>534</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682</v>
      </c>
    </row>
    <row r="216" s="13" customFormat="1">
      <c r="A216" s="13"/>
      <c r="B216" s="269"/>
      <c r="C216" s="270"/>
      <c r="D216" s="261" t="s">
        <v>465</v>
      </c>
      <c r="E216" s="271" t="s">
        <v>1</v>
      </c>
      <c r="F216" s="272" t="s">
        <v>91</v>
      </c>
      <c r="G216" s="270"/>
      <c r="H216" s="273">
        <v>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21.75" customHeight="1">
      <c r="A218" s="40"/>
      <c r="B218" s="41"/>
      <c r="C218" s="247" t="s">
        <v>194</v>
      </c>
      <c r="D218" s="247" t="s">
        <v>400</v>
      </c>
      <c r="E218" s="248" t="s">
        <v>8491</v>
      </c>
      <c r="F218" s="249" t="s">
        <v>8492</v>
      </c>
      <c r="G218" s="250" t="s">
        <v>656</v>
      </c>
      <c r="H218" s="251">
        <v>4</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3" customFormat="1">
      <c r="A219" s="13"/>
      <c r="B219" s="269"/>
      <c r="C219" s="270"/>
      <c r="D219" s="261" t="s">
        <v>465</v>
      </c>
      <c r="E219" s="271" t="s">
        <v>1</v>
      </c>
      <c r="F219" s="272" t="s">
        <v>8493</v>
      </c>
      <c r="G219" s="270"/>
      <c r="H219" s="273">
        <v>4</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4</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16.5" customHeight="1">
      <c r="A221" s="40"/>
      <c r="B221" s="41"/>
      <c r="C221" s="316" t="s">
        <v>197</v>
      </c>
      <c r="D221" s="316" t="s">
        <v>534</v>
      </c>
      <c r="E221" s="317" t="s">
        <v>8494</v>
      </c>
      <c r="F221" s="318" t="s">
        <v>8495</v>
      </c>
      <c r="G221" s="319" t="s">
        <v>656</v>
      </c>
      <c r="H221" s="320">
        <v>1</v>
      </c>
      <c r="I221" s="321"/>
      <c r="J221" s="322">
        <f>ROUND(I221*H221,2)</f>
        <v>0</v>
      </c>
      <c r="K221" s="323"/>
      <c r="L221" s="324"/>
      <c r="M221" s="325" t="s">
        <v>1</v>
      </c>
      <c r="N221" s="32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136</v>
      </c>
      <c r="AT221" s="259" t="s">
        <v>534</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1026</v>
      </c>
    </row>
    <row r="222" s="13" customFormat="1">
      <c r="A222" s="13"/>
      <c r="B222" s="269"/>
      <c r="C222" s="270"/>
      <c r="D222" s="261" t="s">
        <v>465</v>
      </c>
      <c r="E222" s="271" t="s">
        <v>1</v>
      </c>
      <c r="F222" s="272" t="s">
        <v>91</v>
      </c>
      <c r="G222" s="270"/>
      <c r="H222" s="273">
        <v>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465</v>
      </c>
      <c r="AU222" s="279" t="s">
        <v>93</v>
      </c>
      <c r="AV222" s="13" t="s">
        <v>93</v>
      </c>
      <c r="AW222" s="13" t="s">
        <v>38</v>
      </c>
      <c r="AX222" s="13" t="s">
        <v>83</v>
      </c>
      <c r="AY222" s="279" t="s">
        <v>397</v>
      </c>
    </row>
    <row r="223" s="14" customFormat="1">
      <c r="A223" s="14"/>
      <c r="B223" s="280"/>
      <c r="C223" s="281"/>
      <c r="D223" s="261" t="s">
        <v>465</v>
      </c>
      <c r="E223" s="282" t="s">
        <v>1</v>
      </c>
      <c r="F223" s="283" t="s">
        <v>467</v>
      </c>
      <c r="G223" s="281"/>
      <c r="H223" s="284">
        <v>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465</v>
      </c>
      <c r="AU223" s="290" t="s">
        <v>93</v>
      </c>
      <c r="AV223" s="14" t="s">
        <v>124</v>
      </c>
      <c r="AW223" s="14" t="s">
        <v>38</v>
      </c>
      <c r="AX223" s="14" t="s">
        <v>91</v>
      </c>
      <c r="AY223" s="290" t="s">
        <v>397</v>
      </c>
    </row>
    <row r="224" s="2" customFormat="1" ht="16.5" customHeight="1">
      <c r="A224" s="40"/>
      <c r="B224" s="41"/>
      <c r="C224" s="316" t="s">
        <v>200</v>
      </c>
      <c r="D224" s="316" t="s">
        <v>534</v>
      </c>
      <c r="E224" s="317" t="s">
        <v>8496</v>
      </c>
      <c r="F224" s="318" t="s">
        <v>8497</v>
      </c>
      <c r="G224" s="319" t="s">
        <v>656</v>
      </c>
      <c r="H224" s="320">
        <v>2</v>
      </c>
      <c r="I224" s="321"/>
      <c r="J224" s="322">
        <f>ROUND(I224*H224,2)</f>
        <v>0</v>
      </c>
      <c r="K224" s="323"/>
      <c r="L224" s="324"/>
      <c r="M224" s="325" t="s">
        <v>1</v>
      </c>
      <c r="N224" s="32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136</v>
      </c>
      <c r="AT224" s="259" t="s">
        <v>534</v>
      </c>
      <c r="AU224" s="259" t="s">
        <v>93</v>
      </c>
      <c r="AY224" s="18" t="s">
        <v>397</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1042</v>
      </c>
    </row>
    <row r="225" s="13" customFormat="1">
      <c r="A225" s="13"/>
      <c r="B225" s="269"/>
      <c r="C225" s="270"/>
      <c r="D225" s="261" t="s">
        <v>465</v>
      </c>
      <c r="E225" s="271" t="s">
        <v>1</v>
      </c>
      <c r="F225" s="272" t="s">
        <v>7745</v>
      </c>
      <c r="G225" s="270"/>
      <c r="H225" s="273">
        <v>2</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465</v>
      </c>
      <c r="AU225" s="279" t="s">
        <v>93</v>
      </c>
      <c r="AV225" s="13" t="s">
        <v>93</v>
      </c>
      <c r="AW225" s="13" t="s">
        <v>38</v>
      </c>
      <c r="AX225" s="13" t="s">
        <v>83</v>
      </c>
      <c r="AY225" s="279" t="s">
        <v>397</v>
      </c>
    </row>
    <row r="226" s="14" customFormat="1">
      <c r="A226" s="14"/>
      <c r="B226" s="280"/>
      <c r="C226" s="281"/>
      <c r="D226" s="261" t="s">
        <v>465</v>
      </c>
      <c r="E226" s="282" t="s">
        <v>1</v>
      </c>
      <c r="F226" s="283" t="s">
        <v>467</v>
      </c>
      <c r="G226" s="281"/>
      <c r="H226" s="284">
        <v>2</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465</v>
      </c>
      <c r="AU226" s="290" t="s">
        <v>93</v>
      </c>
      <c r="AV226" s="14" t="s">
        <v>124</v>
      </c>
      <c r="AW226" s="14" t="s">
        <v>38</v>
      </c>
      <c r="AX226" s="14" t="s">
        <v>91</v>
      </c>
      <c r="AY226" s="290" t="s">
        <v>397</v>
      </c>
    </row>
    <row r="227" s="2" customFormat="1" ht="16.5" customHeight="1">
      <c r="A227" s="40"/>
      <c r="B227" s="41"/>
      <c r="C227" s="316" t="s">
        <v>203</v>
      </c>
      <c r="D227" s="316" t="s">
        <v>534</v>
      </c>
      <c r="E227" s="317" t="s">
        <v>8498</v>
      </c>
      <c r="F227" s="318" t="s">
        <v>8499</v>
      </c>
      <c r="G227" s="319" t="s">
        <v>656</v>
      </c>
      <c r="H227" s="320">
        <v>1</v>
      </c>
      <c r="I227" s="321"/>
      <c r="J227" s="322">
        <f>ROUND(I227*H227,2)</f>
        <v>0</v>
      </c>
      <c r="K227" s="323"/>
      <c r="L227" s="324"/>
      <c r="M227" s="325" t="s">
        <v>1</v>
      </c>
      <c r="N227" s="32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136</v>
      </c>
      <c r="AT227" s="259" t="s">
        <v>534</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1057</v>
      </c>
    </row>
    <row r="228" s="13" customFormat="1">
      <c r="A228" s="13"/>
      <c r="B228" s="269"/>
      <c r="C228" s="270"/>
      <c r="D228" s="261" t="s">
        <v>465</v>
      </c>
      <c r="E228" s="271" t="s">
        <v>1</v>
      </c>
      <c r="F228" s="272" t="s">
        <v>91</v>
      </c>
      <c r="G228" s="270"/>
      <c r="H228" s="273">
        <v>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16.5" customHeight="1">
      <c r="A230" s="40"/>
      <c r="B230" s="41"/>
      <c r="C230" s="247" t="s">
        <v>206</v>
      </c>
      <c r="D230" s="247" t="s">
        <v>400</v>
      </c>
      <c r="E230" s="248" t="s">
        <v>8500</v>
      </c>
      <c r="F230" s="249" t="s">
        <v>8501</v>
      </c>
      <c r="G230" s="250" t="s">
        <v>4123</v>
      </c>
      <c r="H230" s="251">
        <v>4</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400</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1066</v>
      </c>
    </row>
    <row r="231" s="13" customFormat="1">
      <c r="A231" s="13"/>
      <c r="B231" s="269"/>
      <c r="C231" s="270"/>
      <c r="D231" s="261" t="s">
        <v>465</v>
      </c>
      <c r="E231" s="271" t="s">
        <v>1</v>
      </c>
      <c r="F231" s="272" t="s">
        <v>4570</v>
      </c>
      <c r="G231" s="270"/>
      <c r="H231" s="273">
        <v>4</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4</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33" customHeight="1">
      <c r="A233" s="40"/>
      <c r="B233" s="41"/>
      <c r="C233" s="247" t="s">
        <v>209</v>
      </c>
      <c r="D233" s="247" t="s">
        <v>400</v>
      </c>
      <c r="E233" s="248" t="s">
        <v>8502</v>
      </c>
      <c r="F233" s="249" t="s">
        <v>8503</v>
      </c>
      <c r="G233" s="250" t="s">
        <v>656</v>
      </c>
      <c r="H233" s="251">
        <v>1</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1078</v>
      </c>
    </row>
    <row r="234" s="13" customFormat="1">
      <c r="A234" s="13"/>
      <c r="B234" s="269"/>
      <c r="C234" s="270"/>
      <c r="D234" s="261" t="s">
        <v>465</v>
      </c>
      <c r="E234" s="271" t="s">
        <v>1</v>
      </c>
      <c r="F234" s="272" t="s">
        <v>91</v>
      </c>
      <c r="G234" s="270"/>
      <c r="H234" s="273">
        <v>1</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465</v>
      </c>
      <c r="AU234" s="279" t="s">
        <v>93</v>
      </c>
      <c r="AV234" s="13" t="s">
        <v>93</v>
      </c>
      <c r="AW234" s="13" t="s">
        <v>38</v>
      </c>
      <c r="AX234" s="13" t="s">
        <v>83</v>
      </c>
      <c r="AY234" s="279" t="s">
        <v>397</v>
      </c>
    </row>
    <row r="235" s="14" customFormat="1">
      <c r="A235" s="14"/>
      <c r="B235" s="280"/>
      <c r="C235" s="281"/>
      <c r="D235" s="261" t="s">
        <v>465</v>
      </c>
      <c r="E235" s="282" t="s">
        <v>1</v>
      </c>
      <c r="F235" s="283" t="s">
        <v>467</v>
      </c>
      <c r="G235" s="281"/>
      <c r="H235" s="284">
        <v>1</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465</v>
      </c>
      <c r="AU235" s="290" t="s">
        <v>93</v>
      </c>
      <c r="AV235" s="14" t="s">
        <v>124</v>
      </c>
      <c r="AW235" s="14" t="s">
        <v>38</v>
      </c>
      <c r="AX235" s="14" t="s">
        <v>91</v>
      </c>
      <c r="AY235" s="290" t="s">
        <v>397</v>
      </c>
    </row>
    <row r="236" s="2" customFormat="1" ht="21.75" customHeight="1">
      <c r="A236" s="40"/>
      <c r="B236" s="41"/>
      <c r="C236" s="316" t="s">
        <v>212</v>
      </c>
      <c r="D236" s="316" t="s">
        <v>534</v>
      </c>
      <c r="E236" s="317" t="s">
        <v>8504</v>
      </c>
      <c r="F236" s="318" t="s">
        <v>8505</v>
      </c>
      <c r="G236" s="319" t="s">
        <v>656</v>
      </c>
      <c r="H236" s="320">
        <v>1</v>
      </c>
      <c r="I236" s="321"/>
      <c r="J236" s="322">
        <f>ROUND(I236*H236,2)</f>
        <v>0</v>
      </c>
      <c r="K236" s="323"/>
      <c r="L236" s="324"/>
      <c r="M236" s="325" t="s">
        <v>1</v>
      </c>
      <c r="N236" s="32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136</v>
      </c>
      <c r="AT236" s="259" t="s">
        <v>534</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1088</v>
      </c>
    </row>
    <row r="237" s="13" customFormat="1">
      <c r="A237" s="13"/>
      <c r="B237" s="269"/>
      <c r="C237" s="270"/>
      <c r="D237" s="261" t="s">
        <v>465</v>
      </c>
      <c r="E237" s="271" t="s">
        <v>1</v>
      </c>
      <c r="F237" s="272" t="s">
        <v>91</v>
      </c>
      <c r="G237" s="270"/>
      <c r="H237" s="273">
        <v>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465</v>
      </c>
      <c r="AU237" s="279" t="s">
        <v>93</v>
      </c>
      <c r="AV237" s="13" t="s">
        <v>93</v>
      </c>
      <c r="AW237" s="13" t="s">
        <v>38</v>
      </c>
      <c r="AX237" s="13" t="s">
        <v>83</v>
      </c>
      <c r="AY237" s="279" t="s">
        <v>397</v>
      </c>
    </row>
    <row r="238" s="14" customFormat="1">
      <c r="A238" s="14"/>
      <c r="B238" s="280"/>
      <c r="C238" s="281"/>
      <c r="D238" s="261" t="s">
        <v>465</v>
      </c>
      <c r="E238" s="282" t="s">
        <v>1</v>
      </c>
      <c r="F238" s="283" t="s">
        <v>467</v>
      </c>
      <c r="G238" s="281"/>
      <c r="H238" s="284">
        <v>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465</v>
      </c>
      <c r="AU238" s="290" t="s">
        <v>93</v>
      </c>
      <c r="AV238" s="14" t="s">
        <v>124</v>
      </c>
      <c r="AW238" s="14" t="s">
        <v>38</v>
      </c>
      <c r="AX238" s="14" t="s">
        <v>91</v>
      </c>
      <c r="AY238" s="290" t="s">
        <v>397</v>
      </c>
    </row>
    <row r="239" s="2" customFormat="1" ht="21.75" customHeight="1">
      <c r="A239" s="40"/>
      <c r="B239" s="41"/>
      <c r="C239" s="316" t="s">
        <v>182</v>
      </c>
      <c r="D239" s="316" t="s">
        <v>534</v>
      </c>
      <c r="E239" s="317" t="s">
        <v>8506</v>
      </c>
      <c r="F239" s="318" t="s">
        <v>8507</v>
      </c>
      <c r="G239" s="319" t="s">
        <v>461</v>
      </c>
      <c r="H239" s="320">
        <v>40</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534</v>
      </c>
      <c r="AU239" s="259" t="s">
        <v>93</v>
      </c>
      <c r="AY239" s="18" t="s">
        <v>397</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1096</v>
      </c>
    </row>
    <row r="240" s="13" customFormat="1">
      <c r="A240" s="13"/>
      <c r="B240" s="269"/>
      <c r="C240" s="270"/>
      <c r="D240" s="261" t="s">
        <v>465</v>
      </c>
      <c r="E240" s="271" t="s">
        <v>1</v>
      </c>
      <c r="F240" s="272" t="s">
        <v>8508</v>
      </c>
      <c r="G240" s="270"/>
      <c r="H240" s="273">
        <v>40</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465</v>
      </c>
      <c r="AU240" s="279" t="s">
        <v>93</v>
      </c>
      <c r="AV240" s="13" t="s">
        <v>93</v>
      </c>
      <c r="AW240" s="13" t="s">
        <v>38</v>
      </c>
      <c r="AX240" s="13" t="s">
        <v>83</v>
      </c>
      <c r="AY240" s="279" t="s">
        <v>397</v>
      </c>
    </row>
    <row r="241" s="14" customFormat="1">
      <c r="A241" s="14"/>
      <c r="B241" s="280"/>
      <c r="C241" s="281"/>
      <c r="D241" s="261" t="s">
        <v>465</v>
      </c>
      <c r="E241" s="282" t="s">
        <v>1</v>
      </c>
      <c r="F241" s="283" t="s">
        <v>467</v>
      </c>
      <c r="G241" s="281"/>
      <c r="H241" s="284">
        <v>40</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465</v>
      </c>
      <c r="AU241" s="290" t="s">
        <v>93</v>
      </c>
      <c r="AV241" s="14" t="s">
        <v>124</v>
      </c>
      <c r="AW241" s="14" t="s">
        <v>38</v>
      </c>
      <c r="AX241" s="14" t="s">
        <v>91</v>
      </c>
      <c r="AY241" s="290" t="s">
        <v>397</v>
      </c>
    </row>
    <row r="242" s="2" customFormat="1" ht="21.75" customHeight="1">
      <c r="A242" s="40"/>
      <c r="B242" s="41"/>
      <c r="C242" s="247" t="s">
        <v>215</v>
      </c>
      <c r="D242" s="247" t="s">
        <v>400</v>
      </c>
      <c r="E242" s="248" t="s">
        <v>8509</v>
      </c>
      <c r="F242" s="249" t="s">
        <v>8510</v>
      </c>
      <c r="G242" s="250" t="s">
        <v>461</v>
      </c>
      <c r="H242" s="251">
        <v>135</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400</v>
      </c>
      <c r="AU242" s="259" t="s">
        <v>93</v>
      </c>
      <c r="AY242" s="18" t="s">
        <v>397</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1105</v>
      </c>
    </row>
    <row r="243" s="13" customFormat="1">
      <c r="A243" s="13"/>
      <c r="B243" s="269"/>
      <c r="C243" s="270"/>
      <c r="D243" s="261" t="s">
        <v>465</v>
      </c>
      <c r="E243" s="271" t="s">
        <v>1</v>
      </c>
      <c r="F243" s="272" t="s">
        <v>8474</v>
      </c>
      <c r="G243" s="270"/>
      <c r="H243" s="273">
        <v>135</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135</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2" customFormat="1" ht="16.5" customHeight="1">
      <c r="A245" s="40"/>
      <c r="B245" s="41"/>
      <c r="C245" s="247" t="s">
        <v>218</v>
      </c>
      <c r="D245" s="247" t="s">
        <v>400</v>
      </c>
      <c r="E245" s="248" t="s">
        <v>8437</v>
      </c>
      <c r="F245" s="249" t="s">
        <v>8438</v>
      </c>
      <c r="G245" s="250" t="s">
        <v>461</v>
      </c>
      <c r="H245" s="251">
        <v>135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790</v>
      </c>
    </row>
    <row r="246" s="13" customFormat="1">
      <c r="A246" s="13"/>
      <c r="B246" s="269"/>
      <c r="C246" s="270"/>
      <c r="D246" s="261" t="s">
        <v>465</v>
      </c>
      <c r="E246" s="271" t="s">
        <v>1</v>
      </c>
      <c r="F246" s="272" t="s">
        <v>8474</v>
      </c>
      <c r="G246" s="270"/>
      <c r="H246" s="273">
        <v>135</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465</v>
      </c>
      <c r="AU246" s="279" t="s">
        <v>93</v>
      </c>
      <c r="AV246" s="13" t="s">
        <v>93</v>
      </c>
      <c r="AW246" s="13" t="s">
        <v>38</v>
      </c>
      <c r="AX246" s="13" t="s">
        <v>83</v>
      </c>
      <c r="AY246" s="279" t="s">
        <v>397</v>
      </c>
    </row>
    <row r="247" s="14" customFormat="1">
      <c r="A247" s="14"/>
      <c r="B247" s="280"/>
      <c r="C247" s="281"/>
      <c r="D247" s="261" t="s">
        <v>465</v>
      </c>
      <c r="E247" s="282" t="s">
        <v>1</v>
      </c>
      <c r="F247" s="283" t="s">
        <v>467</v>
      </c>
      <c r="G247" s="281"/>
      <c r="H247" s="284">
        <v>135</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465</v>
      </c>
      <c r="AU247" s="290" t="s">
        <v>93</v>
      </c>
      <c r="AV247" s="14" t="s">
        <v>124</v>
      </c>
      <c r="AW247" s="14" t="s">
        <v>38</v>
      </c>
      <c r="AX247" s="14" t="s">
        <v>91</v>
      </c>
      <c r="AY247" s="290" t="s">
        <v>397</v>
      </c>
    </row>
    <row r="248" s="2" customFormat="1" ht="21.75" customHeight="1">
      <c r="A248" s="40"/>
      <c r="B248" s="41"/>
      <c r="C248" s="247" t="s">
        <v>661</v>
      </c>
      <c r="D248" s="247" t="s">
        <v>400</v>
      </c>
      <c r="E248" s="248" t="s">
        <v>7770</v>
      </c>
      <c r="F248" s="249" t="s">
        <v>7771</v>
      </c>
      <c r="G248" s="250" t="s">
        <v>656</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793</v>
      </c>
    </row>
    <row r="249" s="13" customFormat="1">
      <c r="A249" s="13"/>
      <c r="B249" s="269"/>
      <c r="C249" s="270"/>
      <c r="D249" s="261" t="s">
        <v>465</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465</v>
      </c>
      <c r="AU249" s="279" t="s">
        <v>93</v>
      </c>
      <c r="AV249" s="13" t="s">
        <v>93</v>
      </c>
      <c r="AW249" s="13" t="s">
        <v>38</v>
      </c>
      <c r="AX249" s="13" t="s">
        <v>83</v>
      </c>
      <c r="AY249" s="279" t="s">
        <v>397</v>
      </c>
    </row>
    <row r="250" s="14" customFormat="1">
      <c r="A250" s="14"/>
      <c r="B250" s="280"/>
      <c r="C250" s="281"/>
      <c r="D250" s="261" t="s">
        <v>465</v>
      </c>
      <c r="E250" s="282" t="s">
        <v>1</v>
      </c>
      <c r="F250" s="283" t="s">
        <v>467</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465</v>
      </c>
      <c r="AU250" s="290" t="s">
        <v>93</v>
      </c>
      <c r="AV250" s="14" t="s">
        <v>124</v>
      </c>
      <c r="AW250" s="14" t="s">
        <v>38</v>
      </c>
      <c r="AX250" s="14" t="s">
        <v>91</v>
      </c>
      <c r="AY250" s="290" t="s">
        <v>397</v>
      </c>
    </row>
    <row r="251" s="2" customFormat="1" ht="33" customHeight="1">
      <c r="A251" s="40"/>
      <c r="B251" s="41"/>
      <c r="C251" s="247" t="s">
        <v>795</v>
      </c>
      <c r="D251" s="247" t="s">
        <v>400</v>
      </c>
      <c r="E251" s="248" t="s">
        <v>8511</v>
      </c>
      <c r="F251" s="249" t="s">
        <v>8512</v>
      </c>
      <c r="G251" s="250" t="s">
        <v>656</v>
      </c>
      <c r="H251" s="251">
        <v>3</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400</v>
      </c>
      <c r="AU251" s="259" t="s">
        <v>93</v>
      </c>
      <c r="AY251" s="18" t="s">
        <v>397</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798</v>
      </c>
    </row>
    <row r="252" s="13" customFormat="1">
      <c r="A252" s="13"/>
      <c r="B252" s="269"/>
      <c r="C252" s="270"/>
      <c r="D252" s="261" t="s">
        <v>465</v>
      </c>
      <c r="E252" s="271" t="s">
        <v>1</v>
      </c>
      <c r="F252" s="272" t="s">
        <v>8408</v>
      </c>
      <c r="G252" s="270"/>
      <c r="H252" s="273">
        <v>3</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465</v>
      </c>
      <c r="AU252" s="279" t="s">
        <v>93</v>
      </c>
      <c r="AV252" s="13" t="s">
        <v>93</v>
      </c>
      <c r="AW252" s="13" t="s">
        <v>38</v>
      </c>
      <c r="AX252" s="13" t="s">
        <v>83</v>
      </c>
      <c r="AY252" s="279" t="s">
        <v>397</v>
      </c>
    </row>
    <row r="253" s="14" customFormat="1">
      <c r="A253" s="14"/>
      <c r="B253" s="280"/>
      <c r="C253" s="281"/>
      <c r="D253" s="261" t="s">
        <v>465</v>
      </c>
      <c r="E253" s="282" t="s">
        <v>1</v>
      </c>
      <c r="F253" s="283" t="s">
        <v>467</v>
      </c>
      <c r="G253" s="281"/>
      <c r="H253" s="284">
        <v>3</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465</v>
      </c>
      <c r="AU253" s="290" t="s">
        <v>93</v>
      </c>
      <c r="AV253" s="14" t="s">
        <v>124</v>
      </c>
      <c r="AW253" s="14" t="s">
        <v>38</v>
      </c>
      <c r="AX253" s="14" t="s">
        <v>91</v>
      </c>
      <c r="AY253" s="290" t="s">
        <v>397</v>
      </c>
    </row>
    <row r="254" s="2" customFormat="1" ht="21.75" customHeight="1">
      <c r="A254" s="40"/>
      <c r="B254" s="41"/>
      <c r="C254" s="316" t="s">
        <v>664</v>
      </c>
      <c r="D254" s="316" t="s">
        <v>534</v>
      </c>
      <c r="E254" s="317" t="s">
        <v>8513</v>
      </c>
      <c r="F254" s="318" t="s">
        <v>8514</v>
      </c>
      <c r="G254" s="319" t="s">
        <v>656</v>
      </c>
      <c r="H254" s="320">
        <v>3</v>
      </c>
      <c r="I254" s="321"/>
      <c r="J254" s="322">
        <f>ROUND(I254*H254,2)</f>
        <v>0</v>
      </c>
      <c r="K254" s="323"/>
      <c r="L254" s="324"/>
      <c r="M254" s="325" t="s">
        <v>1</v>
      </c>
      <c r="N254" s="32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136</v>
      </c>
      <c r="AT254" s="259" t="s">
        <v>534</v>
      </c>
      <c r="AU254" s="259" t="s">
        <v>93</v>
      </c>
      <c r="AY254" s="18" t="s">
        <v>397</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807</v>
      </c>
    </row>
    <row r="255" s="13" customFormat="1">
      <c r="A255" s="13"/>
      <c r="B255" s="269"/>
      <c r="C255" s="270"/>
      <c r="D255" s="261" t="s">
        <v>465</v>
      </c>
      <c r="E255" s="271" t="s">
        <v>1</v>
      </c>
      <c r="F255" s="272" t="s">
        <v>8408</v>
      </c>
      <c r="G255" s="270"/>
      <c r="H255" s="273">
        <v>3</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3</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16.5" customHeight="1">
      <c r="A257" s="40"/>
      <c r="B257" s="41"/>
      <c r="C257" s="247" t="s">
        <v>809</v>
      </c>
      <c r="D257" s="247" t="s">
        <v>400</v>
      </c>
      <c r="E257" s="248" t="s">
        <v>7938</v>
      </c>
      <c r="F257" s="249" t="s">
        <v>7939</v>
      </c>
      <c r="G257" s="250" t="s">
        <v>461</v>
      </c>
      <c r="H257" s="251">
        <v>125</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400</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812</v>
      </c>
    </row>
    <row r="258" s="13" customFormat="1">
      <c r="A258" s="13"/>
      <c r="B258" s="269"/>
      <c r="C258" s="270"/>
      <c r="D258" s="261" t="s">
        <v>465</v>
      </c>
      <c r="E258" s="271" t="s">
        <v>1</v>
      </c>
      <c r="F258" s="272" t="s">
        <v>8515</v>
      </c>
      <c r="G258" s="270"/>
      <c r="H258" s="273">
        <v>125</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125</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12" customFormat="1" ht="22.8" customHeight="1">
      <c r="A260" s="12"/>
      <c r="B260" s="231"/>
      <c r="C260" s="232"/>
      <c r="D260" s="233" t="s">
        <v>82</v>
      </c>
      <c r="E260" s="245" t="s">
        <v>1353</v>
      </c>
      <c r="F260" s="245" t="s">
        <v>1354</v>
      </c>
      <c r="G260" s="232"/>
      <c r="H260" s="232"/>
      <c r="I260" s="235"/>
      <c r="J260" s="246">
        <f>BK260</f>
        <v>0</v>
      </c>
      <c r="K260" s="232"/>
      <c r="L260" s="237"/>
      <c r="M260" s="238"/>
      <c r="N260" s="239"/>
      <c r="O260" s="239"/>
      <c r="P260" s="240">
        <f>SUM(P261:P263)</f>
        <v>0</v>
      </c>
      <c r="Q260" s="239"/>
      <c r="R260" s="240">
        <f>SUM(R261:R263)</f>
        <v>0</v>
      </c>
      <c r="S260" s="239"/>
      <c r="T260" s="241">
        <f>SUM(T261:T263)</f>
        <v>0</v>
      </c>
      <c r="U260" s="12"/>
      <c r="V260" s="12"/>
      <c r="W260" s="12"/>
      <c r="X260" s="12"/>
      <c r="Y260" s="12"/>
      <c r="Z260" s="12"/>
      <c r="AA260" s="12"/>
      <c r="AB260" s="12"/>
      <c r="AC260" s="12"/>
      <c r="AD260" s="12"/>
      <c r="AE260" s="12"/>
      <c r="AR260" s="242" t="s">
        <v>91</v>
      </c>
      <c r="AT260" s="243" t="s">
        <v>82</v>
      </c>
      <c r="AU260" s="243" t="s">
        <v>91</v>
      </c>
      <c r="AY260" s="242" t="s">
        <v>397</v>
      </c>
      <c r="BK260" s="244">
        <f>SUM(BK261:BK263)</f>
        <v>0</v>
      </c>
    </row>
    <row r="261" s="2" customFormat="1" ht="33" customHeight="1">
      <c r="A261" s="40"/>
      <c r="B261" s="41"/>
      <c r="C261" s="247" t="s">
        <v>667</v>
      </c>
      <c r="D261" s="247" t="s">
        <v>400</v>
      </c>
      <c r="E261" s="248" t="s">
        <v>8448</v>
      </c>
      <c r="F261" s="249" t="s">
        <v>8449</v>
      </c>
      <c r="G261" s="250" t="s">
        <v>502</v>
      </c>
      <c r="H261" s="251">
        <v>1.837</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400</v>
      </c>
      <c r="AU261" s="259" t="s">
        <v>93</v>
      </c>
      <c r="AY261" s="18" t="s">
        <v>397</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815</v>
      </c>
    </row>
    <row r="262" s="13" customFormat="1">
      <c r="A262" s="13"/>
      <c r="B262" s="269"/>
      <c r="C262" s="270"/>
      <c r="D262" s="261" t="s">
        <v>465</v>
      </c>
      <c r="E262" s="271" t="s">
        <v>1</v>
      </c>
      <c r="F262" s="272" t="s">
        <v>8516</v>
      </c>
      <c r="G262" s="270"/>
      <c r="H262" s="273">
        <v>1.837</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4" customFormat="1">
      <c r="A263" s="14"/>
      <c r="B263" s="280"/>
      <c r="C263" s="281"/>
      <c r="D263" s="261" t="s">
        <v>465</v>
      </c>
      <c r="E263" s="282" t="s">
        <v>1</v>
      </c>
      <c r="F263" s="283" t="s">
        <v>467</v>
      </c>
      <c r="G263" s="281"/>
      <c r="H263" s="284">
        <v>1.837</v>
      </c>
      <c r="I263" s="285"/>
      <c r="J263" s="281"/>
      <c r="K263" s="281"/>
      <c r="L263" s="286"/>
      <c r="M263" s="330"/>
      <c r="N263" s="331"/>
      <c r="O263" s="331"/>
      <c r="P263" s="331"/>
      <c r="Q263" s="331"/>
      <c r="R263" s="331"/>
      <c r="S263" s="331"/>
      <c r="T263" s="332"/>
      <c r="U263" s="14"/>
      <c r="V263" s="14"/>
      <c r="W263" s="14"/>
      <c r="X263" s="14"/>
      <c r="Y263" s="14"/>
      <c r="Z263" s="14"/>
      <c r="AA263" s="14"/>
      <c r="AB263" s="14"/>
      <c r="AC263" s="14"/>
      <c r="AD263" s="14"/>
      <c r="AE263" s="14"/>
      <c r="AT263" s="290" t="s">
        <v>465</v>
      </c>
      <c r="AU263" s="290" t="s">
        <v>93</v>
      </c>
      <c r="AV263" s="14" t="s">
        <v>124</v>
      </c>
      <c r="AW263" s="14" t="s">
        <v>38</v>
      </c>
      <c r="AX263" s="14" t="s">
        <v>91</v>
      </c>
      <c r="AY263" s="290" t="s">
        <v>397</v>
      </c>
    </row>
    <row r="264" s="2" customFormat="1" ht="6.96" customHeight="1">
      <c r="A264" s="40"/>
      <c r="B264" s="68"/>
      <c r="C264" s="69"/>
      <c r="D264" s="69"/>
      <c r="E264" s="69"/>
      <c r="F264" s="69"/>
      <c r="G264" s="69"/>
      <c r="H264" s="69"/>
      <c r="I264" s="195"/>
      <c r="J264" s="69"/>
      <c r="K264" s="69"/>
      <c r="L264" s="46"/>
      <c r="M264" s="40"/>
      <c r="O264" s="40"/>
      <c r="P264" s="40"/>
      <c r="Q264" s="40"/>
      <c r="R264" s="40"/>
      <c r="S264" s="40"/>
      <c r="T264" s="40"/>
      <c r="U264" s="40"/>
      <c r="V264" s="40"/>
      <c r="W264" s="40"/>
      <c r="X264" s="40"/>
      <c r="Y264" s="40"/>
      <c r="Z264" s="40"/>
      <c r="AA264" s="40"/>
      <c r="AB264" s="40"/>
      <c r="AC264" s="40"/>
      <c r="AD264" s="40"/>
      <c r="AE264" s="40"/>
    </row>
  </sheetData>
  <sheetProtection sheet="1" autoFilter="0" formatColumns="0" formatRows="0" objects="1" scenarios="1" spinCount="100000" saltValue="OqQYaWevVhdmHFS7qrL/1D5kdMLQ0fZrnUke43fUHpGAW1Ros3dVvs38MEJqJmVojE/UmXeF+5qPbA+EPc+hIg==" hashValue="ODTh4YaGEWJy0VkAiAs8xTRyU6B7uS5/n0hPwbdxPIm42NCOjz+1lHFyioknGWKBCV8EM5u6LjWNN4+4I0euCQ==" algorithmName="SHA-512" password="CC35"/>
  <autoFilter ref="C124:K263"/>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8517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ROUND((SUM(BE125:BE168)),  2)</f>
        <v>0</v>
      </c>
      <c r="G35" s="40"/>
      <c r="H35" s="40"/>
      <c r="I35" s="174">
        <v>0.20999999999999999</v>
      </c>
      <c r="J35" s="173">
        <f>ROUND(((SUM(BE125:BE168))*I35),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ROUND((SUM(BF125:BF168)),  2)</f>
        <v>0</v>
      </c>
      <c r="G36" s="40"/>
      <c r="H36" s="40"/>
      <c r="I36" s="174">
        <v>0.14999999999999999</v>
      </c>
      <c r="J36" s="173">
        <f>ROUND(((SUM(BF125:BF168))*I36),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ROUND((SUM(BG125:BG168)),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ROUND((SUM(BH125:BH168)),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ROUND((SUM(BI125:BI168)),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SO403 - Areálové rozvody NN</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8518</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8519</v>
      </c>
      <c r="E100" s="208"/>
      <c r="F100" s="208"/>
      <c r="G100" s="208"/>
      <c r="H100" s="208"/>
      <c r="I100" s="209"/>
      <c r="J100" s="210">
        <f>J138</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8520</v>
      </c>
      <c r="E101" s="208"/>
      <c r="F101" s="208"/>
      <c r="G101" s="208"/>
      <c r="H101" s="208"/>
      <c r="I101" s="209"/>
      <c r="J101" s="210">
        <f>J142</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8521</v>
      </c>
      <c r="E102" s="208"/>
      <c r="F102" s="208"/>
      <c r="G102" s="208"/>
      <c r="H102" s="208"/>
      <c r="I102" s="209"/>
      <c r="J102" s="210">
        <f>J156</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6281</v>
      </c>
      <c r="E103" s="214"/>
      <c r="F103" s="214"/>
      <c r="G103" s="214"/>
      <c r="H103" s="214"/>
      <c r="I103" s="215"/>
      <c r="J103" s="216">
        <f>J164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7658</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SO403 - Areálové rozvody NN</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P126+P138+P142+P156</f>
        <v>0</v>
      </c>
      <c r="Q125" s="106"/>
      <c r="R125" s="228">
        <f>R126+R138+R142+R156</f>
        <v>0</v>
      </c>
      <c r="S125" s="106"/>
      <c r="T125" s="229">
        <f>T126+T138+T142+T156</f>
        <v>0</v>
      </c>
      <c r="U125" s="40"/>
      <c r="V125" s="40"/>
      <c r="W125" s="40"/>
      <c r="X125" s="40"/>
      <c r="Y125" s="40"/>
      <c r="Z125" s="40"/>
      <c r="AA125" s="40"/>
      <c r="AB125" s="40"/>
      <c r="AC125" s="40"/>
      <c r="AD125" s="40"/>
      <c r="AE125" s="40"/>
      <c r="AT125" s="18" t="s">
        <v>82</v>
      </c>
      <c r="AU125" s="18" t="s">
        <v>374</v>
      </c>
      <c r="BK125" s="230">
        <f>BK126+BK138+BK142+BK156</f>
        <v>0</v>
      </c>
    </row>
    <row r="126" s="12" customFormat="1" ht="25.92" customHeight="1">
      <c r="A126" s="12"/>
      <c r="B126" s="231"/>
      <c r="C126" s="232"/>
      <c r="D126" s="233" t="s">
        <v>82</v>
      </c>
      <c r="E126" s="234" t="s">
        <v>5095</v>
      </c>
      <c r="F126" s="234" t="s">
        <v>8522</v>
      </c>
      <c r="G126" s="232"/>
      <c r="H126" s="232"/>
      <c r="I126" s="235"/>
      <c r="J126" s="236">
        <f>BK126</f>
        <v>0</v>
      </c>
      <c r="K126" s="232"/>
      <c r="L126" s="237"/>
      <c r="M126" s="238"/>
      <c r="N126" s="239"/>
      <c r="O126" s="239"/>
      <c r="P126" s="240">
        <f>SUM(P127:P137)</f>
        <v>0</v>
      </c>
      <c r="Q126" s="239"/>
      <c r="R126" s="240">
        <f>SUM(R127:R137)</f>
        <v>0</v>
      </c>
      <c r="S126" s="239"/>
      <c r="T126" s="241">
        <f>SUM(T127:T137)</f>
        <v>0</v>
      </c>
      <c r="U126" s="12"/>
      <c r="V126" s="12"/>
      <c r="W126" s="12"/>
      <c r="X126" s="12"/>
      <c r="Y126" s="12"/>
      <c r="Z126" s="12"/>
      <c r="AA126" s="12"/>
      <c r="AB126" s="12"/>
      <c r="AC126" s="12"/>
      <c r="AD126" s="12"/>
      <c r="AE126" s="12"/>
      <c r="AR126" s="242" t="s">
        <v>91</v>
      </c>
      <c r="AT126" s="243" t="s">
        <v>82</v>
      </c>
      <c r="AU126" s="243" t="s">
        <v>83</v>
      </c>
      <c r="AY126" s="242" t="s">
        <v>397</v>
      </c>
      <c r="BK126" s="244">
        <f>SUM(BK127:BK137)</f>
        <v>0</v>
      </c>
    </row>
    <row r="127" s="2" customFormat="1" ht="16.5" customHeight="1">
      <c r="A127" s="40"/>
      <c r="B127" s="41"/>
      <c r="C127" s="247" t="s">
        <v>91</v>
      </c>
      <c r="D127" s="247" t="s">
        <v>400</v>
      </c>
      <c r="E127" s="248" t="s">
        <v>8523</v>
      </c>
      <c r="F127" s="249" t="s">
        <v>8524</v>
      </c>
      <c r="G127" s="250" t="s">
        <v>1828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8525</v>
      </c>
      <c r="F128" s="249" t="s">
        <v>8526</v>
      </c>
      <c r="G128" s="250" t="s">
        <v>1828</v>
      </c>
      <c r="H128" s="251">
        <v>3</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8527</v>
      </c>
      <c r="F129" s="249" t="s">
        <v>8528</v>
      </c>
      <c r="G129" s="250" t="s">
        <v>1828</v>
      </c>
      <c r="H129" s="251">
        <v>3</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21.75" customHeight="1">
      <c r="A130" s="40"/>
      <c r="B130" s="41"/>
      <c r="C130" s="247" t="s">
        <v>124</v>
      </c>
      <c r="D130" s="247" t="s">
        <v>400</v>
      </c>
      <c r="E130" s="248" t="s">
        <v>8529</v>
      </c>
      <c r="F130" s="249" t="s">
        <v>8530</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8531</v>
      </c>
      <c r="F131" s="249" t="s">
        <v>8532</v>
      </c>
      <c r="G131" s="250" t="s">
        <v>461</v>
      </c>
      <c r="H131" s="251">
        <v>257</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400</v>
      </c>
      <c r="E132" s="248" t="s">
        <v>8533</v>
      </c>
      <c r="F132" s="249" t="s">
        <v>8534</v>
      </c>
      <c r="G132" s="250" t="s">
        <v>461</v>
      </c>
      <c r="H132" s="251">
        <v>157</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400</v>
      </c>
      <c r="E133" s="248" t="s">
        <v>8535</v>
      </c>
      <c r="F133" s="249" t="s">
        <v>8536</v>
      </c>
      <c r="G133" s="250" t="s">
        <v>461</v>
      </c>
      <c r="H133" s="251">
        <v>200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7396</v>
      </c>
      <c r="F134" s="249" t="s">
        <v>7397</v>
      </c>
      <c r="G134" s="250" t="s">
        <v>461</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8537</v>
      </c>
      <c r="F135" s="249" t="s">
        <v>8538</v>
      </c>
      <c r="G135" s="250" t="s">
        <v>461</v>
      </c>
      <c r="H135" s="251">
        <v>20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8539</v>
      </c>
      <c r="F136" s="249" t="s">
        <v>8540</v>
      </c>
      <c r="G136" s="250" t="s">
        <v>461</v>
      </c>
      <c r="H136" s="251">
        <v>12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8541</v>
      </c>
      <c r="F137" s="249" t="s">
        <v>8542</v>
      </c>
      <c r="G137" s="250" t="s">
        <v>1828</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12" customFormat="1" ht="25.92" customHeight="1">
      <c r="A138" s="12"/>
      <c r="B138" s="231"/>
      <c r="C138" s="232"/>
      <c r="D138" s="233" t="s">
        <v>82</v>
      </c>
      <c r="E138" s="234" t="s">
        <v>5135</v>
      </c>
      <c r="F138" s="234" t="s">
        <v>5398</v>
      </c>
      <c r="G138" s="232"/>
      <c r="H138" s="232"/>
      <c r="I138" s="235"/>
      <c r="J138" s="236">
        <f>BK138</f>
        <v>0</v>
      </c>
      <c r="K138" s="232"/>
      <c r="L138" s="237"/>
      <c r="M138" s="238"/>
      <c r="N138" s="239"/>
      <c r="O138" s="239"/>
      <c r="P138" s="240">
        <f>SUM(P139:P141)</f>
        <v>0</v>
      </c>
      <c r="Q138" s="239"/>
      <c r="R138" s="240">
        <f>SUM(R139:R141)</f>
        <v>0</v>
      </c>
      <c r="S138" s="239"/>
      <c r="T138" s="241">
        <f>SUM(T139:T141)</f>
        <v>0</v>
      </c>
      <c r="U138" s="12"/>
      <c r="V138" s="12"/>
      <c r="W138" s="12"/>
      <c r="X138" s="12"/>
      <c r="Y138" s="12"/>
      <c r="Z138" s="12"/>
      <c r="AA138" s="12"/>
      <c r="AB138" s="12"/>
      <c r="AC138" s="12"/>
      <c r="AD138" s="12"/>
      <c r="AE138" s="12"/>
      <c r="AR138" s="242" t="s">
        <v>91</v>
      </c>
      <c r="AT138" s="243" t="s">
        <v>82</v>
      </c>
      <c r="AU138" s="243" t="s">
        <v>83</v>
      </c>
      <c r="AY138" s="242" t="s">
        <v>397</v>
      </c>
      <c r="BK138" s="244">
        <f>SUM(BK139:BK141)</f>
        <v>0</v>
      </c>
    </row>
    <row r="139" s="2" customFormat="1" ht="16.5" customHeight="1">
      <c r="A139" s="40"/>
      <c r="B139" s="41"/>
      <c r="C139" s="247" t="s">
        <v>151</v>
      </c>
      <c r="D139" s="247" t="s">
        <v>400</v>
      </c>
      <c r="E139" s="248" t="s">
        <v>8543</v>
      </c>
      <c r="F139" s="249" t="s">
        <v>8544</v>
      </c>
      <c r="G139" s="250" t="s">
        <v>1828</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400</v>
      </c>
      <c r="E140" s="248" t="s">
        <v>8545</v>
      </c>
      <c r="F140" s="249" t="s">
        <v>8546</v>
      </c>
      <c r="G140" s="250" t="s">
        <v>1828</v>
      </c>
      <c r="H140" s="251">
        <v>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400</v>
      </c>
      <c r="E141" s="248" t="s">
        <v>8547</v>
      </c>
      <c r="F141" s="249" t="s">
        <v>8548</v>
      </c>
      <c r="G141" s="250" t="s">
        <v>1828</v>
      </c>
      <c r="H141" s="251">
        <v>10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12" customFormat="1" ht="25.92" customHeight="1">
      <c r="A142" s="12"/>
      <c r="B142" s="231"/>
      <c r="C142" s="232"/>
      <c r="D142" s="233" t="s">
        <v>82</v>
      </c>
      <c r="E142" s="234" t="s">
        <v>5147</v>
      </c>
      <c r="F142" s="234" t="s">
        <v>458</v>
      </c>
      <c r="G142" s="232"/>
      <c r="H142" s="232"/>
      <c r="I142" s="235"/>
      <c r="J142" s="236">
        <f>BK142</f>
        <v>0</v>
      </c>
      <c r="K142" s="232"/>
      <c r="L142" s="237"/>
      <c r="M142" s="238"/>
      <c r="N142" s="239"/>
      <c r="O142" s="239"/>
      <c r="P142" s="240">
        <f>SUM(P143:P155)</f>
        <v>0</v>
      </c>
      <c r="Q142" s="239"/>
      <c r="R142" s="240">
        <f>SUM(R143:R155)</f>
        <v>0</v>
      </c>
      <c r="S142" s="239"/>
      <c r="T142" s="241">
        <f>SUM(T143:T155)</f>
        <v>0</v>
      </c>
      <c r="U142" s="12"/>
      <c r="V142" s="12"/>
      <c r="W142" s="12"/>
      <c r="X142" s="12"/>
      <c r="Y142" s="12"/>
      <c r="Z142" s="12"/>
      <c r="AA142" s="12"/>
      <c r="AB142" s="12"/>
      <c r="AC142" s="12"/>
      <c r="AD142" s="12"/>
      <c r="AE142" s="12"/>
      <c r="AR142" s="242" t="s">
        <v>91</v>
      </c>
      <c r="AT142" s="243" t="s">
        <v>82</v>
      </c>
      <c r="AU142" s="243" t="s">
        <v>83</v>
      </c>
      <c r="AY142" s="242" t="s">
        <v>397</v>
      </c>
      <c r="BK142" s="244">
        <f>SUM(BK143:BK155)</f>
        <v>0</v>
      </c>
    </row>
    <row r="143" s="2" customFormat="1" ht="16.5" customHeight="1">
      <c r="A143" s="40"/>
      <c r="B143" s="41"/>
      <c r="C143" s="247" t="s">
        <v>8</v>
      </c>
      <c r="D143" s="247" t="s">
        <v>400</v>
      </c>
      <c r="E143" s="248" t="s">
        <v>8549</v>
      </c>
      <c r="F143" s="249" t="s">
        <v>8550</v>
      </c>
      <c r="G143" s="250" t="s">
        <v>461</v>
      </c>
      <c r="H143" s="251">
        <v>84</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206</v>
      </c>
    </row>
    <row r="144" s="2" customFormat="1" ht="16.5" customHeight="1">
      <c r="A144" s="40"/>
      <c r="B144" s="41"/>
      <c r="C144" s="247" t="s">
        <v>162</v>
      </c>
      <c r="D144" s="247" t="s">
        <v>400</v>
      </c>
      <c r="E144" s="248" t="s">
        <v>8551</v>
      </c>
      <c r="F144" s="249" t="s">
        <v>8552</v>
      </c>
      <c r="G144" s="250" t="s">
        <v>461</v>
      </c>
      <c r="H144" s="251">
        <v>72</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212</v>
      </c>
    </row>
    <row r="145" s="2" customFormat="1" ht="16.5" customHeight="1">
      <c r="A145" s="40"/>
      <c r="B145" s="41"/>
      <c r="C145" s="247" t="s">
        <v>165</v>
      </c>
      <c r="D145" s="247" t="s">
        <v>400</v>
      </c>
      <c r="E145" s="248" t="s">
        <v>8553</v>
      </c>
      <c r="F145" s="249" t="s">
        <v>8554</v>
      </c>
      <c r="G145" s="250" t="s">
        <v>461</v>
      </c>
      <c r="H145" s="251">
        <v>12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215</v>
      </c>
    </row>
    <row r="146" s="2" customFormat="1" ht="16.5" customHeight="1">
      <c r="A146" s="40"/>
      <c r="B146" s="41"/>
      <c r="C146" s="247" t="s">
        <v>168</v>
      </c>
      <c r="D146" s="247" t="s">
        <v>400</v>
      </c>
      <c r="E146" s="248" t="s">
        <v>8555</v>
      </c>
      <c r="F146" s="249" t="s">
        <v>8556</v>
      </c>
      <c r="G146" s="250" t="s">
        <v>461</v>
      </c>
      <c r="H146" s="251">
        <v>72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661</v>
      </c>
    </row>
    <row r="147" s="2" customFormat="1" ht="16.5" customHeight="1">
      <c r="A147" s="40"/>
      <c r="B147" s="41"/>
      <c r="C147" s="247" t="s">
        <v>171</v>
      </c>
      <c r="D147" s="247" t="s">
        <v>400</v>
      </c>
      <c r="E147" s="248" t="s">
        <v>8557</v>
      </c>
      <c r="F147" s="249" t="s">
        <v>8558</v>
      </c>
      <c r="G147" s="250" t="s">
        <v>461</v>
      </c>
      <c r="H147" s="251">
        <v>72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664</v>
      </c>
    </row>
    <row r="148" s="2" customFormat="1" ht="16.5" customHeight="1">
      <c r="A148" s="40"/>
      <c r="B148" s="41"/>
      <c r="C148" s="247" t="s">
        <v>174</v>
      </c>
      <c r="D148" s="247" t="s">
        <v>400</v>
      </c>
      <c r="E148" s="248" t="s">
        <v>8559</v>
      </c>
      <c r="F148" s="249" t="s">
        <v>8560</v>
      </c>
      <c r="G148" s="250" t="s">
        <v>461</v>
      </c>
      <c r="H148" s="251">
        <v>12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667</v>
      </c>
    </row>
    <row r="149" s="2" customFormat="1" ht="16.5" customHeight="1">
      <c r="A149" s="40"/>
      <c r="B149" s="41"/>
      <c r="C149" s="247" t="s">
        <v>7</v>
      </c>
      <c r="D149" s="247" t="s">
        <v>400</v>
      </c>
      <c r="E149" s="248" t="s">
        <v>8561</v>
      </c>
      <c r="F149" s="249" t="s">
        <v>8562</v>
      </c>
      <c r="G149" s="250" t="s">
        <v>461</v>
      </c>
      <c r="H149" s="251">
        <v>84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670</v>
      </c>
    </row>
    <row r="150" s="2" customFormat="1" ht="16.5" customHeight="1">
      <c r="A150" s="40"/>
      <c r="B150" s="41"/>
      <c r="C150" s="247" t="s">
        <v>179</v>
      </c>
      <c r="D150" s="247" t="s">
        <v>400</v>
      </c>
      <c r="E150" s="248" t="s">
        <v>8563</v>
      </c>
      <c r="F150" s="249" t="s">
        <v>8564</v>
      </c>
      <c r="G150" s="250" t="s">
        <v>461</v>
      </c>
      <c r="H150" s="251">
        <v>12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8565</v>
      </c>
      <c r="F151" s="249" t="s">
        <v>8566</v>
      </c>
      <c r="G151" s="250" t="s">
        <v>461</v>
      </c>
      <c r="H151" s="251">
        <v>84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8567</v>
      </c>
      <c r="F152" s="249" t="s">
        <v>8568</v>
      </c>
      <c r="G152" s="250" t="s">
        <v>1828</v>
      </c>
      <c r="H152" s="251">
        <v>25</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8569</v>
      </c>
      <c r="F153" s="249" t="s">
        <v>8570</v>
      </c>
      <c r="G153" s="250" t="s">
        <v>464</v>
      </c>
      <c r="H153" s="251">
        <v>6.2400000000000002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8571</v>
      </c>
      <c r="F154" s="249" t="s">
        <v>8572</v>
      </c>
      <c r="G154" s="250" t="s">
        <v>5373</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8573</v>
      </c>
      <c r="F155" s="249" t="s">
        <v>8574</v>
      </c>
      <c r="G155" s="250" t="s">
        <v>461</v>
      </c>
      <c r="H155" s="251">
        <v>84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12" customFormat="1" ht="25.92" customHeight="1">
      <c r="A156" s="12"/>
      <c r="B156" s="231"/>
      <c r="C156" s="232"/>
      <c r="D156" s="233" t="s">
        <v>82</v>
      </c>
      <c r="E156" s="234" t="s">
        <v>5151</v>
      </c>
      <c r="F156" s="234" t="s">
        <v>4008</v>
      </c>
      <c r="G156" s="232"/>
      <c r="H156" s="232"/>
      <c r="I156" s="235"/>
      <c r="J156" s="236">
        <f>BK156</f>
        <v>0</v>
      </c>
      <c r="K156" s="232"/>
      <c r="L156" s="237"/>
      <c r="M156" s="238"/>
      <c r="N156" s="239"/>
      <c r="O156" s="239"/>
      <c r="P156" s="240">
        <f>P157+SUM(P158:P164)</f>
        <v>0</v>
      </c>
      <c r="Q156" s="239"/>
      <c r="R156" s="240">
        <f>R157+SUM(R158:R164)</f>
        <v>0</v>
      </c>
      <c r="S156" s="239"/>
      <c r="T156" s="241">
        <f>T157+SUM(T158:T164)</f>
        <v>0</v>
      </c>
      <c r="U156" s="12"/>
      <c r="V156" s="12"/>
      <c r="W156" s="12"/>
      <c r="X156" s="12"/>
      <c r="Y156" s="12"/>
      <c r="Z156" s="12"/>
      <c r="AA156" s="12"/>
      <c r="AB156" s="12"/>
      <c r="AC156" s="12"/>
      <c r="AD156" s="12"/>
      <c r="AE156" s="12"/>
      <c r="AR156" s="242" t="s">
        <v>91</v>
      </c>
      <c r="AT156" s="243" t="s">
        <v>82</v>
      </c>
      <c r="AU156" s="243" t="s">
        <v>83</v>
      </c>
      <c r="AY156" s="242" t="s">
        <v>397</v>
      </c>
      <c r="BK156" s="244">
        <f>BK157+SUM(BK158:BK164)</f>
        <v>0</v>
      </c>
    </row>
    <row r="157" s="2" customFormat="1" ht="16.5" customHeight="1">
      <c r="A157" s="40"/>
      <c r="B157" s="41"/>
      <c r="C157" s="247" t="s">
        <v>200</v>
      </c>
      <c r="D157" s="247" t="s">
        <v>400</v>
      </c>
      <c r="E157" s="248" t="s">
        <v>8575</v>
      </c>
      <c r="F157" s="249" t="s">
        <v>6492</v>
      </c>
      <c r="G157" s="250" t="s">
        <v>5373</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1042</v>
      </c>
    </row>
    <row r="158" s="2" customFormat="1" ht="16.5" customHeight="1">
      <c r="A158" s="40"/>
      <c r="B158" s="41"/>
      <c r="C158" s="247" t="s">
        <v>203</v>
      </c>
      <c r="D158" s="247" t="s">
        <v>400</v>
      </c>
      <c r="E158" s="248" t="s">
        <v>8576</v>
      </c>
      <c r="F158" s="249" t="s">
        <v>8577</v>
      </c>
      <c r="G158" s="250" t="s">
        <v>5373</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1057</v>
      </c>
    </row>
    <row r="159" s="2" customFormat="1" ht="16.5" customHeight="1">
      <c r="A159" s="40"/>
      <c r="B159" s="41"/>
      <c r="C159" s="247" t="s">
        <v>206</v>
      </c>
      <c r="D159" s="247" t="s">
        <v>400</v>
      </c>
      <c r="E159" s="248" t="s">
        <v>8578</v>
      </c>
      <c r="F159" s="249" t="s">
        <v>8579</v>
      </c>
      <c r="G159" s="250" t="s">
        <v>5373</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1066</v>
      </c>
    </row>
    <row r="160" s="2" customFormat="1" ht="16.5" customHeight="1">
      <c r="A160" s="40"/>
      <c r="B160" s="41"/>
      <c r="C160" s="247" t="s">
        <v>209</v>
      </c>
      <c r="D160" s="247" t="s">
        <v>400</v>
      </c>
      <c r="E160" s="248" t="s">
        <v>8580</v>
      </c>
      <c r="F160" s="249" t="s">
        <v>8581</v>
      </c>
      <c r="G160" s="250" t="s">
        <v>5373</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1078</v>
      </c>
    </row>
    <row r="161" s="2" customFormat="1" ht="16.5" customHeight="1">
      <c r="A161" s="40"/>
      <c r="B161" s="41"/>
      <c r="C161" s="247" t="s">
        <v>212</v>
      </c>
      <c r="D161" s="247" t="s">
        <v>400</v>
      </c>
      <c r="E161" s="248" t="s">
        <v>8582</v>
      </c>
      <c r="F161" s="249" t="s">
        <v>8583</v>
      </c>
      <c r="G161" s="250" t="s">
        <v>5373</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1088</v>
      </c>
    </row>
    <row r="162" s="2" customFormat="1" ht="16.5" customHeight="1">
      <c r="A162" s="40"/>
      <c r="B162" s="41"/>
      <c r="C162" s="247" t="s">
        <v>182</v>
      </c>
      <c r="D162" s="247" t="s">
        <v>400</v>
      </c>
      <c r="E162" s="248" t="s">
        <v>8584</v>
      </c>
      <c r="F162" s="249" t="s">
        <v>8585</v>
      </c>
      <c r="G162" s="250" t="s">
        <v>5373</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1096</v>
      </c>
    </row>
    <row r="163" s="2" customFormat="1" ht="16.5" customHeight="1">
      <c r="A163" s="40"/>
      <c r="B163" s="41"/>
      <c r="C163" s="247" t="s">
        <v>215</v>
      </c>
      <c r="D163" s="247" t="s">
        <v>400</v>
      </c>
      <c r="E163" s="248" t="s">
        <v>8586</v>
      </c>
      <c r="F163" s="249" t="s">
        <v>1354</v>
      </c>
      <c r="G163" s="250" t="s">
        <v>5373</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1105</v>
      </c>
    </row>
    <row r="164" s="12" customFormat="1" ht="22.8" customHeight="1">
      <c r="A164" s="12"/>
      <c r="B164" s="231"/>
      <c r="C164" s="232"/>
      <c r="D164" s="233" t="s">
        <v>82</v>
      </c>
      <c r="E164" s="245" t="s">
        <v>6296</v>
      </c>
      <c r="F164" s="245" t="s">
        <v>6297</v>
      </c>
      <c r="G164" s="232"/>
      <c r="H164" s="232"/>
      <c r="I164" s="235"/>
      <c r="J164" s="246">
        <f>BK164</f>
        <v>0</v>
      </c>
      <c r="K164" s="232"/>
      <c r="L164" s="237"/>
      <c r="M164" s="238"/>
      <c r="N164" s="239"/>
      <c r="O164" s="239"/>
      <c r="P164" s="240">
        <f>SUM(P165:P168)</f>
        <v>0</v>
      </c>
      <c r="Q164" s="239"/>
      <c r="R164" s="240">
        <f>SUM(R165:R168)</f>
        <v>0</v>
      </c>
      <c r="S164" s="239"/>
      <c r="T164" s="241">
        <f>SUM(T165:T168)</f>
        <v>0</v>
      </c>
      <c r="U164" s="12"/>
      <c r="V164" s="12"/>
      <c r="W164" s="12"/>
      <c r="X164" s="12"/>
      <c r="Y164" s="12"/>
      <c r="Z164" s="12"/>
      <c r="AA164" s="12"/>
      <c r="AB164" s="12"/>
      <c r="AC164" s="12"/>
      <c r="AD164" s="12"/>
      <c r="AE164" s="12"/>
      <c r="AR164" s="242" t="s">
        <v>124</v>
      </c>
      <c r="AT164" s="243" t="s">
        <v>82</v>
      </c>
      <c r="AU164" s="243" t="s">
        <v>91</v>
      </c>
      <c r="AY164" s="242" t="s">
        <v>397</v>
      </c>
      <c r="BK164" s="244">
        <f>SUM(BK165:BK168)</f>
        <v>0</v>
      </c>
    </row>
    <row r="165" s="2" customFormat="1" ht="16.5" customHeight="1">
      <c r="A165" s="40"/>
      <c r="B165" s="41"/>
      <c r="C165" s="247" t="s">
        <v>664</v>
      </c>
      <c r="D165" s="247" t="s">
        <v>400</v>
      </c>
      <c r="E165" s="248" t="s">
        <v>8587</v>
      </c>
      <c r="F165" s="249" t="s">
        <v>8588</v>
      </c>
      <c r="G165" s="250" t="s">
        <v>5373</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4000</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4000</v>
      </c>
      <c r="BM165" s="259" t="s">
        <v>8589</v>
      </c>
    </row>
    <row r="166" s="2" customFormat="1" ht="16.5" customHeight="1">
      <c r="A166" s="40"/>
      <c r="B166" s="41"/>
      <c r="C166" s="247" t="s">
        <v>218</v>
      </c>
      <c r="D166" s="247" t="s">
        <v>400</v>
      </c>
      <c r="E166" s="248" t="s">
        <v>8590</v>
      </c>
      <c r="F166" s="249" t="s">
        <v>8591</v>
      </c>
      <c r="G166" s="250" t="s">
        <v>461</v>
      </c>
      <c r="H166" s="251">
        <v>330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4000</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4000</v>
      </c>
      <c r="BM166" s="259" t="s">
        <v>8592</v>
      </c>
    </row>
    <row r="167" s="2" customFormat="1" ht="16.5" customHeight="1">
      <c r="A167" s="40"/>
      <c r="B167" s="41"/>
      <c r="C167" s="247" t="s">
        <v>661</v>
      </c>
      <c r="D167" s="247" t="s">
        <v>400</v>
      </c>
      <c r="E167" s="248" t="s">
        <v>8593</v>
      </c>
      <c r="F167" s="249" t="s">
        <v>8594</v>
      </c>
      <c r="G167" s="250" t="s">
        <v>1828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4000</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4000</v>
      </c>
      <c r="BM167" s="259" t="s">
        <v>8595</v>
      </c>
    </row>
    <row r="168" s="2" customFormat="1" ht="16.5" customHeight="1">
      <c r="A168" s="40"/>
      <c r="B168" s="41"/>
      <c r="C168" s="247" t="s">
        <v>795</v>
      </c>
      <c r="D168" s="247" t="s">
        <v>400</v>
      </c>
      <c r="E168" s="248" t="s">
        <v>8596</v>
      </c>
      <c r="F168" s="249" t="s">
        <v>8597</v>
      </c>
      <c r="G168" s="250" t="s">
        <v>461</v>
      </c>
      <c r="H168" s="251">
        <v>212</v>
      </c>
      <c r="I168" s="252"/>
      <c r="J168" s="253">
        <f>ROUND(I168*H168,2)</f>
        <v>0</v>
      </c>
      <c r="K168" s="254"/>
      <c r="L168" s="46"/>
      <c r="M168" s="302" t="s">
        <v>1</v>
      </c>
      <c r="N168" s="303" t="s">
        <v>48</v>
      </c>
      <c r="O168" s="267"/>
      <c r="P168" s="304">
        <f>O168*H168</f>
        <v>0</v>
      </c>
      <c r="Q168" s="304">
        <v>0</v>
      </c>
      <c r="R168" s="304">
        <f>Q168*H168</f>
        <v>0</v>
      </c>
      <c r="S168" s="304">
        <v>0</v>
      </c>
      <c r="T168" s="305">
        <f>S168*H168</f>
        <v>0</v>
      </c>
      <c r="U168" s="40"/>
      <c r="V168" s="40"/>
      <c r="W168" s="40"/>
      <c r="X168" s="40"/>
      <c r="Y168" s="40"/>
      <c r="Z168" s="40"/>
      <c r="AA168" s="40"/>
      <c r="AB168" s="40"/>
      <c r="AC168" s="40"/>
      <c r="AD168" s="40"/>
      <c r="AE168" s="40"/>
      <c r="AR168" s="259" t="s">
        <v>4000</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4000</v>
      </c>
      <c r="BM168" s="259" t="s">
        <v>8598</v>
      </c>
    </row>
    <row r="169" s="2" customFormat="1" ht="6.96" customHeight="1">
      <c r="A169" s="40"/>
      <c r="B169" s="68"/>
      <c r="C169" s="69"/>
      <c r="D169" s="69"/>
      <c r="E169" s="69"/>
      <c r="F169" s="69"/>
      <c r="G169" s="69"/>
      <c r="H169" s="69"/>
      <c r="I169" s="195"/>
      <c r="J169" s="69"/>
      <c r="K169" s="69"/>
      <c r="L169" s="46"/>
      <c r="M169" s="40"/>
      <c r="O169" s="40"/>
      <c r="P169" s="40"/>
      <c r="Q169" s="40"/>
      <c r="R169" s="40"/>
      <c r="S169" s="40"/>
      <c r="T169" s="40"/>
      <c r="U169" s="40"/>
      <c r="V169" s="40"/>
      <c r="W169" s="40"/>
      <c r="X169" s="40"/>
      <c r="Y169" s="40"/>
      <c r="Z169" s="40"/>
      <c r="AA169" s="40"/>
      <c r="AB169" s="40"/>
      <c r="AC169" s="40"/>
      <c r="AD169" s="40"/>
      <c r="AE169" s="40"/>
    </row>
  </sheetData>
  <sheetProtection sheet="1" autoFilter="0" formatColumns="0" formatRows="0" objects="1" scenarios="1" spinCount="100000" saltValue="wji3vug/1ux87r3tSdNng+UcUrRfUFDB+HbBatRhthtivFjgivUF8Agv3I/qaSQVcv52Y73rh7/cMoWnmC785w==" hashValue="qr690RwOfquvQBDzSvFS6dG8+8GjlD9aWIJCinHJAI4RrR7wKIgbrGdu6X1P/ke9lMfAozZaYDQTA5vNdf55tg==" algorithmName="SHA-512" password="CC35"/>
  <autoFilter ref="C124:K168"/>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8599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ROUND((SUM(BE125:BE177)),  2)</f>
        <v>0</v>
      </c>
      <c r="G35" s="40"/>
      <c r="H35" s="40"/>
      <c r="I35" s="174">
        <v>0.20999999999999999</v>
      </c>
      <c r="J35" s="173">
        <f>ROUND(((SUM(BE125:BE177))*I35),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ROUND((SUM(BF125:BF177)),  2)</f>
        <v>0</v>
      </c>
      <c r="G36" s="40"/>
      <c r="H36" s="40"/>
      <c r="I36" s="174">
        <v>0.14999999999999999</v>
      </c>
      <c r="J36" s="173">
        <f>ROUND(((SUM(BF125:BF177))*I36),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ROUND((SUM(BG125:BG177)),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ROUND((SUM(BH125:BH177)),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ROUND((SUM(BI125:BI177)),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SO404 - Venkovní areálové osvětlení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8518</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8519</v>
      </c>
      <c r="E100" s="208"/>
      <c r="F100" s="208"/>
      <c r="G100" s="208"/>
      <c r="H100" s="208"/>
      <c r="I100" s="209"/>
      <c r="J100" s="210">
        <f>J144</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8520</v>
      </c>
      <c r="E101" s="208"/>
      <c r="F101" s="208"/>
      <c r="G101" s="208"/>
      <c r="H101" s="208"/>
      <c r="I101" s="209"/>
      <c r="J101" s="210">
        <f>J149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8521</v>
      </c>
      <c r="E102" s="208"/>
      <c r="F102" s="208"/>
      <c r="G102" s="208"/>
      <c r="H102" s="208"/>
      <c r="I102" s="209"/>
      <c r="J102" s="210">
        <f>J165</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6281</v>
      </c>
      <c r="E103" s="214"/>
      <c r="F103" s="214"/>
      <c r="G103" s="214"/>
      <c r="H103" s="214"/>
      <c r="I103" s="215"/>
      <c r="J103" s="216">
        <f>J174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383</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368</v>
      </c>
      <c r="D114" s="23"/>
      <c r="E114" s="23"/>
      <c r="F114" s="23"/>
      <c r="G114" s="23"/>
      <c r="H114" s="23"/>
      <c r="I114" s="149"/>
      <c r="J114" s="23"/>
      <c r="K114" s="23"/>
      <c r="L114" s="21"/>
    </row>
    <row r="115" s="2" customFormat="1" ht="16.5" customHeight="1">
      <c r="A115" s="40"/>
      <c r="B115" s="41"/>
      <c r="C115" s="42"/>
      <c r="D115" s="42"/>
      <c r="E115" s="199" t="s">
        <v>7658</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556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SO404 - Venkovní areálové osvětlení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1. 6. 2020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384</v>
      </c>
      <c r="D124" s="221" t="s">
        <v>68</v>
      </c>
      <c r="E124" s="221" t="s">
        <v>64</v>
      </c>
      <c r="F124" s="221" t="s">
        <v>65</v>
      </c>
      <c r="G124" s="221" t="s">
        <v>385</v>
      </c>
      <c r="H124" s="221" t="s">
        <v>386</v>
      </c>
      <c r="I124" s="222" t="s">
        <v>387</v>
      </c>
      <c r="J124" s="223" t="s">
        <v>372</v>
      </c>
      <c r="K124" s="224" t="s">
        <v>388</v>
      </c>
      <c r="L124" s="225"/>
      <c r="M124" s="102" t="s">
        <v>1</v>
      </c>
      <c r="N124" s="103" t="s">
        <v>47</v>
      </c>
      <c r="O124" s="103" t="s">
        <v>389</v>
      </c>
      <c r="P124" s="103" t="s">
        <v>390</v>
      </c>
      <c r="Q124" s="103" t="s">
        <v>391</v>
      </c>
      <c r="R124" s="103" t="s">
        <v>392</v>
      </c>
      <c r="S124" s="103" t="s">
        <v>393</v>
      </c>
      <c r="T124" s="104" t="s">
        <v>394</v>
      </c>
      <c r="U124" s="218"/>
      <c r="V124" s="218"/>
      <c r="W124" s="218"/>
      <c r="X124" s="218"/>
      <c r="Y124" s="218"/>
      <c r="Z124" s="218"/>
      <c r="AA124" s="218"/>
      <c r="AB124" s="218"/>
      <c r="AC124" s="218"/>
      <c r="AD124" s="218"/>
      <c r="AE124" s="218"/>
    </row>
    <row r="125" s="2" customFormat="1" ht="22.8" customHeight="1">
      <c r="A125" s="40"/>
      <c r="B125" s="41"/>
      <c r="C125" s="109" t="s">
        <v>395</v>
      </c>
      <c r="D125" s="42"/>
      <c r="E125" s="42"/>
      <c r="F125" s="42"/>
      <c r="G125" s="42"/>
      <c r="H125" s="42"/>
      <c r="I125" s="157"/>
      <c r="J125" s="226">
        <f>BK125</f>
        <v>0</v>
      </c>
      <c r="K125" s="42"/>
      <c r="L125" s="46"/>
      <c r="M125" s="105"/>
      <c r="N125" s="227"/>
      <c r="O125" s="106"/>
      <c r="P125" s="228">
        <f>P126+P144+P149+P165</f>
        <v>0</v>
      </c>
      <c r="Q125" s="106"/>
      <c r="R125" s="228">
        <f>R126+R144+R149+R165</f>
        <v>0</v>
      </c>
      <c r="S125" s="106"/>
      <c r="T125" s="229">
        <f>T126+T144+T149+T165</f>
        <v>0</v>
      </c>
      <c r="U125" s="40"/>
      <c r="V125" s="40"/>
      <c r="W125" s="40"/>
      <c r="X125" s="40"/>
      <c r="Y125" s="40"/>
      <c r="Z125" s="40"/>
      <c r="AA125" s="40"/>
      <c r="AB125" s="40"/>
      <c r="AC125" s="40"/>
      <c r="AD125" s="40"/>
      <c r="AE125" s="40"/>
      <c r="AT125" s="18" t="s">
        <v>82</v>
      </c>
      <c r="AU125" s="18" t="s">
        <v>374</v>
      </c>
      <c r="BK125" s="230">
        <f>BK126+BK144+BK149+BK165</f>
        <v>0</v>
      </c>
    </row>
    <row r="126" s="12" customFormat="1" ht="25.92" customHeight="1">
      <c r="A126" s="12"/>
      <c r="B126" s="231"/>
      <c r="C126" s="232"/>
      <c r="D126" s="233" t="s">
        <v>82</v>
      </c>
      <c r="E126" s="234" t="s">
        <v>5095</v>
      </c>
      <c r="F126" s="234" t="s">
        <v>8522</v>
      </c>
      <c r="G126" s="232"/>
      <c r="H126" s="232"/>
      <c r="I126" s="235"/>
      <c r="J126" s="236">
        <f>BK126</f>
        <v>0</v>
      </c>
      <c r="K126" s="232"/>
      <c r="L126" s="237"/>
      <c r="M126" s="238"/>
      <c r="N126" s="239"/>
      <c r="O126" s="239"/>
      <c r="P126" s="240">
        <f>SUM(P127:P143)</f>
        <v>0</v>
      </c>
      <c r="Q126" s="239"/>
      <c r="R126" s="240">
        <f>SUM(R127:R143)</f>
        <v>0</v>
      </c>
      <c r="S126" s="239"/>
      <c r="T126" s="241">
        <f>SUM(T127:T143)</f>
        <v>0</v>
      </c>
      <c r="U126" s="12"/>
      <c r="V126" s="12"/>
      <c r="W126" s="12"/>
      <c r="X126" s="12"/>
      <c r="Y126" s="12"/>
      <c r="Z126" s="12"/>
      <c r="AA126" s="12"/>
      <c r="AB126" s="12"/>
      <c r="AC126" s="12"/>
      <c r="AD126" s="12"/>
      <c r="AE126" s="12"/>
      <c r="AR126" s="242" t="s">
        <v>91</v>
      </c>
      <c r="AT126" s="243" t="s">
        <v>82</v>
      </c>
      <c r="AU126" s="243" t="s">
        <v>83</v>
      </c>
      <c r="AY126" s="242" t="s">
        <v>397</v>
      </c>
      <c r="BK126" s="244">
        <f>SUM(BK127:BK143)</f>
        <v>0</v>
      </c>
    </row>
    <row r="127" s="2" customFormat="1" ht="16.5" customHeight="1">
      <c r="A127" s="40"/>
      <c r="B127" s="41"/>
      <c r="C127" s="247" t="s">
        <v>91</v>
      </c>
      <c r="D127" s="247" t="s">
        <v>400</v>
      </c>
      <c r="E127" s="248" t="s">
        <v>8600</v>
      </c>
      <c r="F127" s="249" t="s">
        <v>8601</v>
      </c>
      <c r="G127" s="250" t="s">
        <v>1828</v>
      </c>
      <c r="H127" s="251">
        <v>11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400</v>
      </c>
      <c r="E128" s="248" t="s">
        <v>8602</v>
      </c>
      <c r="F128" s="249" t="s">
        <v>8603</v>
      </c>
      <c r="G128" s="250" t="s">
        <v>1828</v>
      </c>
      <c r="H128" s="251">
        <v>22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400</v>
      </c>
      <c r="E129" s="248" t="s">
        <v>8604</v>
      </c>
      <c r="F129" s="249" t="s">
        <v>8605</v>
      </c>
      <c r="G129" s="250" t="s">
        <v>1828</v>
      </c>
      <c r="H129" s="251">
        <v>11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400</v>
      </c>
      <c r="E130" s="248" t="s">
        <v>8606</v>
      </c>
      <c r="F130" s="249" t="s">
        <v>8607</v>
      </c>
      <c r="G130" s="250" t="s">
        <v>1828</v>
      </c>
      <c r="H130" s="251">
        <v>11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400</v>
      </c>
      <c r="E131" s="248" t="s">
        <v>8608</v>
      </c>
      <c r="F131" s="249" t="s">
        <v>8609</v>
      </c>
      <c r="G131" s="250" t="s">
        <v>1828</v>
      </c>
      <c r="H131" s="251">
        <v>11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33" customHeight="1">
      <c r="A132" s="40"/>
      <c r="B132" s="41"/>
      <c r="C132" s="247" t="s">
        <v>133</v>
      </c>
      <c r="D132" s="247" t="s">
        <v>400</v>
      </c>
      <c r="E132" s="248" t="s">
        <v>8610</v>
      </c>
      <c r="F132" s="249" t="s">
        <v>8611</v>
      </c>
      <c r="G132" s="250" t="s">
        <v>1828</v>
      </c>
      <c r="H132" s="251">
        <v>11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21.75" customHeight="1">
      <c r="A133" s="40"/>
      <c r="B133" s="41"/>
      <c r="C133" s="247" t="s">
        <v>139</v>
      </c>
      <c r="D133" s="247" t="s">
        <v>400</v>
      </c>
      <c r="E133" s="248" t="s">
        <v>8612</v>
      </c>
      <c r="F133" s="249" t="s">
        <v>8613</v>
      </c>
      <c r="G133" s="250" t="s">
        <v>1828</v>
      </c>
      <c r="H133" s="251">
        <v>11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400</v>
      </c>
      <c r="E134" s="248" t="s">
        <v>8614</v>
      </c>
      <c r="F134" s="249" t="s">
        <v>8615</v>
      </c>
      <c r="G134" s="250" t="s">
        <v>461</v>
      </c>
      <c r="H134" s="251">
        <v>350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400</v>
      </c>
      <c r="E135" s="248" t="s">
        <v>8616</v>
      </c>
      <c r="F135" s="249" t="s">
        <v>8617</v>
      </c>
      <c r="G135" s="250" t="s">
        <v>461</v>
      </c>
      <c r="H135" s="251">
        <v>400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400</v>
      </c>
      <c r="E136" s="248" t="s">
        <v>8618</v>
      </c>
      <c r="F136" s="249" t="s">
        <v>8619</v>
      </c>
      <c r="G136" s="250" t="s">
        <v>461</v>
      </c>
      <c r="H136" s="251">
        <v>450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400</v>
      </c>
      <c r="E137" s="248" t="s">
        <v>8620</v>
      </c>
      <c r="F137" s="249" t="s">
        <v>8621</v>
      </c>
      <c r="G137" s="250" t="s">
        <v>461</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400</v>
      </c>
      <c r="E138" s="248" t="s">
        <v>8622</v>
      </c>
      <c r="F138" s="249" t="s">
        <v>8623</v>
      </c>
      <c r="G138" s="250" t="s">
        <v>1828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400</v>
      </c>
      <c r="E139" s="248" t="s">
        <v>8624</v>
      </c>
      <c r="F139" s="249" t="s">
        <v>8625</v>
      </c>
      <c r="G139" s="250" t="s">
        <v>1828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400</v>
      </c>
      <c r="E140" s="248" t="s">
        <v>8537</v>
      </c>
      <c r="F140" s="249" t="s">
        <v>8538</v>
      </c>
      <c r="G140" s="250" t="s">
        <v>461</v>
      </c>
      <c r="H140" s="251">
        <v>250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400</v>
      </c>
      <c r="E141" s="248" t="s">
        <v>8626</v>
      </c>
      <c r="F141" s="249" t="s">
        <v>8627</v>
      </c>
      <c r="G141" s="250" t="s">
        <v>461</v>
      </c>
      <c r="H141" s="251">
        <v>30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162</v>
      </c>
      <c r="D142" s="247" t="s">
        <v>400</v>
      </c>
      <c r="E142" s="248" t="s">
        <v>8628</v>
      </c>
      <c r="F142" s="249" t="s">
        <v>8629</v>
      </c>
      <c r="G142" s="250" t="s">
        <v>461</v>
      </c>
      <c r="H142" s="251">
        <v>220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165</v>
      </c>
      <c r="D143" s="247" t="s">
        <v>400</v>
      </c>
      <c r="E143" s="248" t="s">
        <v>8541</v>
      </c>
      <c r="F143" s="249" t="s">
        <v>8542</v>
      </c>
      <c r="G143" s="250" t="s">
        <v>1828</v>
      </c>
      <c r="H143" s="251">
        <v>11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215</v>
      </c>
    </row>
    <row r="144" s="12" customFormat="1" ht="25.92" customHeight="1">
      <c r="A144" s="12"/>
      <c r="B144" s="231"/>
      <c r="C144" s="232"/>
      <c r="D144" s="233" t="s">
        <v>82</v>
      </c>
      <c r="E144" s="234" t="s">
        <v>5135</v>
      </c>
      <c r="F144" s="234" t="s">
        <v>5398</v>
      </c>
      <c r="G144" s="232"/>
      <c r="H144" s="232"/>
      <c r="I144" s="235"/>
      <c r="J144" s="236">
        <f>BK144</f>
        <v>0</v>
      </c>
      <c r="K144" s="232"/>
      <c r="L144" s="237"/>
      <c r="M144" s="238"/>
      <c r="N144" s="239"/>
      <c r="O144" s="239"/>
      <c r="P144" s="240">
        <f>SUM(P145:P148)</f>
        <v>0</v>
      </c>
      <c r="Q144" s="239"/>
      <c r="R144" s="240">
        <f>SUM(R145:R148)</f>
        <v>0</v>
      </c>
      <c r="S144" s="239"/>
      <c r="T144" s="241">
        <f>SUM(T145:T148)</f>
        <v>0</v>
      </c>
      <c r="U144" s="12"/>
      <c r="V144" s="12"/>
      <c r="W144" s="12"/>
      <c r="X144" s="12"/>
      <c r="Y144" s="12"/>
      <c r="Z144" s="12"/>
      <c r="AA144" s="12"/>
      <c r="AB144" s="12"/>
      <c r="AC144" s="12"/>
      <c r="AD144" s="12"/>
      <c r="AE144" s="12"/>
      <c r="AR144" s="242" t="s">
        <v>91</v>
      </c>
      <c r="AT144" s="243" t="s">
        <v>82</v>
      </c>
      <c r="AU144" s="243" t="s">
        <v>83</v>
      </c>
      <c r="AY144" s="242" t="s">
        <v>397</v>
      </c>
      <c r="BK144" s="244">
        <f>SUM(BK145:BK148)</f>
        <v>0</v>
      </c>
    </row>
    <row r="145" s="2" customFormat="1" ht="16.5" customHeight="1">
      <c r="A145" s="40"/>
      <c r="B145" s="41"/>
      <c r="C145" s="247" t="s">
        <v>168</v>
      </c>
      <c r="D145" s="247" t="s">
        <v>400</v>
      </c>
      <c r="E145" s="248" t="s">
        <v>8630</v>
      </c>
      <c r="F145" s="249" t="s">
        <v>8631</v>
      </c>
      <c r="G145" s="250" t="s">
        <v>1828</v>
      </c>
      <c r="H145" s="251">
        <v>44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661</v>
      </c>
    </row>
    <row r="146" s="2" customFormat="1" ht="16.5" customHeight="1">
      <c r="A146" s="40"/>
      <c r="B146" s="41"/>
      <c r="C146" s="247" t="s">
        <v>171</v>
      </c>
      <c r="D146" s="247" t="s">
        <v>400</v>
      </c>
      <c r="E146" s="248" t="s">
        <v>8632</v>
      </c>
      <c r="F146" s="249" t="s">
        <v>8633</v>
      </c>
      <c r="G146" s="250" t="s">
        <v>1828</v>
      </c>
      <c r="H146" s="251">
        <v>88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664</v>
      </c>
    </row>
    <row r="147" s="2" customFormat="1" ht="16.5" customHeight="1">
      <c r="A147" s="40"/>
      <c r="B147" s="41"/>
      <c r="C147" s="247" t="s">
        <v>174</v>
      </c>
      <c r="D147" s="247" t="s">
        <v>400</v>
      </c>
      <c r="E147" s="248" t="s">
        <v>8547</v>
      </c>
      <c r="F147" s="249" t="s">
        <v>8548</v>
      </c>
      <c r="G147" s="250" t="s">
        <v>1828</v>
      </c>
      <c r="H147" s="251">
        <v>44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667</v>
      </c>
    </row>
    <row r="148" s="2" customFormat="1" ht="16.5" customHeight="1">
      <c r="A148" s="40"/>
      <c r="B148" s="41"/>
      <c r="C148" s="247" t="s">
        <v>7</v>
      </c>
      <c r="D148" s="247" t="s">
        <v>400</v>
      </c>
      <c r="E148" s="248" t="s">
        <v>8634</v>
      </c>
      <c r="F148" s="249" t="s">
        <v>8635</v>
      </c>
      <c r="G148" s="250" t="s">
        <v>1828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670</v>
      </c>
    </row>
    <row r="149" s="12" customFormat="1" ht="25.92" customHeight="1">
      <c r="A149" s="12"/>
      <c r="B149" s="231"/>
      <c r="C149" s="232"/>
      <c r="D149" s="233" t="s">
        <v>82</v>
      </c>
      <c r="E149" s="234" t="s">
        <v>5147</v>
      </c>
      <c r="F149" s="234" t="s">
        <v>458</v>
      </c>
      <c r="G149" s="232"/>
      <c r="H149" s="232"/>
      <c r="I149" s="235"/>
      <c r="J149" s="236">
        <f>BK149</f>
        <v>0</v>
      </c>
      <c r="K149" s="232"/>
      <c r="L149" s="237"/>
      <c r="M149" s="238"/>
      <c r="N149" s="239"/>
      <c r="O149" s="239"/>
      <c r="P149" s="240">
        <f>SUM(P150:P164)</f>
        <v>0</v>
      </c>
      <c r="Q149" s="239"/>
      <c r="R149" s="240">
        <f>SUM(R150:R164)</f>
        <v>0</v>
      </c>
      <c r="S149" s="239"/>
      <c r="T149" s="241">
        <f>SUM(T150:T164)</f>
        <v>0</v>
      </c>
      <c r="U149" s="12"/>
      <c r="V149" s="12"/>
      <c r="W149" s="12"/>
      <c r="X149" s="12"/>
      <c r="Y149" s="12"/>
      <c r="Z149" s="12"/>
      <c r="AA149" s="12"/>
      <c r="AB149" s="12"/>
      <c r="AC149" s="12"/>
      <c r="AD149" s="12"/>
      <c r="AE149" s="12"/>
      <c r="AR149" s="242" t="s">
        <v>91</v>
      </c>
      <c r="AT149" s="243" t="s">
        <v>82</v>
      </c>
      <c r="AU149" s="243" t="s">
        <v>83</v>
      </c>
      <c r="AY149" s="242" t="s">
        <v>397</v>
      </c>
      <c r="BK149" s="244">
        <f>SUM(BK150:BK164)</f>
        <v>0</v>
      </c>
    </row>
    <row r="150" s="2" customFormat="1" ht="16.5" customHeight="1">
      <c r="A150" s="40"/>
      <c r="B150" s="41"/>
      <c r="C150" s="247" t="s">
        <v>179</v>
      </c>
      <c r="D150" s="247" t="s">
        <v>400</v>
      </c>
      <c r="E150" s="248" t="s">
        <v>8549</v>
      </c>
      <c r="F150" s="249" t="s">
        <v>8550</v>
      </c>
      <c r="G150" s="250" t="s">
        <v>461</v>
      </c>
      <c r="H150" s="251">
        <v>235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673</v>
      </c>
    </row>
    <row r="151" s="2" customFormat="1" ht="16.5" customHeight="1">
      <c r="A151" s="40"/>
      <c r="B151" s="41"/>
      <c r="C151" s="247" t="s">
        <v>185</v>
      </c>
      <c r="D151" s="247" t="s">
        <v>400</v>
      </c>
      <c r="E151" s="248" t="s">
        <v>8551</v>
      </c>
      <c r="F151" s="249" t="s">
        <v>8552</v>
      </c>
      <c r="G151" s="250" t="s">
        <v>461</v>
      </c>
      <c r="H151" s="251">
        <v>205</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676</v>
      </c>
    </row>
    <row r="152" s="2" customFormat="1" ht="16.5" customHeight="1">
      <c r="A152" s="40"/>
      <c r="B152" s="41"/>
      <c r="C152" s="247" t="s">
        <v>188</v>
      </c>
      <c r="D152" s="247" t="s">
        <v>400</v>
      </c>
      <c r="E152" s="248" t="s">
        <v>8553</v>
      </c>
      <c r="F152" s="249" t="s">
        <v>8554</v>
      </c>
      <c r="G152" s="250" t="s">
        <v>461</v>
      </c>
      <c r="H152" s="251">
        <v>30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679</v>
      </c>
    </row>
    <row r="153" s="2" customFormat="1" ht="16.5" customHeight="1">
      <c r="A153" s="40"/>
      <c r="B153" s="41"/>
      <c r="C153" s="247" t="s">
        <v>191</v>
      </c>
      <c r="D153" s="247" t="s">
        <v>400</v>
      </c>
      <c r="E153" s="248" t="s">
        <v>8555</v>
      </c>
      <c r="F153" s="249" t="s">
        <v>8556</v>
      </c>
      <c r="G153" s="250" t="s">
        <v>461</v>
      </c>
      <c r="H153" s="251">
        <v>205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682</v>
      </c>
    </row>
    <row r="154" s="2" customFormat="1" ht="16.5" customHeight="1">
      <c r="A154" s="40"/>
      <c r="B154" s="41"/>
      <c r="C154" s="247" t="s">
        <v>194</v>
      </c>
      <c r="D154" s="247" t="s">
        <v>400</v>
      </c>
      <c r="E154" s="248" t="s">
        <v>8557</v>
      </c>
      <c r="F154" s="249" t="s">
        <v>8558</v>
      </c>
      <c r="G154" s="250" t="s">
        <v>461</v>
      </c>
      <c r="H154" s="251">
        <v>205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995</v>
      </c>
    </row>
    <row r="155" s="2" customFormat="1" ht="16.5" customHeight="1">
      <c r="A155" s="40"/>
      <c r="B155" s="41"/>
      <c r="C155" s="247" t="s">
        <v>197</v>
      </c>
      <c r="D155" s="247" t="s">
        <v>400</v>
      </c>
      <c r="E155" s="248" t="s">
        <v>8559</v>
      </c>
      <c r="F155" s="249" t="s">
        <v>8560</v>
      </c>
      <c r="G155" s="250" t="s">
        <v>461</v>
      </c>
      <c r="H155" s="251">
        <v>30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1026</v>
      </c>
    </row>
    <row r="156" s="2" customFormat="1" ht="16.5" customHeight="1">
      <c r="A156" s="40"/>
      <c r="B156" s="41"/>
      <c r="C156" s="247" t="s">
        <v>200</v>
      </c>
      <c r="D156" s="247" t="s">
        <v>400</v>
      </c>
      <c r="E156" s="248" t="s">
        <v>8561</v>
      </c>
      <c r="F156" s="249" t="s">
        <v>8562</v>
      </c>
      <c r="G156" s="250" t="s">
        <v>461</v>
      </c>
      <c r="H156" s="251">
        <v>235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1042</v>
      </c>
    </row>
    <row r="157" s="2" customFormat="1" ht="16.5" customHeight="1">
      <c r="A157" s="40"/>
      <c r="B157" s="41"/>
      <c r="C157" s="247" t="s">
        <v>203</v>
      </c>
      <c r="D157" s="247" t="s">
        <v>400</v>
      </c>
      <c r="E157" s="248" t="s">
        <v>8636</v>
      </c>
      <c r="F157" s="249" t="s">
        <v>8637</v>
      </c>
      <c r="G157" s="250" t="s">
        <v>1828</v>
      </c>
      <c r="H157" s="251">
        <v>11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1057</v>
      </c>
    </row>
    <row r="158" s="2" customFormat="1" ht="16.5" customHeight="1">
      <c r="A158" s="40"/>
      <c r="B158" s="41"/>
      <c r="C158" s="247" t="s">
        <v>206</v>
      </c>
      <c r="D158" s="247" t="s">
        <v>400</v>
      </c>
      <c r="E158" s="248" t="s">
        <v>8638</v>
      </c>
      <c r="F158" s="249" t="s">
        <v>8639</v>
      </c>
      <c r="G158" s="250" t="s">
        <v>1828</v>
      </c>
      <c r="H158" s="251">
        <v>11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1066</v>
      </c>
    </row>
    <row r="159" s="2" customFormat="1" ht="16.5" customHeight="1">
      <c r="A159" s="40"/>
      <c r="B159" s="41"/>
      <c r="C159" s="247" t="s">
        <v>209</v>
      </c>
      <c r="D159" s="247" t="s">
        <v>400</v>
      </c>
      <c r="E159" s="248" t="s">
        <v>8563</v>
      </c>
      <c r="F159" s="249" t="s">
        <v>8564</v>
      </c>
      <c r="G159" s="250" t="s">
        <v>461</v>
      </c>
      <c r="H159" s="251">
        <v>30</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1078</v>
      </c>
    </row>
    <row r="160" s="2" customFormat="1" ht="16.5" customHeight="1">
      <c r="A160" s="40"/>
      <c r="B160" s="41"/>
      <c r="C160" s="247" t="s">
        <v>212</v>
      </c>
      <c r="D160" s="247" t="s">
        <v>400</v>
      </c>
      <c r="E160" s="248" t="s">
        <v>8565</v>
      </c>
      <c r="F160" s="249" t="s">
        <v>8566</v>
      </c>
      <c r="G160" s="250" t="s">
        <v>461</v>
      </c>
      <c r="H160" s="251">
        <v>235</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1088</v>
      </c>
    </row>
    <row r="161" s="2" customFormat="1" ht="16.5" customHeight="1">
      <c r="A161" s="40"/>
      <c r="B161" s="41"/>
      <c r="C161" s="247" t="s">
        <v>182</v>
      </c>
      <c r="D161" s="247" t="s">
        <v>400</v>
      </c>
      <c r="E161" s="248" t="s">
        <v>8567</v>
      </c>
      <c r="F161" s="249" t="s">
        <v>8568</v>
      </c>
      <c r="G161" s="250" t="s">
        <v>1828</v>
      </c>
      <c r="H161" s="251">
        <v>50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1096</v>
      </c>
    </row>
    <row r="162" s="2" customFormat="1" ht="16.5" customHeight="1">
      <c r="A162" s="40"/>
      <c r="B162" s="41"/>
      <c r="C162" s="247" t="s">
        <v>215</v>
      </c>
      <c r="D162" s="247" t="s">
        <v>400</v>
      </c>
      <c r="E162" s="248" t="s">
        <v>8569</v>
      </c>
      <c r="F162" s="249" t="s">
        <v>8570</v>
      </c>
      <c r="G162" s="250" t="s">
        <v>464</v>
      </c>
      <c r="H162" s="251">
        <v>17.350000000000001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1105</v>
      </c>
    </row>
    <row r="163" s="2" customFormat="1" ht="16.5" customHeight="1">
      <c r="A163" s="40"/>
      <c r="B163" s="41"/>
      <c r="C163" s="247" t="s">
        <v>218</v>
      </c>
      <c r="D163" s="247" t="s">
        <v>400</v>
      </c>
      <c r="E163" s="248" t="s">
        <v>8571</v>
      </c>
      <c r="F163" s="249" t="s">
        <v>8572</v>
      </c>
      <c r="G163" s="250" t="s">
        <v>5373</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91</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790</v>
      </c>
    </row>
    <row r="164" s="2" customFormat="1" ht="16.5" customHeight="1">
      <c r="A164" s="40"/>
      <c r="B164" s="41"/>
      <c r="C164" s="247" t="s">
        <v>661</v>
      </c>
      <c r="D164" s="247" t="s">
        <v>400</v>
      </c>
      <c r="E164" s="248" t="s">
        <v>8573</v>
      </c>
      <c r="F164" s="249" t="s">
        <v>8574</v>
      </c>
      <c r="G164" s="250" t="s">
        <v>461</v>
      </c>
      <c r="H164" s="251">
        <v>235</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400</v>
      </c>
      <c r="AU164" s="259" t="s">
        <v>91</v>
      </c>
      <c r="AY164" s="18" t="s">
        <v>397</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793</v>
      </c>
    </row>
    <row r="165" s="12" customFormat="1" ht="25.92" customHeight="1">
      <c r="A165" s="12"/>
      <c r="B165" s="231"/>
      <c r="C165" s="232"/>
      <c r="D165" s="233" t="s">
        <v>82</v>
      </c>
      <c r="E165" s="234" t="s">
        <v>5151</v>
      </c>
      <c r="F165" s="234" t="s">
        <v>4008</v>
      </c>
      <c r="G165" s="232"/>
      <c r="H165" s="232"/>
      <c r="I165" s="235"/>
      <c r="J165" s="236">
        <f>BK165</f>
        <v>0</v>
      </c>
      <c r="K165" s="232"/>
      <c r="L165" s="237"/>
      <c r="M165" s="238"/>
      <c r="N165" s="239"/>
      <c r="O165" s="239"/>
      <c r="P165" s="240">
        <f>P166+SUM(P167:P174)</f>
        <v>0</v>
      </c>
      <c r="Q165" s="239"/>
      <c r="R165" s="240">
        <f>R166+SUM(R167:R174)</f>
        <v>0</v>
      </c>
      <c r="S165" s="239"/>
      <c r="T165" s="241">
        <f>T166+SUM(T167:T174)</f>
        <v>0</v>
      </c>
      <c r="U165" s="12"/>
      <c r="V165" s="12"/>
      <c r="W165" s="12"/>
      <c r="X165" s="12"/>
      <c r="Y165" s="12"/>
      <c r="Z165" s="12"/>
      <c r="AA165" s="12"/>
      <c r="AB165" s="12"/>
      <c r="AC165" s="12"/>
      <c r="AD165" s="12"/>
      <c r="AE165" s="12"/>
      <c r="AR165" s="242" t="s">
        <v>91</v>
      </c>
      <c r="AT165" s="243" t="s">
        <v>82</v>
      </c>
      <c r="AU165" s="243" t="s">
        <v>83</v>
      </c>
      <c r="AY165" s="242" t="s">
        <v>397</v>
      </c>
      <c r="BK165" s="244">
        <f>BK166+SUM(BK167:BK174)</f>
        <v>0</v>
      </c>
    </row>
    <row r="166" s="2" customFormat="1" ht="16.5" customHeight="1">
      <c r="A166" s="40"/>
      <c r="B166" s="41"/>
      <c r="C166" s="247" t="s">
        <v>795</v>
      </c>
      <c r="D166" s="247" t="s">
        <v>400</v>
      </c>
      <c r="E166" s="248" t="s">
        <v>8640</v>
      </c>
      <c r="F166" s="249" t="s">
        <v>6492</v>
      </c>
      <c r="G166" s="250" t="s">
        <v>5373</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91</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798</v>
      </c>
    </row>
    <row r="167" s="2" customFormat="1" ht="16.5" customHeight="1">
      <c r="A167" s="40"/>
      <c r="B167" s="41"/>
      <c r="C167" s="247" t="s">
        <v>664</v>
      </c>
      <c r="D167" s="247" t="s">
        <v>400</v>
      </c>
      <c r="E167" s="248" t="s">
        <v>8641</v>
      </c>
      <c r="F167" s="249" t="s">
        <v>8577</v>
      </c>
      <c r="G167" s="250" t="s">
        <v>5373</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91</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807</v>
      </c>
    </row>
    <row r="168" s="2" customFormat="1" ht="16.5" customHeight="1">
      <c r="A168" s="40"/>
      <c r="B168" s="41"/>
      <c r="C168" s="247" t="s">
        <v>809</v>
      </c>
      <c r="D168" s="247" t="s">
        <v>400</v>
      </c>
      <c r="E168" s="248" t="s">
        <v>8642</v>
      </c>
      <c r="F168" s="249" t="s">
        <v>8579</v>
      </c>
      <c r="G168" s="250" t="s">
        <v>5373</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91</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812</v>
      </c>
    </row>
    <row r="169" s="2" customFormat="1" ht="16.5" customHeight="1">
      <c r="A169" s="40"/>
      <c r="B169" s="41"/>
      <c r="C169" s="247" t="s">
        <v>667</v>
      </c>
      <c r="D169" s="247" t="s">
        <v>400</v>
      </c>
      <c r="E169" s="248" t="s">
        <v>8643</v>
      </c>
      <c r="F169" s="249" t="s">
        <v>8581</v>
      </c>
      <c r="G169" s="250" t="s">
        <v>5373</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91</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815</v>
      </c>
    </row>
    <row r="170" s="2" customFormat="1" ht="16.5" customHeight="1">
      <c r="A170" s="40"/>
      <c r="B170" s="41"/>
      <c r="C170" s="247" t="s">
        <v>818</v>
      </c>
      <c r="D170" s="247" t="s">
        <v>400</v>
      </c>
      <c r="E170" s="248" t="s">
        <v>8644</v>
      </c>
      <c r="F170" s="249" t="s">
        <v>8645</v>
      </c>
      <c r="G170" s="250" t="s">
        <v>5373</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91</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821</v>
      </c>
    </row>
    <row r="171" s="2" customFormat="1" ht="16.5" customHeight="1">
      <c r="A171" s="40"/>
      <c r="B171" s="41"/>
      <c r="C171" s="247" t="s">
        <v>670</v>
      </c>
      <c r="D171" s="247" t="s">
        <v>400</v>
      </c>
      <c r="E171" s="248" t="s">
        <v>8646</v>
      </c>
      <c r="F171" s="249" t="s">
        <v>8583</v>
      </c>
      <c r="G171" s="250" t="s">
        <v>5373</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91</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1173</v>
      </c>
    </row>
    <row r="172" s="2" customFormat="1" ht="16.5" customHeight="1">
      <c r="A172" s="40"/>
      <c r="B172" s="41"/>
      <c r="C172" s="247" t="s">
        <v>836</v>
      </c>
      <c r="D172" s="247" t="s">
        <v>400</v>
      </c>
      <c r="E172" s="248" t="s">
        <v>8647</v>
      </c>
      <c r="F172" s="249" t="s">
        <v>8585</v>
      </c>
      <c r="G172" s="250" t="s">
        <v>5373</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91</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1187</v>
      </c>
    </row>
    <row r="173" s="2" customFormat="1" ht="16.5" customHeight="1">
      <c r="A173" s="40"/>
      <c r="B173" s="41"/>
      <c r="C173" s="247" t="s">
        <v>673</v>
      </c>
      <c r="D173" s="247" t="s">
        <v>400</v>
      </c>
      <c r="E173" s="248" t="s">
        <v>8648</v>
      </c>
      <c r="F173" s="249" t="s">
        <v>1354</v>
      </c>
      <c r="G173" s="250" t="s">
        <v>5373</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91</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1197</v>
      </c>
    </row>
    <row r="174" s="12" customFormat="1" ht="22.8" customHeight="1">
      <c r="A174" s="12"/>
      <c r="B174" s="231"/>
      <c r="C174" s="232"/>
      <c r="D174" s="233" t="s">
        <v>82</v>
      </c>
      <c r="E174" s="245" t="s">
        <v>6296</v>
      </c>
      <c r="F174" s="245" t="s">
        <v>6297</v>
      </c>
      <c r="G174" s="232"/>
      <c r="H174" s="232"/>
      <c r="I174" s="235"/>
      <c r="J174" s="246">
        <f>BK174</f>
        <v>0</v>
      </c>
      <c r="K174" s="232"/>
      <c r="L174" s="237"/>
      <c r="M174" s="238"/>
      <c r="N174" s="239"/>
      <c r="O174" s="239"/>
      <c r="P174" s="240">
        <f>SUM(P175:P177)</f>
        <v>0</v>
      </c>
      <c r="Q174" s="239"/>
      <c r="R174" s="240">
        <f>SUM(R175:R177)</f>
        <v>0</v>
      </c>
      <c r="S174" s="239"/>
      <c r="T174" s="241">
        <f>SUM(T175:T177)</f>
        <v>0</v>
      </c>
      <c r="U174" s="12"/>
      <c r="V174" s="12"/>
      <c r="W174" s="12"/>
      <c r="X174" s="12"/>
      <c r="Y174" s="12"/>
      <c r="Z174" s="12"/>
      <c r="AA174" s="12"/>
      <c r="AB174" s="12"/>
      <c r="AC174" s="12"/>
      <c r="AD174" s="12"/>
      <c r="AE174" s="12"/>
      <c r="AR174" s="242" t="s">
        <v>124</v>
      </c>
      <c r="AT174" s="243" t="s">
        <v>82</v>
      </c>
      <c r="AU174" s="243" t="s">
        <v>91</v>
      </c>
      <c r="AY174" s="242" t="s">
        <v>397</v>
      </c>
      <c r="BK174" s="244">
        <f>SUM(BK175:BK177)</f>
        <v>0</v>
      </c>
    </row>
    <row r="175" s="2" customFormat="1" ht="16.5" customHeight="1">
      <c r="A175" s="40"/>
      <c r="B175" s="41"/>
      <c r="C175" s="247" t="s">
        <v>849</v>
      </c>
      <c r="D175" s="247" t="s">
        <v>400</v>
      </c>
      <c r="E175" s="248" t="s">
        <v>8590</v>
      </c>
      <c r="F175" s="249" t="s">
        <v>8649</v>
      </c>
      <c r="G175" s="250" t="s">
        <v>461</v>
      </c>
      <c r="H175" s="251">
        <v>1210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1962</v>
      </c>
      <c r="AT175" s="259" t="s">
        <v>400</v>
      </c>
      <c r="AU175" s="259" t="s">
        <v>93</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1962</v>
      </c>
      <c r="BM175" s="259" t="s">
        <v>8650</v>
      </c>
    </row>
    <row r="176" s="2" customFormat="1" ht="16.5" customHeight="1">
      <c r="A176" s="40"/>
      <c r="B176" s="41"/>
      <c r="C176" s="247" t="s">
        <v>676</v>
      </c>
      <c r="D176" s="247" t="s">
        <v>400</v>
      </c>
      <c r="E176" s="248" t="s">
        <v>8593</v>
      </c>
      <c r="F176" s="249" t="s">
        <v>8651</v>
      </c>
      <c r="G176" s="250" t="s">
        <v>1828</v>
      </c>
      <c r="H176" s="251">
        <v>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1962</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1962</v>
      </c>
      <c r="BM176" s="259" t="s">
        <v>8652</v>
      </c>
    </row>
    <row r="177" s="2" customFormat="1" ht="16.5" customHeight="1">
      <c r="A177" s="40"/>
      <c r="B177" s="41"/>
      <c r="C177" s="247" t="s">
        <v>859</v>
      </c>
      <c r="D177" s="247" t="s">
        <v>400</v>
      </c>
      <c r="E177" s="248" t="s">
        <v>8596</v>
      </c>
      <c r="F177" s="249" t="s">
        <v>8597</v>
      </c>
      <c r="G177" s="250" t="s">
        <v>461</v>
      </c>
      <c r="H177" s="251">
        <v>250</v>
      </c>
      <c r="I177" s="252"/>
      <c r="J177" s="253">
        <f>ROUND(I177*H177,2)</f>
        <v>0</v>
      </c>
      <c r="K177" s="254"/>
      <c r="L177" s="46"/>
      <c r="M177" s="302" t="s">
        <v>1</v>
      </c>
      <c r="N177" s="303" t="s">
        <v>48</v>
      </c>
      <c r="O177" s="267"/>
      <c r="P177" s="304">
        <f>O177*H177</f>
        <v>0</v>
      </c>
      <c r="Q177" s="304">
        <v>0</v>
      </c>
      <c r="R177" s="304">
        <f>Q177*H177</f>
        <v>0</v>
      </c>
      <c r="S177" s="304">
        <v>0</v>
      </c>
      <c r="T177" s="305">
        <f>S177*H177</f>
        <v>0</v>
      </c>
      <c r="U177" s="40"/>
      <c r="V177" s="40"/>
      <c r="W177" s="40"/>
      <c r="X177" s="40"/>
      <c r="Y177" s="40"/>
      <c r="Z177" s="40"/>
      <c r="AA177" s="40"/>
      <c r="AB177" s="40"/>
      <c r="AC177" s="40"/>
      <c r="AD177" s="40"/>
      <c r="AE177" s="40"/>
      <c r="AR177" s="259" t="s">
        <v>1962</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1962</v>
      </c>
      <c r="BM177" s="259" t="s">
        <v>8653</v>
      </c>
    </row>
    <row r="178" s="2" customFormat="1" ht="6.96" customHeight="1">
      <c r="A178" s="40"/>
      <c r="B178" s="68"/>
      <c r="C178" s="69"/>
      <c r="D178" s="69"/>
      <c r="E178" s="69"/>
      <c r="F178" s="69"/>
      <c r="G178" s="69"/>
      <c r="H178" s="69"/>
      <c r="I178" s="195"/>
      <c r="J178" s="69"/>
      <c r="K178" s="69"/>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DrEqSHVJxK3lB5CxVJP8BMbe2I1iuVLPXx8ugFGsaNVIL1jdCb7zpijuZbpJkTkr5nRZZgQRqQ+d/uy6183gdA==" hashValue="5LcgPB9SsTxAS7nEfn2t0/f9Wf1qaQ8PbHympmxu99L70p255JcxYsRG4CPzCjkFcA0Cfk5lkdgy/D0xSjRPYg==" algorithmName="SHA-512" password="CC35"/>
  <autoFilter ref="C124:K17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8654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ROUND((SUM(BE124:BE162)),  2)</f>
        <v>0</v>
      </c>
      <c r="G35" s="40"/>
      <c r="H35" s="40"/>
      <c r="I35" s="174">
        <v>0.20999999999999999</v>
      </c>
      <c r="J35" s="173">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ROUND((SUM(BF124:BF162)),  2)</f>
        <v>0</v>
      </c>
      <c r="G36" s="40"/>
      <c r="H36" s="40"/>
      <c r="I36" s="174">
        <v>0.14999999999999999</v>
      </c>
      <c r="J36" s="173">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SO406 - Úpravy VO</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8518</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8519</v>
      </c>
      <c r="E100" s="208"/>
      <c r="F100" s="208"/>
      <c r="G100" s="208"/>
      <c r="H100" s="208"/>
      <c r="I100" s="209"/>
      <c r="J100" s="210">
        <f>J136</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8520</v>
      </c>
      <c r="E101" s="208"/>
      <c r="F101" s="208"/>
      <c r="G101" s="208"/>
      <c r="H101" s="208"/>
      <c r="I101" s="209"/>
      <c r="J101" s="210">
        <f>J140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8521</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2" customFormat="1" ht="16.5" customHeight="1">
      <c r="A114" s="40"/>
      <c r="B114" s="41"/>
      <c r="C114" s="42"/>
      <c r="D114" s="42"/>
      <c r="E114" s="199" t="s">
        <v>7658</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556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SO406 - Úpravy VO</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1. 6. 2020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P125+P136+P140+P154</f>
        <v>0</v>
      </c>
      <c r="Q124" s="106"/>
      <c r="R124" s="228">
        <f>R125+R136+R140+R154</f>
        <v>0</v>
      </c>
      <c r="S124" s="106"/>
      <c r="T124" s="229">
        <f>T125+T136+T140+T154</f>
        <v>0</v>
      </c>
      <c r="U124" s="40"/>
      <c r="V124" s="40"/>
      <c r="W124" s="40"/>
      <c r="X124" s="40"/>
      <c r="Y124" s="40"/>
      <c r="Z124" s="40"/>
      <c r="AA124" s="40"/>
      <c r="AB124" s="40"/>
      <c r="AC124" s="40"/>
      <c r="AD124" s="40"/>
      <c r="AE124" s="40"/>
      <c r="AT124" s="18" t="s">
        <v>82</v>
      </c>
      <c r="AU124" s="18" t="s">
        <v>374</v>
      </c>
      <c r="BK124" s="230">
        <f>BK125+BK136+BK140+BK154</f>
        <v>0</v>
      </c>
    </row>
    <row r="125" s="12" customFormat="1" ht="25.92" customHeight="1">
      <c r="A125" s="12"/>
      <c r="B125" s="231"/>
      <c r="C125" s="232"/>
      <c r="D125" s="233" t="s">
        <v>82</v>
      </c>
      <c r="E125" s="234" t="s">
        <v>5095</v>
      </c>
      <c r="F125" s="234" t="s">
        <v>8522</v>
      </c>
      <c r="G125" s="232"/>
      <c r="H125" s="232"/>
      <c r="I125" s="235"/>
      <c r="J125" s="236">
        <f>BK125</f>
        <v>0</v>
      </c>
      <c r="K125" s="232"/>
      <c r="L125" s="237"/>
      <c r="M125" s="238"/>
      <c r="N125" s="239"/>
      <c r="O125" s="239"/>
      <c r="P125" s="240">
        <f>SUM(P126:P135)</f>
        <v>0</v>
      </c>
      <c r="Q125" s="239"/>
      <c r="R125" s="240">
        <f>SUM(R126:R135)</f>
        <v>0</v>
      </c>
      <c r="S125" s="239"/>
      <c r="T125" s="241">
        <f>SUM(T126:T135)</f>
        <v>0</v>
      </c>
      <c r="U125" s="12"/>
      <c r="V125" s="12"/>
      <c r="W125" s="12"/>
      <c r="X125" s="12"/>
      <c r="Y125" s="12"/>
      <c r="Z125" s="12"/>
      <c r="AA125" s="12"/>
      <c r="AB125" s="12"/>
      <c r="AC125" s="12"/>
      <c r="AD125" s="12"/>
      <c r="AE125" s="12"/>
      <c r="AR125" s="242" t="s">
        <v>91</v>
      </c>
      <c r="AT125" s="243" t="s">
        <v>82</v>
      </c>
      <c r="AU125" s="243" t="s">
        <v>83</v>
      </c>
      <c r="AY125" s="242" t="s">
        <v>397</v>
      </c>
      <c r="BK125" s="244">
        <f>SUM(BK126:BK135)</f>
        <v>0</v>
      </c>
    </row>
    <row r="126" s="2" customFormat="1" ht="21.75" customHeight="1">
      <c r="A126" s="40"/>
      <c r="B126" s="41"/>
      <c r="C126" s="247" t="s">
        <v>91</v>
      </c>
      <c r="D126" s="247" t="s">
        <v>400</v>
      </c>
      <c r="E126" s="248" t="s">
        <v>8655</v>
      </c>
      <c r="F126" s="249" t="s">
        <v>8656</v>
      </c>
      <c r="G126" s="250" t="s">
        <v>1828</v>
      </c>
      <c r="H126" s="251">
        <v>2</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124</v>
      </c>
    </row>
    <row r="127" s="2" customFormat="1" ht="21.75" customHeight="1">
      <c r="A127" s="40"/>
      <c r="B127" s="41"/>
      <c r="C127" s="247" t="s">
        <v>93</v>
      </c>
      <c r="D127" s="247" t="s">
        <v>400</v>
      </c>
      <c r="E127" s="248" t="s">
        <v>8657</v>
      </c>
      <c r="F127" s="249" t="s">
        <v>8658</v>
      </c>
      <c r="G127" s="250" t="s">
        <v>1828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133</v>
      </c>
    </row>
    <row r="128" s="2" customFormat="1" ht="16.5" customHeight="1">
      <c r="A128" s="40"/>
      <c r="B128" s="41"/>
      <c r="C128" s="247" t="s">
        <v>112</v>
      </c>
      <c r="D128" s="247" t="s">
        <v>400</v>
      </c>
      <c r="E128" s="248" t="s">
        <v>8659</v>
      </c>
      <c r="F128" s="249" t="s">
        <v>8660</v>
      </c>
      <c r="G128" s="250" t="s">
        <v>1828</v>
      </c>
      <c r="H128" s="251">
        <v>5</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ht="16.5" customHeight="1">
      <c r="A129" s="40"/>
      <c r="B129" s="41"/>
      <c r="C129" s="247" t="s">
        <v>124</v>
      </c>
      <c r="D129" s="247" t="s">
        <v>400</v>
      </c>
      <c r="E129" s="248" t="s">
        <v>8608</v>
      </c>
      <c r="F129" s="249" t="s">
        <v>8609</v>
      </c>
      <c r="G129" s="250" t="s">
        <v>1828</v>
      </c>
      <c r="H129" s="251">
        <v>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ht="33" customHeight="1">
      <c r="A130" s="40"/>
      <c r="B130" s="41"/>
      <c r="C130" s="247" t="s">
        <v>130</v>
      </c>
      <c r="D130" s="247" t="s">
        <v>400</v>
      </c>
      <c r="E130" s="248" t="s">
        <v>8610</v>
      </c>
      <c r="F130" s="249" t="s">
        <v>8611</v>
      </c>
      <c r="G130" s="250" t="s">
        <v>1828</v>
      </c>
      <c r="H130" s="251">
        <v>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133</v>
      </c>
      <c r="D131" s="247" t="s">
        <v>400</v>
      </c>
      <c r="E131" s="248" t="s">
        <v>8661</v>
      </c>
      <c r="F131" s="249" t="s">
        <v>8662</v>
      </c>
      <c r="G131" s="250" t="s">
        <v>461</v>
      </c>
      <c r="H131" s="251">
        <v>140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16.5" customHeight="1">
      <c r="A132" s="40"/>
      <c r="B132" s="41"/>
      <c r="C132" s="247" t="s">
        <v>139</v>
      </c>
      <c r="D132" s="247" t="s">
        <v>400</v>
      </c>
      <c r="E132" s="248" t="s">
        <v>8537</v>
      </c>
      <c r="F132" s="249" t="s">
        <v>8538</v>
      </c>
      <c r="G132" s="250" t="s">
        <v>461</v>
      </c>
      <c r="H132" s="251">
        <v>140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162</v>
      </c>
    </row>
    <row r="133" s="2" customFormat="1" ht="16.5" customHeight="1">
      <c r="A133" s="40"/>
      <c r="B133" s="41"/>
      <c r="C133" s="247" t="s">
        <v>136</v>
      </c>
      <c r="D133" s="247" t="s">
        <v>400</v>
      </c>
      <c r="E133" s="248" t="s">
        <v>8626</v>
      </c>
      <c r="F133" s="249" t="s">
        <v>8627</v>
      </c>
      <c r="G133" s="250" t="s">
        <v>461</v>
      </c>
      <c r="H133" s="251">
        <v>11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168</v>
      </c>
    </row>
    <row r="134" s="2" customFormat="1" ht="16.5" customHeight="1">
      <c r="A134" s="40"/>
      <c r="B134" s="41"/>
      <c r="C134" s="247" t="s">
        <v>142</v>
      </c>
      <c r="D134" s="247" t="s">
        <v>400</v>
      </c>
      <c r="E134" s="248" t="s">
        <v>8663</v>
      </c>
      <c r="F134" s="249" t="s">
        <v>8664</v>
      </c>
      <c r="G134" s="250" t="s">
        <v>461</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174</v>
      </c>
    </row>
    <row r="135" s="2" customFormat="1" ht="16.5" customHeight="1">
      <c r="A135" s="40"/>
      <c r="B135" s="41"/>
      <c r="C135" s="247" t="s">
        <v>145</v>
      </c>
      <c r="D135" s="247" t="s">
        <v>400</v>
      </c>
      <c r="E135" s="248" t="s">
        <v>8541</v>
      </c>
      <c r="F135" s="249" t="s">
        <v>8542</v>
      </c>
      <c r="G135" s="250" t="s">
        <v>1828</v>
      </c>
      <c r="H135" s="251">
        <v>7</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179</v>
      </c>
    </row>
    <row r="136" s="12" customFormat="1" ht="25.92" customHeight="1">
      <c r="A136" s="12"/>
      <c r="B136" s="231"/>
      <c r="C136" s="232"/>
      <c r="D136" s="233" t="s">
        <v>82</v>
      </c>
      <c r="E136" s="234" t="s">
        <v>5135</v>
      </c>
      <c r="F136" s="234" t="s">
        <v>5398</v>
      </c>
      <c r="G136" s="232"/>
      <c r="H136" s="232"/>
      <c r="I136" s="235"/>
      <c r="J136" s="236">
        <f>BK136</f>
        <v>0</v>
      </c>
      <c r="K136" s="232"/>
      <c r="L136" s="237"/>
      <c r="M136" s="238"/>
      <c r="N136" s="239"/>
      <c r="O136" s="239"/>
      <c r="P136" s="240">
        <f>SUM(P137:P139)</f>
        <v>0</v>
      </c>
      <c r="Q136" s="239"/>
      <c r="R136" s="240">
        <f>SUM(R137:R139)</f>
        <v>0</v>
      </c>
      <c r="S136" s="239"/>
      <c r="T136" s="241">
        <f>SUM(T137:T139)</f>
        <v>0</v>
      </c>
      <c r="U136" s="12"/>
      <c r="V136" s="12"/>
      <c r="W136" s="12"/>
      <c r="X136" s="12"/>
      <c r="Y136" s="12"/>
      <c r="Z136" s="12"/>
      <c r="AA136" s="12"/>
      <c r="AB136" s="12"/>
      <c r="AC136" s="12"/>
      <c r="AD136" s="12"/>
      <c r="AE136" s="12"/>
      <c r="AR136" s="242" t="s">
        <v>91</v>
      </c>
      <c r="AT136" s="243" t="s">
        <v>82</v>
      </c>
      <c r="AU136" s="243" t="s">
        <v>83</v>
      </c>
      <c r="AY136" s="242" t="s">
        <v>397</v>
      </c>
      <c r="BK136" s="244">
        <f>SUM(BK137:BK139)</f>
        <v>0</v>
      </c>
    </row>
    <row r="137" s="2" customFormat="1" ht="16.5" customHeight="1">
      <c r="A137" s="40"/>
      <c r="B137" s="41"/>
      <c r="C137" s="247" t="s">
        <v>148</v>
      </c>
      <c r="D137" s="247" t="s">
        <v>400</v>
      </c>
      <c r="E137" s="248" t="s">
        <v>8665</v>
      </c>
      <c r="F137" s="249" t="s">
        <v>8666</v>
      </c>
      <c r="G137" s="250" t="s">
        <v>1828</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188</v>
      </c>
    </row>
    <row r="138" s="2" customFormat="1" ht="16.5" customHeight="1">
      <c r="A138" s="40"/>
      <c r="B138" s="41"/>
      <c r="C138" s="247" t="s">
        <v>151</v>
      </c>
      <c r="D138" s="247" t="s">
        <v>400</v>
      </c>
      <c r="E138" s="248" t="s">
        <v>8667</v>
      </c>
      <c r="F138" s="249" t="s">
        <v>8668</v>
      </c>
      <c r="G138" s="250" t="s">
        <v>1828</v>
      </c>
      <c r="H138" s="251">
        <v>12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194</v>
      </c>
    </row>
    <row r="139" s="2" customFormat="1" ht="16.5" customHeight="1">
      <c r="A139" s="40"/>
      <c r="B139" s="41"/>
      <c r="C139" s="247" t="s">
        <v>154</v>
      </c>
      <c r="D139" s="247" t="s">
        <v>400</v>
      </c>
      <c r="E139" s="248" t="s">
        <v>8547</v>
      </c>
      <c r="F139" s="249" t="s">
        <v>8548</v>
      </c>
      <c r="G139" s="250" t="s">
        <v>1828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200</v>
      </c>
    </row>
    <row r="140" s="12" customFormat="1" ht="25.92" customHeight="1">
      <c r="A140" s="12"/>
      <c r="B140" s="231"/>
      <c r="C140" s="232"/>
      <c r="D140" s="233" t="s">
        <v>82</v>
      </c>
      <c r="E140" s="234" t="s">
        <v>5147</v>
      </c>
      <c r="F140" s="234" t="s">
        <v>458</v>
      </c>
      <c r="G140" s="232"/>
      <c r="H140" s="232"/>
      <c r="I140" s="235"/>
      <c r="J140" s="236">
        <f>BK140</f>
        <v>0</v>
      </c>
      <c r="K140" s="232"/>
      <c r="L140" s="237"/>
      <c r="M140" s="238"/>
      <c r="N140" s="239"/>
      <c r="O140" s="239"/>
      <c r="P140" s="240">
        <f>SUM(P141:P153)</f>
        <v>0</v>
      </c>
      <c r="Q140" s="239"/>
      <c r="R140" s="240">
        <f>SUM(R141:R153)</f>
        <v>0</v>
      </c>
      <c r="S140" s="239"/>
      <c r="T140" s="241">
        <f>SUM(T141:T153)</f>
        <v>0</v>
      </c>
      <c r="U140" s="12"/>
      <c r="V140" s="12"/>
      <c r="W140" s="12"/>
      <c r="X140" s="12"/>
      <c r="Y140" s="12"/>
      <c r="Z140" s="12"/>
      <c r="AA140" s="12"/>
      <c r="AB140" s="12"/>
      <c r="AC140" s="12"/>
      <c r="AD140" s="12"/>
      <c r="AE140" s="12"/>
      <c r="AR140" s="242" t="s">
        <v>91</v>
      </c>
      <c r="AT140" s="243" t="s">
        <v>82</v>
      </c>
      <c r="AU140" s="243" t="s">
        <v>83</v>
      </c>
      <c r="AY140" s="242" t="s">
        <v>397</v>
      </c>
      <c r="BK140" s="244">
        <f>SUM(BK141:BK153)</f>
        <v>0</v>
      </c>
    </row>
    <row r="141" s="2" customFormat="1" ht="16.5" customHeight="1">
      <c r="A141" s="40"/>
      <c r="B141" s="41"/>
      <c r="C141" s="247" t="s">
        <v>157</v>
      </c>
      <c r="D141" s="247" t="s">
        <v>400</v>
      </c>
      <c r="E141" s="248" t="s">
        <v>8549</v>
      </c>
      <c r="F141" s="249" t="s">
        <v>8550</v>
      </c>
      <c r="G141" s="250" t="s">
        <v>461</v>
      </c>
      <c r="H141" s="251">
        <v>120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8</v>
      </c>
      <c r="D142" s="247" t="s">
        <v>400</v>
      </c>
      <c r="E142" s="248" t="s">
        <v>8551</v>
      </c>
      <c r="F142" s="249" t="s">
        <v>8552</v>
      </c>
      <c r="G142" s="250" t="s">
        <v>461</v>
      </c>
      <c r="H142" s="251">
        <v>229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162</v>
      </c>
      <c r="D143" s="247" t="s">
        <v>400</v>
      </c>
      <c r="E143" s="248" t="s">
        <v>8553</v>
      </c>
      <c r="F143" s="249" t="s">
        <v>8554</v>
      </c>
      <c r="G143" s="250" t="s">
        <v>461</v>
      </c>
      <c r="H143" s="251">
        <v>11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215</v>
      </c>
    </row>
    <row r="144" s="2" customFormat="1" ht="16.5" customHeight="1">
      <c r="A144" s="40"/>
      <c r="B144" s="41"/>
      <c r="C144" s="247" t="s">
        <v>165</v>
      </c>
      <c r="D144" s="247" t="s">
        <v>400</v>
      </c>
      <c r="E144" s="248" t="s">
        <v>8555</v>
      </c>
      <c r="F144" s="249" t="s">
        <v>8556</v>
      </c>
      <c r="G144" s="250" t="s">
        <v>461</v>
      </c>
      <c r="H144" s="251">
        <v>109</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661</v>
      </c>
    </row>
    <row r="145" s="2" customFormat="1" ht="16.5" customHeight="1">
      <c r="A145" s="40"/>
      <c r="B145" s="41"/>
      <c r="C145" s="247" t="s">
        <v>168</v>
      </c>
      <c r="D145" s="247" t="s">
        <v>400</v>
      </c>
      <c r="E145" s="248" t="s">
        <v>8557</v>
      </c>
      <c r="F145" s="249" t="s">
        <v>8558</v>
      </c>
      <c r="G145" s="250" t="s">
        <v>461</v>
      </c>
      <c r="H145" s="251">
        <v>109</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664</v>
      </c>
    </row>
    <row r="146" s="2" customFormat="1" ht="16.5" customHeight="1">
      <c r="A146" s="40"/>
      <c r="B146" s="41"/>
      <c r="C146" s="247" t="s">
        <v>171</v>
      </c>
      <c r="D146" s="247" t="s">
        <v>400</v>
      </c>
      <c r="E146" s="248" t="s">
        <v>8559</v>
      </c>
      <c r="F146" s="249" t="s">
        <v>8560</v>
      </c>
      <c r="G146" s="250" t="s">
        <v>461</v>
      </c>
      <c r="H146" s="251">
        <v>11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667</v>
      </c>
    </row>
    <row r="147" s="2" customFormat="1" ht="21.75" customHeight="1">
      <c r="A147" s="40"/>
      <c r="B147" s="41"/>
      <c r="C147" s="247" t="s">
        <v>174</v>
      </c>
      <c r="D147" s="247" t="s">
        <v>400</v>
      </c>
      <c r="E147" s="248" t="s">
        <v>8561</v>
      </c>
      <c r="F147" s="249" t="s">
        <v>8669</v>
      </c>
      <c r="G147" s="250" t="s">
        <v>461</v>
      </c>
      <c r="H147" s="251">
        <v>135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670</v>
      </c>
    </row>
    <row r="148" s="2" customFormat="1" ht="16.5" customHeight="1">
      <c r="A148" s="40"/>
      <c r="B148" s="41"/>
      <c r="C148" s="247" t="s">
        <v>7</v>
      </c>
      <c r="D148" s="247" t="s">
        <v>400</v>
      </c>
      <c r="E148" s="248" t="s">
        <v>8636</v>
      </c>
      <c r="F148" s="249" t="s">
        <v>8637</v>
      </c>
      <c r="G148" s="250" t="s">
        <v>1828</v>
      </c>
      <c r="H148" s="251">
        <v>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673</v>
      </c>
    </row>
    <row r="149" s="2" customFormat="1" ht="16.5" customHeight="1">
      <c r="A149" s="40"/>
      <c r="B149" s="41"/>
      <c r="C149" s="247" t="s">
        <v>179</v>
      </c>
      <c r="D149" s="247" t="s">
        <v>400</v>
      </c>
      <c r="E149" s="248" t="s">
        <v>8563</v>
      </c>
      <c r="F149" s="249" t="s">
        <v>8564</v>
      </c>
      <c r="G149" s="250" t="s">
        <v>461</v>
      </c>
      <c r="H149" s="251">
        <v>11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676</v>
      </c>
    </row>
    <row r="150" s="2" customFormat="1" ht="16.5" customHeight="1">
      <c r="A150" s="40"/>
      <c r="B150" s="41"/>
      <c r="C150" s="247" t="s">
        <v>185</v>
      </c>
      <c r="D150" s="247" t="s">
        <v>400</v>
      </c>
      <c r="E150" s="248" t="s">
        <v>8565</v>
      </c>
      <c r="F150" s="249" t="s">
        <v>8566</v>
      </c>
      <c r="G150" s="250" t="s">
        <v>461</v>
      </c>
      <c r="H150" s="251">
        <v>90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679</v>
      </c>
    </row>
    <row r="151" s="2" customFormat="1" ht="16.5" customHeight="1">
      <c r="A151" s="40"/>
      <c r="B151" s="41"/>
      <c r="C151" s="247" t="s">
        <v>188</v>
      </c>
      <c r="D151" s="247" t="s">
        <v>400</v>
      </c>
      <c r="E151" s="248" t="s">
        <v>8567</v>
      </c>
      <c r="F151" s="249" t="s">
        <v>8568</v>
      </c>
      <c r="G151" s="250" t="s">
        <v>1828</v>
      </c>
      <c r="H151" s="251">
        <v>20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682</v>
      </c>
    </row>
    <row r="152" s="2" customFormat="1" ht="16.5" customHeight="1">
      <c r="A152" s="40"/>
      <c r="B152" s="41"/>
      <c r="C152" s="247" t="s">
        <v>191</v>
      </c>
      <c r="D152" s="247" t="s">
        <v>400</v>
      </c>
      <c r="E152" s="248" t="s">
        <v>8569</v>
      </c>
      <c r="F152" s="249" t="s">
        <v>8570</v>
      </c>
      <c r="G152" s="250" t="s">
        <v>464</v>
      </c>
      <c r="H152" s="251">
        <v>8.6799999999999997</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995</v>
      </c>
    </row>
    <row r="153" s="2" customFormat="1" ht="16.5" customHeight="1">
      <c r="A153" s="40"/>
      <c r="B153" s="41"/>
      <c r="C153" s="247" t="s">
        <v>194</v>
      </c>
      <c r="D153" s="247" t="s">
        <v>400</v>
      </c>
      <c r="E153" s="248" t="s">
        <v>8573</v>
      </c>
      <c r="F153" s="249" t="s">
        <v>8574</v>
      </c>
      <c r="G153" s="250" t="s">
        <v>461</v>
      </c>
      <c r="H153" s="251">
        <v>120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1042</v>
      </c>
    </row>
    <row r="154" s="12" customFormat="1" ht="25.92" customHeight="1">
      <c r="A154" s="12"/>
      <c r="B154" s="231"/>
      <c r="C154" s="232"/>
      <c r="D154" s="233" t="s">
        <v>82</v>
      </c>
      <c r="E154" s="234" t="s">
        <v>5151</v>
      </c>
      <c r="F154" s="234" t="s">
        <v>4008</v>
      </c>
      <c r="G154" s="232"/>
      <c r="H154" s="232"/>
      <c r="I154" s="235"/>
      <c r="J154" s="236">
        <f>BK154</f>
        <v>0</v>
      </c>
      <c r="K154" s="232"/>
      <c r="L154" s="237"/>
      <c r="M154" s="238"/>
      <c r="N154" s="239"/>
      <c r="O154" s="239"/>
      <c r="P154" s="240">
        <f>SUM(P155:P162)</f>
        <v>0</v>
      </c>
      <c r="Q154" s="239"/>
      <c r="R154" s="240">
        <f>SUM(R155:R162)</f>
        <v>0</v>
      </c>
      <c r="S154" s="239"/>
      <c r="T154" s="241">
        <f>SUM(T155:T162)</f>
        <v>0</v>
      </c>
      <c r="U154" s="12"/>
      <c r="V154" s="12"/>
      <c r="W154" s="12"/>
      <c r="X154" s="12"/>
      <c r="Y154" s="12"/>
      <c r="Z154" s="12"/>
      <c r="AA154" s="12"/>
      <c r="AB154" s="12"/>
      <c r="AC154" s="12"/>
      <c r="AD154" s="12"/>
      <c r="AE154" s="12"/>
      <c r="AR154" s="242" t="s">
        <v>91</v>
      </c>
      <c r="AT154" s="243" t="s">
        <v>82</v>
      </c>
      <c r="AU154" s="243" t="s">
        <v>83</v>
      </c>
      <c r="AY154" s="242" t="s">
        <v>397</v>
      </c>
      <c r="BK154" s="244">
        <f>SUM(BK155:BK162)</f>
        <v>0</v>
      </c>
    </row>
    <row r="155" s="2" customFormat="1" ht="16.5" customHeight="1">
      <c r="A155" s="40"/>
      <c r="B155" s="41"/>
      <c r="C155" s="247" t="s">
        <v>197</v>
      </c>
      <c r="D155" s="247" t="s">
        <v>400</v>
      </c>
      <c r="E155" s="248" t="s">
        <v>8670</v>
      </c>
      <c r="F155" s="249" t="s">
        <v>6492</v>
      </c>
      <c r="G155" s="250" t="s">
        <v>5373</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1057</v>
      </c>
    </row>
    <row r="156" s="2" customFormat="1" ht="16.5" customHeight="1">
      <c r="A156" s="40"/>
      <c r="B156" s="41"/>
      <c r="C156" s="247" t="s">
        <v>200</v>
      </c>
      <c r="D156" s="247" t="s">
        <v>400</v>
      </c>
      <c r="E156" s="248" t="s">
        <v>8576</v>
      </c>
      <c r="F156" s="249" t="s">
        <v>8577</v>
      </c>
      <c r="G156" s="250" t="s">
        <v>5373</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1066</v>
      </c>
    </row>
    <row r="157" s="2" customFormat="1" ht="16.5" customHeight="1">
      <c r="A157" s="40"/>
      <c r="B157" s="41"/>
      <c r="C157" s="247" t="s">
        <v>203</v>
      </c>
      <c r="D157" s="247" t="s">
        <v>400</v>
      </c>
      <c r="E157" s="248" t="s">
        <v>8671</v>
      </c>
      <c r="F157" s="249" t="s">
        <v>8579</v>
      </c>
      <c r="G157" s="250" t="s">
        <v>5373</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1078</v>
      </c>
    </row>
    <row r="158" s="2" customFormat="1" ht="16.5" customHeight="1">
      <c r="A158" s="40"/>
      <c r="B158" s="41"/>
      <c r="C158" s="247" t="s">
        <v>206</v>
      </c>
      <c r="D158" s="247" t="s">
        <v>400</v>
      </c>
      <c r="E158" s="248" t="s">
        <v>8672</v>
      </c>
      <c r="F158" s="249" t="s">
        <v>8581</v>
      </c>
      <c r="G158" s="250" t="s">
        <v>5373</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1088</v>
      </c>
    </row>
    <row r="159" s="2" customFormat="1" ht="16.5" customHeight="1">
      <c r="A159" s="40"/>
      <c r="B159" s="41"/>
      <c r="C159" s="247" t="s">
        <v>209</v>
      </c>
      <c r="D159" s="247" t="s">
        <v>400</v>
      </c>
      <c r="E159" s="248" t="s">
        <v>8644</v>
      </c>
      <c r="F159" s="249" t="s">
        <v>8645</v>
      </c>
      <c r="G159" s="250" t="s">
        <v>5373</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1096</v>
      </c>
    </row>
    <row r="160" s="2" customFormat="1" ht="16.5" customHeight="1">
      <c r="A160" s="40"/>
      <c r="B160" s="41"/>
      <c r="C160" s="247" t="s">
        <v>212</v>
      </c>
      <c r="D160" s="247" t="s">
        <v>400</v>
      </c>
      <c r="E160" s="248" t="s">
        <v>8582</v>
      </c>
      <c r="F160" s="249" t="s">
        <v>8583</v>
      </c>
      <c r="G160" s="250" t="s">
        <v>5373</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1105</v>
      </c>
    </row>
    <row r="161" s="2" customFormat="1" ht="16.5" customHeight="1">
      <c r="A161" s="40"/>
      <c r="B161" s="41"/>
      <c r="C161" s="247" t="s">
        <v>182</v>
      </c>
      <c r="D161" s="247" t="s">
        <v>400</v>
      </c>
      <c r="E161" s="248" t="s">
        <v>8673</v>
      </c>
      <c r="F161" s="249" t="s">
        <v>8585</v>
      </c>
      <c r="G161" s="250" t="s">
        <v>5373</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790</v>
      </c>
    </row>
    <row r="162" s="2" customFormat="1" ht="16.5" customHeight="1">
      <c r="A162" s="40"/>
      <c r="B162" s="41"/>
      <c r="C162" s="247" t="s">
        <v>215</v>
      </c>
      <c r="D162" s="247" t="s">
        <v>400</v>
      </c>
      <c r="E162" s="248" t="s">
        <v>8674</v>
      </c>
      <c r="F162" s="249" t="s">
        <v>1354</v>
      </c>
      <c r="G162" s="250" t="s">
        <v>5373</v>
      </c>
      <c r="H162" s="251">
        <v>1</v>
      </c>
      <c r="I162" s="252"/>
      <c r="J162" s="253">
        <f>ROUND(I162*H162,2)</f>
        <v>0</v>
      </c>
      <c r="K162" s="254"/>
      <c r="L162" s="46"/>
      <c r="M162" s="302" t="s">
        <v>1</v>
      </c>
      <c r="N162" s="303" t="s">
        <v>48</v>
      </c>
      <c r="O162" s="267"/>
      <c r="P162" s="304">
        <f>O162*H162</f>
        <v>0</v>
      </c>
      <c r="Q162" s="304">
        <v>0</v>
      </c>
      <c r="R162" s="304">
        <f>Q162*H162</f>
        <v>0</v>
      </c>
      <c r="S162" s="304">
        <v>0</v>
      </c>
      <c r="T162" s="305">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793</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QopVQoeIc4zEEY+qR76J53LA6Hat8ZhRQWHoN0//e98epi0kiVHUUPjSHTr10THHSMMkhsQ8fEXS/G07H0l4VQ==" hashValue="uxBfdvaJ/rWkoni0vNytjEYbF/QN+lK2t4RWUydrbi+dw022AyO5ktOVCw39ic0sf/JbtHvT193EqZQrgcOq0g==" algorithmName="SHA-512" password="CC35"/>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8675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ROUND((SUM(BE129:BE243)),  2)</f>
        <v>0</v>
      </c>
      <c r="G35" s="40"/>
      <c r="H35" s="40"/>
      <c r="I35" s="174">
        <v>0.20999999999999999</v>
      </c>
      <c r="J35" s="173">
        <f>ROUND(((SUM(BE129:BE243))*I35),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ROUND((SUM(BF129:BF243)),  2)</f>
        <v>0</v>
      </c>
      <c r="G36" s="40"/>
      <c r="H36" s="40"/>
      <c r="I36" s="174">
        <v>0.14999999999999999</v>
      </c>
      <c r="J36" s="173">
        <f>ROUND(((SUM(BF129:BF243))*I36),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ROUND((SUM(BG129:BG243)),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ROUND((SUM(BH129:BH243)),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ROUND((SUM(BI129:BI243)),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SO501 - Plynová přípojka STL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J180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7660</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J221</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563</v>
      </c>
      <c r="E104" s="208"/>
      <c r="F104" s="208"/>
      <c r="G104" s="208"/>
      <c r="H104" s="208"/>
      <c r="I104" s="209"/>
      <c r="J104" s="210">
        <f>J225</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4922</v>
      </c>
      <c r="E105" s="214"/>
      <c r="F105" s="214"/>
      <c r="G105" s="214"/>
      <c r="H105" s="214"/>
      <c r="I105" s="215"/>
      <c r="J105" s="216">
        <f>J226</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7278</v>
      </c>
      <c r="E106" s="208"/>
      <c r="F106" s="208"/>
      <c r="G106" s="208"/>
      <c r="H106" s="208"/>
      <c r="I106" s="209"/>
      <c r="J106" s="210">
        <f>J233</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8676</v>
      </c>
      <c r="E107" s="214"/>
      <c r="F107" s="214"/>
      <c r="G107" s="214"/>
      <c r="H107" s="214"/>
      <c r="I107" s="215"/>
      <c r="J107" s="216">
        <f>J234</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383</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3.25" customHeight="1">
      <c r="A117" s="40"/>
      <c r="B117" s="41"/>
      <c r="C117" s="42"/>
      <c r="D117" s="42"/>
      <c r="E117" s="199" t="str">
        <f>E7</f>
        <v>NNP Moravská Třebová, výstavba nového objektu nemocnice a výjezdové základny ZZS PAK</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368</v>
      </c>
      <c r="D118" s="23"/>
      <c r="E118" s="23"/>
      <c r="F118" s="23"/>
      <c r="G118" s="23"/>
      <c r="H118" s="23"/>
      <c r="I118" s="149"/>
      <c r="J118" s="23"/>
      <c r="K118" s="23"/>
      <c r="L118" s="21"/>
    </row>
    <row r="119" s="2" customFormat="1" ht="16.5" customHeight="1">
      <c r="A119" s="40"/>
      <c r="B119" s="41"/>
      <c r="C119" s="42"/>
      <c r="D119" s="42"/>
      <c r="E119" s="199" t="s">
        <v>7658</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556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SO501 - Plynová přípojka STL</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Moravská Třebová</v>
      </c>
      <c r="G123" s="42"/>
      <c r="H123" s="42"/>
      <c r="I123" s="159" t="s">
        <v>24</v>
      </c>
      <c r="J123" s="81" t="str">
        <f>IF(J14="","",J14)</f>
        <v>1. 6. 2020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Pardubický kraj</v>
      </c>
      <c r="G125" s="42"/>
      <c r="H125" s="42"/>
      <c r="I125" s="159" t="s">
        <v>36</v>
      </c>
      <c r="J125" s="38" t="str">
        <f>E23</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384</v>
      </c>
      <c r="D128" s="221" t="s">
        <v>68</v>
      </c>
      <c r="E128" s="221" t="s">
        <v>64</v>
      </c>
      <c r="F128" s="221" t="s">
        <v>65</v>
      </c>
      <c r="G128" s="221" t="s">
        <v>385</v>
      </c>
      <c r="H128" s="221" t="s">
        <v>386</v>
      </c>
      <c r="I128" s="222" t="s">
        <v>387</v>
      </c>
      <c r="J128" s="223" t="s">
        <v>372</v>
      </c>
      <c r="K128" s="224" t="s">
        <v>388</v>
      </c>
      <c r="L128" s="225"/>
      <c r="M128" s="102" t="s">
        <v>1</v>
      </c>
      <c r="N128" s="103" t="s">
        <v>47</v>
      </c>
      <c r="O128" s="103" t="s">
        <v>389</v>
      </c>
      <c r="P128" s="103" t="s">
        <v>390</v>
      </c>
      <c r="Q128" s="103" t="s">
        <v>391</v>
      </c>
      <c r="R128" s="103" t="s">
        <v>392</v>
      </c>
      <c r="S128" s="103" t="s">
        <v>393</v>
      </c>
      <c r="T128" s="104" t="s">
        <v>394</v>
      </c>
      <c r="U128" s="218"/>
      <c r="V128" s="218"/>
      <c r="W128" s="218"/>
      <c r="X128" s="218"/>
      <c r="Y128" s="218"/>
      <c r="Z128" s="218"/>
      <c r="AA128" s="218"/>
      <c r="AB128" s="218"/>
      <c r="AC128" s="218"/>
      <c r="AD128" s="218"/>
      <c r="AE128" s="218"/>
    </row>
    <row r="129" s="2" customFormat="1" ht="22.8" customHeight="1">
      <c r="A129" s="40"/>
      <c r="B129" s="41"/>
      <c r="C129" s="109" t="s">
        <v>395</v>
      </c>
      <c r="D129" s="42"/>
      <c r="E129" s="42"/>
      <c r="F129" s="42"/>
      <c r="G129" s="42"/>
      <c r="H129" s="42"/>
      <c r="I129" s="157"/>
      <c r="J129" s="226">
        <f>BK129</f>
        <v>0</v>
      </c>
      <c r="K129" s="42"/>
      <c r="L129" s="46"/>
      <c r="M129" s="105"/>
      <c r="N129" s="227"/>
      <c r="O129" s="106"/>
      <c r="P129" s="228">
        <f>P130+P225+P233</f>
        <v>0</v>
      </c>
      <c r="Q129" s="106"/>
      <c r="R129" s="228">
        <f>R130+R225+R233</f>
        <v>0</v>
      </c>
      <c r="S129" s="106"/>
      <c r="T129" s="229">
        <f>T130+T225+T233</f>
        <v>0</v>
      </c>
      <c r="U129" s="40"/>
      <c r="V129" s="40"/>
      <c r="W129" s="40"/>
      <c r="X129" s="40"/>
      <c r="Y129" s="40"/>
      <c r="Z129" s="40"/>
      <c r="AA129" s="40"/>
      <c r="AB129" s="40"/>
      <c r="AC129" s="40"/>
      <c r="AD129" s="40"/>
      <c r="AE129" s="40"/>
      <c r="AT129" s="18" t="s">
        <v>82</v>
      </c>
      <c r="AU129" s="18" t="s">
        <v>374</v>
      </c>
      <c r="BK129" s="230">
        <f>BK130+BK225+BK233</f>
        <v>0</v>
      </c>
    </row>
    <row r="130" s="12" customFormat="1" ht="25.92" customHeight="1">
      <c r="A130" s="12"/>
      <c r="B130" s="231"/>
      <c r="C130" s="232"/>
      <c r="D130" s="233" t="s">
        <v>82</v>
      </c>
      <c r="E130" s="234" t="s">
        <v>456</v>
      </c>
      <c r="F130" s="234" t="s">
        <v>457</v>
      </c>
      <c r="G130" s="232"/>
      <c r="H130" s="232"/>
      <c r="I130" s="235"/>
      <c r="J130" s="236">
        <f>BK130</f>
        <v>0</v>
      </c>
      <c r="K130" s="232"/>
      <c r="L130" s="237"/>
      <c r="M130" s="238"/>
      <c r="N130" s="239"/>
      <c r="O130" s="239"/>
      <c r="P130" s="240">
        <f>P131+P180+P184+P221</f>
        <v>0</v>
      </c>
      <c r="Q130" s="239"/>
      <c r="R130" s="240">
        <f>R131+R180+R184+R221</f>
        <v>0</v>
      </c>
      <c r="S130" s="239"/>
      <c r="T130" s="241">
        <f>T131+T180+T184+T221</f>
        <v>0</v>
      </c>
      <c r="U130" s="12"/>
      <c r="V130" s="12"/>
      <c r="W130" s="12"/>
      <c r="X130" s="12"/>
      <c r="Y130" s="12"/>
      <c r="Z130" s="12"/>
      <c r="AA130" s="12"/>
      <c r="AB130" s="12"/>
      <c r="AC130" s="12"/>
      <c r="AD130" s="12"/>
      <c r="AE130" s="12"/>
      <c r="AR130" s="242" t="s">
        <v>91</v>
      </c>
      <c r="AT130" s="243" t="s">
        <v>82</v>
      </c>
      <c r="AU130" s="243" t="s">
        <v>83</v>
      </c>
      <c r="AY130" s="242" t="s">
        <v>397</v>
      </c>
      <c r="BK130" s="244">
        <f>BK131+BK180+BK184+BK221</f>
        <v>0</v>
      </c>
    </row>
    <row r="131" s="12" customFormat="1" ht="22.8" customHeight="1">
      <c r="A131" s="12"/>
      <c r="B131" s="231"/>
      <c r="C131" s="232"/>
      <c r="D131" s="233" t="s">
        <v>82</v>
      </c>
      <c r="E131" s="245" t="s">
        <v>91</v>
      </c>
      <c r="F131" s="245" t="s">
        <v>458</v>
      </c>
      <c r="G131" s="232"/>
      <c r="H131" s="232"/>
      <c r="I131" s="235"/>
      <c r="J131" s="246">
        <f>BK131</f>
        <v>0</v>
      </c>
      <c r="K131" s="232"/>
      <c r="L131" s="237"/>
      <c r="M131" s="238"/>
      <c r="N131" s="239"/>
      <c r="O131" s="239"/>
      <c r="P131" s="240">
        <f>SUM(P132:P179)</f>
        <v>0</v>
      </c>
      <c r="Q131" s="239"/>
      <c r="R131" s="240">
        <f>SUM(R132:R179)</f>
        <v>0</v>
      </c>
      <c r="S131" s="239"/>
      <c r="T131" s="241">
        <f>SUM(T132:T179)</f>
        <v>0</v>
      </c>
      <c r="U131" s="12"/>
      <c r="V131" s="12"/>
      <c r="W131" s="12"/>
      <c r="X131" s="12"/>
      <c r="Y131" s="12"/>
      <c r="Z131" s="12"/>
      <c r="AA131" s="12"/>
      <c r="AB131" s="12"/>
      <c r="AC131" s="12"/>
      <c r="AD131" s="12"/>
      <c r="AE131" s="12"/>
      <c r="AR131" s="242" t="s">
        <v>91</v>
      </c>
      <c r="AT131" s="243" t="s">
        <v>82</v>
      </c>
      <c r="AU131" s="243" t="s">
        <v>91</v>
      </c>
      <c r="AY131" s="242" t="s">
        <v>397</v>
      </c>
      <c r="BK131" s="244">
        <f>SUM(BK132:BK179)</f>
        <v>0</v>
      </c>
    </row>
    <row r="132" s="2" customFormat="1" ht="55.5" customHeight="1">
      <c r="A132" s="40"/>
      <c r="B132" s="41"/>
      <c r="C132" s="247" t="s">
        <v>91</v>
      </c>
      <c r="D132" s="247" t="s">
        <v>400</v>
      </c>
      <c r="E132" s="248" t="s">
        <v>7661</v>
      </c>
      <c r="F132" s="249" t="s">
        <v>7662</v>
      </c>
      <c r="G132" s="250" t="s">
        <v>461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93</v>
      </c>
    </row>
    <row r="133" s="13" customFormat="1">
      <c r="A133" s="13"/>
      <c r="B133" s="269"/>
      <c r="C133" s="270"/>
      <c r="D133" s="261" t="s">
        <v>465</v>
      </c>
      <c r="E133" s="271" t="s">
        <v>1</v>
      </c>
      <c r="F133" s="272" t="s">
        <v>91</v>
      </c>
      <c r="G133" s="270"/>
      <c r="H133" s="273">
        <v>1</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465</v>
      </c>
      <c r="AU133" s="279" t="s">
        <v>93</v>
      </c>
      <c r="AV133" s="13" t="s">
        <v>93</v>
      </c>
      <c r="AW133" s="13" t="s">
        <v>38</v>
      </c>
      <c r="AX133" s="13" t="s">
        <v>83</v>
      </c>
      <c r="AY133" s="279" t="s">
        <v>397</v>
      </c>
    </row>
    <row r="134" s="14" customFormat="1">
      <c r="A134" s="14"/>
      <c r="B134" s="280"/>
      <c r="C134" s="281"/>
      <c r="D134" s="261" t="s">
        <v>465</v>
      </c>
      <c r="E134" s="282" t="s">
        <v>1</v>
      </c>
      <c r="F134" s="283" t="s">
        <v>467</v>
      </c>
      <c r="G134" s="281"/>
      <c r="H134" s="284">
        <v>1</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465</v>
      </c>
      <c r="AU134" s="290" t="s">
        <v>93</v>
      </c>
      <c r="AV134" s="14" t="s">
        <v>124</v>
      </c>
      <c r="AW134" s="14" t="s">
        <v>38</v>
      </c>
      <c r="AX134" s="14" t="s">
        <v>91</v>
      </c>
      <c r="AY134" s="290" t="s">
        <v>397</v>
      </c>
    </row>
    <row r="135" s="2" customFormat="1" ht="55.5" customHeight="1">
      <c r="A135" s="40"/>
      <c r="B135" s="41"/>
      <c r="C135" s="247" t="s">
        <v>93</v>
      </c>
      <c r="D135" s="247" t="s">
        <v>400</v>
      </c>
      <c r="E135" s="248" t="s">
        <v>7664</v>
      </c>
      <c r="F135" s="249" t="s">
        <v>7662</v>
      </c>
      <c r="G135" s="250" t="s">
        <v>461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124</v>
      </c>
    </row>
    <row r="136" s="13" customFormat="1">
      <c r="A136" s="13"/>
      <c r="B136" s="269"/>
      <c r="C136" s="270"/>
      <c r="D136" s="261" t="s">
        <v>465</v>
      </c>
      <c r="E136" s="271" t="s">
        <v>1</v>
      </c>
      <c r="F136" s="272" t="s">
        <v>91</v>
      </c>
      <c r="G136" s="270"/>
      <c r="H136" s="273">
        <v>1</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55.5" customHeight="1">
      <c r="A138" s="40"/>
      <c r="B138" s="41"/>
      <c r="C138" s="247" t="s">
        <v>112</v>
      </c>
      <c r="D138" s="247" t="s">
        <v>400</v>
      </c>
      <c r="E138" s="248" t="s">
        <v>7666</v>
      </c>
      <c r="F138" s="249" t="s">
        <v>7662</v>
      </c>
      <c r="G138" s="250" t="s">
        <v>461</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133</v>
      </c>
    </row>
    <row r="139" s="13" customFormat="1">
      <c r="A139" s="13"/>
      <c r="B139" s="269"/>
      <c r="C139" s="270"/>
      <c r="D139" s="261" t="s">
        <v>465</v>
      </c>
      <c r="E139" s="271" t="s">
        <v>1</v>
      </c>
      <c r="F139" s="272" t="s">
        <v>93</v>
      </c>
      <c r="G139" s="270"/>
      <c r="H139" s="273">
        <v>2</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33" customHeight="1">
      <c r="A141" s="40"/>
      <c r="B141" s="41"/>
      <c r="C141" s="247" t="s">
        <v>124</v>
      </c>
      <c r="D141" s="247" t="s">
        <v>400</v>
      </c>
      <c r="E141" s="248" t="s">
        <v>7668</v>
      </c>
      <c r="F141" s="249" t="s">
        <v>7669</v>
      </c>
      <c r="G141" s="250" t="s">
        <v>464</v>
      </c>
      <c r="H141" s="251">
        <v>1.8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3" customFormat="1">
      <c r="A142" s="13"/>
      <c r="B142" s="269"/>
      <c r="C142" s="270"/>
      <c r="D142" s="261" t="s">
        <v>465</v>
      </c>
      <c r="E142" s="271" t="s">
        <v>1</v>
      </c>
      <c r="F142" s="272" t="s">
        <v>8677</v>
      </c>
      <c r="G142" s="270"/>
      <c r="H142" s="273">
        <v>1.8</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465</v>
      </c>
      <c r="AU142" s="279" t="s">
        <v>93</v>
      </c>
      <c r="AV142" s="13" t="s">
        <v>93</v>
      </c>
      <c r="AW142" s="13" t="s">
        <v>38</v>
      </c>
      <c r="AX142" s="13" t="s">
        <v>83</v>
      </c>
      <c r="AY142" s="279" t="s">
        <v>397</v>
      </c>
    </row>
    <row r="143" s="14" customFormat="1">
      <c r="A143" s="14"/>
      <c r="B143" s="280"/>
      <c r="C143" s="281"/>
      <c r="D143" s="261" t="s">
        <v>465</v>
      </c>
      <c r="E143" s="282" t="s">
        <v>1</v>
      </c>
      <c r="F143" s="283" t="s">
        <v>467</v>
      </c>
      <c r="G143" s="281"/>
      <c r="H143" s="284">
        <v>1.8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465</v>
      </c>
      <c r="AU143" s="290" t="s">
        <v>93</v>
      </c>
      <c r="AV143" s="14" t="s">
        <v>124</v>
      </c>
      <c r="AW143" s="14" t="s">
        <v>38</v>
      </c>
      <c r="AX143" s="14" t="s">
        <v>91</v>
      </c>
      <c r="AY143" s="290" t="s">
        <v>397</v>
      </c>
    </row>
    <row r="144" s="2" customFormat="1" ht="33" customHeight="1">
      <c r="A144" s="40"/>
      <c r="B144" s="41"/>
      <c r="C144" s="247" t="s">
        <v>130</v>
      </c>
      <c r="D144" s="247" t="s">
        <v>400</v>
      </c>
      <c r="E144" s="248" t="s">
        <v>8678</v>
      </c>
      <c r="F144" s="249" t="s">
        <v>8679</v>
      </c>
      <c r="G144" s="250" t="s">
        <v>464</v>
      </c>
      <c r="H144" s="251">
        <v>5.0999999999999996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145</v>
      </c>
    </row>
    <row r="145" s="13" customFormat="1">
      <c r="A145" s="13"/>
      <c r="B145" s="269"/>
      <c r="C145" s="270"/>
      <c r="D145" s="261" t="s">
        <v>465</v>
      </c>
      <c r="E145" s="271" t="s">
        <v>1</v>
      </c>
      <c r="F145" s="272" t="s">
        <v>8680</v>
      </c>
      <c r="G145" s="270"/>
      <c r="H145" s="273">
        <v>5.0999999999999996</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465</v>
      </c>
      <c r="AU145" s="279" t="s">
        <v>93</v>
      </c>
      <c r="AV145" s="13" t="s">
        <v>93</v>
      </c>
      <c r="AW145" s="13" t="s">
        <v>38</v>
      </c>
      <c r="AX145" s="13" t="s">
        <v>83</v>
      </c>
      <c r="AY145" s="279" t="s">
        <v>397</v>
      </c>
    </row>
    <row r="146" s="14" customFormat="1">
      <c r="A146" s="14"/>
      <c r="B146" s="280"/>
      <c r="C146" s="281"/>
      <c r="D146" s="261" t="s">
        <v>465</v>
      </c>
      <c r="E146" s="282" t="s">
        <v>1</v>
      </c>
      <c r="F146" s="283" t="s">
        <v>467</v>
      </c>
      <c r="G146" s="281"/>
      <c r="H146" s="284">
        <v>5.0999999999999996</v>
      </c>
      <c r="I146" s="285"/>
      <c r="J146" s="281"/>
      <c r="K146" s="281"/>
      <c r="L146" s="286"/>
      <c r="M146" s="287"/>
      <c r="N146" s="288"/>
      <c r="O146" s="288"/>
      <c r="P146" s="288"/>
      <c r="Q146" s="288"/>
      <c r="R146" s="288"/>
      <c r="S146" s="288"/>
      <c r="T146" s="289"/>
      <c r="U146" s="14"/>
      <c r="V146" s="14"/>
      <c r="W146" s="14"/>
      <c r="X146" s="14"/>
      <c r="Y146" s="14"/>
      <c r="Z146" s="14"/>
      <c r="AA146" s="14"/>
      <c r="AB146" s="14"/>
      <c r="AC146" s="14"/>
      <c r="AD146" s="14"/>
      <c r="AE146" s="14"/>
      <c r="AT146" s="290" t="s">
        <v>465</v>
      </c>
      <c r="AU146" s="290" t="s">
        <v>93</v>
      </c>
      <c r="AV146" s="14" t="s">
        <v>124</v>
      </c>
      <c r="AW146" s="14" t="s">
        <v>38</v>
      </c>
      <c r="AX146" s="14" t="s">
        <v>91</v>
      </c>
      <c r="AY146" s="290" t="s">
        <v>397</v>
      </c>
    </row>
    <row r="147" s="2" customFormat="1" ht="33" customHeight="1">
      <c r="A147" s="40"/>
      <c r="B147" s="41"/>
      <c r="C147" s="247" t="s">
        <v>133</v>
      </c>
      <c r="D147" s="247" t="s">
        <v>400</v>
      </c>
      <c r="E147" s="248" t="s">
        <v>7677</v>
      </c>
      <c r="F147" s="249" t="s">
        <v>7678</v>
      </c>
      <c r="G147" s="250" t="s">
        <v>546</v>
      </c>
      <c r="H147" s="251">
        <v>17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151</v>
      </c>
    </row>
    <row r="148" s="13" customFormat="1">
      <c r="A148" s="13"/>
      <c r="B148" s="269"/>
      <c r="C148" s="270"/>
      <c r="D148" s="261" t="s">
        <v>465</v>
      </c>
      <c r="E148" s="271" t="s">
        <v>1</v>
      </c>
      <c r="F148" s="272" t="s">
        <v>8681</v>
      </c>
      <c r="G148" s="270"/>
      <c r="H148" s="273">
        <v>17</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17</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33" customHeight="1">
      <c r="A150" s="40"/>
      <c r="B150" s="41"/>
      <c r="C150" s="247" t="s">
        <v>139</v>
      </c>
      <c r="D150" s="247" t="s">
        <v>400</v>
      </c>
      <c r="E150" s="248" t="s">
        <v>7683</v>
      </c>
      <c r="F150" s="249" t="s">
        <v>7684</v>
      </c>
      <c r="G150" s="250" t="s">
        <v>546</v>
      </c>
      <c r="H150" s="251">
        <v>17</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3" customFormat="1">
      <c r="A151" s="13"/>
      <c r="B151" s="269"/>
      <c r="C151" s="270"/>
      <c r="D151" s="261" t="s">
        <v>465</v>
      </c>
      <c r="E151" s="271" t="s">
        <v>1</v>
      </c>
      <c r="F151" s="272" t="s">
        <v>8681</v>
      </c>
      <c r="G151" s="270"/>
      <c r="H151" s="273">
        <v>17</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17</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55.5" customHeight="1">
      <c r="A153" s="40"/>
      <c r="B153" s="41"/>
      <c r="C153" s="247" t="s">
        <v>136</v>
      </c>
      <c r="D153" s="247" t="s">
        <v>400</v>
      </c>
      <c r="E153" s="248" t="s">
        <v>7556</v>
      </c>
      <c r="F153" s="249" t="s">
        <v>7685</v>
      </c>
      <c r="G153" s="250" t="s">
        <v>464</v>
      </c>
      <c r="H153" s="251">
        <v>3.0600000000000001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13" customFormat="1">
      <c r="A154" s="13"/>
      <c r="B154" s="269"/>
      <c r="C154" s="270"/>
      <c r="D154" s="261" t="s">
        <v>465</v>
      </c>
      <c r="E154" s="271" t="s">
        <v>1</v>
      </c>
      <c r="F154" s="272" t="s">
        <v>8682</v>
      </c>
      <c r="G154" s="270"/>
      <c r="H154" s="273">
        <v>3.0600000000000001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3.0600000000000001</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55.5" customHeight="1">
      <c r="A156" s="40"/>
      <c r="B156" s="41"/>
      <c r="C156" s="247" t="s">
        <v>142</v>
      </c>
      <c r="D156" s="247" t="s">
        <v>400</v>
      </c>
      <c r="E156" s="248" t="s">
        <v>7560</v>
      </c>
      <c r="F156" s="249" t="s">
        <v>7690</v>
      </c>
      <c r="G156" s="250" t="s">
        <v>464</v>
      </c>
      <c r="H156" s="251">
        <v>2.04</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465</v>
      </c>
      <c r="E157" s="271" t="s">
        <v>1</v>
      </c>
      <c r="F157" s="272" t="s">
        <v>8683</v>
      </c>
      <c r="G157" s="270"/>
      <c r="H157" s="273">
        <v>2.04</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2.04</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55.5" customHeight="1">
      <c r="A159" s="40"/>
      <c r="B159" s="41"/>
      <c r="C159" s="247" t="s">
        <v>145</v>
      </c>
      <c r="D159" s="247" t="s">
        <v>400</v>
      </c>
      <c r="E159" s="248" t="s">
        <v>7565</v>
      </c>
      <c r="F159" s="249" t="s">
        <v>7695</v>
      </c>
      <c r="G159" s="250" t="s">
        <v>464</v>
      </c>
      <c r="H159" s="251">
        <v>12.24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174</v>
      </c>
    </row>
    <row r="160" s="13" customFormat="1">
      <c r="A160" s="13"/>
      <c r="B160" s="269"/>
      <c r="C160" s="270"/>
      <c r="D160" s="261" t="s">
        <v>465</v>
      </c>
      <c r="E160" s="271" t="s">
        <v>1</v>
      </c>
      <c r="F160" s="272" t="s">
        <v>8684</v>
      </c>
      <c r="G160" s="270"/>
      <c r="H160" s="273">
        <v>12.24</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465</v>
      </c>
      <c r="AU160" s="279" t="s">
        <v>93</v>
      </c>
      <c r="AV160" s="13" t="s">
        <v>93</v>
      </c>
      <c r="AW160" s="13" t="s">
        <v>38</v>
      </c>
      <c r="AX160" s="13" t="s">
        <v>83</v>
      </c>
      <c r="AY160" s="279" t="s">
        <v>397</v>
      </c>
    </row>
    <row r="161" s="14" customFormat="1">
      <c r="A161" s="14"/>
      <c r="B161" s="280"/>
      <c r="C161" s="281"/>
      <c r="D161" s="261" t="s">
        <v>465</v>
      </c>
      <c r="E161" s="282" t="s">
        <v>1</v>
      </c>
      <c r="F161" s="283" t="s">
        <v>467</v>
      </c>
      <c r="G161" s="281"/>
      <c r="H161" s="284">
        <v>12.24</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465</v>
      </c>
      <c r="AU161" s="290" t="s">
        <v>93</v>
      </c>
      <c r="AV161" s="14" t="s">
        <v>124</v>
      </c>
      <c r="AW161" s="14" t="s">
        <v>38</v>
      </c>
      <c r="AX161" s="14" t="s">
        <v>91</v>
      </c>
      <c r="AY161" s="290" t="s">
        <v>397</v>
      </c>
    </row>
    <row r="162" s="2" customFormat="1" ht="33" customHeight="1">
      <c r="A162" s="40"/>
      <c r="B162" s="41"/>
      <c r="C162" s="247" t="s">
        <v>148</v>
      </c>
      <c r="D162" s="247" t="s">
        <v>400</v>
      </c>
      <c r="E162" s="248" t="s">
        <v>7700</v>
      </c>
      <c r="F162" s="249" t="s">
        <v>7701</v>
      </c>
      <c r="G162" s="250" t="s">
        <v>464</v>
      </c>
      <c r="H162" s="251">
        <v>3.0600000000000001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179</v>
      </c>
    </row>
    <row r="163" s="13" customFormat="1">
      <c r="A163" s="13"/>
      <c r="B163" s="269"/>
      <c r="C163" s="270"/>
      <c r="D163" s="261" t="s">
        <v>465</v>
      </c>
      <c r="E163" s="271" t="s">
        <v>1</v>
      </c>
      <c r="F163" s="272" t="s">
        <v>8682</v>
      </c>
      <c r="G163" s="270"/>
      <c r="H163" s="273">
        <v>3.0600000000000001</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3.0600000000000001</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33" customHeight="1">
      <c r="A165" s="40"/>
      <c r="B165" s="41"/>
      <c r="C165" s="247" t="s">
        <v>151</v>
      </c>
      <c r="D165" s="247" t="s">
        <v>400</v>
      </c>
      <c r="E165" s="248" t="s">
        <v>7702</v>
      </c>
      <c r="F165" s="249" t="s">
        <v>7703</v>
      </c>
      <c r="G165" s="250" t="s">
        <v>502</v>
      </c>
      <c r="H165" s="251">
        <v>3.3969999999999998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188</v>
      </c>
    </row>
    <row r="166" s="13" customFormat="1">
      <c r="A166" s="13"/>
      <c r="B166" s="269"/>
      <c r="C166" s="270"/>
      <c r="D166" s="261" t="s">
        <v>465</v>
      </c>
      <c r="E166" s="271" t="s">
        <v>1</v>
      </c>
      <c r="F166" s="272" t="s">
        <v>8685</v>
      </c>
      <c r="G166" s="270"/>
      <c r="H166" s="273">
        <v>3.3969999999999998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3.3969999999999998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33" customHeight="1">
      <c r="A168" s="40"/>
      <c r="B168" s="41"/>
      <c r="C168" s="247" t="s">
        <v>154</v>
      </c>
      <c r="D168" s="247" t="s">
        <v>400</v>
      </c>
      <c r="E168" s="248" t="s">
        <v>542</v>
      </c>
      <c r="F168" s="249" t="s">
        <v>7708</v>
      </c>
      <c r="G168" s="250" t="s">
        <v>464</v>
      </c>
      <c r="H168" s="251">
        <v>2.04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194</v>
      </c>
    </row>
    <row r="169" s="13" customFormat="1">
      <c r="A169" s="13"/>
      <c r="B169" s="269"/>
      <c r="C169" s="270"/>
      <c r="D169" s="261" t="s">
        <v>465</v>
      </c>
      <c r="E169" s="271" t="s">
        <v>1</v>
      </c>
      <c r="F169" s="272" t="s">
        <v>8683</v>
      </c>
      <c r="G169" s="270"/>
      <c r="H169" s="273">
        <v>2.04</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4" customFormat="1">
      <c r="A170" s="14"/>
      <c r="B170" s="280"/>
      <c r="C170" s="281"/>
      <c r="D170" s="261" t="s">
        <v>465</v>
      </c>
      <c r="E170" s="282" t="s">
        <v>1</v>
      </c>
      <c r="F170" s="283" t="s">
        <v>467</v>
      </c>
      <c r="G170" s="281"/>
      <c r="H170" s="284">
        <v>2.04</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465</v>
      </c>
      <c r="AU170" s="290" t="s">
        <v>93</v>
      </c>
      <c r="AV170" s="14" t="s">
        <v>124</v>
      </c>
      <c r="AW170" s="14" t="s">
        <v>38</v>
      </c>
      <c r="AX170" s="14" t="s">
        <v>91</v>
      </c>
      <c r="AY170" s="290" t="s">
        <v>397</v>
      </c>
    </row>
    <row r="171" s="2" customFormat="1" ht="33" customHeight="1">
      <c r="A171" s="40"/>
      <c r="B171" s="41"/>
      <c r="C171" s="247" t="s">
        <v>157</v>
      </c>
      <c r="D171" s="247" t="s">
        <v>400</v>
      </c>
      <c r="E171" s="248" t="s">
        <v>586</v>
      </c>
      <c r="F171" s="249" t="s">
        <v>7709</v>
      </c>
      <c r="G171" s="250" t="s">
        <v>464</v>
      </c>
      <c r="H171" s="251">
        <v>3.0600000000000001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200</v>
      </c>
    </row>
    <row r="172" s="13" customFormat="1">
      <c r="A172" s="13"/>
      <c r="B172" s="269"/>
      <c r="C172" s="270"/>
      <c r="D172" s="261" t="s">
        <v>465</v>
      </c>
      <c r="E172" s="271" t="s">
        <v>1</v>
      </c>
      <c r="F172" s="272" t="s">
        <v>8682</v>
      </c>
      <c r="G172" s="270"/>
      <c r="H172" s="273">
        <v>3.0600000000000001</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3.0600000000000001</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55.5" customHeight="1">
      <c r="A174" s="40"/>
      <c r="B174" s="41"/>
      <c r="C174" s="247" t="s">
        <v>8</v>
      </c>
      <c r="D174" s="247" t="s">
        <v>400</v>
      </c>
      <c r="E174" s="248" t="s">
        <v>7710</v>
      </c>
      <c r="F174" s="249" t="s">
        <v>7711</v>
      </c>
      <c r="G174" s="250" t="s">
        <v>464</v>
      </c>
      <c r="H174" s="251">
        <v>1.53</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206</v>
      </c>
    </row>
    <row r="175" s="13" customFormat="1">
      <c r="A175" s="13"/>
      <c r="B175" s="269"/>
      <c r="C175" s="270"/>
      <c r="D175" s="261" t="s">
        <v>465</v>
      </c>
      <c r="E175" s="271" t="s">
        <v>1</v>
      </c>
      <c r="F175" s="272" t="s">
        <v>8686</v>
      </c>
      <c r="G175" s="270"/>
      <c r="H175" s="273">
        <v>1.53</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1.53</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16.5" customHeight="1">
      <c r="A177" s="40"/>
      <c r="B177" s="41"/>
      <c r="C177" s="316" t="s">
        <v>162</v>
      </c>
      <c r="D177" s="316" t="s">
        <v>534</v>
      </c>
      <c r="E177" s="317" t="s">
        <v>7716</v>
      </c>
      <c r="F177" s="318" t="s">
        <v>7717</v>
      </c>
      <c r="G177" s="319" t="s">
        <v>502</v>
      </c>
      <c r="H177" s="320">
        <v>2.8839999999999999</v>
      </c>
      <c r="I177" s="321"/>
      <c r="J177" s="322">
        <f>ROUND(I177*H177,2)</f>
        <v>0</v>
      </c>
      <c r="K177" s="323"/>
      <c r="L177" s="324"/>
      <c r="M177" s="325" t="s">
        <v>1</v>
      </c>
      <c r="N177" s="32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136</v>
      </c>
      <c r="AT177" s="259" t="s">
        <v>534</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212</v>
      </c>
    </row>
    <row r="178" s="13" customFormat="1">
      <c r="A178" s="13"/>
      <c r="B178" s="269"/>
      <c r="C178" s="270"/>
      <c r="D178" s="261" t="s">
        <v>465</v>
      </c>
      <c r="E178" s="271" t="s">
        <v>1</v>
      </c>
      <c r="F178" s="272" t="s">
        <v>8687</v>
      </c>
      <c r="G178" s="270"/>
      <c r="H178" s="273">
        <v>2.8839999999999999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465</v>
      </c>
      <c r="AU178" s="279" t="s">
        <v>93</v>
      </c>
      <c r="AV178" s="13" t="s">
        <v>93</v>
      </c>
      <c r="AW178" s="13" t="s">
        <v>38</v>
      </c>
      <c r="AX178" s="13" t="s">
        <v>83</v>
      </c>
      <c r="AY178" s="279" t="s">
        <v>397</v>
      </c>
    </row>
    <row r="179" s="14" customFormat="1">
      <c r="A179" s="14"/>
      <c r="B179" s="280"/>
      <c r="C179" s="281"/>
      <c r="D179" s="261" t="s">
        <v>465</v>
      </c>
      <c r="E179" s="282" t="s">
        <v>1</v>
      </c>
      <c r="F179" s="283" t="s">
        <v>467</v>
      </c>
      <c r="G179" s="281"/>
      <c r="H179" s="284">
        <v>2.8839999999999999</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465</v>
      </c>
      <c r="AU179" s="290" t="s">
        <v>93</v>
      </c>
      <c r="AV179" s="14" t="s">
        <v>124</v>
      </c>
      <c r="AW179" s="14" t="s">
        <v>38</v>
      </c>
      <c r="AX179" s="14" t="s">
        <v>91</v>
      </c>
      <c r="AY179" s="290" t="s">
        <v>397</v>
      </c>
    </row>
    <row r="180" s="12" customFormat="1" ht="22.8" customHeight="1">
      <c r="A180" s="12"/>
      <c r="B180" s="231"/>
      <c r="C180" s="232"/>
      <c r="D180" s="233" t="s">
        <v>82</v>
      </c>
      <c r="E180" s="245" t="s">
        <v>124</v>
      </c>
      <c r="F180" s="245" t="s">
        <v>817</v>
      </c>
      <c r="G180" s="232"/>
      <c r="H180" s="232"/>
      <c r="I180" s="235"/>
      <c r="J180" s="246">
        <f>BK180</f>
        <v>0</v>
      </c>
      <c r="K180" s="232"/>
      <c r="L180" s="237"/>
      <c r="M180" s="238"/>
      <c r="N180" s="239"/>
      <c r="O180" s="239"/>
      <c r="P180" s="240">
        <f>SUM(P181:P183)</f>
        <v>0</v>
      </c>
      <c r="Q180" s="239"/>
      <c r="R180" s="240">
        <f>SUM(R181:R183)</f>
        <v>0</v>
      </c>
      <c r="S180" s="239"/>
      <c r="T180" s="241">
        <f>SUM(T181:T183)</f>
        <v>0</v>
      </c>
      <c r="U180" s="12"/>
      <c r="V180" s="12"/>
      <c r="W180" s="12"/>
      <c r="X180" s="12"/>
      <c r="Y180" s="12"/>
      <c r="Z180" s="12"/>
      <c r="AA180" s="12"/>
      <c r="AB180" s="12"/>
      <c r="AC180" s="12"/>
      <c r="AD180" s="12"/>
      <c r="AE180" s="12"/>
      <c r="AR180" s="242" t="s">
        <v>91</v>
      </c>
      <c r="AT180" s="243" t="s">
        <v>82</v>
      </c>
      <c r="AU180" s="243" t="s">
        <v>91</v>
      </c>
      <c r="AY180" s="242" t="s">
        <v>397</v>
      </c>
      <c r="BK180" s="244">
        <f>SUM(BK181:BK183)</f>
        <v>0</v>
      </c>
    </row>
    <row r="181" s="2" customFormat="1" ht="21.75" customHeight="1">
      <c r="A181" s="40"/>
      <c r="B181" s="41"/>
      <c r="C181" s="247" t="s">
        <v>165</v>
      </c>
      <c r="D181" s="247" t="s">
        <v>400</v>
      </c>
      <c r="E181" s="248" t="s">
        <v>7722</v>
      </c>
      <c r="F181" s="249" t="s">
        <v>7723</v>
      </c>
      <c r="G181" s="250" t="s">
        <v>464</v>
      </c>
      <c r="H181" s="251">
        <v>0.51000000000000001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215</v>
      </c>
    </row>
    <row r="182" s="13" customFormat="1">
      <c r="A182" s="13"/>
      <c r="B182" s="269"/>
      <c r="C182" s="270"/>
      <c r="D182" s="261" t="s">
        <v>465</v>
      </c>
      <c r="E182" s="271" t="s">
        <v>1</v>
      </c>
      <c r="F182" s="272" t="s">
        <v>8688</v>
      </c>
      <c r="G182" s="270"/>
      <c r="H182" s="273">
        <v>0.51000000000000001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0.51000000000000001</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12" customFormat="1" ht="22.8" customHeight="1">
      <c r="A184" s="12"/>
      <c r="B184" s="231"/>
      <c r="C184" s="232"/>
      <c r="D184" s="233" t="s">
        <v>82</v>
      </c>
      <c r="E184" s="245" t="s">
        <v>136</v>
      </c>
      <c r="F184" s="245" t="s">
        <v>7728</v>
      </c>
      <c r="G184" s="232"/>
      <c r="H184" s="232"/>
      <c r="I184" s="235"/>
      <c r="J184" s="246">
        <f>BK184</f>
        <v>0</v>
      </c>
      <c r="K184" s="232"/>
      <c r="L184" s="237"/>
      <c r="M184" s="238"/>
      <c r="N184" s="239"/>
      <c r="O184" s="239"/>
      <c r="P184" s="240">
        <f>SUM(P185:P220)</f>
        <v>0</v>
      </c>
      <c r="Q184" s="239"/>
      <c r="R184" s="240">
        <f>SUM(R185:R220)</f>
        <v>0</v>
      </c>
      <c r="S184" s="239"/>
      <c r="T184" s="241">
        <f>SUM(T185:T220)</f>
        <v>0</v>
      </c>
      <c r="U184" s="12"/>
      <c r="V184" s="12"/>
      <c r="W184" s="12"/>
      <c r="X184" s="12"/>
      <c r="Y184" s="12"/>
      <c r="Z184" s="12"/>
      <c r="AA184" s="12"/>
      <c r="AB184" s="12"/>
      <c r="AC184" s="12"/>
      <c r="AD184" s="12"/>
      <c r="AE184" s="12"/>
      <c r="AR184" s="242" t="s">
        <v>91</v>
      </c>
      <c r="AT184" s="243" t="s">
        <v>82</v>
      </c>
      <c r="AU184" s="243" t="s">
        <v>91</v>
      </c>
      <c r="AY184" s="242" t="s">
        <v>397</v>
      </c>
      <c r="BK184" s="244">
        <f>SUM(BK185:BK220)</f>
        <v>0</v>
      </c>
    </row>
    <row r="185" s="2" customFormat="1" ht="33" customHeight="1">
      <c r="A185" s="40"/>
      <c r="B185" s="41"/>
      <c r="C185" s="247" t="s">
        <v>168</v>
      </c>
      <c r="D185" s="247" t="s">
        <v>400</v>
      </c>
      <c r="E185" s="248" t="s">
        <v>8689</v>
      </c>
      <c r="F185" s="249" t="s">
        <v>8690</v>
      </c>
      <c r="G185" s="250" t="s">
        <v>461</v>
      </c>
      <c r="H185" s="251">
        <v>10.5</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661</v>
      </c>
    </row>
    <row r="186" s="13" customFormat="1">
      <c r="A186" s="13"/>
      <c r="B186" s="269"/>
      <c r="C186" s="270"/>
      <c r="D186" s="261" t="s">
        <v>465</v>
      </c>
      <c r="E186" s="271" t="s">
        <v>1</v>
      </c>
      <c r="F186" s="272" t="s">
        <v>8691</v>
      </c>
      <c r="G186" s="270"/>
      <c r="H186" s="273">
        <v>10.5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10.5</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21.75" customHeight="1">
      <c r="A188" s="40"/>
      <c r="B188" s="41"/>
      <c r="C188" s="316" t="s">
        <v>171</v>
      </c>
      <c r="D188" s="316" t="s">
        <v>534</v>
      </c>
      <c r="E188" s="317" t="s">
        <v>8692</v>
      </c>
      <c r="F188" s="318" t="s">
        <v>8693</v>
      </c>
      <c r="G188" s="319" t="s">
        <v>461</v>
      </c>
      <c r="H188" s="320">
        <v>10.5</v>
      </c>
      <c r="I188" s="321"/>
      <c r="J188" s="322">
        <f>ROUND(I188*H188,2)</f>
        <v>0</v>
      </c>
      <c r="K188" s="323"/>
      <c r="L188" s="324"/>
      <c r="M188" s="325" t="s">
        <v>1</v>
      </c>
      <c r="N188" s="32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136</v>
      </c>
      <c r="AT188" s="259" t="s">
        <v>534</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664</v>
      </c>
    </row>
    <row r="189" s="13" customFormat="1">
      <c r="A189" s="13"/>
      <c r="B189" s="269"/>
      <c r="C189" s="270"/>
      <c r="D189" s="261" t="s">
        <v>465</v>
      </c>
      <c r="E189" s="271" t="s">
        <v>1</v>
      </c>
      <c r="F189" s="272" t="s">
        <v>8691</v>
      </c>
      <c r="G189" s="270"/>
      <c r="H189" s="273">
        <v>10.5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4" customFormat="1">
      <c r="A190" s="14"/>
      <c r="B190" s="280"/>
      <c r="C190" s="281"/>
      <c r="D190" s="261" t="s">
        <v>465</v>
      </c>
      <c r="E190" s="282" t="s">
        <v>1</v>
      </c>
      <c r="F190" s="283" t="s">
        <v>467</v>
      </c>
      <c r="G190" s="281"/>
      <c r="H190" s="284">
        <v>10.5</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465</v>
      </c>
      <c r="AU190" s="290" t="s">
        <v>93</v>
      </c>
      <c r="AV190" s="14" t="s">
        <v>124</v>
      </c>
      <c r="AW190" s="14" t="s">
        <v>38</v>
      </c>
      <c r="AX190" s="14" t="s">
        <v>91</v>
      </c>
      <c r="AY190" s="290" t="s">
        <v>397</v>
      </c>
    </row>
    <row r="191" s="2" customFormat="1" ht="33" customHeight="1">
      <c r="A191" s="40"/>
      <c r="B191" s="41"/>
      <c r="C191" s="247" t="s">
        <v>174</v>
      </c>
      <c r="D191" s="247" t="s">
        <v>400</v>
      </c>
      <c r="E191" s="248" t="s">
        <v>8694</v>
      </c>
      <c r="F191" s="249" t="s">
        <v>8695</v>
      </c>
      <c r="G191" s="250" t="s">
        <v>656</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667</v>
      </c>
    </row>
    <row r="192" s="13" customFormat="1">
      <c r="A192" s="13"/>
      <c r="B192" s="269"/>
      <c r="C192" s="270"/>
      <c r="D192" s="261" t="s">
        <v>465</v>
      </c>
      <c r="E192" s="271" t="s">
        <v>1</v>
      </c>
      <c r="F192" s="272" t="s">
        <v>91</v>
      </c>
      <c r="G192" s="270"/>
      <c r="H192" s="273">
        <v>1</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1</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21.75" customHeight="1">
      <c r="A194" s="40"/>
      <c r="B194" s="41"/>
      <c r="C194" s="316" t="s">
        <v>7</v>
      </c>
      <c r="D194" s="316" t="s">
        <v>534</v>
      </c>
      <c r="E194" s="317" t="s">
        <v>8696</v>
      </c>
      <c r="F194" s="318" t="s">
        <v>8697</v>
      </c>
      <c r="G194" s="319" t="s">
        <v>656</v>
      </c>
      <c r="H194" s="320">
        <v>1</v>
      </c>
      <c r="I194" s="321"/>
      <c r="J194" s="322">
        <f>ROUND(I194*H194,2)</f>
        <v>0</v>
      </c>
      <c r="K194" s="323"/>
      <c r="L194" s="324"/>
      <c r="M194" s="325" t="s">
        <v>1</v>
      </c>
      <c r="N194" s="32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136</v>
      </c>
      <c r="AT194" s="259" t="s">
        <v>534</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670</v>
      </c>
    </row>
    <row r="195" s="13" customFormat="1">
      <c r="A195" s="13"/>
      <c r="B195" s="269"/>
      <c r="C195" s="270"/>
      <c r="D195" s="261" t="s">
        <v>465</v>
      </c>
      <c r="E195" s="271" t="s">
        <v>1</v>
      </c>
      <c r="F195" s="272" t="s">
        <v>91</v>
      </c>
      <c r="G195" s="270"/>
      <c r="H195" s="273">
        <v>1</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1</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33" customHeight="1">
      <c r="A197" s="40"/>
      <c r="B197" s="41"/>
      <c r="C197" s="247" t="s">
        <v>179</v>
      </c>
      <c r="D197" s="247" t="s">
        <v>400</v>
      </c>
      <c r="E197" s="248" t="s">
        <v>8698</v>
      </c>
      <c r="F197" s="249" t="s">
        <v>8699</v>
      </c>
      <c r="G197" s="250" t="s">
        <v>656</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673</v>
      </c>
    </row>
    <row r="198" s="13" customFormat="1">
      <c r="A198" s="13"/>
      <c r="B198" s="269"/>
      <c r="C198" s="270"/>
      <c r="D198" s="261" t="s">
        <v>465</v>
      </c>
      <c r="E198" s="271" t="s">
        <v>1</v>
      </c>
      <c r="F198" s="272" t="s">
        <v>91</v>
      </c>
      <c r="G198" s="270"/>
      <c r="H198" s="273">
        <v>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16.5" customHeight="1">
      <c r="A200" s="40"/>
      <c r="B200" s="41"/>
      <c r="C200" s="316" t="s">
        <v>185</v>
      </c>
      <c r="D200" s="316" t="s">
        <v>534</v>
      </c>
      <c r="E200" s="317" t="s">
        <v>8700</v>
      </c>
      <c r="F200" s="318" t="s">
        <v>8701</v>
      </c>
      <c r="G200" s="319" t="s">
        <v>656</v>
      </c>
      <c r="H200" s="320">
        <v>1</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136</v>
      </c>
      <c r="AT200" s="259" t="s">
        <v>534</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676</v>
      </c>
    </row>
    <row r="201" s="13" customFormat="1">
      <c r="A201" s="13"/>
      <c r="B201" s="269"/>
      <c r="C201" s="270"/>
      <c r="D201" s="261" t="s">
        <v>465</v>
      </c>
      <c r="E201" s="271" t="s">
        <v>1</v>
      </c>
      <c r="F201" s="272" t="s">
        <v>91</v>
      </c>
      <c r="G201" s="270"/>
      <c r="H201" s="273">
        <v>1</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1</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33" customHeight="1">
      <c r="A203" s="40"/>
      <c r="B203" s="41"/>
      <c r="C203" s="247" t="s">
        <v>188</v>
      </c>
      <c r="D203" s="247" t="s">
        <v>400</v>
      </c>
      <c r="E203" s="248" t="s">
        <v>8702</v>
      </c>
      <c r="F203" s="249" t="s">
        <v>8703</v>
      </c>
      <c r="G203" s="250" t="s">
        <v>656</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679</v>
      </c>
    </row>
    <row r="204" s="13" customFormat="1">
      <c r="A204" s="13"/>
      <c r="B204" s="269"/>
      <c r="C204" s="270"/>
      <c r="D204" s="261" t="s">
        <v>465</v>
      </c>
      <c r="E204" s="271" t="s">
        <v>1</v>
      </c>
      <c r="F204" s="272" t="s">
        <v>91</v>
      </c>
      <c r="G204" s="270"/>
      <c r="H204" s="273">
        <v>1</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1</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16.5" customHeight="1">
      <c r="A206" s="40"/>
      <c r="B206" s="41"/>
      <c r="C206" s="316" t="s">
        <v>191</v>
      </c>
      <c r="D206" s="316" t="s">
        <v>534</v>
      </c>
      <c r="E206" s="317" t="s">
        <v>8704</v>
      </c>
      <c r="F206" s="318" t="s">
        <v>8705</v>
      </c>
      <c r="G206" s="319" t="s">
        <v>656</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682</v>
      </c>
    </row>
    <row r="207" s="13" customFormat="1">
      <c r="A207" s="13"/>
      <c r="B207" s="269"/>
      <c r="C207" s="270"/>
      <c r="D207" s="261" t="s">
        <v>465</v>
      </c>
      <c r="E207" s="271" t="s">
        <v>1</v>
      </c>
      <c r="F207" s="272" t="s">
        <v>91</v>
      </c>
      <c r="G207" s="270"/>
      <c r="H207" s="273">
        <v>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33" customHeight="1">
      <c r="A209" s="40"/>
      <c r="B209" s="41"/>
      <c r="C209" s="247" t="s">
        <v>194</v>
      </c>
      <c r="D209" s="247" t="s">
        <v>400</v>
      </c>
      <c r="E209" s="248" t="s">
        <v>8706</v>
      </c>
      <c r="F209" s="249" t="s">
        <v>8707</v>
      </c>
      <c r="G209" s="250" t="s">
        <v>656</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995</v>
      </c>
    </row>
    <row r="210" s="13" customFormat="1">
      <c r="A210" s="13"/>
      <c r="B210" s="269"/>
      <c r="C210" s="270"/>
      <c r="D210" s="261" t="s">
        <v>465</v>
      </c>
      <c r="E210" s="271" t="s">
        <v>1</v>
      </c>
      <c r="F210" s="272" t="s">
        <v>91</v>
      </c>
      <c r="G210" s="270"/>
      <c r="H210" s="273">
        <v>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465</v>
      </c>
      <c r="AU210" s="279" t="s">
        <v>93</v>
      </c>
      <c r="AV210" s="13" t="s">
        <v>93</v>
      </c>
      <c r="AW210" s="13" t="s">
        <v>38</v>
      </c>
      <c r="AX210" s="13" t="s">
        <v>83</v>
      </c>
      <c r="AY210" s="279" t="s">
        <v>397</v>
      </c>
    </row>
    <row r="211" s="14" customFormat="1">
      <c r="A211" s="14"/>
      <c r="B211" s="280"/>
      <c r="C211" s="281"/>
      <c r="D211" s="261" t="s">
        <v>465</v>
      </c>
      <c r="E211" s="282" t="s">
        <v>1</v>
      </c>
      <c r="F211" s="283" t="s">
        <v>467</v>
      </c>
      <c r="G211" s="281"/>
      <c r="H211" s="284">
        <v>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465</v>
      </c>
      <c r="AU211" s="290" t="s">
        <v>93</v>
      </c>
      <c r="AV211" s="14" t="s">
        <v>124</v>
      </c>
      <c r="AW211" s="14" t="s">
        <v>38</v>
      </c>
      <c r="AX211" s="14" t="s">
        <v>91</v>
      </c>
      <c r="AY211" s="290" t="s">
        <v>397</v>
      </c>
    </row>
    <row r="212" s="2" customFormat="1" ht="16.5" customHeight="1">
      <c r="A212" s="40"/>
      <c r="B212" s="41"/>
      <c r="C212" s="316" t="s">
        <v>197</v>
      </c>
      <c r="D212" s="316" t="s">
        <v>534</v>
      </c>
      <c r="E212" s="317" t="s">
        <v>8708</v>
      </c>
      <c r="F212" s="318" t="s">
        <v>8709</v>
      </c>
      <c r="G212" s="319" t="s">
        <v>656</v>
      </c>
      <c r="H212" s="320">
        <v>1</v>
      </c>
      <c r="I212" s="321"/>
      <c r="J212" s="322">
        <f>ROUND(I212*H212,2)</f>
        <v>0</v>
      </c>
      <c r="K212" s="323"/>
      <c r="L212" s="324"/>
      <c r="M212" s="325" t="s">
        <v>1</v>
      </c>
      <c r="N212" s="32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136</v>
      </c>
      <c r="AT212" s="259" t="s">
        <v>534</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1026</v>
      </c>
    </row>
    <row r="213" s="13" customFormat="1">
      <c r="A213" s="13"/>
      <c r="B213" s="269"/>
      <c r="C213" s="270"/>
      <c r="D213" s="261" t="s">
        <v>465</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465</v>
      </c>
      <c r="AU213" s="279" t="s">
        <v>93</v>
      </c>
      <c r="AV213" s="13" t="s">
        <v>93</v>
      </c>
      <c r="AW213" s="13" t="s">
        <v>38</v>
      </c>
      <c r="AX213" s="13" t="s">
        <v>83</v>
      </c>
      <c r="AY213" s="279" t="s">
        <v>397</v>
      </c>
    </row>
    <row r="214" s="14" customFormat="1">
      <c r="A214" s="14"/>
      <c r="B214" s="280"/>
      <c r="C214" s="281"/>
      <c r="D214" s="261" t="s">
        <v>465</v>
      </c>
      <c r="E214" s="282" t="s">
        <v>1</v>
      </c>
      <c r="F214" s="283" t="s">
        <v>467</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465</v>
      </c>
      <c r="AU214" s="290" t="s">
        <v>93</v>
      </c>
      <c r="AV214" s="14" t="s">
        <v>124</v>
      </c>
      <c r="AW214" s="14" t="s">
        <v>38</v>
      </c>
      <c r="AX214" s="14" t="s">
        <v>91</v>
      </c>
      <c r="AY214" s="290" t="s">
        <v>397</v>
      </c>
    </row>
    <row r="215" s="2" customFormat="1" ht="16.5" customHeight="1">
      <c r="A215" s="40"/>
      <c r="B215" s="41"/>
      <c r="C215" s="247" t="s">
        <v>200</v>
      </c>
      <c r="D215" s="247" t="s">
        <v>400</v>
      </c>
      <c r="E215" s="248" t="s">
        <v>8710</v>
      </c>
      <c r="F215" s="249" t="s">
        <v>8711</v>
      </c>
      <c r="G215" s="250" t="s">
        <v>461</v>
      </c>
      <c r="H215" s="251">
        <v>11.5</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1042</v>
      </c>
    </row>
    <row r="216" s="13" customFormat="1">
      <c r="A216" s="13"/>
      <c r="B216" s="269"/>
      <c r="C216" s="270"/>
      <c r="D216" s="261" t="s">
        <v>465</v>
      </c>
      <c r="E216" s="271" t="s">
        <v>1</v>
      </c>
      <c r="F216" s="272" t="s">
        <v>8712</v>
      </c>
      <c r="G216" s="270"/>
      <c r="H216" s="273">
        <v>11.5</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11.5</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16.5" customHeight="1">
      <c r="A218" s="40"/>
      <c r="B218" s="41"/>
      <c r="C218" s="247" t="s">
        <v>203</v>
      </c>
      <c r="D218" s="247" t="s">
        <v>400</v>
      </c>
      <c r="E218" s="248" t="s">
        <v>7938</v>
      </c>
      <c r="F218" s="249" t="s">
        <v>7939</v>
      </c>
      <c r="G218" s="250" t="s">
        <v>461</v>
      </c>
      <c r="H218" s="251">
        <v>8.5</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1057</v>
      </c>
    </row>
    <row r="219" s="13" customFormat="1">
      <c r="A219" s="13"/>
      <c r="B219" s="269"/>
      <c r="C219" s="270"/>
      <c r="D219" s="261" t="s">
        <v>465</v>
      </c>
      <c r="E219" s="271" t="s">
        <v>1</v>
      </c>
      <c r="F219" s="272" t="s">
        <v>8713</v>
      </c>
      <c r="G219" s="270"/>
      <c r="H219" s="273">
        <v>8.5</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8.5</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12" customFormat="1" ht="22.8" customHeight="1">
      <c r="A221" s="12"/>
      <c r="B221" s="231"/>
      <c r="C221" s="232"/>
      <c r="D221" s="233" t="s">
        <v>82</v>
      </c>
      <c r="E221" s="245" t="s">
        <v>1353</v>
      </c>
      <c r="F221" s="245" t="s">
        <v>1354</v>
      </c>
      <c r="G221" s="232"/>
      <c r="H221" s="232"/>
      <c r="I221" s="235"/>
      <c r="J221" s="246">
        <f>BK221</f>
        <v>0</v>
      </c>
      <c r="K221" s="232"/>
      <c r="L221" s="237"/>
      <c r="M221" s="238"/>
      <c r="N221" s="239"/>
      <c r="O221" s="239"/>
      <c r="P221" s="240">
        <f>SUM(P222:P224)</f>
        <v>0</v>
      </c>
      <c r="Q221" s="239"/>
      <c r="R221" s="240">
        <f>SUM(R222:R224)</f>
        <v>0</v>
      </c>
      <c r="S221" s="239"/>
      <c r="T221" s="241">
        <f>SUM(T222:T224)</f>
        <v>0</v>
      </c>
      <c r="U221" s="12"/>
      <c r="V221" s="12"/>
      <c r="W221" s="12"/>
      <c r="X221" s="12"/>
      <c r="Y221" s="12"/>
      <c r="Z221" s="12"/>
      <c r="AA221" s="12"/>
      <c r="AB221" s="12"/>
      <c r="AC221" s="12"/>
      <c r="AD221" s="12"/>
      <c r="AE221" s="12"/>
      <c r="AR221" s="242" t="s">
        <v>91</v>
      </c>
      <c r="AT221" s="243" t="s">
        <v>82</v>
      </c>
      <c r="AU221" s="243" t="s">
        <v>91</v>
      </c>
      <c r="AY221" s="242" t="s">
        <v>397</v>
      </c>
      <c r="BK221" s="244">
        <f>SUM(BK222:BK224)</f>
        <v>0</v>
      </c>
    </row>
    <row r="222" s="2" customFormat="1" ht="44.25" customHeight="1">
      <c r="A222" s="40"/>
      <c r="B222" s="41"/>
      <c r="C222" s="247" t="s">
        <v>206</v>
      </c>
      <c r="D222" s="247" t="s">
        <v>400</v>
      </c>
      <c r="E222" s="248" t="s">
        <v>7814</v>
      </c>
      <c r="F222" s="249" t="s">
        <v>7815</v>
      </c>
      <c r="G222" s="250" t="s">
        <v>502</v>
      </c>
      <c r="H222" s="251">
        <v>0.025000000000000001</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1066</v>
      </c>
    </row>
    <row r="223" s="13" customFormat="1">
      <c r="A223" s="13"/>
      <c r="B223" s="269"/>
      <c r="C223" s="270"/>
      <c r="D223" s="261" t="s">
        <v>465</v>
      </c>
      <c r="E223" s="271" t="s">
        <v>1</v>
      </c>
      <c r="F223" s="272" t="s">
        <v>8714</v>
      </c>
      <c r="G223" s="270"/>
      <c r="H223" s="273">
        <v>0.025000000000000001</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0.025000000000000001</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12" customFormat="1" ht="25.92" customHeight="1">
      <c r="A225" s="12"/>
      <c r="B225" s="231"/>
      <c r="C225" s="232"/>
      <c r="D225" s="233" t="s">
        <v>82</v>
      </c>
      <c r="E225" s="234" t="s">
        <v>1359</v>
      </c>
      <c r="F225" s="234" t="s">
        <v>1360</v>
      </c>
      <c r="G225" s="232"/>
      <c r="H225" s="232"/>
      <c r="I225" s="235"/>
      <c r="J225" s="236">
        <f>BK225</f>
        <v>0</v>
      </c>
      <c r="K225" s="232"/>
      <c r="L225" s="237"/>
      <c r="M225" s="238"/>
      <c r="N225" s="239"/>
      <c r="O225" s="239"/>
      <c r="P225" s="240">
        <f>P226</f>
        <v>0</v>
      </c>
      <c r="Q225" s="239"/>
      <c r="R225" s="240">
        <f>R226</f>
        <v>0</v>
      </c>
      <c r="S225" s="239"/>
      <c r="T225" s="241">
        <f>T226</f>
        <v>0</v>
      </c>
      <c r="U225" s="12"/>
      <c r="V225" s="12"/>
      <c r="W225" s="12"/>
      <c r="X225" s="12"/>
      <c r="Y225" s="12"/>
      <c r="Z225" s="12"/>
      <c r="AA225" s="12"/>
      <c r="AB225" s="12"/>
      <c r="AC225" s="12"/>
      <c r="AD225" s="12"/>
      <c r="AE225" s="12"/>
      <c r="AR225" s="242" t="s">
        <v>93</v>
      </c>
      <c r="AT225" s="243" t="s">
        <v>82</v>
      </c>
      <c r="AU225" s="243" t="s">
        <v>83</v>
      </c>
      <c r="AY225" s="242" t="s">
        <v>397</v>
      </c>
      <c r="BK225" s="244">
        <f>BK226</f>
        <v>0</v>
      </c>
    </row>
    <row r="226" s="12" customFormat="1" ht="22.8" customHeight="1">
      <c r="A226" s="12"/>
      <c r="B226" s="231"/>
      <c r="C226" s="232"/>
      <c r="D226" s="233" t="s">
        <v>82</v>
      </c>
      <c r="E226" s="245" t="s">
        <v>3595</v>
      </c>
      <c r="F226" s="245" t="s">
        <v>4923</v>
      </c>
      <c r="G226" s="232"/>
      <c r="H226" s="232"/>
      <c r="I226" s="235"/>
      <c r="J226" s="246">
        <f>BK226</f>
        <v>0</v>
      </c>
      <c r="K226" s="232"/>
      <c r="L226" s="237"/>
      <c r="M226" s="238"/>
      <c r="N226" s="239"/>
      <c r="O226" s="239"/>
      <c r="P226" s="240">
        <f>SUM(P227:P232)</f>
        <v>0</v>
      </c>
      <c r="Q226" s="239"/>
      <c r="R226" s="240">
        <f>SUM(R227:R232)</f>
        <v>0</v>
      </c>
      <c r="S226" s="239"/>
      <c r="T226" s="241">
        <f>SUM(T227:T232)</f>
        <v>0</v>
      </c>
      <c r="U226" s="12"/>
      <c r="V226" s="12"/>
      <c r="W226" s="12"/>
      <c r="X226" s="12"/>
      <c r="Y226" s="12"/>
      <c r="Z226" s="12"/>
      <c r="AA226" s="12"/>
      <c r="AB226" s="12"/>
      <c r="AC226" s="12"/>
      <c r="AD226" s="12"/>
      <c r="AE226" s="12"/>
      <c r="AR226" s="242" t="s">
        <v>93</v>
      </c>
      <c r="AT226" s="243" t="s">
        <v>82</v>
      </c>
      <c r="AU226" s="243" t="s">
        <v>91</v>
      </c>
      <c r="AY226" s="242" t="s">
        <v>397</v>
      </c>
      <c r="BK226" s="244">
        <f>SUM(BK227:BK232)</f>
        <v>0</v>
      </c>
    </row>
    <row r="227" s="2" customFormat="1" ht="21.75" customHeight="1">
      <c r="A227" s="40"/>
      <c r="B227" s="41"/>
      <c r="C227" s="247" t="s">
        <v>209</v>
      </c>
      <c r="D227" s="247" t="s">
        <v>400</v>
      </c>
      <c r="E227" s="248" t="s">
        <v>8715</v>
      </c>
      <c r="F227" s="249" t="s">
        <v>8716</v>
      </c>
      <c r="G227" s="250" t="s">
        <v>656</v>
      </c>
      <c r="H227" s="251">
        <v>1</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162</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162</v>
      </c>
      <c r="BM227" s="259" t="s">
        <v>1078</v>
      </c>
    </row>
    <row r="228" s="13" customFormat="1">
      <c r="A228" s="13"/>
      <c r="B228" s="269"/>
      <c r="C228" s="270"/>
      <c r="D228" s="261" t="s">
        <v>465</v>
      </c>
      <c r="E228" s="271" t="s">
        <v>1</v>
      </c>
      <c r="F228" s="272" t="s">
        <v>91</v>
      </c>
      <c r="G228" s="270"/>
      <c r="H228" s="273">
        <v>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465</v>
      </c>
      <c r="AU228" s="279" t="s">
        <v>93</v>
      </c>
      <c r="AV228" s="13" t="s">
        <v>93</v>
      </c>
      <c r="AW228" s="13" t="s">
        <v>38</v>
      </c>
      <c r="AX228" s="13" t="s">
        <v>83</v>
      </c>
      <c r="AY228" s="279" t="s">
        <v>397</v>
      </c>
    </row>
    <row r="229" s="14" customFormat="1">
      <c r="A229" s="14"/>
      <c r="B229" s="280"/>
      <c r="C229" s="281"/>
      <c r="D229" s="261" t="s">
        <v>465</v>
      </c>
      <c r="E229" s="282" t="s">
        <v>1</v>
      </c>
      <c r="F229" s="283" t="s">
        <v>467</v>
      </c>
      <c r="G229" s="281"/>
      <c r="H229" s="284">
        <v>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465</v>
      </c>
      <c r="AU229" s="290" t="s">
        <v>93</v>
      </c>
      <c r="AV229" s="14" t="s">
        <v>124</v>
      </c>
      <c r="AW229" s="14" t="s">
        <v>38</v>
      </c>
      <c r="AX229" s="14" t="s">
        <v>91</v>
      </c>
      <c r="AY229" s="290" t="s">
        <v>397</v>
      </c>
    </row>
    <row r="230" s="2" customFormat="1" ht="21.75" customHeight="1">
      <c r="A230" s="40"/>
      <c r="B230" s="41"/>
      <c r="C230" s="316" t="s">
        <v>212</v>
      </c>
      <c r="D230" s="316" t="s">
        <v>534</v>
      </c>
      <c r="E230" s="317" t="s">
        <v>8717</v>
      </c>
      <c r="F230" s="318" t="s">
        <v>8718</v>
      </c>
      <c r="G230" s="319" t="s">
        <v>656</v>
      </c>
      <c r="H230" s="320">
        <v>1</v>
      </c>
      <c r="I230" s="321"/>
      <c r="J230" s="322">
        <f>ROUND(I230*H230,2)</f>
        <v>0</v>
      </c>
      <c r="K230" s="323"/>
      <c r="L230" s="324"/>
      <c r="M230" s="325" t="s">
        <v>1</v>
      </c>
      <c r="N230" s="32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212</v>
      </c>
      <c r="AT230" s="259" t="s">
        <v>534</v>
      </c>
      <c r="AU230" s="259" t="s">
        <v>93</v>
      </c>
      <c r="AY230" s="18" t="s">
        <v>397</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162</v>
      </c>
      <c r="BM230" s="259" t="s">
        <v>1088</v>
      </c>
    </row>
    <row r="231" s="13" customFormat="1">
      <c r="A231" s="13"/>
      <c r="B231" s="269"/>
      <c r="C231" s="270"/>
      <c r="D231" s="261" t="s">
        <v>465</v>
      </c>
      <c r="E231" s="271" t="s">
        <v>1</v>
      </c>
      <c r="F231" s="272" t="s">
        <v>91</v>
      </c>
      <c r="G231" s="270"/>
      <c r="H231" s="273">
        <v>1</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12" customFormat="1" ht="25.92" customHeight="1">
      <c r="A233" s="12"/>
      <c r="B233" s="231"/>
      <c r="C233" s="232"/>
      <c r="D233" s="233" t="s">
        <v>82</v>
      </c>
      <c r="E233" s="234" t="s">
        <v>534</v>
      </c>
      <c r="F233" s="234" t="s">
        <v>7280</v>
      </c>
      <c r="G233" s="232"/>
      <c r="H233" s="232"/>
      <c r="I233" s="235"/>
      <c r="J233" s="236">
        <f>BK233</f>
        <v>0</v>
      </c>
      <c r="K233" s="232"/>
      <c r="L233" s="237"/>
      <c r="M233" s="238"/>
      <c r="N233" s="239"/>
      <c r="O233" s="239"/>
      <c r="P233" s="240">
        <f>P234</f>
        <v>0</v>
      </c>
      <c r="Q233" s="239"/>
      <c r="R233" s="240">
        <f>R234</f>
        <v>0</v>
      </c>
      <c r="S233" s="239"/>
      <c r="T233" s="241">
        <f>T234</f>
        <v>0</v>
      </c>
      <c r="U233" s="12"/>
      <c r="V233" s="12"/>
      <c r="W233" s="12"/>
      <c r="X233" s="12"/>
      <c r="Y233" s="12"/>
      <c r="Z233" s="12"/>
      <c r="AA233" s="12"/>
      <c r="AB233" s="12"/>
      <c r="AC233" s="12"/>
      <c r="AD233" s="12"/>
      <c r="AE233" s="12"/>
      <c r="AR233" s="242" t="s">
        <v>112</v>
      </c>
      <c r="AT233" s="243" t="s">
        <v>82</v>
      </c>
      <c r="AU233" s="243" t="s">
        <v>83</v>
      </c>
      <c r="AY233" s="242" t="s">
        <v>397</v>
      </c>
      <c r="BK233" s="244">
        <f>BK234</f>
        <v>0</v>
      </c>
    </row>
    <row r="234" s="12" customFormat="1" ht="22.8" customHeight="1">
      <c r="A234" s="12"/>
      <c r="B234" s="231"/>
      <c r="C234" s="232"/>
      <c r="D234" s="233" t="s">
        <v>82</v>
      </c>
      <c r="E234" s="245" t="s">
        <v>8719</v>
      </c>
      <c r="F234" s="245" t="s">
        <v>8720</v>
      </c>
      <c r="G234" s="232"/>
      <c r="H234" s="232"/>
      <c r="I234" s="235"/>
      <c r="J234" s="246">
        <f>BK234</f>
        <v>0</v>
      </c>
      <c r="K234" s="232"/>
      <c r="L234" s="237"/>
      <c r="M234" s="238"/>
      <c r="N234" s="239"/>
      <c r="O234" s="239"/>
      <c r="P234" s="240">
        <f>SUM(P235:P243)</f>
        <v>0</v>
      </c>
      <c r="Q234" s="239"/>
      <c r="R234" s="240">
        <f>SUM(R235:R243)</f>
        <v>0</v>
      </c>
      <c r="S234" s="239"/>
      <c r="T234" s="241">
        <f>SUM(T235:T243)</f>
        <v>0</v>
      </c>
      <c r="U234" s="12"/>
      <c r="V234" s="12"/>
      <c r="W234" s="12"/>
      <c r="X234" s="12"/>
      <c r="Y234" s="12"/>
      <c r="Z234" s="12"/>
      <c r="AA234" s="12"/>
      <c r="AB234" s="12"/>
      <c r="AC234" s="12"/>
      <c r="AD234" s="12"/>
      <c r="AE234" s="12"/>
      <c r="AR234" s="242" t="s">
        <v>112</v>
      </c>
      <c r="AT234" s="243" t="s">
        <v>82</v>
      </c>
      <c r="AU234" s="243" t="s">
        <v>91</v>
      </c>
      <c r="AY234" s="242" t="s">
        <v>397</v>
      </c>
      <c r="BK234" s="244">
        <f>SUM(BK235:BK243)</f>
        <v>0</v>
      </c>
    </row>
    <row r="235" s="2" customFormat="1" ht="21.75" customHeight="1">
      <c r="A235" s="40"/>
      <c r="B235" s="41"/>
      <c r="C235" s="247" t="s">
        <v>182</v>
      </c>
      <c r="D235" s="247" t="s">
        <v>400</v>
      </c>
      <c r="E235" s="248" t="s">
        <v>8721</v>
      </c>
      <c r="F235" s="249" t="s">
        <v>8722</v>
      </c>
      <c r="G235" s="250" t="s">
        <v>461</v>
      </c>
      <c r="H235" s="251">
        <v>10.5</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1088</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1088</v>
      </c>
      <c r="BM235" s="259" t="s">
        <v>1096</v>
      </c>
    </row>
    <row r="236" s="13" customFormat="1">
      <c r="A236" s="13"/>
      <c r="B236" s="269"/>
      <c r="C236" s="270"/>
      <c r="D236" s="261" t="s">
        <v>465</v>
      </c>
      <c r="E236" s="271" t="s">
        <v>1</v>
      </c>
      <c r="F236" s="272" t="s">
        <v>8691</v>
      </c>
      <c r="G236" s="270"/>
      <c r="H236" s="273">
        <v>10.5</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10.5</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16.5" customHeight="1">
      <c r="A238" s="40"/>
      <c r="B238" s="41"/>
      <c r="C238" s="247" t="s">
        <v>215</v>
      </c>
      <c r="D238" s="247" t="s">
        <v>400</v>
      </c>
      <c r="E238" s="248" t="s">
        <v>8723</v>
      </c>
      <c r="F238" s="249" t="s">
        <v>8724</v>
      </c>
      <c r="G238" s="250" t="s">
        <v>461</v>
      </c>
      <c r="H238" s="251">
        <v>10.5</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1088</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1088</v>
      </c>
      <c r="BM238" s="259" t="s">
        <v>1105</v>
      </c>
    </row>
    <row r="239" s="13" customFormat="1">
      <c r="A239" s="13"/>
      <c r="B239" s="269"/>
      <c r="C239" s="270"/>
      <c r="D239" s="261" t="s">
        <v>465</v>
      </c>
      <c r="E239" s="271" t="s">
        <v>1</v>
      </c>
      <c r="F239" s="272" t="s">
        <v>8691</v>
      </c>
      <c r="G239" s="270"/>
      <c r="H239" s="273">
        <v>10.5</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10.5</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16.5" customHeight="1">
      <c r="A241" s="40"/>
      <c r="B241" s="41"/>
      <c r="C241" s="247" t="s">
        <v>218</v>
      </c>
      <c r="D241" s="247" t="s">
        <v>400</v>
      </c>
      <c r="E241" s="248" t="s">
        <v>8725</v>
      </c>
      <c r="F241" s="249" t="s">
        <v>8726</v>
      </c>
      <c r="G241" s="250" t="s">
        <v>461</v>
      </c>
      <c r="H241" s="251">
        <v>10.5</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1088</v>
      </c>
      <c r="AT241" s="259" t="s">
        <v>400</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1088</v>
      </c>
      <c r="BM241" s="259" t="s">
        <v>790</v>
      </c>
    </row>
    <row r="242" s="13" customFormat="1">
      <c r="A242" s="13"/>
      <c r="B242" s="269"/>
      <c r="C242" s="270"/>
      <c r="D242" s="261" t="s">
        <v>465</v>
      </c>
      <c r="E242" s="271" t="s">
        <v>1</v>
      </c>
      <c r="F242" s="272" t="s">
        <v>8691</v>
      </c>
      <c r="G242" s="270"/>
      <c r="H242" s="273">
        <v>10.5</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10.5</v>
      </c>
      <c r="I243" s="285"/>
      <c r="J243" s="281"/>
      <c r="K243" s="281"/>
      <c r="L243" s="286"/>
      <c r="M243" s="330"/>
      <c r="N243" s="331"/>
      <c r="O243" s="331"/>
      <c r="P243" s="331"/>
      <c r="Q243" s="331"/>
      <c r="R243" s="331"/>
      <c r="S243" s="331"/>
      <c r="T243" s="332"/>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6.96" customHeight="1">
      <c r="A244" s="40"/>
      <c r="B244" s="68"/>
      <c r="C244" s="69"/>
      <c r="D244" s="69"/>
      <c r="E244" s="69"/>
      <c r="F244" s="69"/>
      <c r="G244" s="69"/>
      <c r="H244" s="69"/>
      <c r="I244" s="195"/>
      <c r="J244" s="69"/>
      <c r="K244" s="69"/>
      <c r="L244" s="46"/>
      <c r="M244" s="40"/>
      <c r="O244" s="40"/>
      <c r="P244" s="40"/>
      <c r="Q244" s="40"/>
      <c r="R244" s="40"/>
      <c r="S244" s="40"/>
      <c r="T244" s="40"/>
      <c r="U244" s="40"/>
      <c r="V244" s="40"/>
      <c r="W244" s="40"/>
      <c r="X244" s="40"/>
      <c r="Y244" s="40"/>
      <c r="Z244" s="40"/>
      <c r="AA244" s="40"/>
      <c r="AB244" s="40"/>
      <c r="AC244" s="40"/>
      <c r="AD244" s="40"/>
      <c r="AE244" s="40"/>
    </row>
  </sheetData>
  <sheetProtection sheet="1" autoFilter="0" formatColumns="0" formatRows="0" objects="1" scenarios="1" spinCount="100000" saltValue="UYV5enXMKGwhGsjn4qBdAsKDNgOmUxfO5Aj/4QLZcPDGmXL/KUmQKCNVQTPgeeWOBAP2Wf+uECv0qh6ex+Nlyg==" hashValue="p+RzeHMU7DPkzfHQ1b3Yn1S6BlPgUBgFGwDQcPFA/OmRhcH8saNwZPQqARCPWOEKG47sqkNCafrHbVq46XCgsA==" algorithmName="SHA-512" password="CC35"/>
  <autoFilter ref="C128:K243"/>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8727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ROUND((SUM(BE127:BE245)),  2)</f>
        <v>0</v>
      </c>
      <c r="G35" s="40"/>
      <c r="H35" s="40"/>
      <c r="I35" s="174">
        <v>0.20999999999999999</v>
      </c>
      <c r="J35" s="173">
        <f>ROUND(((SUM(BE127:BE245))*I35),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ROUND((SUM(BF127:BF245)),  2)</f>
        <v>0</v>
      </c>
      <c r="G36" s="40"/>
      <c r="H36" s="40"/>
      <c r="I36" s="174">
        <v>0.14999999999999999</v>
      </c>
      <c r="J36" s="173">
        <f>ROUND(((SUM(BF127:BF245))*I36),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ROUND((SUM(BG127:BG245)),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ROUND((SUM(BH127:BH245)),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ROUND((SUM(BI127:BI245)),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SO502 - Plynová přípojka NTL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560</v>
      </c>
      <c r="E101" s="214"/>
      <c r="F101" s="214"/>
      <c r="G101" s="214"/>
      <c r="H101" s="214"/>
      <c r="I101" s="215"/>
      <c r="J101" s="216">
        <f>J175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7660</v>
      </c>
      <c r="E102" s="214"/>
      <c r="F102" s="214"/>
      <c r="G102" s="214"/>
      <c r="H102" s="214"/>
      <c r="I102" s="215"/>
      <c r="J102" s="216">
        <f>J179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562</v>
      </c>
      <c r="E103" s="214"/>
      <c r="F103" s="214"/>
      <c r="G103" s="214"/>
      <c r="H103" s="214"/>
      <c r="I103" s="215"/>
      <c r="J103" s="216">
        <f>J222</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7278</v>
      </c>
      <c r="E104" s="208"/>
      <c r="F104" s="208"/>
      <c r="G104" s="208"/>
      <c r="H104" s="208"/>
      <c r="I104" s="209"/>
      <c r="J104" s="210">
        <f>J226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8676</v>
      </c>
      <c r="E105" s="214"/>
      <c r="F105" s="214"/>
      <c r="G105" s="214"/>
      <c r="H105" s="214"/>
      <c r="I105" s="215"/>
      <c r="J105" s="216">
        <f>J227</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2" customFormat="1" ht="16.5" customHeight="1">
      <c r="A117" s="40"/>
      <c r="B117" s="41"/>
      <c r="C117" s="42"/>
      <c r="D117" s="42"/>
      <c r="E117" s="199" t="s">
        <v>7658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556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SO502 - Plynová přípojka NTL</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1. 6. 2020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P128+P226</f>
        <v>0</v>
      </c>
      <c r="Q127" s="106"/>
      <c r="R127" s="228">
        <f>R128+R226</f>
        <v>0</v>
      </c>
      <c r="S127" s="106"/>
      <c r="T127" s="229">
        <f>T128+T226</f>
        <v>0</v>
      </c>
      <c r="U127" s="40"/>
      <c r="V127" s="40"/>
      <c r="W127" s="40"/>
      <c r="X127" s="40"/>
      <c r="Y127" s="40"/>
      <c r="Z127" s="40"/>
      <c r="AA127" s="40"/>
      <c r="AB127" s="40"/>
      <c r="AC127" s="40"/>
      <c r="AD127" s="40"/>
      <c r="AE127" s="40"/>
      <c r="AT127" s="18" t="s">
        <v>82</v>
      </c>
      <c r="AU127" s="18" t="s">
        <v>374</v>
      </c>
      <c r="BK127" s="230">
        <f>BK128+BK226</f>
        <v>0</v>
      </c>
    </row>
    <row r="128" s="12" customFormat="1" ht="25.92" customHeight="1">
      <c r="A128" s="12"/>
      <c r="B128" s="231"/>
      <c r="C128" s="232"/>
      <c r="D128" s="233" t="s">
        <v>82</v>
      </c>
      <c r="E128" s="234" t="s">
        <v>456</v>
      </c>
      <c r="F128" s="234" t="s">
        <v>457</v>
      </c>
      <c r="G128" s="232"/>
      <c r="H128" s="232"/>
      <c r="I128" s="235"/>
      <c r="J128" s="236">
        <f>BK128</f>
        <v>0</v>
      </c>
      <c r="K128" s="232"/>
      <c r="L128" s="237"/>
      <c r="M128" s="238"/>
      <c r="N128" s="239"/>
      <c r="O128" s="239"/>
      <c r="P128" s="240">
        <f>P129+P175+P179+P222</f>
        <v>0</v>
      </c>
      <c r="Q128" s="239"/>
      <c r="R128" s="240">
        <f>R129+R175+R179+R222</f>
        <v>0</v>
      </c>
      <c r="S128" s="239"/>
      <c r="T128" s="241">
        <f>T129+T175+T179+T222</f>
        <v>0</v>
      </c>
      <c r="U128" s="12"/>
      <c r="V128" s="12"/>
      <c r="W128" s="12"/>
      <c r="X128" s="12"/>
      <c r="Y128" s="12"/>
      <c r="Z128" s="12"/>
      <c r="AA128" s="12"/>
      <c r="AB128" s="12"/>
      <c r="AC128" s="12"/>
      <c r="AD128" s="12"/>
      <c r="AE128" s="12"/>
      <c r="AR128" s="242" t="s">
        <v>91</v>
      </c>
      <c r="AT128" s="243" t="s">
        <v>82</v>
      </c>
      <c r="AU128" s="243" t="s">
        <v>83</v>
      </c>
      <c r="AY128" s="242" t="s">
        <v>397</v>
      </c>
      <c r="BK128" s="244">
        <f>BK129+BK175+BK179+BK222</f>
        <v>0</v>
      </c>
    </row>
    <row r="129" s="12" customFormat="1" ht="22.8" customHeight="1">
      <c r="A129" s="12"/>
      <c r="B129" s="231"/>
      <c r="C129" s="232"/>
      <c r="D129" s="233" t="s">
        <v>82</v>
      </c>
      <c r="E129" s="245" t="s">
        <v>91</v>
      </c>
      <c r="F129" s="245" t="s">
        <v>458</v>
      </c>
      <c r="G129" s="232"/>
      <c r="H129" s="232"/>
      <c r="I129" s="235"/>
      <c r="J129" s="246">
        <f>BK129</f>
        <v>0</v>
      </c>
      <c r="K129" s="232"/>
      <c r="L129" s="237"/>
      <c r="M129" s="238"/>
      <c r="N129" s="239"/>
      <c r="O129" s="239"/>
      <c r="P129" s="240">
        <f>SUM(P130:P174)</f>
        <v>0</v>
      </c>
      <c r="Q129" s="239"/>
      <c r="R129" s="240">
        <f>SUM(R130:R174)</f>
        <v>0</v>
      </c>
      <c r="S129" s="239"/>
      <c r="T129" s="241">
        <f>SUM(T130:T174)</f>
        <v>0</v>
      </c>
      <c r="U129" s="12"/>
      <c r="V129" s="12"/>
      <c r="W129" s="12"/>
      <c r="X129" s="12"/>
      <c r="Y129" s="12"/>
      <c r="Z129" s="12"/>
      <c r="AA129" s="12"/>
      <c r="AB129" s="12"/>
      <c r="AC129" s="12"/>
      <c r="AD129" s="12"/>
      <c r="AE129" s="12"/>
      <c r="AR129" s="242" t="s">
        <v>91</v>
      </c>
      <c r="AT129" s="243" t="s">
        <v>82</v>
      </c>
      <c r="AU129" s="243" t="s">
        <v>91</v>
      </c>
      <c r="AY129" s="242" t="s">
        <v>397</v>
      </c>
      <c r="BK129" s="244">
        <f>SUM(BK130:BK174)</f>
        <v>0</v>
      </c>
    </row>
    <row r="130" s="2" customFormat="1" ht="55.5" customHeight="1">
      <c r="A130" s="40"/>
      <c r="B130" s="41"/>
      <c r="C130" s="247" t="s">
        <v>91</v>
      </c>
      <c r="D130" s="247" t="s">
        <v>400</v>
      </c>
      <c r="E130" s="248" t="s">
        <v>7664</v>
      </c>
      <c r="F130" s="249" t="s">
        <v>7662</v>
      </c>
      <c r="G130" s="250" t="s">
        <v>461</v>
      </c>
      <c r="H130" s="251">
        <v>3</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3" customFormat="1">
      <c r="A131" s="13"/>
      <c r="B131" s="269"/>
      <c r="C131" s="270"/>
      <c r="D131" s="261" t="s">
        <v>465</v>
      </c>
      <c r="E131" s="271" t="s">
        <v>1</v>
      </c>
      <c r="F131" s="272" t="s">
        <v>7792</v>
      </c>
      <c r="G131" s="270"/>
      <c r="H131" s="273">
        <v>3</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3</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55.5" customHeight="1">
      <c r="A133" s="40"/>
      <c r="B133" s="41"/>
      <c r="C133" s="247" t="s">
        <v>93</v>
      </c>
      <c r="D133" s="247" t="s">
        <v>400</v>
      </c>
      <c r="E133" s="248" t="s">
        <v>7666</v>
      </c>
      <c r="F133" s="249" t="s">
        <v>7662</v>
      </c>
      <c r="G133" s="250" t="s">
        <v>461</v>
      </c>
      <c r="H133" s="251">
        <v>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3" customFormat="1">
      <c r="A134" s="13"/>
      <c r="B134" s="269"/>
      <c r="C134" s="270"/>
      <c r="D134" s="261" t="s">
        <v>465</v>
      </c>
      <c r="E134" s="271" t="s">
        <v>1</v>
      </c>
      <c r="F134" s="272" t="s">
        <v>7797</v>
      </c>
      <c r="G134" s="270"/>
      <c r="H134" s="273">
        <v>5</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5</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33" customHeight="1">
      <c r="A136" s="40"/>
      <c r="B136" s="41"/>
      <c r="C136" s="247" t="s">
        <v>112</v>
      </c>
      <c r="D136" s="247" t="s">
        <v>400</v>
      </c>
      <c r="E136" s="248" t="s">
        <v>7668</v>
      </c>
      <c r="F136" s="249" t="s">
        <v>7669</v>
      </c>
      <c r="G136" s="250" t="s">
        <v>464</v>
      </c>
      <c r="H136" s="251">
        <v>4.7999999999999998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13" customFormat="1">
      <c r="A137" s="13"/>
      <c r="B137" s="269"/>
      <c r="C137" s="270"/>
      <c r="D137" s="261" t="s">
        <v>465</v>
      </c>
      <c r="E137" s="271" t="s">
        <v>1</v>
      </c>
      <c r="F137" s="272" t="s">
        <v>8728</v>
      </c>
      <c r="G137" s="270"/>
      <c r="H137" s="273">
        <v>4.7999999999999998</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4.7999999999999998</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33" customHeight="1">
      <c r="A139" s="40"/>
      <c r="B139" s="41"/>
      <c r="C139" s="247" t="s">
        <v>124</v>
      </c>
      <c r="D139" s="247" t="s">
        <v>400</v>
      </c>
      <c r="E139" s="248" t="s">
        <v>8729</v>
      </c>
      <c r="F139" s="249" t="s">
        <v>8730</v>
      </c>
      <c r="G139" s="250" t="s">
        <v>464</v>
      </c>
      <c r="H139" s="251">
        <v>46.200000000000003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465</v>
      </c>
      <c r="E140" s="271" t="s">
        <v>1</v>
      </c>
      <c r="F140" s="272" t="s">
        <v>8731</v>
      </c>
      <c r="G140" s="270"/>
      <c r="H140" s="273">
        <v>46.200000000000003</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46.200000000000003</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33" customHeight="1">
      <c r="A142" s="40"/>
      <c r="B142" s="41"/>
      <c r="C142" s="247" t="s">
        <v>130</v>
      </c>
      <c r="D142" s="247" t="s">
        <v>400</v>
      </c>
      <c r="E142" s="248" t="s">
        <v>7677</v>
      </c>
      <c r="F142" s="249" t="s">
        <v>7678</v>
      </c>
      <c r="G142" s="250" t="s">
        <v>546</v>
      </c>
      <c r="H142" s="251">
        <v>154</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465</v>
      </c>
      <c r="E143" s="271" t="s">
        <v>1</v>
      </c>
      <c r="F143" s="272" t="s">
        <v>8732</v>
      </c>
      <c r="G143" s="270"/>
      <c r="H143" s="273">
        <v>154</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154</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33" customHeight="1">
      <c r="A145" s="40"/>
      <c r="B145" s="41"/>
      <c r="C145" s="247" t="s">
        <v>133</v>
      </c>
      <c r="D145" s="247" t="s">
        <v>400</v>
      </c>
      <c r="E145" s="248" t="s">
        <v>7683</v>
      </c>
      <c r="F145" s="249" t="s">
        <v>7684</v>
      </c>
      <c r="G145" s="250" t="s">
        <v>546</v>
      </c>
      <c r="H145" s="251">
        <v>154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465</v>
      </c>
      <c r="E146" s="271" t="s">
        <v>1</v>
      </c>
      <c r="F146" s="272" t="s">
        <v>8732</v>
      </c>
      <c r="G146" s="270"/>
      <c r="H146" s="273">
        <v>154</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465</v>
      </c>
      <c r="AU146" s="279" t="s">
        <v>93</v>
      </c>
      <c r="AV146" s="13" t="s">
        <v>93</v>
      </c>
      <c r="AW146" s="13" t="s">
        <v>38</v>
      </c>
      <c r="AX146" s="13" t="s">
        <v>83</v>
      </c>
      <c r="AY146" s="279" t="s">
        <v>397</v>
      </c>
    </row>
    <row r="147" s="14" customFormat="1">
      <c r="A147" s="14"/>
      <c r="B147" s="280"/>
      <c r="C147" s="281"/>
      <c r="D147" s="261" t="s">
        <v>465</v>
      </c>
      <c r="E147" s="282" t="s">
        <v>1</v>
      </c>
      <c r="F147" s="283" t="s">
        <v>467</v>
      </c>
      <c r="G147" s="281"/>
      <c r="H147" s="284">
        <v>154</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465</v>
      </c>
      <c r="AU147" s="290" t="s">
        <v>93</v>
      </c>
      <c r="AV147" s="14" t="s">
        <v>124</v>
      </c>
      <c r="AW147" s="14" t="s">
        <v>38</v>
      </c>
      <c r="AX147" s="14" t="s">
        <v>91</v>
      </c>
      <c r="AY147" s="290" t="s">
        <v>397</v>
      </c>
    </row>
    <row r="148" s="2" customFormat="1" ht="55.5" customHeight="1">
      <c r="A148" s="40"/>
      <c r="B148" s="41"/>
      <c r="C148" s="247" t="s">
        <v>139</v>
      </c>
      <c r="D148" s="247" t="s">
        <v>400</v>
      </c>
      <c r="E148" s="248" t="s">
        <v>7556</v>
      </c>
      <c r="F148" s="249" t="s">
        <v>7685</v>
      </c>
      <c r="G148" s="250" t="s">
        <v>464</v>
      </c>
      <c r="H148" s="251">
        <v>27.719999999999999</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93</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465</v>
      </c>
      <c r="E149" s="271" t="s">
        <v>1</v>
      </c>
      <c r="F149" s="272" t="s">
        <v>8733</v>
      </c>
      <c r="G149" s="270"/>
      <c r="H149" s="273">
        <v>27.719999999999999</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465</v>
      </c>
      <c r="AU149" s="279" t="s">
        <v>93</v>
      </c>
      <c r="AV149" s="13" t="s">
        <v>93</v>
      </c>
      <c r="AW149" s="13" t="s">
        <v>38</v>
      </c>
      <c r="AX149" s="13" t="s">
        <v>83</v>
      </c>
      <c r="AY149" s="279" t="s">
        <v>397</v>
      </c>
    </row>
    <row r="150" s="14" customFormat="1">
      <c r="A150" s="14"/>
      <c r="B150" s="280"/>
      <c r="C150" s="281"/>
      <c r="D150" s="261" t="s">
        <v>465</v>
      </c>
      <c r="E150" s="282" t="s">
        <v>1</v>
      </c>
      <c r="F150" s="283" t="s">
        <v>467</v>
      </c>
      <c r="G150" s="281"/>
      <c r="H150" s="284">
        <v>27.719999999999999</v>
      </c>
      <c r="I150" s="285"/>
      <c r="J150" s="281"/>
      <c r="K150" s="281"/>
      <c r="L150" s="286"/>
      <c r="M150" s="287"/>
      <c r="N150" s="288"/>
      <c r="O150" s="288"/>
      <c r="P150" s="288"/>
      <c r="Q150" s="288"/>
      <c r="R150" s="288"/>
      <c r="S150" s="288"/>
      <c r="T150" s="289"/>
      <c r="U150" s="14"/>
      <c r="V150" s="14"/>
      <c r="W150" s="14"/>
      <c r="X150" s="14"/>
      <c r="Y150" s="14"/>
      <c r="Z150" s="14"/>
      <c r="AA150" s="14"/>
      <c r="AB150" s="14"/>
      <c r="AC150" s="14"/>
      <c r="AD150" s="14"/>
      <c r="AE150" s="14"/>
      <c r="AT150" s="290" t="s">
        <v>465</v>
      </c>
      <c r="AU150" s="290" t="s">
        <v>93</v>
      </c>
      <c r="AV150" s="14" t="s">
        <v>124</v>
      </c>
      <c r="AW150" s="14" t="s">
        <v>38</v>
      </c>
      <c r="AX150" s="14" t="s">
        <v>91</v>
      </c>
      <c r="AY150" s="290" t="s">
        <v>397</v>
      </c>
    </row>
    <row r="151" s="2" customFormat="1" ht="55.5" customHeight="1">
      <c r="A151" s="40"/>
      <c r="B151" s="41"/>
      <c r="C151" s="247" t="s">
        <v>136</v>
      </c>
      <c r="D151" s="247" t="s">
        <v>400</v>
      </c>
      <c r="E151" s="248" t="s">
        <v>7560</v>
      </c>
      <c r="F151" s="249" t="s">
        <v>7690</v>
      </c>
      <c r="G151" s="250" t="s">
        <v>464</v>
      </c>
      <c r="H151" s="251">
        <v>18.48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162</v>
      </c>
    </row>
    <row r="152" s="13" customFormat="1">
      <c r="A152" s="13"/>
      <c r="B152" s="269"/>
      <c r="C152" s="270"/>
      <c r="D152" s="261" t="s">
        <v>465</v>
      </c>
      <c r="E152" s="271" t="s">
        <v>1</v>
      </c>
      <c r="F152" s="272" t="s">
        <v>8734</v>
      </c>
      <c r="G152" s="270"/>
      <c r="H152" s="273">
        <v>18.48</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18.48</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55.5" customHeight="1">
      <c r="A154" s="40"/>
      <c r="B154" s="41"/>
      <c r="C154" s="247" t="s">
        <v>142</v>
      </c>
      <c r="D154" s="247" t="s">
        <v>400</v>
      </c>
      <c r="E154" s="248" t="s">
        <v>7565</v>
      </c>
      <c r="F154" s="249" t="s">
        <v>7695</v>
      </c>
      <c r="G154" s="250" t="s">
        <v>464</v>
      </c>
      <c r="H154" s="251">
        <v>110.88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168</v>
      </c>
    </row>
    <row r="155" s="13" customFormat="1">
      <c r="A155" s="13"/>
      <c r="B155" s="269"/>
      <c r="C155" s="270"/>
      <c r="D155" s="261" t="s">
        <v>465</v>
      </c>
      <c r="E155" s="271" t="s">
        <v>1</v>
      </c>
      <c r="F155" s="272" t="s">
        <v>8735</v>
      </c>
      <c r="G155" s="270"/>
      <c r="H155" s="273">
        <v>110.88</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110.88</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33" customHeight="1">
      <c r="A157" s="40"/>
      <c r="B157" s="41"/>
      <c r="C157" s="247" t="s">
        <v>145</v>
      </c>
      <c r="D157" s="247" t="s">
        <v>400</v>
      </c>
      <c r="E157" s="248" t="s">
        <v>7700</v>
      </c>
      <c r="F157" s="249" t="s">
        <v>7701</v>
      </c>
      <c r="G157" s="250" t="s">
        <v>464</v>
      </c>
      <c r="H157" s="251">
        <v>27.719999999999999</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174</v>
      </c>
    </row>
    <row r="158" s="13" customFormat="1">
      <c r="A158" s="13"/>
      <c r="B158" s="269"/>
      <c r="C158" s="270"/>
      <c r="D158" s="261" t="s">
        <v>465</v>
      </c>
      <c r="E158" s="271" t="s">
        <v>1</v>
      </c>
      <c r="F158" s="272" t="s">
        <v>8733</v>
      </c>
      <c r="G158" s="270"/>
      <c r="H158" s="273">
        <v>27.719999999999999</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27.719999999999999</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33" customHeight="1">
      <c r="A160" s="40"/>
      <c r="B160" s="41"/>
      <c r="C160" s="247" t="s">
        <v>148</v>
      </c>
      <c r="D160" s="247" t="s">
        <v>400</v>
      </c>
      <c r="E160" s="248" t="s">
        <v>7702</v>
      </c>
      <c r="F160" s="249" t="s">
        <v>7703</v>
      </c>
      <c r="G160" s="250" t="s">
        <v>502</v>
      </c>
      <c r="H160" s="251">
        <v>30.768999999999998</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179</v>
      </c>
    </row>
    <row r="161" s="13" customFormat="1">
      <c r="A161" s="13"/>
      <c r="B161" s="269"/>
      <c r="C161" s="270"/>
      <c r="D161" s="261" t="s">
        <v>465</v>
      </c>
      <c r="E161" s="271" t="s">
        <v>1</v>
      </c>
      <c r="F161" s="272" t="s">
        <v>8736</v>
      </c>
      <c r="G161" s="270"/>
      <c r="H161" s="273">
        <v>30.768999999999998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4" customFormat="1">
      <c r="A162" s="14"/>
      <c r="B162" s="280"/>
      <c r="C162" s="281"/>
      <c r="D162" s="261" t="s">
        <v>465</v>
      </c>
      <c r="E162" s="282" t="s">
        <v>1</v>
      </c>
      <c r="F162" s="283" t="s">
        <v>467</v>
      </c>
      <c r="G162" s="281"/>
      <c r="H162" s="284">
        <v>30.768999999999998</v>
      </c>
      <c r="I162" s="285"/>
      <c r="J162" s="281"/>
      <c r="K162" s="281"/>
      <c r="L162" s="286"/>
      <c r="M162" s="287"/>
      <c r="N162" s="288"/>
      <c r="O162" s="288"/>
      <c r="P162" s="288"/>
      <c r="Q162" s="288"/>
      <c r="R162" s="288"/>
      <c r="S162" s="288"/>
      <c r="T162" s="289"/>
      <c r="U162" s="14"/>
      <c r="V162" s="14"/>
      <c r="W162" s="14"/>
      <c r="X162" s="14"/>
      <c r="Y162" s="14"/>
      <c r="Z162" s="14"/>
      <c r="AA162" s="14"/>
      <c r="AB162" s="14"/>
      <c r="AC162" s="14"/>
      <c r="AD162" s="14"/>
      <c r="AE162" s="14"/>
      <c r="AT162" s="290" t="s">
        <v>465</v>
      </c>
      <c r="AU162" s="290" t="s">
        <v>93</v>
      </c>
      <c r="AV162" s="14" t="s">
        <v>124</v>
      </c>
      <c r="AW162" s="14" t="s">
        <v>38</v>
      </c>
      <c r="AX162" s="14" t="s">
        <v>91</v>
      </c>
      <c r="AY162" s="290" t="s">
        <v>397</v>
      </c>
    </row>
    <row r="163" s="2" customFormat="1" ht="33" customHeight="1">
      <c r="A163" s="40"/>
      <c r="B163" s="41"/>
      <c r="C163" s="247" t="s">
        <v>151</v>
      </c>
      <c r="D163" s="247" t="s">
        <v>400</v>
      </c>
      <c r="E163" s="248" t="s">
        <v>542</v>
      </c>
      <c r="F163" s="249" t="s">
        <v>7708</v>
      </c>
      <c r="G163" s="250" t="s">
        <v>464</v>
      </c>
      <c r="H163" s="251">
        <v>18.48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188</v>
      </c>
    </row>
    <row r="164" s="13" customFormat="1">
      <c r="A164" s="13"/>
      <c r="B164" s="269"/>
      <c r="C164" s="270"/>
      <c r="D164" s="261" t="s">
        <v>465</v>
      </c>
      <c r="E164" s="271" t="s">
        <v>1</v>
      </c>
      <c r="F164" s="272" t="s">
        <v>8734</v>
      </c>
      <c r="G164" s="270"/>
      <c r="H164" s="273">
        <v>18.48</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18.48</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2" customFormat="1" ht="33" customHeight="1">
      <c r="A166" s="40"/>
      <c r="B166" s="41"/>
      <c r="C166" s="247" t="s">
        <v>154</v>
      </c>
      <c r="D166" s="247" t="s">
        <v>400</v>
      </c>
      <c r="E166" s="248" t="s">
        <v>586</v>
      </c>
      <c r="F166" s="249" t="s">
        <v>7709</v>
      </c>
      <c r="G166" s="250" t="s">
        <v>464</v>
      </c>
      <c r="H166" s="251">
        <v>27.719999999999999</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194</v>
      </c>
    </row>
    <row r="167" s="13" customFormat="1">
      <c r="A167" s="13"/>
      <c r="B167" s="269"/>
      <c r="C167" s="270"/>
      <c r="D167" s="261" t="s">
        <v>465</v>
      </c>
      <c r="E167" s="271" t="s">
        <v>1</v>
      </c>
      <c r="F167" s="272" t="s">
        <v>8733</v>
      </c>
      <c r="G167" s="270"/>
      <c r="H167" s="273">
        <v>27.719999999999999</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27.719999999999999</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55.5" customHeight="1">
      <c r="A169" s="40"/>
      <c r="B169" s="41"/>
      <c r="C169" s="247" t="s">
        <v>157</v>
      </c>
      <c r="D169" s="247" t="s">
        <v>400</v>
      </c>
      <c r="E169" s="248" t="s">
        <v>7710</v>
      </c>
      <c r="F169" s="249" t="s">
        <v>7711</v>
      </c>
      <c r="G169" s="250" t="s">
        <v>464</v>
      </c>
      <c r="H169" s="251">
        <v>13.859999999999999</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200</v>
      </c>
    </row>
    <row r="170" s="13" customFormat="1">
      <c r="A170" s="13"/>
      <c r="B170" s="269"/>
      <c r="C170" s="270"/>
      <c r="D170" s="261" t="s">
        <v>465</v>
      </c>
      <c r="E170" s="271" t="s">
        <v>1</v>
      </c>
      <c r="F170" s="272" t="s">
        <v>8737</v>
      </c>
      <c r="G170" s="270"/>
      <c r="H170" s="273">
        <v>13.859999999999999</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465</v>
      </c>
      <c r="AU170" s="279" t="s">
        <v>93</v>
      </c>
      <c r="AV170" s="13" t="s">
        <v>93</v>
      </c>
      <c r="AW170" s="13" t="s">
        <v>38</v>
      </c>
      <c r="AX170" s="13" t="s">
        <v>83</v>
      </c>
      <c r="AY170" s="279" t="s">
        <v>397</v>
      </c>
    </row>
    <row r="171" s="14" customFormat="1">
      <c r="A171" s="14"/>
      <c r="B171" s="280"/>
      <c r="C171" s="281"/>
      <c r="D171" s="261" t="s">
        <v>465</v>
      </c>
      <c r="E171" s="282" t="s">
        <v>1</v>
      </c>
      <c r="F171" s="283" t="s">
        <v>467</v>
      </c>
      <c r="G171" s="281"/>
      <c r="H171" s="284">
        <v>13.859999999999999</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465</v>
      </c>
      <c r="AU171" s="290" t="s">
        <v>93</v>
      </c>
      <c r="AV171" s="14" t="s">
        <v>124</v>
      </c>
      <c r="AW171" s="14" t="s">
        <v>38</v>
      </c>
      <c r="AX171" s="14" t="s">
        <v>91</v>
      </c>
      <c r="AY171" s="290" t="s">
        <v>397</v>
      </c>
    </row>
    <row r="172" s="2" customFormat="1" ht="16.5" customHeight="1">
      <c r="A172" s="40"/>
      <c r="B172" s="41"/>
      <c r="C172" s="316" t="s">
        <v>8</v>
      </c>
      <c r="D172" s="316" t="s">
        <v>534</v>
      </c>
      <c r="E172" s="317" t="s">
        <v>7716</v>
      </c>
      <c r="F172" s="318" t="s">
        <v>7717</v>
      </c>
      <c r="G172" s="319" t="s">
        <v>502</v>
      </c>
      <c r="H172" s="320">
        <v>26.126000000000001</v>
      </c>
      <c r="I172" s="321"/>
      <c r="J172" s="322">
        <f>ROUND(I172*H172,2)</f>
        <v>0</v>
      </c>
      <c r="K172" s="323"/>
      <c r="L172" s="324"/>
      <c r="M172" s="325" t="s">
        <v>1</v>
      </c>
      <c r="N172" s="32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136</v>
      </c>
      <c r="AT172" s="259" t="s">
        <v>534</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206</v>
      </c>
    </row>
    <row r="173" s="13" customFormat="1">
      <c r="A173" s="13"/>
      <c r="B173" s="269"/>
      <c r="C173" s="270"/>
      <c r="D173" s="261" t="s">
        <v>465</v>
      </c>
      <c r="E173" s="271" t="s">
        <v>1</v>
      </c>
      <c r="F173" s="272" t="s">
        <v>8738</v>
      </c>
      <c r="G173" s="270"/>
      <c r="H173" s="273">
        <v>26.126000000000001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4" customFormat="1">
      <c r="A174" s="14"/>
      <c r="B174" s="280"/>
      <c r="C174" s="281"/>
      <c r="D174" s="261" t="s">
        <v>465</v>
      </c>
      <c r="E174" s="282" t="s">
        <v>1</v>
      </c>
      <c r="F174" s="283" t="s">
        <v>467</v>
      </c>
      <c r="G174" s="281"/>
      <c r="H174" s="284">
        <v>26.126000000000001</v>
      </c>
      <c r="I174" s="285"/>
      <c r="J174" s="281"/>
      <c r="K174" s="281"/>
      <c r="L174" s="286"/>
      <c r="M174" s="287"/>
      <c r="N174" s="288"/>
      <c r="O174" s="288"/>
      <c r="P174" s="288"/>
      <c r="Q174" s="288"/>
      <c r="R174" s="288"/>
      <c r="S174" s="288"/>
      <c r="T174" s="289"/>
      <c r="U174" s="14"/>
      <c r="V174" s="14"/>
      <c r="W174" s="14"/>
      <c r="X174" s="14"/>
      <c r="Y174" s="14"/>
      <c r="Z174" s="14"/>
      <c r="AA174" s="14"/>
      <c r="AB174" s="14"/>
      <c r="AC174" s="14"/>
      <c r="AD174" s="14"/>
      <c r="AE174" s="14"/>
      <c r="AT174" s="290" t="s">
        <v>465</v>
      </c>
      <c r="AU174" s="290" t="s">
        <v>93</v>
      </c>
      <c r="AV174" s="14" t="s">
        <v>124</v>
      </c>
      <c r="AW174" s="14" t="s">
        <v>38</v>
      </c>
      <c r="AX174" s="14" t="s">
        <v>91</v>
      </c>
      <c r="AY174" s="290" t="s">
        <v>397</v>
      </c>
    </row>
    <row r="175" s="12" customFormat="1" ht="22.8" customHeight="1">
      <c r="A175" s="12"/>
      <c r="B175" s="231"/>
      <c r="C175" s="232"/>
      <c r="D175" s="233" t="s">
        <v>82</v>
      </c>
      <c r="E175" s="245" t="s">
        <v>124</v>
      </c>
      <c r="F175" s="245" t="s">
        <v>817</v>
      </c>
      <c r="G175" s="232"/>
      <c r="H175" s="232"/>
      <c r="I175" s="235"/>
      <c r="J175" s="246">
        <f>BK175</f>
        <v>0</v>
      </c>
      <c r="K175" s="232"/>
      <c r="L175" s="237"/>
      <c r="M175" s="238"/>
      <c r="N175" s="239"/>
      <c r="O175" s="239"/>
      <c r="P175" s="240">
        <f>SUM(P176:P178)</f>
        <v>0</v>
      </c>
      <c r="Q175" s="239"/>
      <c r="R175" s="240">
        <f>SUM(R176:R178)</f>
        <v>0</v>
      </c>
      <c r="S175" s="239"/>
      <c r="T175" s="241">
        <f>SUM(T176:T178)</f>
        <v>0</v>
      </c>
      <c r="U175" s="12"/>
      <c r="V175" s="12"/>
      <c r="W175" s="12"/>
      <c r="X175" s="12"/>
      <c r="Y175" s="12"/>
      <c r="Z175" s="12"/>
      <c r="AA175" s="12"/>
      <c r="AB175" s="12"/>
      <c r="AC175" s="12"/>
      <c r="AD175" s="12"/>
      <c r="AE175" s="12"/>
      <c r="AR175" s="242" t="s">
        <v>91</v>
      </c>
      <c r="AT175" s="243" t="s">
        <v>82</v>
      </c>
      <c r="AU175" s="243" t="s">
        <v>91</v>
      </c>
      <c r="AY175" s="242" t="s">
        <v>397</v>
      </c>
      <c r="BK175" s="244">
        <f>SUM(BK176:BK178)</f>
        <v>0</v>
      </c>
    </row>
    <row r="176" s="2" customFormat="1" ht="21.75" customHeight="1">
      <c r="A176" s="40"/>
      <c r="B176" s="41"/>
      <c r="C176" s="247" t="s">
        <v>162</v>
      </c>
      <c r="D176" s="247" t="s">
        <v>400</v>
      </c>
      <c r="E176" s="248" t="s">
        <v>7722</v>
      </c>
      <c r="F176" s="249" t="s">
        <v>7723</v>
      </c>
      <c r="G176" s="250" t="s">
        <v>464</v>
      </c>
      <c r="H176" s="251">
        <v>4.6200000000000001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212</v>
      </c>
    </row>
    <row r="177" s="13" customFormat="1">
      <c r="A177" s="13"/>
      <c r="B177" s="269"/>
      <c r="C177" s="270"/>
      <c r="D177" s="261" t="s">
        <v>465</v>
      </c>
      <c r="E177" s="271" t="s">
        <v>1</v>
      </c>
      <c r="F177" s="272" t="s">
        <v>8739</v>
      </c>
      <c r="G177" s="270"/>
      <c r="H177" s="273">
        <v>4.6200000000000001</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4.6200000000000001</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12" customFormat="1" ht="22.8" customHeight="1">
      <c r="A179" s="12"/>
      <c r="B179" s="231"/>
      <c r="C179" s="232"/>
      <c r="D179" s="233" t="s">
        <v>82</v>
      </c>
      <c r="E179" s="245" t="s">
        <v>136</v>
      </c>
      <c r="F179" s="245" t="s">
        <v>7728</v>
      </c>
      <c r="G179" s="232"/>
      <c r="H179" s="232"/>
      <c r="I179" s="235"/>
      <c r="J179" s="246">
        <f>BK179</f>
        <v>0</v>
      </c>
      <c r="K179" s="232"/>
      <c r="L179" s="237"/>
      <c r="M179" s="238"/>
      <c r="N179" s="239"/>
      <c r="O179" s="239"/>
      <c r="P179" s="240">
        <f>SUM(P180:P221)</f>
        <v>0</v>
      </c>
      <c r="Q179" s="239"/>
      <c r="R179" s="240">
        <f>SUM(R180:R221)</f>
        <v>0</v>
      </c>
      <c r="S179" s="239"/>
      <c r="T179" s="241">
        <f>SUM(T180:T221)</f>
        <v>0</v>
      </c>
      <c r="U179" s="12"/>
      <c r="V179" s="12"/>
      <c r="W179" s="12"/>
      <c r="X179" s="12"/>
      <c r="Y179" s="12"/>
      <c r="Z179" s="12"/>
      <c r="AA179" s="12"/>
      <c r="AB179" s="12"/>
      <c r="AC179" s="12"/>
      <c r="AD179" s="12"/>
      <c r="AE179" s="12"/>
      <c r="AR179" s="242" t="s">
        <v>91</v>
      </c>
      <c r="AT179" s="243" t="s">
        <v>82</v>
      </c>
      <c r="AU179" s="243" t="s">
        <v>91</v>
      </c>
      <c r="AY179" s="242" t="s">
        <v>397</v>
      </c>
      <c r="BK179" s="244">
        <f>SUM(BK180:BK221)</f>
        <v>0</v>
      </c>
    </row>
    <row r="180" s="2" customFormat="1" ht="21.75" customHeight="1">
      <c r="A180" s="40"/>
      <c r="B180" s="41"/>
      <c r="C180" s="247" t="s">
        <v>165</v>
      </c>
      <c r="D180" s="247" t="s">
        <v>400</v>
      </c>
      <c r="E180" s="248" t="s">
        <v>8740</v>
      </c>
      <c r="F180" s="249" t="s">
        <v>8741</v>
      </c>
      <c r="G180" s="250" t="s">
        <v>461</v>
      </c>
      <c r="H180" s="251">
        <v>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400</v>
      </c>
      <c r="AU180" s="259" t="s">
        <v>93</v>
      </c>
      <c r="AY180" s="18" t="s">
        <v>397</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215</v>
      </c>
    </row>
    <row r="181" s="13" customFormat="1">
      <c r="A181" s="13"/>
      <c r="B181" s="269"/>
      <c r="C181" s="270"/>
      <c r="D181" s="261" t="s">
        <v>465</v>
      </c>
      <c r="E181" s="271" t="s">
        <v>1</v>
      </c>
      <c r="F181" s="272" t="s">
        <v>4570</v>
      </c>
      <c r="G181" s="270"/>
      <c r="H181" s="273">
        <v>4</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465</v>
      </c>
      <c r="AU181" s="279" t="s">
        <v>93</v>
      </c>
      <c r="AV181" s="13" t="s">
        <v>93</v>
      </c>
      <c r="AW181" s="13" t="s">
        <v>38</v>
      </c>
      <c r="AX181" s="13" t="s">
        <v>83</v>
      </c>
      <c r="AY181" s="279" t="s">
        <v>397</v>
      </c>
    </row>
    <row r="182" s="14" customFormat="1">
      <c r="A182" s="14"/>
      <c r="B182" s="280"/>
      <c r="C182" s="281"/>
      <c r="D182" s="261" t="s">
        <v>465</v>
      </c>
      <c r="E182" s="282" t="s">
        <v>1</v>
      </c>
      <c r="F182" s="283" t="s">
        <v>467</v>
      </c>
      <c r="G182" s="281"/>
      <c r="H182" s="284">
        <v>4</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465</v>
      </c>
      <c r="AU182" s="290" t="s">
        <v>93</v>
      </c>
      <c r="AV182" s="14" t="s">
        <v>124</v>
      </c>
      <c r="AW182" s="14" t="s">
        <v>38</v>
      </c>
      <c r="AX182" s="14" t="s">
        <v>91</v>
      </c>
      <c r="AY182" s="290" t="s">
        <v>397</v>
      </c>
    </row>
    <row r="183" s="2" customFormat="1" ht="21.75" customHeight="1">
      <c r="A183" s="40"/>
      <c r="B183" s="41"/>
      <c r="C183" s="316" t="s">
        <v>168</v>
      </c>
      <c r="D183" s="316" t="s">
        <v>534</v>
      </c>
      <c r="E183" s="317" t="s">
        <v>8742</v>
      </c>
      <c r="F183" s="318" t="s">
        <v>8743</v>
      </c>
      <c r="G183" s="319" t="s">
        <v>461</v>
      </c>
      <c r="H183" s="320">
        <v>4</v>
      </c>
      <c r="I183" s="321"/>
      <c r="J183" s="322">
        <f>ROUND(I183*H183,2)</f>
        <v>0</v>
      </c>
      <c r="K183" s="323"/>
      <c r="L183" s="324"/>
      <c r="M183" s="325" t="s">
        <v>1</v>
      </c>
      <c r="N183" s="32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136</v>
      </c>
      <c r="AT183" s="259" t="s">
        <v>534</v>
      </c>
      <c r="AU183" s="259" t="s">
        <v>93</v>
      </c>
      <c r="AY183" s="18" t="s">
        <v>397</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661</v>
      </c>
    </row>
    <row r="184" s="13" customFormat="1">
      <c r="A184" s="13"/>
      <c r="B184" s="269"/>
      <c r="C184" s="270"/>
      <c r="D184" s="261" t="s">
        <v>465</v>
      </c>
      <c r="E184" s="271" t="s">
        <v>1</v>
      </c>
      <c r="F184" s="272" t="s">
        <v>4570</v>
      </c>
      <c r="G184" s="270"/>
      <c r="H184" s="273">
        <v>4</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4</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2" customFormat="1" ht="33" customHeight="1">
      <c r="A186" s="40"/>
      <c r="B186" s="41"/>
      <c r="C186" s="247" t="s">
        <v>171</v>
      </c>
      <c r="D186" s="247" t="s">
        <v>400</v>
      </c>
      <c r="E186" s="248" t="s">
        <v>8744</v>
      </c>
      <c r="F186" s="249" t="s">
        <v>8745</v>
      </c>
      <c r="G186" s="250" t="s">
        <v>461</v>
      </c>
      <c r="H186" s="251">
        <v>77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664</v>
      </c>
    </row>
    <row r="187" s="13" customFormat="1">
      <c r="A187" s="13"/>
      <c r="B187" s="269"/>
      <c r="C187" s="270"/>
      <c r="D187" s="261" t="s">
        <v>465</v>
      </c>
      <c r="E187" s="271" t="s">
        <v>1</v>
      </c>
      <c r="F187" s="272" t="s">
        <v>1143</v>
      </c>
      <c r="G187" s="270"/>
      <c r="H187" s="273">
        <v>77</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465</v>
      </c>
      <c r="AU187" s="279" t="s">
        <v>93</v>
      </c>
      <c r="AV187" s="13" t="s">
        <v>93</v>
      </c>
      <c r="AW187" s="13" t="s">
        <v>38</v>
      </c>
      <c r="AX187" s="13" t="s">
        <v>83</v>
      </c>
      <c r="AY187" s="279" t="s">
        <v>397</v>
      </c>
    </row>
    <row r="188" s="14" customFormat="1">
      <c r="A188" s="14"/>
      <c r="B188" s="280"/>
      <c r="C188" s="281"/>
      <c r="D188" s="261" t="s">
        <v>465</v>
      </c>
      <c r="E188" s="282" t="s">
        <v>1</v>
      </c>
      <c r="F188" s="283" t="s">
        <v>467</v>
      </c>
      <c r="G188" s="281"/>
      <c r="H188" s="284">
        <v>77</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465</v>
      </c>
      <c r="AU188" s="290" t="s">
        <v>93</v>
      </c>
      <c r="AV188" s="14" t="s">
        <v>124</v>
      </c>
      <c r="AW188" s="14" t="s">
        <v>38</v>
      </c>
      <c r="AX188" s="14" t="s">
        <v>91</v>
      </c>
      <c r="AY188" s="290" t="s">
        <v>397</v>
      </c>
    </row>
    <row r="189" s="2" customFormat="1" ht="21.75" customHeight="1">
      <c r="A189" s="40"/>
      <c r="B189" s="41"/>
      <c r="C189" s="316" t="s">
        <v>174</v>
      </c>
      <c r="D189" s="316" t="s">
        <v>534</v>
      </c>
      <c r="E189" s="317" t="s">
        <v>8746</v>
      </c>
      <c r="F189" s="318" t="s">
        <v>8747</v>
      </c>
      <c r="G189" s="319" t="s">
        <v>461</v>
      </c>
      <c r="H189" s="320">
        <v>77</v>
      </c>
      <c r="I189" s="321"/>
      <c r="J189" s="322">
        <f>ROUND(I189*H189,2)</f>
        <v>0</v>
      </c>
      <c r="K189" s="323"/>
      <c r="L189" s="324"/>
      <c r="M189" s="325" t="s">
        <v>1</v>
      </c>
      <c r="N189" s="32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136</v>
      </c>
      <c r="AT189" s="259" t="s">
        <v>534</v>
      </c>
      <c r="AU189" s="259" t="s">
        <v>93</v>
      </c>
      <c r="AY189" s="18" t="s">
        <v>397</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667</v>
      </c>
    </row>
    <row r="190" s="13" customFormat="1">
      <c r="A190" s="13"/>
      <c r="B190" s="269"/>
      <c r="C190" s="270"/>
      <c r="D190" s="261" t="s">
        <v>465</v>
      </c>
      <c r="E190" s="271" t="s">
        <v>1</v>
      </c>
      <c r="F190" s="272" t="s">
        <v>1143</v>
      </c>
      <c r="G190" s="270"/>
      <c r="H190" s="273">
        <v>77</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4" customFormat="1">
      <c r="A191" s="14"/>
      <c r="B191" s="280"/>
      <c r="C191" s="281"/>
      <c r="D191" s="261" t="s">
        <v>465</v>
      </c>
      <c r="E191" s="282" t="s">
        <v>1</v>
      </c>
      <c r="F191" s="283" t="s">
        <v>467</v>
      </c>
      <c r="G191" s="281"/>
      <c r="H191" s="284">
        <v>77</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465</v>
      </c>
      <c r="AU191" s="290" t="s">
        <v>93</v>
      </c>
      <c r="AV191" s="14" t="s">
        <v>124</v>
      </c>
      <c r="AW191" s="14" t="s">
        <v>38</v>
      </c>
      <c r="AX191" s="14" t="s">
        <v>91</v>
      </c>
      <c r="AY191" s="290" t="s">
        <v>397</v>
      </c>
    </row>
    <row r="192" s="2" customFormat="1" ht="33" customHeight="1">
      <c r="A192" s="40"/>
      <c r="B192" s="41"/>
      <c r="C192" s="247" t="s">
        <v>7</v>
      </c>
      <c r="D192" s="247" t="s">
        <v>400</v>
      </c>
      <c r="E192" s="248" t="s">
        <v>8748</v>
      </c>
      <c r="F192" s="249" t="s">
        <v>8749</v>
      </c>
      <c r="G192" s="250" t="s">
        <v>461</v>
      </c>
      <c r="H192" s="251">
        <v>19</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670</v>
      </c>
    </row>
    <row r="193" s="13" customFormat="1">
      <c r="A193" s="13"/>
      <c r="B193" s="269"/>
      <c r="C193" s="270"/>
      <c r="D193" s="261" t="s">
        <v>465</v>
      </c>
      <c r="E193" s="271" t="s">
        <v>1</v>
      </c>
      <c r="F193" s="272" t="s">
        <v>8750</v>
      </c>
      <c r="G193" s="270"/>
      <c r="H193" s="273">
        <v>19</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19</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2" customFormat="1" ht="21.75" customHeight="1">
      <c r="A195" s="40"/>
      <c r="B195" s="41"/>
      <c r="C195" s="316" t="s">
        <v>179</v>
      </c>
      <c r="D195" s="316" t="s">
        <v>534</v>
      </c>
      <c r="E195" s="317" t="s">
        <v>8751</v>
      </c>
      <c r="F195" s="318" t="s">
        <v>8752</v>
      </c>
      <c r="G195" s="319" t="s">
        <v>461</v>
      </c>
      <c r="H195" s="320">
        <v>19</v>
      </c>
      <c r="I195" s="321"/>
      <c r="J195" s="322">
        <f>ROUND(I195*H195,2)</f>
        <v>0</v>
      </c>
      <c r="K195" s="323"/>
      <c r="L195" s="324"/>
      <c r="M195" s="325" t="s">
        <v>1</v>
      </c>
      <c r="N195" s="32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136</v>
      </c>
      <c r="AT195" s="259" t="s">
        <v>534</v>
      </c>
      <c r="AU195" s="259" t="s">
        <v>93</v>
      </c>
      <c r="AY195" s="18" t="s">
        <v>397</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673</v>
      </c>
    </row>
    <row r="196" s="13" customFormat="1">
      <c r="A196" s="13"/>
      <c r="B196" s="269"/>
      <c r="C196" s="270"/>
      <c r="D196" s="261" t="s">
        <v>465</v>
      </c>
      <c r="E196" s="271" t="s">
        <v>1</v>
      </c>
      <c r="F196" s="272" t="s">
        <v>8750</v>
      </c>
      <c r="G196" s="270"/>
      <c r="H196" s="273">
        <v>19</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19</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33" customHeight="1">
      <c r="A198" s="40"/>
      <c r="B198" s="41"/>
      <c r="C198" s="247" t="s">
        <v>185</v>
      </c>
      <c r="D198" s="247" t="s">
        <v>400</v>
      </c>
      <c r="E198" s="248" t="s">
        <v>8753</v>
      </c>
      <c r="F198" s="249" t="s">
        <v>8754</v>
      </c>
      <c r="G198" s="250" t="s">
        <v>656</v>
      </c>
      <c r="H198" s="251">
        <v>7</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676</v>
      </c>
    </row>
    <row r="199" s="13" customFormat="1">
      <c r="A199" s="13"/>
      <c r="B199" s="269"/>
      <c r="C199" s="270"/>
      <c r="D199" s="261" t="s">
        <v>465</v>
      </c>
      <c r="E199" s="271" t="s">
        <v>1</v>
      </c>
      <c r="F199" s="272" t="s">
        <v>8755</v>
      </c>
      <c r="G199" s="270"/>
      <c r="H199" s="273">
        <v>7</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7</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2" customFormat="1" ht="16.5" customHeight="1">
      <c r="A201" s="40"/>
      <c r="B201" s="41"/>
      <c r="C201" s="316" t="s">
        <v>188</v>
      </c>
      <c r="D201" s="316" t="s">
        <v>534</v>
      </c>
      <c r="E201" s="317" t="s">
        <v>8756</v>
      </c>
      <c r="F201" s="318" t="s">
        <v>8757</v>
      </c>
      <c r="G201" s="319" t="s">
        <v>656</v>
      </c>
      <c r="H201" s="320">
        <v>5</v>
      </c>
      <c r="I201" s="321"/>
      <c r="J201" s="322">
        <f>ROUND(I201*H201,2)</f>
        <v>0</v>
      </c>
      <c r="K201" s="323"/>
      <c r="L201" s="324"/>
      <c r="M201" s="325" t="s">
        <v>1</v>
      </c>
      <c r="N201" s="32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136</v>
      </c>
      <c r="AT201" s="259" t="s">
        <v>534</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679</v>
      </c>
    </row>
    <row r="202" s="13" customFormat="1">
      <c r="A202" s="13"/>
      <c r="B202" s="269"/>
      <c r="C202" s="270"/>
      <c r="D202" s="261" t="s">
        <v>465</v>
      </c>
      <c r="E202" s="271" t="s">
        <v>1</v>
      </c>
      <c r="F202" s="272" t="s">
        <v>130</v>
      </c>
      <c r="G202" s="270"/>
      <c r="H202" s="273">
        <v>5</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4" customFormat="1">
      <c r="A203" s="14"/>
      <c r="B203" s="280"/>
      <c r="C203" s="281"/>
      <c r="D203" s="261" t="s">
        <v>465</v>
      </c>
      <c r="E203" s="282" t="s">
        <v>1</v>
      </c>
      <c r="F203" s="283" t="s">
        <v>467</v>
      </c>
      <c r="G203" s="281"/>
      <c r="H203" s="284">
        <v>5</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465</v>
      </c>
      <c r="AU203" s="290" t="s">
        <v>93</v>
      </c>
      <c r="AV203" s="14" t="s">
        <v>124</v>
      </c>
      <c r="AW203" s="14" t="s">
        <v>38</v>
      </c>
      <c r="AX203" s="14" t="s">
        <v>91</v>
      </c>
      <c r="AY203" s="290" t="s">
        <v>397</v>
      </c>
    </row>
    <row r="204" s="2" customFormat="1" ht="21.75" customHeight="1">
      <c r="A204" s="40"/>
      <c r="B204" s="41"/>
      <c r="C204" s="316" t="s">
        <v>191</v>
      </c>
      <c r="D204" s="316" t="s">
        <v>534</v>
      </c>
      <c r="E204" s="317" t="s">
        <v>8758</v>
      </c>
      <c r="F204" s="318" t="s">
        <v>8759</v>
      </c>
      <c r="G204" s="319" t="s">
        <v>656</v>
      </c>
      <c r="H204" s="320">
        <v>2</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136</v>
      </c>
      <c r="AT204" s="259" t="s">
        <v>534</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682</v>
      </c>
    </row>
    <row r="205" s="13" customFormat="1">
      <c r="A205" s="13"/>
      <c r="B205" s="269"/>
      <c r="C205" s="270"/>
      <c r="D205" s="261" t="s">
        <v>465</v>
      </c>
      <c r="E205" s="271" t="s">
        <v>1</v>
      </c>
      <c r="F205" s="272" t="s">
        <v>93</v>
      </c>
      <c r="G205" s="270"/>
      <c r="H205" s="273">
        <v>2</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4" customFormat="1">
      <c r="A206" s="14"/>
      <c r="B206" s="280"/>
      <c r="C206" s="281"/>
      <c r="D206" s="261" t="s">
        <v>465</v>
      </c>
      <c r="E206" s="282" t="s">
        <v>1</v>
      </c>
      <c r="F206" s="283" t="s">
        <v>467</v>
      </c>
      <c r="G206" s="281"/>
      <c r="H206" s="284">
        <v>2</v>
      </c>
      <c r="I206" s="285"/>
      <c r="J206" s="281"/>
      <c r="K206" s="281"/>
      <c r="L206" s="286"/>
      <c r="M206" s="287"/>
      <c r="N206" s="288"/>
      <c r="O206" s="288"/>
      <c r="P206" s="288"/>
      <c r="Q206" s="288"/>
      <c r="R206" s="288"/>
      <c r="S206" s="288"/>
      <c r="T206" s="289"/>
      <c r="U206" s="14"/>
      <c r="V206" s="14"/>
      <c r="W206" s="14"/>
      <c r="X206" s="14"/>
      <c r="Y206" s="14"/>
      <c r="Z206" s="14"/>
      <c r="AA206" s="14"/>
      <c r="AB206" s="14"/>
      <c r="AC206" s="14"/>
      <c r="AD206" s="14"/>
      <c r="AE206" s="14"/>
      <c r="AT206" s="290" t="s">
        <v>465</v>
      </c>
      <c r="AU206" s="290" t="s">
        <v>93</v>
      </c>
      <c r="AV206" s="14" t="s">
        <v>124</v>
      </c>
      <c r="AW206" s="14" t="s">
        <v>38</v>
      </c>
      <c r="AX206" s="14" t="s">
        <v>91</v>
      </c>
      <c r="AY206" s="290" t="s">
        <v>397</v>
      </c>
    </row>
    <row r="207" s="2" customFormat="1" ht="33" customHeight="1">
      <c r="A207" s="40"/>
      <c r="B207" s="41"/>
      <c r="C207" s="247" t="s">
        <v>194</v>
      </c>
      <c r="D207" s="247" t="s">
        <v>400</v>
      </c>
      <c r="E207" s="248" t="s">
        <v>8760</v>
      </c>
      <c r="F207" s="249" t="s">
        <v>8761</v>
      </c>
      <c r="G207" s="250" t="s">
        <v>656</v>
      </c>
      <c r="H207" s="251">
        <v>5</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995</v>
      </c>
    </row>
    <row r="208" s="13" customFormat="1">
      <c r="A208" s="13"/>
      <c r="B208" s="269"/>
      <c r="C208" s="270"/>
      <c r="D208" s="261" t="s">
        <v>465</v>
      </c>
      <c r="E208" s="271" t="s">
        <v>1</v>
      </c>
      <c r="F208" s="272" t="s">
        <v>8762</v>
      </c>
      <c r="G208" s="270"/>
      <c r="H208" s="273">
        <v>5</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4" customFormat="1">
      <c r="A209" s="14"/>
      <c r="B209" s="280"/>
      <c r="C209" s="281"/>
      <c r="D209" s="261" t="s">
        <v>465</v>
      </c>
      <c r="E209" s="282" t="s">
        <v>1</v>
      </c>
      <c r="F209" s="283" t="s">
        <v>467</v>
      </c>
      <c r="G209" s="281"/>
      <c r="H209" s="284">
        <v>5</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465</v>
      </c>
      <c r="AU209" s="290" t="s">
        <v>93</v>
      </c>
      <c r="AV209" s="14" t="s">
        <v>124</v>
      </c>
      <c r="AW209" s="14" t="s">
        <v>38</v>
      </c>
      <c r="AX209" s="14" t="s">
        <v>91</v>
      </c>
      <c r="AY209" s="290" t="s">
        <v>397</v>
      </c>
    </row>
    <row r="210" s="2" customFormat="1" ht="16.5" customHeight="1">
      <c r="A210" s="40"/>
      <c r="B210" s="41"/>
      <c r="C210" s="316" t="s">
        <v>197</v>
      </c>
      <c r="D210" s="316" t="s">
        <v>534</v>
      </c>
      <c r="E210" s="317" t="s">
        <v>8763</v>
      </c>
      <c r="F210" s="318" t="s">
        <v>8764</v>
      </c>
      <c r="G210" s="319" t="s">
        <v>656</v>
      </c>
      <c r="H210" s="320">
        <v>5</v>
      </c>
      <c r="I210" s="321"/>
      <c r="J210" s="322">
        <f>ROUND(I210*H210,2)</f>
        <v>0</v>
      </c>
      <c r="K210" s="323"/>
      <c r="L210" s="324"/>
      <c r="M210" s="325" t="s">
        <v>1</v>
      </c>
      <c r="N210" s="32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136</v>
      </c>
      <c r="AT210" s="259" t="s">
        <v>534</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1026</v>
      </c>
    </row>
    <row r="211" s="13" customFormat="1">
      <c r="A211" s="13"/>
      <c r="B211" s="269"/>
      <c r="C211" s="270"/>
      <c r="D211" s="261" t="s">
        <v>465</v>
      </c>
      <c r="E211" s="271" t="s">
        <v>1</v>
      </c>
      <c r="F211" s="272" t="s">
        <v>8762</v>
      </c>
      <c r="G211" s="270"/>
      <c r="H211" s="273">
        <v>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16.5" customHeight="1">
      <c r="A213" s="40"/>
      <c r="B213" s="41"/>
      <c r="C213" s="247" t="s">
        <v>200</v>
      </c>
      <c r="D213" s="247" t="s">
        <v>400</v>
      </c>
      <c r="E213" s="248" t="s">
        <v>7938</v>
      </c>
      <c r="F213" s="249" t="s">
        <v>7939</v>
      </c>
      <c r="G213" s="250" t="s">
        <v>461</v>
      </c>
      <c r="H213" s="251">
        <v>77</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1042</v>
      </c>
    </row>
    <row r="214" s="13" customFormat="1">
      <c r="A214" s="13"/>
      <c r="B214" s="269"/>
      <c r="C214" s="270"/>
      <c r="D214" s="261" t="s">
        <v>465</v>
      </c>
      <c r="E214" s="271" t="s">
        <v>1</v>
      </c>
      <c r="F214" s="272" t="s">
        <v>1143</v>
      </c>
      <c r="G214" s="270"/>
      <c r="H214" s="273">
        <v>77</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77</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2" customFormat="1" ht="21.75" customHeight="1">
      <c r="A216" s="40"/>
      <c r="B216" s="41"/>
      <c r="C216" s="247" t="s">
        <v>203</v>
      </c>
      <c r="D216" s="247" t="s">
        <v>400</v>
      </c>
      <c r="E216" s="248" t="s">
        <v>8765</v>
      </c>
      <c r="F216" s="249" t="s">
        <v>8766</v>
      </c>
      <c r="G216" s="250" t="s">
        <v>461</v>
      </c>
      <c r="H216" s="251">
        <v>11.5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1057</v>
      </c>
    </row>
    <row r="217" s="13" customFormat="1">
      <c r="A217" s="13"/>
      <c r="B217" s="269"/>
      <c r="C217" s="270"/>
      <c r="D217" s="261" t="s">
        <v>465</v>
      </c>
      <c r="E217" s="271" t="s">
        <v>1</v>
      </c>
      <c r="F217" s="272" t="s">
        <v>8767</v>
      </c>
      <c r="G217" s="270"/>
      <c r="H217" s="273">
        <v>11.5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465</v>
      </c>
      <c r="AU217" s="279" t="s">
        <v>93</v>
      </c>
      <c r="AV217" s="13" t="s">
        <v>93</v>
      </c>
      <c r="AW217" s="13" t="s">
        <v>38</v>
      </c>
      <c r="AX217" s="13" t="s">
        <v>83</v>
      </c>
      <c r="AY217" s="279" t="s">
        <v>397</v>
      </c>
    </row>
    <row r="218" s="14" customFormat="1">
      <c r="A218" s="14"/>
      <c r="B218" s="280"/>
      <c r="C218" s="281"/>
      <c r="D218" s="261" t="s">
        <v>465</v>
      </c>
      <c r="E218" s="282" t="s">
        <v>1</v>
      </c>
      <c r="F218" s="283" t="s">
        <v>467</v>
      </c>
      <c r="G218" s="281"/>
      <c r="H218" s="284">
        <v>11.5</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465</v>
      </c>
      <c r="AU218" s="290" t="s">
        <v>93</v>
      </c>
      <c r="AV218" s="14" t="s">
        <v>124</v>
      </c>
      <c r="AW218" s="14" t="s">
        <v>38</v>
      </c>
      <c r="AX218" s="14" t="s">
        <v>91</v>
      </c>
      <c r="AY218" s="290" t="s">
        <v>397</v>
      </c>
    </row>
    <row r="219" s="2" customFormat="1" ht="21.75" customHeight="1">
      <c r="A219" s="40"/>
      <c r="B219" s="41"/>
      <c r="C219" s="316" t="s">
        <v>206</v>
      </c>
      <c r="D219" s="316" t="s">
        <v>534</v>
      </c>
      <c r="E219" s="317" t="s">
        <v>8768</v>
      </c>
      <c r="F219" s="318" t="s">
        <v>8769</v>
      </c>
      <c r="G219" s="319" t="s">
        <v>461</v>
      </c>
      <c r="H219" s="320">
        <v>11.5</v>
      </c>
      <c r="I219" s="321"/>
      <c r="J219" s="322">
        <f>ROUND(I219*H219,2)</f>
        <v>0</v>
      </c>
      <c r="K219" s="323"/>
      <c r="L219" s="324"/>
      <c r="M219" s="325" t="s">
        <v>1</v>
      </c>
      <c r="N219" s="32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136</v>
      </c>
      <c r="AT219" s="259" t="s">
        <v>534</v>
      </c>
      <c r="AU219" s="259" t="s">
        <v>93</v>
      </c>
      <c r="AY219" s="18" t="s">
        <v>397</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1066</v>
      </c>
    </row>
    <row r="220" s="13" customFormat="1">
      <c r="A220" s="13"/>
      <c r="B220" s="269"/>
      <c r="C220" s="270"/>
      <c r="D220" s="261" t="s">
        <v>465</v>
      </c>
      <c r="E220" s="271" t="s">
        <v>1</v>
      </c>
      <c r="F220" s="272" t="s">
        <v>8767</v>
      </c>
      <c r="G220" s="270"/>
      <c r="H220" s="273">
        <v>11.5</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4" customFormat="1">
      <c r="A221" s="14"/>
      <c r="B221" s="280"/>
      <c r="C221" s="281"/>
      <c r="D221" s="261" t="s">
        <v>465</v>
      </c>
      <c r="E221" s="282" t="s">
        <v>1</v>
      </c>
      <c r="F221" s="283" t="s">
        <v>467</v>
      </c>
      <c r="G221" s="281"/>
      <c r="H221" s="284">
        <v>11.5</v>
      </c>
      <c r="I221" s="285"/>
      <c r="J221" s="281"/>
      <c r="K221" s="281"/>
      <c r="L221" s="286"/>
      <c r="M221" s="287"/>
      <c r="N221" s="288"/>
      <c r="O221" s="288"/>
      <c r="P221" s="288"/>
      <c r="Q221" s="288"/>
      <c r="R221" s="288"/>
      <c r="S221" s="288"/>
      <c r="T221" s="289"/>
      <c r="U221" s="14"/>
      <c r="V221" s="14"/>
      <c r="W221" s="14"/>
      <c r="X221" s="14"/>
      <c r="Y221" s="14"/>
      <c r="Z221" s="14"/>
      <c r="AA221" s="14"/>
      <c r="AB221" s="14"/>
      <c r="AC221" s="14"/>
      <c r="AD221" s="14"/>
      <c r="AE221" s="14"/>
      <c r="AT221" s="290" t="s">
        <v>465</v>
      </c>
      <c r="AU221" s="290" t="s">
        <v>93</v>
      </c>
      <c r="AV221" s="14" t="s">
        <v>124</v>
      </c>
      <c r="AW221" s="14" t="s">
        <v>38</v>
      </c>
      <c r="AX221" s="14" t="s">
        <v>91</v>
      </c>
      <c r="AY221" s="290" t="s">
        <v>397</v>
      </c>
    </row>
    <row r="222" s="12" customFormat="1" ht="22.8" customHeight="1">
      <c r="A222" s="12"/>
      <c r="B222" s="231"/>
      <c r="C222" s="232"/>
      <c r="D222" s="233" t="s">
        <v>82</v>
      </c>
      <c r="E222" s="245" t="s">
        <v>1353</v>
      </c>
      <c r="F222" s="245" t="s">
        <v>1354</v>
      </c>
      <c r="G222" s="232"/>
      <c r="H222" s="232"/>
      <c r="I222" s="235"/>
      <c r="J222" s="246">
        <f>BK222</f>
        <v>0</v>
      </c>
      <c r="K222" s="232"/>
      <c r="L222" s="237"/>
      <c r="M222" s="238"/>
      <c r="N222" s="239"/>
      <c r="O222" s="239"/>
      <c r="P222" s="240">
        <f>SUM(P223:P225)</f>
        <v>0</v>
      </c>
      <c r="Q222" s="239"/>
      <c r="R222" s="240">
        <f>SUM(R223:R225)</f>
        <v>0</v>
      </c>
      <c r="S222" s="239"/>
      <c r="T222" s="241">
        <f>SUM(T223:T225)</f>
        <v>0</v>
      </c>
      <c r="U222" s="12"/>
      <c r="V222" s="12"/>
      <c r="W222" s="12"/>
      <c r="X222" s="12"/>
      <c r="Y222" s="12"/>
      <c r="Z222" s="12"/>
      <c r="AA222" s="12"/>
      <c r="AB222" s="12"/>
      <c r="AC222" s="12"/>
      <c r="AD222" s="12"/>
      <c r="AE222" s="12"/>
      <c r="AR222" s="242" t="s">
        <v>91</v>
      </c>
      <c r="AT222" s="243" t="s">
        <v>82</v>
      </c>
      <c r="AU222" s="243" t="s">
        <v>91</v>
      </c>
      <c r="AY222" s="242" t="s">
        <v>397</v>
      </c>
      <c r="BK222" s="244">
        <f>SUM(BK223:BK225)</f>
        <v>0</v>
      </c>
    </row>
    <row r="223" s="2" customFormat="1" ht="44.25" customHeight="1">
      <c r="A223" s="40"/>
      <c r="B223" s="41"/>
      <c r="C223" s="247" t="s">
        <v>209</v>
      </c>
      <c r="D223" s="247" t="s">
        <v>400</v>
      </c>
      <c r="E223" s="248" t="s">
        <v>7814</v>
      </c>
      <c r="F223" s="249" t="s">
        <v>7815</v>
      </c>
      <c r="G223" s="250" t="s">
        <v>502</v>
      </c>
      <c r="H223" s="251">
        <v>0.59899999999999998</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1078</v>
      </c>
    </row>
    <row r="224" s="13" customFormat="1">
      <c r="A224" s="13"/>
      <c r="B224" s="269"/>
      <c r="C224" s="270"/>
      <c r="D224" s="261" t="s">
        <v>465</v>
      </c>
      <c r="E224" s="271" t="s">
        <v>1</v>
      </c>
      <c r="F224" s="272" t="s">
        <v>8770</v>
      </c>
      <c r="G224" s="270"/>
      <c r="H224" s="273">
        <v>0.59899999999999998</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0.59899999999999998</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12" customFormat="1" ht="25.92" customHeight="1">
      <c r="A226" s="12"/>
      <c r="B226" s="231"/>
      <c r="C226" s="232"/>
      <c r="D226" s="233" t="s">
        <v>82</v>
      </c>
      <c r="E226" s="234" t="s">
        <v>534</v>
      </c>
      <c r="F226" s="234" t="s">
        <v>7280</v>
      </c>
      <c r="G226" s="232"/>
      <c r="H226" s="232"/>
      <c r="I226" s="235"/>
      <c r="J226" s="236">
        <f>BK226</f>
        <v>0</v>
      </c>
      <c r="K226" s="232"/>
      <c r="L226" s="237"/>
      <c r="M226" s="238"/>
      <c r="N226" s="239"/>
      <c r="O226" s="239"/>
      <c r="P226" s="240">
        <f>P227</f>
        <v>0</v>
      </c>
      <c r="Q226" s="239"/>
      <c r="R226" s="240">
        <f>R227</f>
        <v>0</v>
      </c>
      <c r="S226" s="239"/>
      <c r="T226" s="241">
        <f>T227</f>
        <v>0</v>
      </c>
      <c r="U226" s="12"/>
      <c r="V226" s="12"/>
      <c r="W226" s="12"/>
      <c r="X226" s="12"/>
      <c r="Y226" s="12"/>
      <c r="Z226" s="12"/>
      <c r="AA226" s="12"/>
      <c r="AB226" s="12"/>
      <c r="AC226" s="12"/>
      <c r="AD226" s="12"/>
      <c r="AE226" s="12"/>
      <c r="AR226" s="242" t="s">
        <v>112</v>
      </c>
      <c r="AT226" s="243" t="s">
        <v>82</v>
      </c>
      <c r="AU226" s="243" t="s">
        <v>83</v>
      </c>
      <c r="AY226" s="242" t="s">
        <v>397</v>
      </c>
      <c r="BK226" s="244">
        <f>BK227</f>
        <v>0</v>
      </c>
    </row>
    <row r="227" s="12" customFormat="1" ht="22.8" customHeight="1">
      <c r="A227" s="12"/>
      <c r="B227" s="231"/>
      <c r="C227" s="232"/>
      <c r="D227" s="233" t="s">
        <v>82</v>
      </c>
      <c r="E227" s="245" t="s">
        <v>8719</v>
      </c>
      <c r="F227" s="245" t="s">
        <v>8720</v>
      </c>
      <c r="G227" s="232"/>
      <c r="H227" s="232"/>
      <c r="I227" s="235"/>
      <c r="J227" s="246">
        <f>BK227</f>
        <v>0</v>
      </c>
      <c r="K227" s="232"/>
      <c r="L227" s="237"/>
      <c r="M227" s="238"/>
      <c r="N227" s="239"/>
      <c r="O227" s="239"/>
      <c r="P227" s="240">
        <f>SUM(P228:P245)</f>
        <v>0</v>
      </c>
      <c r="Q227" s="239"/>
      <c r="R227" s="240">
        <f>SUM(R228:R245)</f>
        <v>0</v>
      </c>
      <c r="S227" s="239"/>
      <c r="T227" s="241">
        <f>SUM(T228:T245)</f>
        <v>0</v>
      </c>
      <c r="U227" s="12"/>
      <c r="V227" s="12"/>
      <c r="W227" s="12"/>
      <c r="X227" s="12"/>
      <c r="Y227" s="12"/>
      <c r="Z227" s="12"/>
      <c r="AA227" s="12"/>
      <c r="AB227" s="12"/>
      <c r="AC227" s="12"/>
      <c r="AD227" s="12"/>
      <c r="AE227" s="12"/>
      <c r="AR227" s="242" t="s">
        <v>112</v>
      </c>
      <c r="AT227" s="243" t="s">
        <v>82</v>
      </c>
      <c r="AU227" s="243" t="s">
        <v>91</v>
      </c>
      <c r="AY227" s="242" t="s">
        <v>397</v>
      </c>
      <c r="BK227" s="244">
        <f>SUM(BK228:BK245)</f>
        <v>0</v>
      </c>
    </row>
    <row r="228" s="2" customFormat="1" ht="21.75" customHeight="1">
      <c r="A228" s="40"/>
      <c r="B228" s="41"/>
      <c r="C228" s="247" t="s">
        <v>212</v>
      </c>
      <c r="D228" s="247" t="s">
        <v>400</v>
      </c>
      <c r="E228" s="248" t="s">
        <v>8771</v>
      </c>
      <c r="F228" s="249" t="s">
        <v>8772</v>
      </c>
      <c r="G228" s="250" t="s">
        <v>461</v>
      </c>
      <c r="H228" s="251">
        <v>81</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1088</v>
      </c>
      <c r="AT228" s="259" t="s">
        <v>400</v>
      </c>
      <c r="AU228" s="259" t="s">
        <v>93</v>
      </c>
      <c r="AY228" s="18" t="s">
        <v>397</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1088</v>
      </c>
      <c r="BM228" s="259" t="s">
        <v>1088</v>
      </c>
    </row>
    <row r="229" s="13" customFormat="1">
      <c r="A229" s="13"/>
      <c r="B229" s="269"/>
      <c r="C229" s="270"/>
      <c r="D229" s="261" t="s">
        <v>465</v>
      </c>
      <c r="E229" s="271" t="s">
        <v>1</v>
      </c>
      <c r="F229" s="272" t="s">
        <v>8773</v>
      </c>
      <c r="G229" s="270"/>
      <c r="H229" s="273">
        <v>81</v>
      </c>
      <c r="I229" s="274"/>
      <c r="J229" s="270"/>
      <c r="K229" s="270"/>
      <c r="L229" s="275"/>
      <c r="M229" s="276"/>
      <c r="N229" s="277"/>
      <c r="O229" s="277"/>
      <c r="P229" s="277"/>
      <c r="Q229" s="277"/>
      <c r="R229" s="277"/>
      <c r="S229" s="277"/>
      <c r="T229" s="278"/>
      <c r="U229" s="13"/>
      <c r="V229" s="13"/>
      <c r="W229" s="13"/>
      <c r="X229" s="13"/>
      <c r="Y229" s="13"/>
      <c r="Z229" s="13"/>
      <c r="AA229" s="13"/>
      <c r="AB229" s="13"/>
      <c r="AC229" s="13"/>
      <c r="AD229" s="13"/>
      <c r="AE229" s="13"/>
      <c r="AT229" s="279" t="s">
        <v>465</v>
      </c>
      <c r="AU229" s="279" t="s">
        <v>93</v>
      </c>
      <c r="AV229" s="13" t="s">
        <v>93</v>
      </c>
      <c r="AW229" s="13" t="s">
        <v>38</v>
      </c>
      <c r="AX229" s="13" t="s">
        <v>83</v>
      </c>
      <c r="AY229" s="279" t="s">
        <v>397</v>
      </c>
    </row>
    <row r="230" s="14" customFormat="1">
      <c r="A230" s="14"/>
      <c r="B230" s="280"/>
      <c r="C230" s="281"/>
      <c r="D230" s="261" t="s">
        <v>465</v>
      </c>
      <c r="E230" s="282" t="s">
        <v>1</v>
      </c>
      <c r="F230" s="283" t="s">
        <v>467</v>
      </c>
      <c r="G230" s="281"/>
      <c r="H230" s="284">
        <v>81</v>
      </c>
      <c r="I230" s="285"/>
      <c r="J230" s="281"/>
      <c r="K230" s="281"/>
      <c r="L230" s="286"/>
      <c r="M230" s="287"/>
      <c r="N230" s="288"/>
      <c r="O230" s="288"/>
      <c r="P230" s="288"/>
      <c r="Q230" s="288"/>
      <c r="R230" s="288"/>
      <c r="S230" s="288"/>
      <c r="T230" s="289"/>
      <c r="U230" s="14"/>
      <c r="V230" s="14"/>
      <c r="W230" s="14"/>
      <c r="X230" s="14"/>
      <c r="Y230" s="14"/>
      <c r="Z230" s="14"/>
      <c r="AA230" s="14"/>
      <c r="AB230" s="14"/>
      <c r="AC230" s="14"/>
      <c r="AD230" s="14"/>
      <c r="AE230" s="14"/>
      <c r="AT230" s="290" t="s">
        <v>465</v>
      </c>
      <c r="AU230" s="290" t="s">
        <v>93</v>
      </c>
      <c r="AV230" s="14" t="s">
        <v>124</v>
      </c>
      <c r="AW230" s="14" t="s">
        <v>38</v>
      </c>
      <c r="AX230" s="14" t="s">
        <v>91</v>
      </c>
      <c r="AY230" s="290" t="s">
        <v>397</v>
      </c>
    </row>
    <row r="231" s="2" customFormat="1" ht="21.75" customHeight="1">
      <c r="A231" s="40"/>
      <c r="B231" s="41"/>
      <c r="C231" s="247" t="s">
        <v>182</v>
      </c>
      <c r="D231" s="247" t="s">
        <v>400</v>
      </c>
      <c r="E231" s="248" t="s">
        <v>8774</v>
      </c>
      <c r="F231" s="249" t="s">
        <v>8775</v>
      </c>
      <c r="G231" s="250" t="s">
        <v>461</v>
      </c>
      <c r="H231" s="251">
        <v>30.5</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1088</v>
      </c>
      <c r="AT231" s="259" t="s">
        <v>400</v>
      </c>
      <c r="AU231" s="259" t="s">
        <v>93</v>
      </c>
      <c r="AY231" s="18" t="s">
        <v>397</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1088</v>
      </c>
      <c r="BM231" s="259" t="s">
        <v>1096</v>
      </c>
    </row>
    <row r="232" s="13" customFormat="1">
      <c r="A232" s="13"/>
      <c r="B232" s="269"/>
      <c r="C232" s="270"/>
      <c r="D232" s="261" t="s">
        <v>465</v>
      </c>
      <c r="E232" s="271" t="s">
        <v>1</v>
      </c>
      <c r="F232" s="272" t="s">
        <v>8776</v>
      </c>
      <c r="G232" s="270"/>
      <c r="H232" s="273">
        <v>30.5</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465</v>
      </c>
      <c r="AU232" s="279" t="s">
        <v>93</v>
      </c>
      <c r="AV232" s="13" t="s">
        <v>93</v>
      </c>
      <c r="AW232" s="13" t="s">
        <v>38</v>
      </c>
      <c r="AX232" s="13" t="s">
        <v>83</v>
      </c>
      <c r="AY232" s="279" t="s">
        <v>397</v>
      </c>
    </row>
    <row r="233" s="14" customFormat="1">
      <c r="A233" s="14"/>
      <c r="B233" s="280"/>
      <c r="C233" s="281"/>
      <c r="D233" s="261" t="s">
        <v>465</v>
      </c>
      <c r="E233" s="282" t="s">
        <v>1</v>
      </c>
      <c r="F233" s="283" t="s">
        <v>467</v>
      </c>
      <c r="G233" s="281"/>
      <c r="H233" s="284">
        <v>30.5</v>
      </c>
      <c r="I233" s="285"/>
      <c r="J233" s="281"/>
      <c r="K233" s="281"/>
      <c r="L233" s="286"/>
      <c r="M233" s="287"/>
      <c r="N233" s="288"/>
      <c r="O233" s="288"/>
      <c r="P233" s="288"/>
      <c r="Q233" s="288"/>
      <c r="R233" s="288"/>
      <c r="S233" s="288"/>
      <c r="T233" s="289"/>
      <c r="U233" s="14"/>
      <c r="V233" s="14"/>
      <c r="W233" s="14"/>
      <c r="X233" s="14"/>
      <c r="Y233" s="14"/>
      <c r="Z233" s="14"/>
      <c r="AA233" s="14"/>
      <c r="AB233" s="14"/>
      <c r="AC233" s="14"/>
      <c r="AD233" s="14"/>
      <c r="AE233" s="14"/>
      <c r="AT233" s="290" t="s">
        <v>465</v>
      </c>
      <c r="AU233" s="290" t="s">
        <v>93</v>
      </c>
      <c r="AV233" s="14" t="s">
        <v>124</v>
      </c>
      <c r="AW233" s="14" t="s">
        <v>38</v>
      </c>
      <c r="AX233" s="14" t="s">
        <v>91</v>
      </c>
      <c r="AY233" s="290" t="s">
        <v>397</v>
      </c>
    </row>
    <row r="234" s="2" customFormat="1" ht="21.75" customHeight="1">
      <c r="A234" s="40"/>
      <c r="B234" s="41"/>
      <c r="C234" s="247" t="s">
        <v>215</v>
      </c>
      <c r="D234" s="247" t="s">
        <v>400</v>
      </c>
      <c r="E234" s="248" t="s">
        <v>8777</v>
      </c>
      <c r="F234" s="249" t="s">
        <v>8778</v>
      </c>
      <c r="G234" s="250" t="s">
        <v>546</v>
      </c>
      <c r="H234" s="251">
        <v>0.35999999999999999</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1088</v>
      </c>
      <c r="AT234" s="259" t="s">
        <v>400</v>
      </c>
      <c r="AU234" s="259" t="s">
        <v>93</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1088</v>
      </c>
      <c r="BM234" s="259" t="s">
        <v>1105</v>
      </c>
    </row>
    <row r="235" s="13" customFormat="1">
      <c r="A235" s="13"/>
      <c r="B235" s="269"/>
      <c r="C235" s="270"/>
      <c r="D235" s="261" t="s">
        <v>465</v>
      </c>
      <c r="E235" s="271" t="s">
        <v>1</v>
      </c>
      <c r="F235" s="272" t="s">
        <v>8779</v>
      </c>
      <c r="G235" s="270"/>
      <c r="H235" s="273">
        <v>0.35999999999999999</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4" customFormat="1">
      <c r="A236" s="14"/>
      <c r="B236" s="280"/>
      <c r="C236" s="281"/>
      <c r="D236" s="261" t="s">
        <v>465</v>
      </c>
      <c r="E236" s="282" t="s">
        <v>1</v>
      </c>
      <c r="F236" s="283" t="s">
        <v>467</v>
      </c>
      <c r="G236" s="281"/>
      <c r="H236" s="284">
        <v>0.35999999999999999</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465</v>
      </c>
      <c r="AU236" s="290" t="s">
        <v>93</v>
      </c>
      <c r="AV236" s="14" t="s">
        <v>124</v>
      </c>
      <c r="AW236" s="14" t="s">
        <v>38</v>
      </c>
      <c r="AX236" s="14" t="s">
        <v>91</v>
      </c>
      <c r="AY236" s="290" t="s">
        <v>397</v>
      </c>
    </row>
    <row r="237" s="2" customFormat="1" ht="21.75" customHeight="1">
      <c r="A237" s="40"/>
      <c r="B237" s="41"/>
      <c r="C237" s="247" t="s">
        <v>218</v>
      </c>
      <c r="D237" s="247" t="s">
        <v>400</v>
      </c>
      <c r="E237" s="248" t="s">
        <v>8780</v>
      </c>
      <c r="F237" s="249" t="s">
        <v>8781</v>
      </c>
      <c r="G237" s="250" t="s">
        <v>546</v>
      </c>
      <c r="H237" s="251">
        <v>0.35999999999999999</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1088</v>
      </c>
      <c r="AT237" s="259" t="s">
        <v>400</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1088</v>
      </c>
      <c r="BM237" s="259" t="s">
        <v>790</v>
      </c>
    </row>
    <row r="238" s="13" customFormat="1">
      <c r="A238" s="13"/>
      <c r="B238" s="269"/>
      <c r="C238" s="270"/>
      <c r="D238" s="261" t="s">
        <v>465</v>
      </c>
      <c r="E238" s="271" t="s">
        <v>1</v>
      </c>
      <c r="F238" s="272" t="s">
        <v>8782</v>
      </c>
      <c r="G238" s="270"/>
      <c r="H238" s="273">
        <v>0.35999999999999999</v>
      </c>
      <c r="I238" s="274"/>
      <c r="J238" s="270"/>
      <c r="K238" s="270"/>
      <c r="L238" s="275"/>
      <c r="M238" s="276"/>
      <c r="N238" s="277"/>
      <c r="O238" s="277"/>
      <c r="P238" s="277"/>
      <c r="Q238" s="277"/>
      <c r="R238" s="277"/>
      <c r="S238" s="277"/>
      <c r="T238" s="278"/>
      <c r="U238" s="13"/>
      <c r="V238" s="13"/>
      <c r="W238" s="13"/>
      <c r="X238" s="13"/>
      <c r="Y238" s="13"/>
      <c r="Z238" s="13"/>
      <c r="AA238" s="13"/>
      <c r="AB238" s="13"/>
      <c r="AC238" s="13"/>
      <c r="AD238" s="13"/>
      <c r="AE238" s="13"/>
      <c r="AT238" s="279" t="s">
        <v>465</v>
      </c>
      <c r="AU238" s="279" t="s">
        <v>93</v>
      </c>
      <c r="AV238" s="13" t="s">
        <v>93</v>
      </c>
      <c r="AW238" s="13" t="s">
        <v>38</v>
      </c>
      <c r="AX238" s="13" t="s">
        <v>83</v>
      </c>
      <c r="AY238" s="279" t="s">
        <v>397</v>
      </c>
    </row>
    <row r="239" s="14" customFormat="1">
      <c r="A239" s="14"/>
      <c r="B239" s="280"/>
      <c r="C239" s="281"/>
      <c r="D239" s="261" t="s">
        <v>465</v>
      </c>
      <c r="E239" s="282" t="s">
        <v>1</v>
      </c>
      <c r="F239" s="283" t="s">
        <v>467</v>
      </c>
      <c r="G239" s="281"/>
      <c r="H239" s="284">
        <v>0.35999999999999999</v>
      </c>
      <c r="I239" s="285"/>
      <c r="J239" s="281"/>
      <c r="K239" s="281"/>
      <c r="L239" s="286"/>
      <c r="M239" s="287"/>
      <c r="N239" s="288"/>
      <c r="O239" s="288"/>
      <c r="P239" s="288"/>
      <c r="Q239" s="288"/>
      <c r="R239" s="288"/>
      <c r="S239" s="288"/>
      <c r="T239" s="289"/>
      <c r="U239" s="14"/>
      <c r="V239" s="14"/>
      <c r="W239" s="14"/>
      <c r="X239" s="14"/>
      <c r="Y239" s="14"/>
      <c r="Z239" s="14"/>
      <c r="AA239" s="14"/>
      <c r="AB239" s="14"/>
      <c r="AC239" s="14"/>
      <c r="AD239" s="14"/>
      <c r="AE239" s="14"/>
      <c r="AT239" s="290" t="s">
        <v>465</v>
      </c>
      <c r="AU239" s="290" t="s">
        <v>93</v>
      </c>
      <c r="AV239" s="14" t="s">
        <v>124</v>
      </c>
      <c r="AW239" s="14" t="s">
        <v>38</v>
      </c>
      <c r="AX239" s="14" t="s">
        <v>91</v>
      </c>
      <c r="AY239" s="290" t="s">
        <v>397</v>
      </c>
    </row>
    <row r="240" s="2" customFormat="1" ht="16.5" customHeight="1">
      <c r="A240" s="40"/>
      <c r="B240" s="41"/>
      <c r="C240" s="247" t="s">
        <v>661</v>
      </c>
      <c r="D240" s="247" t="s">
        <v>400</v>
      </c>
      <c r="E240" s="248" t="s">
        <v>8783</v>
      </c>
      <c r="F240" s="249" t="s">
        <v>8784</v>
      </c>
      <c r="G240" s="250" t="s">
        <v>461</v>
      </c>
      <c r="H240" s="251">
        <v>81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1088</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1088</v>
      </c>
      <c r="BM240" s="259" t="s">
        <v>793</v>
      </c>
    </row>
    <row r="241" s="13" customFormat="1">
      <c r="A241" s="13"/>
      <c r="B241" s="269"/>
      <c r="C241" s="270"/>
      <c r="D241" s="261" t="s">
        <v>465</v>
      </c>
      <c r="E241" s="271" t="s">
        <v>1</v>
      </c>
      <c r="F241" s="272" t="s">
        <v>8773</v>
      </c>
      <c r="G241" s="270"/>
      <c r="H241" s="273">
        <v>81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465</v>
      </c>
      <c r="AU241" s="279" t="s">
        <v>93</v>
      </c>
      <c r="AV241" s="13" t="s">
        <v>93</v>
      </c>
      <c r="AW241" s="13" t="s">
        <v>38</v>
      </c>
      <c r="AX241" s="13" t="s">
        <v>83</v>
      </c>
      <c r="AY241" s="279" t="s">
        <v>397</v>
      </c>
    </row>
    <row r="242" s="14" customFormat="1">
      <c r="A242" s="14"/>
      <c r="B242" s="280"/>
      <c r="C242" s="281"/>
      <c r="D242" s="261" t="s">
        <v>465</v>
      </c>
      <c r="E242" s="282" t="s">
        <v>1</v>
      </c>
      <c r="F242" s="283" t="s">
        <v>467</v>
      </c>
      <c r="G242" s="281"/>
      <c r="H242" s="284">
        <v>81</v>
      </c>
      <c r="I242" s="285"/>
      <c r="J242" s="281"/>
      <c r="K242" s="281"/>
      <c r="L242" s="286"/>
      <c r="M242" s="287"/>
      <c r="N242" s="288"/>
      <c r="O242" s="288"/>
      <c r="P242" s="288"/>
      <c r="Q242" s="288"/>
      <c r="R242" s="288"/>
      <c r="S242" s="288"/>
      <c r="T242" s="289"/>
      <c r="U242" s="14"/>
      <c r="V242" s="14"/>
      <c r="W242" s="14"/>
      <c r="X242" s="14"/>
      <c r="Y242" s="14"/>
      <c r="Z242" s="14"/>
      <c r="AA242" s="14"/>
      <c r="AB242" s="14"/>
      <c r="AC242" s="14"/>
      <c r="AD242" s="14"/>
      <c r="AE242" s="14"/>
      <c r="AT242" s="290" t="s">
        <v>465</v>
      </c>
      <c r="AU242" s="290" t="s">
        <v>93</v>
      </c>
      <c r="AV242" s="14" t="s">
        <v>124</v>
      </c>
      <c r="AW242" s="14" t="s">
        <v>38</v>
      </c>
      <c r="AX242" s="14" t="s">
        <v>91</v>
      </c>
      <c r="AY242" s="290" t="s">
        <v>397</v>
      </c>
    </row>
    <row r="243" s="2" customFormat="1" ht="16.5" customHeight="1">
      <c r="A243" s="40"/>
      <c r="B243" s="41"/>
      <c r="C243" s="247" t="s">
        <v>795</v>
      </c>
      <c r="D243" s="247" t="s">
        <v>400</v>
      </c>
      <c r="E243" s="248" t="s">
        <v>8785</v>
      </c>
      <c r="F243" s="249" t="s">
        <v>8786</v>
      </c>
      <c r="G243" s="250" t="s">
        <v>461</v>
      </c>
      <c r="H243" s="251">
        <v>81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1088</v>
      </c>
      <c r="AT243" s="259" t="s">
        <v>400</v>
      </c>
      <c r="AU243" s="259" t="s">
        <v>93</v>
      </c>
      <c r="AY243" s="18" t="s">
        <v>397</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1088</v>
      </c>
      <c r="BM243" s="259" t="s">
        <v>798</v>
      </c>
    </row>
    <row r="244" s="13" customFormat="1">
      <c r="A244" s="13"/>
      <c r="B244" s="269"/>
      <c r="C244" s="270"/>
      <c r="D244" s="261" t="s">
        <v>465</v>
      </c>
      <c r="E244" s="271" t="s">
        <v>1</v>
      </c>
      <c r="F244" s="272" t="s">
        <v>8773</v>
      </c>
      <c r="G244" s="270"/>
      <c r="H244" s="273">
        <v>81</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465</v>
      </c>
      <c r="AU244" s="279" t="s">
        <v>93</v>
      </c>
      <c r="AV244" s="13" t="s">
        <v>93</v>
      </c>
      <c r="AW244" s="13" t="s">
        <v>38</v>
      </c>
      <c r="AX244" s="13" t="s">
        <v>83</v>
      </c>
      <c r="AY244" s="279" t="s">
        <v>397</v>
      </c>
    </row>
    <row r="245" s="14" customFormat="1">
      <c r="A245" s="14"/>
      <c r="B245" s="280"/>
      <c r="C245" s="281"/>
      <c r="D245" s="261" t="s">
        <v>465</v>
      </c>
      <c r="E245" s="282" t="s">
        <v>1</v>
      </c>
      <c r="F245" s="283" t="s">
        <v>467</v>
      </c>
      <c r="G245" s="281"/>
      <c r="H245" s="284">
        <v>81</v>
      </c>
      <c r="I245" s="285"/>
      <c r="J245" s="281"/>
      <c r="K245" s="281"/>
      <c r="L245" s="286"/>
      <c r="M245" s="330"/>
      <c r="N245" s="331"/>
      <c r="O245" s="331"/>
      <c r="P245" s="331"/>
      <c r="Q245" s="331"/>
      <c r="R245" s="331"/>
      <c r="S245" s="331"/>
      <c r="T245" s="332"/>
      <c r="U245" s="14"/>
      <c r="V245" s="14"/>
      <c r="W245" s="14"/>
      <c r="X245" s="14"/>
      <c r="Y245" s="14"/>
      <c r="Z245" s="14"/>
      <c r="AA245" s="14"/>
      <c r="AB245" s="14"/>
      <c r="AC245" s="14"/>
      <c r="AD245" s="14"/>
      <c r="AE245" s="14"/>
      <c r="AT245" s="290" t="s">
        <v>465</v>
      </c>
      <c r="AU245" s="290" t="s">
        <v>93</v>
      </c>
      <c r="AV245" s="14" t="s">
        <v>124</v>
      </c>
      <c r="AW245" s="14" t="s">
        <v>38</v>
      </c>
      <c r="AX245" s="14" t="s">
        <v>91</v>
      </c>
      <c r="AY245" s="290" t="s">
        <v>397</v>
      </c>
    </row>
    <row r="246" s="2" customFormat="1" ht="6.96" customHeight="1">
      <c r="A246" s="40"/>
      <c r="B246" s="68"/>
      <c r="C246" s="69"/>
      <c r="D246" s="69"/>
      <c r="E246" s="69"/>
      <c r="F246" s="69"/>
      <c r="G246" s="69"/>
      <c r="H246" s="69"/>
      <c r="I246" s="195"/>
      <c r="J246" s="69"/>
      <c r="K246" s="69"/>
      <c r="L246" s="46"/>
      <c r="M246" s="40"/>
      <c r="O246" s="40"/>
      <c r="P246" s="40"/>
      <c r="Q246" s="40"/>
      <c r="R246" s="40"/>
      <c r="S246" s="40"/>
      <c r="T246" s="40"/>
      <c r="U246" s="40"/>
      <c r="V246" s="40"/>
      <c r="W246" s="40"/>
      <c r="X246" s="40"/>
      <c r="Y246" s="40"/>
      <c r="Z246" s="40"/>
      <c r="AA246" s="40"/>
      <c r="AB246" s="40"/>
      <c r="AC246" s="40"/>
      <c r="AD246" s="40"/>
      <c r="AE246" s="40"/>
    </row>
  </sheetData>
  <sheetProtection sheet="1" autoFilter="0" formatColumns="0" formatRows="0" objects="1" scenarios="1" spinCount="100000" saltValue="bcd1Ndty5azqmqHKkhAiCJMbOfx2b0hUvzn3AptNDvyINm2MAzBhhZkD0rJ5jL7m8sajGHi0GLhCFkWsQsStRw==" hashValue="GA7mhD6EGz4Ck9wOKhBNbavXM+WycZ6EZl5JIQNeMK1hvKMk6EO8W92SjINyOlEGigT6jCIZTZkzzJcHcvlbxQ==" algorithmName="SHA-512" password="CC35"/>
  <autoFilter ref="C126:K24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313</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7658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8787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ROUND((SUM(BE122:BE155)),  2)</f>
        <v>0</v>
      </c>
      <c r="G35" s="40"/>
      <c r="H35" s="40"/>
      <c r="I35" s="174">
        <v>0.20999999999999999</v>
      </c>
      <c r="J35" s="173">
        <f>ROUND(((SUM(BE122:BE155))*I35),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ROUND((SUM(BF122:BF155)),  2)</f>
        <v>0</v>
      </c>
      <c r="G36" s="40"/>
      <c r="H36" s="40"/>
      <c r="I36" s="174">
        <v>0.14999999999999999</v>
      </c>
      <c r="J36" s="173">
        <f>ROUND(((SUM(BF122:BF155))*I36),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7658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SO503 - Zdroj a areálový rozvod O2</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8788</v>
      </c>
      <c r="E99" s="208"/>
      <c r="F99" s="208"/>
      <c r="G99" s="208"/>
      <c r="H99" s="208"/>
      <c r="I99" s="209"/>
      <c r="J99" s="210">
        <f>J123</f>
        <v>0</v>
      </c>
      <c r="K99" s="206"/>
      <c r="L99" s="211"/>
      <c r="S99" s="9"/>
      <c r="T99" s="9"/>
      <c r="U99" s="9"/>
      <c r="V99" s="9"/>
      <c r="W99" s="9"/>
      <c r="X99" s="9"/>
      <c r="Y99" s="9"/>
      <c r="Z99" s="9"/>
      <c r="AA99" s="9"/>
      <c r="AB99" s="9"/>
      <c r="AC99" s="9"/>
      <c r="AD99" s="9"/>
      <c r="AE99" s="9"/>
    </row>
    <row r="100" s="9" customFormat="1" ht="24.96" customHeight="1">
      <c r="A100" s="9"/>
      <c r="B100" s="205"/>
      <c r="C100" s="206"/>
      <c r="D100" s="207" t="s">
        <v>8789</v>
      </c>
      <c r="E100" s="208"/>
      <c r="F100" s="208"/>
      <c r="G100" s="208"/>
      <c r="H100" s="208"/>
      <c r="I100" s="209"/>
      <c r="J100" s="210">
        <f>J150</f>
        <v>0</v>
      </c>
      <c r="K100" s="206"/>
      <c r="L100" s="211"/>
      <c r="S100" s="9"/>
      <c r="T100" s="9"/>
      <c r="U100" s="9"/>
      <c r="V100" s="9"/>
      <c r="W100" s="9"/>
      <c r="X100" s="9"/>
      <c r="Y100" s="9"/>
      <c r="Z100" s="9"/>
      <c r="AA100" s="9"/>
      <c r="AB100" s="9"/>
      <c r="AC100" s="9"/>
      <c r="AD100" s="9"/>
      <c r="AE100" s="9"/>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383</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23.25" customHeight="1">
      <c r="A110" s="40"/>
      <c r="B110" s="41"/>
      <c r="C110" s="42"/>
      <c r="D110" s="42"/>
      <c r="E110" s="199" t="str">
        <f>E7</f>
        <v>NNP Moravská Třebová, výstavba nového objektu nemocnice a výjezdové základny ZZS PAK</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368</v>
      </c>
      <c r="D111" s="23"/>
      <c r="E111" s="23"/>
      <c r="F111" s="23"/>
      <c r="G111" s="23"/>
      <c r="H111" s="23"/>
      <c r="I111" s="149"/>
      <c r="J111" s="23"/>
      <c r="K111" s="23"/>
      <c r="L111" s="21"/>
    </row>
    <row r="112" s="2" customFormat="1" ht="16.5" customHeight="1">
      <c r="A112" s="40"/>
      <c r="B112" s="41"/>
      <c r="C112" s="42"/>
      <c r="D112" s="42"/>
      <c r="E112" s="199" t="s">
        <v>7658</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556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SO503 - Zdroj a areálový rozvod O2</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Moravská Třebová</v>
      </c>
      <c r="G116" s="42"/>
      <c r="H116" s="42"/>
      <c r="I116" s="159" t="s">
        <v>24</v>
      </c>
      <c r="J116" s="81" t="str">
        <f>IF(J14="","",J14)</f>
        <v>1. 6. 2020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Pardubický kraj</v>
      </c>
      <c r="G118" s="42"/>
      <c r="H118" s="42"/>
      <c r="I118" s="159" t="s">
        <v>36</v>
      </c>
      <c r="J118" s="38" t="str">
        <f>E23</f>
        <v>SIEBERT + TALAŠ, spol. s 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384</v>
      </c>
      <c r="D121" s="221" t="s">
        <v>68</v>
      </c>
      <c r="E121" s="221" t="s">
        <v>64</v>
      </c>
      <c r="F121" s="221" t="s">
        <v>65</v>
      </c>
      <c r="G121" s="221" t="s">
        <v>385</v>
      </c>
      <c r="H121" s="221" t="s">
        <v>386</v>
      </c>
      <c r="I121" s="222" t="s">
        <v>387</v>
      </c>
      <c r="J121" s="223" t="s">
        <v>372</v>
      </c>
      <c r="K121" s="224" t="s">
        <v>388</v>
      </c>
      <c r="L121" s="225"/>
      <c r="M121" s="102" t="s">
        <v>1</v>
      </c>
      <c r="N121" s="103" t="s">
        <v>47</v>
      </c>
      <c r="O121" s="103" t="s">
        <v>389</v>
      </c>
      <c r="P121" s="103" t="s">
        <v>390</v>
      </c>
      <c r="Q121" s="103" t="s">
        <v>391</v>
      </c>
      <c r="R121" s="103" t="s">
        <v>392</v>
      </c>
      <c r="S121" s="103" t="s">
        <v>393</v>
      </c>
      <c r="T121" s="104" t="s">
        <v>394</v>
      </c>
      <c r="U121" s="218"/>
      <c r="V121" s="218"/>
      <c r="W121" s="218"/>
      <c r="X121" s="218"/>
      <c r="Y121" s="218"/>
      <c r="Z121" s="218"/>
      <c r="AA121" s="218"/>
      <c r="AB121" s="218"/>
      <c r="AC121" s="218"/>
      <c r="AD121" s="218"/>
      <c r="AE121" s="218"/>
    </row>
    <row r="122" s="2" customFormat="1" ht="22.8" customHeight="1">
      <c r="A122" s="40"/>
      <c r="B122" s="41"/>
      <c r="C122" s="109" t="s">
        <v>395</v>
      </c>
      <c r="D122" s="42"/>
      <c r="E122" s="42"/>
      <c r="F122" s="42"/>
      <c r="G122" s="42"/>
      <c r="H122" s="42"/>
      <c r="I122" s="157"/>
      <c r="J122" s="226">
        <f>BK122</f>
        <v>0</v>
      </c>
      <c r="K122" s="42"/>
      <c r="L122" s="46"/>
      <c r="M122" s="105"/>
      <c r="N122" s="227"/>
      <c r="O122" s="106"/>
      <c r="P122" s="228">
        <f>P123+P150</f>
        <v>0</v>
      </c>
      <c r="Q122" s="106"/>
      <c r="R122" s="228">
        <f>R123+R150</f>
        <v>0</v>
      </c>
      <c r="S122" s="106"/>
      <c r="T122" s="229">
        <f>T123+T150</f>
        <v>0</v>
      </c>
      <c r="U122" s="40"/>
      <c r="V122" s="40"/>
      <c r="W122" s="40"/>
      <c r="X122" s="40"/>
      <c r="Y122" s="40"/>
      <c r="Z122" s="40"/>
      <c r="AA122" s="40"/>
      <c r="AB122" s="40"/>
      <c r="AC122" s="40"/>
      <c r="AD122" s="40"/>
      <c r="AE122" s="40"/>
      <c r="AT122" s="18" t="s">
        <v>82</v>
      </c>
      <c r="AU122" s="18" t="s">
        <v>374</v>
      </c>
      <c r="BK122" s="230">
        <f>BK123+BK150</f>
        <v>0</v>
      </c>
    </row>
    <row r="123" s="12" customFormat="1" ht="25.92" customHeight="1">
      <c r="A123" s="12"/>
      <c r="B123" s="231"/>
      <c r="C123" s="232"/>
      <c r="D123" s="233" t="s">
        <v>82</v>
      </c>
      <c r="E123" s="234" t="s">
        <v>5095</v>
      </c>
      <c r="F123" s="234" t="s">
        <v>8790</v>
      </c>
      <c r="G123" s="232"/>
      <c r="H123" s="232"/>
      <c r="I123" s="235"/>
      <c r="J123" s="236">
        <f>BK123</f>
        <v>0</v>
      </c>
      <c r="K123" s="232"/>
      <c r="L123" s="237"/>
      <c r="M123" s="238"/>
      <c r="N123" s="239"/>
      <c r="O123" s="239"/>
      <c r="P123" s="240">
        <f>SUM(P124:P149)</f>
        <v>0</v>
      </c>
      <c r="Q123" s="239"/>
      <c r="R123" s="240">
        <f>SUM(R124:R149)</f>
        <v>0</v>
      </c>
      <c r="S123" s="239"/>
      <c r="T123" s="241">
        <f>SUM(T124:T149)</f>
        <v>0</v>
      </c>
      <c r="U123" s="12"/>
      <c r="V123" s="12"/>
      <c r="W123" s="12"/>
      <c r="X123" s="12"/>
      <c r="Y123" s="12"/>
      <c r="Z123" s="12"/>
      <c r="AA123" s="12"/>
      <c r="AB123" s="12"/>
      <c r="AC123" s="12"/>
      <c r="AD123" s="12"/>
      <c r="AE123" s="12"/>
      <c r="AR123" s="242" t="s">
        <v>91</v>
      </c>
      <c r="AT123" s="243" t="s">
        <v>82</v>
      </c>
      <c r="AU123" s="243" t="s">
        <v>83</v>
      </c>
      <c r="AY123" s="242" t="s">
        <v>397</v>
      </c>
      <c r="BK123" s="244">
        <f>SUM(BK124:BK149)</f>
        <v>0</v>
      </c>
    </row>
    <row r="124" s="2" customFormat="1" ht="16.5" customHeight="1">
      <c r="A124" s="40"/>
      <c r="B124" s="41"/>
      <c r="C124" s="247" t="s">
        <v>91</v>
      </c>
      <c r="D124" s="247" t="s">
        <v>400</v>
      </c>
      <c r="E124" s="248" t="s">
        <v>7303</v>
      </c>
      <c r="F124" s="249" t="s">
        <v>7304</v>
      </c>
      <c r="G124" s="250" t="s">
        <v>461</v>
      </c>
      <c r="H124" s="251">
        <v>29</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400</v>
      </c>
      <c r="AU124" s="259" t="s">
        <v>91</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93</v>
      </c>
    </row>
    <row r="125" s="2" customFormat="1" ht="16.5" customHeight="1">
      <c r="A125" s="40"/>
      <c r="B125" s="41"/>
      <c r="C125" s="247" t="s">
        <v>93</v>
      </c>
      <c r="D125" s="247" t="s">
        <v>400</v>
      </c>
      <c r="E125" s="248" t="s">
        <v>7305</v>
      </c>
      <c r="F125" s="249" t="s">
        <v>7306</v>
      </c>
      <c r="G125" s="250" t="s">
        <v>461</v>
      </c>
      <c r="H125" s="251">
        <v>58</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124</v>
      </c>
    </row>
    <row r="126" s="2" customFormat="1" ht="16.5" customHeight="1">
      <c r="A126" s="40"/>
      <c r="B126" s="41"/>
      <c r="C126" s="247" t="s">
        <v>112</v>
      </c>
      <c r="D126" s="247" t="s">
        <v>400</v>
      </c>
      <c r="E126" s="248" t="s">
        <v>8791</v>
      </c>
      <c r="F126" s="249" t="s">
        <v>7308</v>
      </c>
      <c r="G126" s="250" t="s">
        <v>656</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133</v>
      </c>
    </row>
    <row r="127" s="2" customFormat="1" ht="16.5" customHeight="1">
      <c r="A127" s="40"/>
      <c r="B127" s="41"/>
      <c r="C127" s="247" t="s">
        <v>124</v>
      </c>
      <c r="D127" s="247" t="s">
        <v>400</v>
      </c>
      <c r="E127" s="248" t="s">
        <v>7309</v>
      </c>
      <c r="F127" s="249" t="s">
        <v>7310</v>
      </c>
      <c r="G127" s="250" t="s">
        <v>7311</v>
      </c>
      <c r="H127" s="251">
        <v>550</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136</v>
      </c>
    </row>
    <row r="128" s="2" customFormat="1" ht="16.5" customHeight="1">
      <c r="A128" s="40"/>
      <c r="B128" s="41"/>
      <c r="C128" s="247" t="s">
        <v>130</v>
      </c>
      <c r="D128" s="247" t="s">
        <v>400</v>
      </c>
      <c r="E128" s="248" t="s">
        <v>7318</v>
      </c>
      <c r="F128" s="249" t="s">
        <v>7319</v>
      </c>
      <c r="G128" s="250" t="s">
        <v>656</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145</v>
      </c>
    </row>
    <row r="129" s="2" customFormat="1" ht="16.5" customHeight="1">
      <c r="A129" s="40"/>
      <c r="B129" s="41"/>
      <c r="C129" s="247" t="s">
        <v>133</v>
      </c>
      <c r="D129" s="247" t="s">
        <v>400</v>
      </c>
      <c r="E129" s="248" t="s">
        <v>7320</v>
      </c>
      <c r="F129" s="249" t="s">
        <v>7321</v>
      </c>
      <c r="G129" s="250" t="s">
        <v>656</v>
      </c>
      <c r="H129" s="251">
        <v>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151</v>
      </c>
    </row>
    <row r="130" s="2" customFormat="1" ht="16.5" customHeight="1">
      <c r="A130" s="40"/>
      <c r="B130" s="41"/>
      <c r="C130" s="247" t="s">
        <v>139</v>
      </c>
      <c r="D130" s="247" t="s">
        <v>400</v>
      </c>
      <c r="E130" s="248" t="s">
        <v>8792</v>
      </c>
      <c r="F130" s="249" t="s">
        <v>8793</v>
      </c>
      <c r="G130" s="250" t="s">
        <v>461</v>
      </c>
      <c r="H130" s="251">
        <v>23</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157</v>
      </c>
    </row>
    <row r="131" s="2" customFormat="1" ht="16.5" customHeight="1">
      <c r="A131" s="40"/>
      <c r="B131" s="41"/>
      <c r="C131" s="247" t="s">
        <v>136</v>
      </c>
      <c r="D131" s="247" t="s">
        <v>400</v>
      </c>
      <c r="E131" s="248" t="s">
        <v>7322</v>
      </c>
      <c r="F131" s="249" t="s">
        <v>7323</v>
      </c>
      <c r="G131" s="250" t="s">
        <v>656</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162</v>
      </c>
    </row>
    <row r="132" s="2" customFormat="1" ht="16.5" customHeight="1">
      <c r="A132" s="40"/>
      <c r="B132" s="41"/>
      <c r="C132" s="247" t="s">
        <v>142</v>
      </c>
      <c r="D132" s="247" t="s">
        <v>400</v>
      </c>
      <c r="E132" s="248" t="s">
        <v>8794</v>
      </c>
      <c r="F132" s="249" t="s">
        <v>8795</v>
      </c>
      <c r="G132" s="250" t="s">
        <v>461</v>
      </c>
      <c r="H132" s="251">
        <v>23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168</v>
      </c>
    </row>
    <row r="133" s="2" customFormat="1" ht="16.5" customHeight="1">
      <c r="A133" s="40"/>
      <c r="B133" s="41"/>
      <c r="C133" s="247" t="s">
        <v>145</v>
      </c>
      <c r="D133" s="247" t="s">
        <v>400</v>
      </c>
      <c r="E133" s="248" t="s">
        <v>8796</v>
      </c>
      <c r="F133" s="249" t="s">
        <v>8797</v>
      </c>
      <c r="G133" s="250" t="s">
        <v>461</v>
      </c>
      <c r="H133" s="251">
        <v>23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174</v>
      </c>
    </row>
    <row r="134" s="2" customFormat="1" ht="16.5" customHeight="1">
      <c r="A134" s="40"/>
      <c r="B134" s="41"/>
      <c r="C134" s="247" t="s">
        <v>148</v>
      </c>
      <c r="D134" s="247" t="s">
        <v>400</v>
      </c>
      <c r="E134" s="248" t="s">
        <v>8798</v>
      </c>
      <c r="F134" s="249" t="s">
        <v>8799</v>
      </c>
      <c r="G134" s="250" t="s">
        <v>461</v>
      </c>
      <c r="H134" s="251">
        <v>23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179</v>
      </c>
    </row>
    <row r="135" s="2" customFormat="1" ht="16.5" customHeight="1">
      <c r="A135" s="40"/>
      <c r="B135" s="41"/>
      <c r="C135" s="247" t="s">
        <v>151</v>
      </c>
      <c r="D135" s="247" t="s">
        <v>400</v>
      </c>
      <c r="E135" s="248" t="s">
        <v>7324</v>
      </c>
      <c r="F135" s="249" t="s">
        <v>7325</v>
      </c>
      <c r="G135" s="250" t="s">
        <v>656</v>
      </c>
      <c r="H135" s="251">
        <v>45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188</v>
      </c>
    </row>
    <row r="136" s="2" customFormat="1" ht="16.5" customHeight="1">
      <c r="A136" s="40"/>
      <c r="B136" s="41"/>
      <c r="C136" s="247" t="s">
        <v>154</v>
      </c>
      <c r="D136" s="247" t="s">
        <v>400</v>
      </c>
      <c r="E136" s="248" t="s">
        <v>7328</v>
      </c>
      <c r="F136" s="249" t="s">
        <v>7329</v>
      </c>
      <c r="G136" s="250" t="s">
        <v>656</v>
      </c>
      <c r="H136" s="251">
        <v>34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194</v>
      </c>
    </row>
    <row r="137" s="2" customFormat="1" ht="16.5" customHeight="1">
      <c r="A137" s="40"/>
      <c r="B137" s="41"/>
      <c r="C137" s="247" t="s">
        <v>157</v>
      </c>
      <c r="D137" s="247" t="s">
        <v>400</v>
      </c>
      <c r="E137" s="248" t="s">
        <v>7332</v>
      </c>
      <c r="F137" s="249" t="s">
        <v>7333</v>
      </c>
      <c r="G137" s="250" t="s">
        <v>461</v>
      </c>
      <c r="H137" s="251">
        <v>87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200</v>
      </c>
    </row>
    <row r="138" s="2" customFormat="1" ht="16.5" customHeight="1">
      <c r="A138" s="40"/>
      <c r="B138" s="41"/>
      <c r="C138" s="247" t="s">
        <v>8</v>
      </c>
      <c r="D138" s="247" t="s">
        <v>400</v>
      </c>
      <c r="E138" s="248" t="s">
        <v>7334</v>
      </c>
      <c r="F138" s="249" t="s">
        <v>7335</v>
      </c>
      <c r="G138" s="250" t="s">
        <v>461</v>
      </c>
      <c r="H138" s="251">
        <v>87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206</v>
      </c>
    </row>
    <row r="139" s="2" customFormat="1" ht="16.5" customHeight="1">
      <c r="A139" s="40"/>
      <c r="B139" s="41"/>
      <c r="C139" s="247" t="s">
        <v>162</v>
      </c>
      <c r="D139" s="247" t="s">
        <v>400</v>
      </c>
      <c r="E139" s="248" t="s">
        <v>7336</v>
      </c>
      <c r="F139" s="249" t="s">
        <v>7337</v>
      </c>
      <c r="G139" s="250" t="s">
        <v>461</v>
      </c>
      <c r="H139" s="251">
        <v>87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212</v>
      </c>
    </row>
    <row r="140" s="2" customFormat="1" ht="16.5" customHeight="1">
      <c r="A140" s="40"/>
      <c r="B140" s="41"/>
      <c r="C140" s="247" t="s">
        <v>165</v>
      </c>
      <c r="D140" s="247" t="s">
        <v>400</v>
      </c>
      <c r="E140" s="248" t="s">
        <v>8800</v>
      </c>
      <c r="F140" s="249" t="s">
        <v>7341</v>
      </c>
      <c r="G140" s="250" t="s">
        <v>656</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215</v>
      </c>
    </row>
    <row r="141" s="2" customFormat="1" ht="16.5" customHeight="1">
      <c r="A141" s="40"/>
      <c r="B141" s="41"/>
      <c r="C141" s="247" t="s">
        <v>168</v>
      </c>
      <c r="D141" s="247" t="s">
        <v>400</v>
      </c>
      <c r="E141" s="248" t="s">
        <v>8801</v>
      </c>
      <c r="F141" s="249" t="s">
        <v>8802</v>
      </c>
      <c r="G141" s="250" t="s">
        <v>656</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661</v>
      </c>
    </row>
    <row r="142" s="2" customFormat="1">
      <c r="A142" s="40"/>
      <c r="B142" s="41"/>
      <c r="C142" s="42"/>
      <c r="D142" s="261" t="s">
        <v>404</v>
      </c>
      <c r="E142" s="42"/>
      <c r="F142" s="262" t="s">
        <v>8803</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91</v>
      </c>
    </row>
    <row r="143" s="2" customFormat="1" ht="16.5" customHeight="1">
      <c r="A143" s="40"/>
      <c r="B143" s="41"/>
      <c r="C143" s="247" t="s">
        <v>171</v>
      </c>
      <c r="D143" s="247" t="s">
        <v>400</v>
      </c>
      <c r="E143" s="248" t="s">
        <v>8804</v>
      </c>
      <c r="F143" s="249" t="s">
        <v>8805</v>
      </c>
      <c r="G143" s="250" t="s">
        <v>656</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664</v>
      </c>
    </row>
    <row r="144" s="2" customFormat="1">
      <c r="A144" s="40"/>
      <c r="B144" s="41"/>
      <c r="C144" s="42"/>
      <c r="D144" s="261" t="s">
        <v>404</v>
      </c>
      <c r="E144" s="42"/>
      <c r="F144" s="262" t="s">
        <v>8806</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91</v>
      </c>
    </row>
    <row r="145" s="2" customFormat="1" ht="16.5" customHeight="1">
      <c r="A145" s="40"/>
      <c r="B145" s="41"/>
      <c r="C145" s="247" t="s">
        <v>174</v>
      </c>
      <c r="D145" s="247" t="s">
        <v>400</v>
      </c>
      <c r="E145" s="248" t="s">
        <v>8807</v>
      </c>
      <c r="F145" s="249" t="s">
        <v>8808</v>
      </c>
      <c r="G145" s="250" t="s">
        <v>656</v>
      </c>
      <c r="H145" s="251">
        <v>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667</v>
      </c>
    </row>
    <row r="146" s="2" customFormat="1" ht="16.5" customHeight="1">
      <c r="A146" s="40"/>
      <c r="B146" s="41"/>
      <c r="C146" s="247" t="s">
        <v>7</v>
      </c>
      <c r="D146" s="247" t="s">
        <v>400</v>
      </c>
      <c r="E146" s="248" t="s">
        <v>8809</v>
      </c>
      <c r="F146" s="249" t="s">
        <v>8810</v>
      </c>
      <c r="G146" s="250" t="s">
        <v>656</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670</v>
      </c>
    </row>
    <row r="147" s="2" customFormat="1" ht="21.75" customHeight="1">
      <c r="A147" s="40"/>
      <c r="B147" s="41"/>
      <c r="C147" s="247" t="s">
        <v>179</v>
      </c>
      <c r="D147" s="247" t="s">
        <v>400</v>
      </c>
      <c r="E147" s="248" t="s">
        <v>8811</v>
      </c>
      <c r="F147" s="249" t="s">
        <v>8812</v>
      </c>
      <c r="G147" s="250" t="s">
        <v>656</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673</v>
      </c>
    </row>
    <row r="148" s="2" customFormat="1" ht="33" customHeight="1">
      <c r="A148" s="40"/>
      <c r="B148" s="41"/>
      <c r="C148" s="247" t="s">
        <v>185</v>
      </c>
      <c r="D148" s="247" t="s">
        <v>400</v>
      </c>
      <c r="E148" s="248" t="s">
        <v>7357</v>
      </c>
      <c r="F148" s="249" t="s">
        <v>7358</v>
      </c>
      <c r="G148" s="250" t="s">
        <v>656</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676</v>
      </c>
    </row>
    <row r="149" s="2" customFormat="1" ht="16.5" customHeight="1">
      <c r="A149" s="40"/>
      <c r="B149" s="41"/>
      <c r="C149" s="247" t="s">
        <v>188</v>
      </c>
      <c r="D149" s="247" t="s">
        <v>400</v>
      </c>
      <c r="E149" s="248" t="s">
        <v>8813</v>
      </c>
      <c r="F149" s="249" t="s">
        <v>8814</v>
      </c>
      <c r="G149" s="250" t="s">
        <v>656</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679</v>
      </c>
    </row>
    <row r="150" s="12" customFormat="1" ht="25.92" customHeight="1">
      <c r="A150" s="12"/>
      <c r="B150" s="231"/>
      <c r="C150" s="232"/>
      <c r="D150" s="233" t="s">
        <v>82</v>
      </c>
      <c r="E150" s="234" t="s">
        <v>5135</v>
      </c>
      <c r="F150" s="234" t="s">
        <v>7375</v>
      </c>
      <c r="G150" s="232"/>
      <c r="H150" s="232"/>
      <c r="I150" s="235"/>
      <c r="J150" s="236">
        <f>BK150</f>
        <v>0</v>
      </c>
      <c r="K150" s="232"/>
      <c r="L150" s="237"/>
      <c r="M150" s="238"/>
      <c r="N150" s="239"/>
      <c r="O150" s="239"/>
      <c r="P150" s="240">
        <f>SUM(P151:P155)</f>
        <v>0</v>
      </c>
      <c r="Q150" s="239"/>
      <c r="R150" s="240">
        <f>SUM(R151:R155)</f>
        <v>0</v>
      </c>
      <c r="S150" s="239"/>
      <c r="T150" s="241">
        <f>SUM(T151:T155)</f>
        <v>0</v>
      </c>
      <c r="U150" s="12"/>
      <c r="V150" s="12"/>
      <c r="W150" s="12"/>
      <c r="X150" s="12"/>
      <c r="Y150" s="12"/>
      <c r="Z150" s="12"/>
      <c r="AA150" s="12"/>
      <c r="AB150" s="12"/>
      <c r="AC150" s="12"/>
      <c r="AD150" s="12"/>
      <c r="AE150" s="12"/>
      <c r="AR150" s="242" t="s">
        <v>91</v>
      </c>
      <c r="AT150" s="243" t="s">
        <v>82</v>
      </c>
      <c r="AU150" s="243" t="s">
        <v>83</v>
      </c>
      <c r="AY150" s="242" t="s">
        <v>397</v>
      </c>
      <c r="BK150" s="244">
        <f>SUM(BK151:BK155)</f>
        <v>0</v>
      </c>
    </row>
    <row r="151" s="2" customFormat="1" ht="16.5" customHeight="1">
      <c r="A151" s="40"/>
      <c r="B151" s="41"/>
      <c r="C151" s="247" t="s">
        <v>191</v>
      </c>
      <c r="D151" s="247" t="s">
        <v>400</v>
      </c>
      <c r="E151" s="248" t="s">
        <v>8815</v>
      </c>
      <c r="F151" s="249" t="s">
        <v>7377</v>
      </c>
      <c r="G151" s="250" t="s">
        <v>656</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682</v>
      </c>
    </row>
    <row r="152" s="2" customFormat="1" ht="16.5" customHeight="1">
      <c r="A152" s="40"/>
      <c r="B152" s="41"/>
      <c r="C152" s="247" t="s">
        <v>194</v>
      </c>
      <c r="D152" s="247" t="s">
        <v>400</v>
      </c>
      <c r="E152" s="248" t="s">
        <v>8816</v>
      </c>
      <c r="F152" s="249" t="s">
        <v>7379</v>
      </c>
      <c r="G152" s="250" t="s">
        <v>656</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995</v>
      </c>
    </row>
    <row r="153" s="2" customFormat="1" ht="16.5" customHeight="1">
      <c r="A153" s="40"/>
      <c r="B153" s="41"/>
      <c r="C153" s="247" t="s">
        <v>197</v>
      </c>
      <c r="D153" s="247" t="s">
        <v>400</v>
      </c>
      <c r="E153" s="248" t="s">
        <v>8817</v>
      </c>
      <c r="F153" s="249" t="s">
        <v>7381</v>
      </c>
      <c r="G153" s="250" t="s">
        <v>656</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1026</v>
      </c>
    </row>
    <row r="154" s="2" customFormat="1" ht="16.5" customHeight="1">
      <c r="A154" s="40"/>
      <c r="B154" s="41"/>
      <c r="C154" s="247" t="s">
        <v>200</v>
      </c>
      <c r="D154" s="247" t="s">
        <v>400</v>
      </c>
      <c r="E154" s="248" t="s">
        <v>8818</v>
      </c>
      <c r="F154" s="249" t="s">
        <v>8819</v>
      </c>
      <c r="G154" s="250" t="s">
        <v>403</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91</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1042</v>
      </c>
    </row>
    <row r="155" s="2" customFormat="1" ht="16.5" customHeight="1">
      <c r="A155" s="40"/>
      <c r="B155" s="41"/>
      <c r="C155" s="247" t="s">
        <v>203</v>
      </c>
      <c r="D155" s="247" t="s">
        <v>400</v>
      </c>
      <c r="E155" s="248" t="s">
        <v>8820</v>
      </c>
      <c r="F155" s="249" t="s">
        <v>7385</v>
      </c>
      <c r="G155" s="250" t="s">
        <v>656</v>
      </c>
      <c r="H155" s="251">
        <v>1</v>
      </c>
      <c r="I155" s="252"/>
      <c r="J155" s="253">
        <f>ROUND(I155*H155,2)</f>
        <v>0</v>
      </c>
      <c r="K155" s="254"/>
      <c r="L155" s="46"/>
      <c r="M155" s="302" t="s">
        <v>1</v>
      </c>
      <c r="N155" s="303" t="s">
        <v>48</v>
      </c>
      <c r="O155" s="267"/>
      <c r="P155" s="304">
        <f>O155*H155</f>
        <v>0</v>
      </c>
      <c r="Q155" s="304">
        <v>0</v>
      </c>
      <c r="R155" s="304">
        <f>Q155*H155</f>
        <v>0</v>
      </c>
      <c r="S155" s="304">
        <v>0</v>
      </c>
      <c r="T155" s="305">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1057</v>
      </c>
    </row>
    <row r="156" s="2" customFormat="1" ht="6.96" customHeight="1">
      <c r="A156" s="40"/>
      <c r="B156" s="68"/>
      <c r="C156" s="69"/>
      <c r="D156" s="69"/>
      <c r="E156" s="69"/>
      <c r="F156" s="69"/>
      <c r="G156" s="69"/>
      <c r="H156" s="69"/>
      <c r="I156" s="195"/>
      <c r="J156" s="69"/>
      <c r="K156" s="69"/>
      <c r="L156" s="46"/>
      <c r="M156" s="40"/>
      <c r="O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TKl/yVh8GQ0K+KKgTtfqGGucZK7GVzy3/gzMWIxum2dpXcClpX9nb2XXmuj9c+8eFkzBayJVapqKubC1ILS7Vw==" hashValue="qKTg1F2w/0Av70sxTA9gy23gUfmEL+RCLKagWDgAKgkDlMJMEkZKMIrUs4062U1mL7nzp3wwy3aQCOIDnKCCyA==" algorithmName="SHA-512" password="CC35"/>
  <autoFilter ref="C121:K155"/>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319</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8821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8822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ROUND((SUM(BE126:BE246)),  2)</f>
        <v>0</v>
      </c>
      <c r="G35" s="40"/>
      <c r="H35" s="40"/>
      <c r="I35" s="174">
        <v>0.20999999999999999</v>
      </c>
      <c r="J35" s="173">
        <f>ROUND(((SUM(BE126:BE246))*I35),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ROUND((SUM(BF126:BF246)),  2)</f>
        <v>0</v>
      </c>
      <c r="G36" s="40"/>
      <c r="H36" s="40"/>
      <c r="I36" s="174">
        <v>0.14999999999999999</v>
      </c>
      <c r="J36" s="173">
        <f>ROUND(((SUM(BF126:BF246))*I36),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ROUND((SUM(BG126:BG246)),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ROUND((SUM(BH126:BH246)),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ROUND((SUM(BI126:BI246)),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8821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601.1 - Komunikace a chodníky - sever</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J157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7591</v>
      </c>
      <c r="E102" s="214"/>
      <c r="F102" s="214"/>
      <c r="G102" s="214"/>
      <c r="H102" s="214"/>
      <c r="I102" s="215"/>
      <c r="J102" s="216">
        <f>J162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454</v>
      </c>
      <c r="E103" s="214"/>
      <c r="F103" s="214"/>
      <c r="G103" s="214"/>
      <c r="H103" s="214"/>
      <c r="I103" s="215"/>
      <c r="J103" s="216">
        <f>J216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J245</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8821</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601.1 - Komunikace a chodníky - sever</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P128+P157+P162+P216+P245</f>
        <v>0</v>
      </c>
      <c r="Q127" s="239"/>
      <c r="R127" s="240">
        <f>R128+R157+R162+R216+R245</f>
        <v>0</v>
      </c>
      <c r="S127" s="239"/>
      <c r="T127" s="241">
        <f>T128+T157+T162+T216+T245</f>
        <v>0</v>
      </c>
      <c r="U127" s="12"/>
      <c r="V127" s="12"/>
      <c r="W127" s="12"/>
      <c r="X127" s="12"/>
      <c r="Y127" s="12"/>
      <c r="Z127" s="12"/>
      <c r="AA127" s="12"/>
      <c r="AB127" s="12"/>
      <c r="AC127" s="12"/>
      <c r="AD127" s="12"/>
      <c r="AE127" s="12"/>
      <c r="AR127" s="242" t="s">
        <v>91</v>
      </c>
      <c r="AT127" s="243" t="s">
        <v>82</v>
      </c>
      <c r="AU127" s="243" t="s">
        <v>83</v>
      </c>
      <c r="AY127" s="242" t="s">
        <v>397</v>
      </c>
      <c r="BK127" s="244">
        <f>BK128+BK157+BK162+BK216+BK245</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SUM(P129:P156)</f>
        <v>0</v>
      </c>
      <c r="Q128" s="239"/>
      <c r="R128" s="240">
        <f>SUM(R129:R156)</f>
        <v>0</v>
      </c>
      <c r="S128" s="239"/>
      <c r="T128" s="241">
        <f>SUM(T129:T156)</f>
        <v>0</v>
      </c>
      <c r="U128" s="12"/>
      <c r="V128" s="12"/>
      <c r="W128" s="12"/>
      <c r="X128" s="12"/>
      <c r="Y128" s="12"/>
      <c r="Z128" s="12"/>
      <c r="AA128" s="12"/>
      <c r="AB128" s="12"/>
      <c r="AC128" s="12"/>
      <c r="AD128" s="12"/>
      <c r="AE128" s="12"/>
      <c r="AR128" s="242" t="s">
        <v>91</v>
      </c>
      <c r="AT128" s="243" t="s">
        <v>82</v>
      </c>
      <c r="AU128" s="243" t="s">
        <v>91</v>
      </c>
      <c r="AY128" s="242" t="s">
        <v>397</v>
      </c>
      <c r="BK128" s="244">
        <f>SUM(BK129:BK156)</f>
        <v>0</v>
      </c>
    </row>
    <row r="129" s="2" customFormat="1" ht="21.75" customHeight="1">
      <c r="A129" s="40"/>
      <c r="B129" s="41"/>
      <c r="C129" s="247" t="s">
        <v>91</v>
      </c>
      <c r="D129" s="247" t="s">
        <v>400</v>
      </c>
      <c r="E129" s="248" t="s">
        <v>8823</v>
      </c>
      <c r="F129" s="249" t="s">
        <v>8824</v>
      </c>
      <c r="G129" s="250" t="s">
        <v>464</v>
      </c>
      <c r="H129" s="251">
        <v>108.59999999999999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465</v>
      </c>
      <c r="E130" s="271" t="s">
        <v>1</v>
      </c>
      <c r="F130" s="272" t="s">
        <v>8825</v>
      </c>
      <c r="G130" s="270"/>
      <c r="H130" s="273">
        <v>108.59999999999999</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465</v>
      </c>
      <c r="AU130" s="279" t="s">
        <v>93</v>
      </c>
      <c r="AV130" s="13" t="s">
        <v>93</v>
      </c>
      <c r="AW130" s="13" t="s">
        <v>38</v>
      </c>
      <c r="AX130" s="13" t="s">
        <v>83</v>
      </c>
      <c r="AY130" s="279" t="s">
        <v>397</v>
      </c>
    </row>
    <row r="131" s="14" customFormat="1">
      <c r="A131" s="14"/>
      <c r="B131" s="280"/>
      <c r="C131" s="281"/>
      <c r="D131" s="261" t="s">
        <v>465</v>
      </c>
      <c r="E131" s="282" t="s">
        <v>1</v>
      </c>
      <c r="F131" s="283" t="s">
        <v>467</v>
      </c>
      <c r="G131" s="281"/>
      <c r="H131" s="284">
        <v>108.59999999999999</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465</v>
      </c>
      <c r="AU131" s="290" t="s">
        <v>93</v>
      </c>
      <c r="AV131" s="14" t="s">
        <v>124</v>
      </c>
      <c r="AW131" s="14" t="s">
        <v>38</v>
      </c>
      <c r="AX131" s="14" t="s">
        <v>91</v>
      </c>
      <c r="AY131" s="290" t="s">
        <v>397</v>
      </c>
    </row>
    <row r="132" s="2" customFormat="1" ht="21.75" customHeight="1">
      <c r="A132" s="40"/>
      <c r="B132" s="41"/>
      <c r="C132" s="247" t="s">
        <v>93</v>
      </c>
      <c r="D132" s="247" t="s">
        <v>400</v>
      </c>
      <c r="E132" s="248" t="s">
        <v>8826</v>
      </c>
      <c r="F132" s="249" t="s">
        <v>8827</v>
      </c>
      <c r="G132" s="250" t="s">
        <v>464</v>
      </c>
      <c r="H132" s="251">
        <v>9.5500000000000007</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93</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6" customFormat="1">
      <c r="A133" s="16"/>
      <c r="B133" s="306"/>
      <c r="C133" s="307"/>
      <c r="D133" s="261" t="s">
        <v>465</v>
      </c>
      <c r="E133" s="308" t="s">
        <v>1</v>
      </c>
      <c r="F133" s="309" t="s">
        <v>8828</v>
      </c>
      <c r="G133" s="307"/>
      <c r="H133" s="308" t="s">
        <v>1</v>
      </c>
      <c r="I133" s="310"/>
      <c r="J133" s="307"/>
      <c r="K133" s="307"/>
      <c r="L133" s="311"/>
      <c r="M133" s="312"/>
      <c r="N133" s="313"/>
      <c r="O133" s="313"/>
      <c r="P133" s="313"/>
      <c r="Q133" s="313"/>
      <c r="R133" s="313"/>
      <c r="S133" s="313"/>
      <c r="T133" s="314"/>
      <c r="U133" s="16"/>
      <c r="V133" s="16"/>
      <c r="W133" s="16"/>
      <c r="X133" s="16"/>
      <c r="Y133" s="16"/>
      <c r="Z133" s="16"/>
      <c r="AA133" s="16"/>
      <c r="AB133" s="16"/>
      <c r="AC133" s="16"/>
      <c r="AD133" s="16"/>
      <c r="AE133" s="16"/>
      <c r="AT133" s="315" t="s">
        <v>465</v>
      </c>
      <c r="AU133" s="315" t="s">
        <v>93</v>
      </c>
      <c r="AV133" s="16" t="s">
        <v>91</v>
      </c>
      <c r="AW133" s="16" t="s">
        <v>38</v>
      </c>
      <c r="AX133" s="16" t="s">
        <v>83</v>
      </c>
      <c r="AY133" s="315" t="s">
        <v>397</v>
      </c>
    </row>
    <row r="134" s="13" customFormat="1">
      <c r="A134" s="13"/>
      <c r="B134" s="269"/>
      <c r="C134" s="270"/>
      <c r="D134" s="261" t="s">
        <v>465</v>
      </c>
      <c r="E134" s="271" t="s">
        <v>1</v>
      </c>
      <c r="F134" s="272" t="s">
        <v>8829</v>
      </c>
      <c r="G134" s="270"/>
      <c r="H134" s="273">
        <v>9.5500000000000007</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9.5500000000000007</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21.75" customHeight="1">
      <c r="A136" s="40"/>
      <c r="B136" s="41"/>
      <c r="C136" s="247" t="s">
        <v>112</v>
      </c>
      <c r="D136" s="247" t="s">
        <v>400</v>
      </c>
      <c r="E136" s="248" t="s">
        <v>7556</v>
      </c>
      <c r="F136" s="249" t="s">
        <v>7557</v>
      </c>
      <c r="G136" s="250" t="s">
        <v>464</v>
      </c>
      <c r="H136" s="251">
        <v>163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c r="A137" s="40"/>
      <c r="B137" s="41"/>
      <c r="C137" s="42"/>
      <c r="D137" s="261" t="s">
        <v>404</v>
      </c>
      <c r="E137" s="42"/>
      <c r="F137" s="262" t="s">
        <v>7558</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404</v>
      </c>
      <c r="AU137" s="18" t="s">
        <v>93</v>
      </c>
    </row>
    <row r="138" s="13" customFormat="1">
      <c r="A138" s="13"/>
      <c r="B138" s="269"/>
      <c r="C138" s="270"/>
      <c r="D138" s="261" t="s">
        <v>465</v>
      </c>
      <c r="E138" s="271" t="s">
        <v>1</v>
      </c>
      <c r="F138" s="272" t="s">
        <v>8830</v>
      </c>
      <c r="G138" s="270"/>
      <c r="H138" s="273">
        <v>163</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465</v>
      </c>
      <c r="AU138" s="279" t="s">
        <v>93</v>
      </c>
      <c r="AV138" s="13" t="s">
        <v>93</v>
      </c>
      <c r="AW138" s="13" t="s">
        <v>38</v>
      </c>
      <c r="AX138" s="13" t="s">
        <v>83</v>
      </c>
      <c r="AY138" s="279" t="s">
        <v>397</v>
      </c>
    </row>
    <row r="139" s="14" customFormat="1">
      <c r="A139" s="14"/>
      <c r="B139" s="280"/>
      <c r="C139" s="281"/>
      <c r="D139" s="261" t="s">
        <v>465</v>
      </c>
      <c r="E139" s="282" t="s">
        <v>1</v>
      </c>
      <c r="F139" s="283" t="s">
        <v>467</v>
      </c>
      <c r="G139" s="281"/>
      <c r="H139" s="284">
        <v>163</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465</v>
      </c>
      <c r="AU139" s="290" t="s">
        <v>93</v>
      </c>
      <c r="AV139" s="14" t="s">
        <v>124</v>
      </c>
      <c r="AW139" s="14" t="s">
        <v>38</v>
      </c>
      <c r="AX139" s="14" t="s">
        <v>91</v>
      </c>
      <c r="AY139" s="290" t="s">
        <v>397</v>
      </c>
    </row>
    <row r="140" s="2" customFormat="1" ht="21.75" customHeight="1">
      <c r="A140" s="40"/>
      <c r="B140" s="41"/>
      <c r="C140" s="247" t="s">
        <v>124</v>
      </c>
      <c r="D140" s="247" t="s">
        <v>400</v>
      </c>
      <c r="E140" s="248" t="s">
        <v>7560</v>
      </c>
      <c r="F140" s="249" t="s">
        <v>7561</v>
      </c>
      <c r="G140" s="250" t="s">
        <v>464</v>
      </c>
      <c r="H140" s="251">
        <v>36.649999999999999</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400</v>
      </c>
      <c r="AU140" s="259" t="s">
        <v>93</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465</v>
      </c>
      <c r="E141" s="271" t="s">
        <v>1</v>
      </c>
      <c r="F141" s="272" t="s">
        <v>8831</v>
      </c>
      <c r="G141" s="270"/>
      <c r="H141" s="273">
        <v>36.649999999999999</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36.649999999999999</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33" customHeight="1">
      <c r="A143" s="40"/>
      <c r="B143" s="41"/>
      <c r="C143" s="247" t="s">
        <v>130</v>
      </c>
      <c r="D143" s="247" t="s">
        <v>400</v>
      </c>
      <c r="E143" s="248" t="s">
        <v>7565</v>
      </c>
      <c r="F143" s="249" t="s">
        <v>7566</v>
      </c>
      <c r="G143" s="250" t="s">
        <v>464</v>
      </c>
      <c r="H143" s="251">
        <v>733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465</v>
      </c>
      <c r="E144" s="271" t="s">
        <v>1</v>
      </c>
      <c r="F144" s="272" t="s">
        <v>8832</v>
      </c>
      <c r="G144" s="270"/>
      <c r="H144" s="273">
        <v>733</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733</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247" t="s">
        <v>133</v>
      </c>
      <c r="D146" s="247" t="s">
        <v>400</v>
      </c>
      <c r="E146" s="248" t="s">
        <v>8833</v>
      </c>
      <c r="F146" s="249" t="s">
        <v>8834</v>
      </c>
      <c r="G146" s="250" t="s">
        <v>464</v>
      </c>
      <c r="H146" s="251">
        <v>81.5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465</v>
      </c>
      <c r="E147" s="271" t="s">
        <v>1</v>
      </c>
      <c r="F147" s="272" t="s">
        <v>8835</v>
      </c>
      <c r="G147" s="270"/>
      <c r="H147" s="273">
        <v>81.5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81.5</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21.75" customHeight="1">
      <c r="A149" s="40"/>
      <c r="B149" s="41"/>
      <c r="C149" s="247" t="s">
        <v>139</v>
      </c>
      <c r="D149" s="247" t="s">
        <v>400</v>
      </c>
      <c r="E149" s="248" t="s">
        <v>7568</v>
      </c>
      <c r="F149" s="249" t="s">
        <v>7569</v>
      </c>
      <c r="G149" s="250" t="s">
        <v>502</v>
      </c>
      <c r="H149" s="251">
        <v>65.969999999999999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465</v>
      </c>
      <c r="E150" s="271" t="s">
        <v>1</v>
      </c>
      <c r="F150" s="272" t="s">
        <v>8836</v>
      </c>
      <c r="G150" s="270"/>
      <c r="H150" s="273">
        <v>65.969999999999999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65.969999999999999</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16.5" customHeight="1">
      <c r="A152" s="40"/>
      <c r="B152" s="41"/>
      <c r="C152" s="247" t="s">
        <v>136</v>
      </c>
      <c r="D152" s="247" t="s">
        <v>400</v>
      </c>
      <c r="E152" s="248" t="s">
        <v>542</v>
      </c>
      <c r="F152" s="249" t="s">
        <v>543</v>
      </c>
      <c r="G152" s="250" t="s">
        <v>464</v>
      </c>
      <c r="H152" s="251">
        <v>36.649999999999999</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2" customFormat="1" ht="21.75" customHeight="1">
      <c r="A153" s="40"/>
      <c r="B153" s="41"/>
      <c r="C153" s="247" t="s">
        <v>142</v>
      </c>
      <c r="D153" s="247" t="s">
        <v>400</v>
      </c>
      <c r="E153" s="248" t="s">
        <v>8837</v>
      </c>
      <c r="F153" s="249" t="s">
        <v>8838</v>
      </c>
      <c r="G153" s="250" t="s">
        <v>546</v>
      </c>
      <c r="H153" s="251">
        <v>1313.5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168</v>
      </c>
    </row>
    <row r="154" s="13" customFormat="1">
      <c r="A154" s="13"/>
      <c r="B154" s="269"/>
      <c r="C154" s="270"/>
      <c r="D154" s="261" t="s">
        <v>465</v>
      </c>
      <c r="E154" s="271" t="s">
        <v>1</v>
      </c>
      <c r="F154" s="272" t="s">
        <v>8839</v>
      </c>
      <c r="G154" s="270"/>
      <c r="H154" s="273">
        <v>1313.5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1313.5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16.5" customHeight="1">
      <c r="A156" s="40"/>
      <c r="B156" s="41"/>
      <c r="C156" s="247" t="s">
        <v>145</v>
      </c>
      <c r="D156" s="247" t="s">
        <v>400</v>
      </c>
      <c r="E156" s="248" t="s">
        <v>7575</v>
      </c>
      <c r="F156" s="249" t="s">
        <v>549</v>
      </c>
      <c r="G156" s="250" t="s">
        <v>464</v>
      </c>
      <c r="H156" s="251">
        <v>81.5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174</v>
      </c>
    </row>
    <row r="157" s="12" customFormat="1" ht="22.8" customHeight="1">
      <c r="A157" s="12"/>
      <c r="B157" s="231"/>
      <c r="C157" s="232"/>
      <c r="D157" s="233" t="s">
        <v>82</v>
      </c>
      <c r="E157" s="245" t="s">
        <v>93</v>
      </c>
      <c r="F157" s="245" t="s">
        <v>594</v>
      </c>
      <c r="G157" s="232"/>
      <c r="H157" s="232"/>
      <c r="I157" s="235"/>
      <c r="J157" s="246">
        <f>BK157</f>
        <v>0</v>
      </c>
      <c r="K157" s="232"/>
      <c r="L157" s="237"/>
      <c r="M157" s="238"/>
      <c r="N157" s="239"/>
      <c r="O157" s="239"/>
      <c r="P157" s="240">
        <f>SUM(P158:P161)</f>
        <v>0</v>
      </c>
      <c r="Q157" s="239"/>
      <c r="R157" s="240">
        <f>SUM(R158:R161)</f>
        <v>0</v>
      </c>
      <c r="S157" s="239"/>
      <c r="T157" s="241">
        <f>SUM(T158:T161)</f>
        <v>0</v>
      </c>
      <c r="U157" s="12"/>
      <c r="V157" s="12"/>
      <c r="W157" s="12"/>
      <c r="X157" s="12"/>
      <c r="Y157" s="12"/>
      <c r="Z157" s="12"/>
      <c r="AA157" s="12"/>
      <c r="AB157" s="12"/>
      <c r="AC157" s="12"/>
      <c r="AD157" s="12"/>
      <c r="AE157" s="12"/>
      <c r="AR157" s="242" t="s">
        <v>91</v>
      </c>
      <c r="AT157" s="243" t="s">
        <v>82</v>
      </c>
      <c r="AU157" s="243" t="s">
        <v>91</v>
      </c>
      <c r="AY157" s="242" t="s">
        <v>397</v>
      </c>
      <c r="BK157" s="244">
        <f>SUM(BK158:BK161)</f>
        <v>0</v>
      </c>
    </row>
    <row r="158" s="2" customFormat="1" ht="21.75" customHeight="1">
      <c r="A158" s="40"/>
      <c r="B158" s="41"/>
      <c r="C158" s="247" t="s">
        <v>148</v>
      </c>
      <c r="D158" s="247" t="s">
        <v>400</v>
      </c>
      <c r="E158" s="248" t="s">
        <v>8840</v>
      </c>
      <c r="F158" s="249" t="s">
        <v>8841</v>
      </c>
      <c r="G158" s="250" t="s">
        <v>461</v>
      </c>
      <c r="H158" s="251">
        <v>82.5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179</v>
      </c>
    </row>
    <row r="159" s="13" customFormat="1">
      <c r="A159" s="13"/>
      <c r="B159" s="269"/>
      <c r="C159" s="270"/>
      <c r="D159" s="261" t="s">
        <v>465</v>
      </c>
      <c r="E159" s="271" t="s">
        <v>1</v>
      </c>
      <c r="F159" s="272" t="s">
        <v>8842</v>
      </c>
      <c r="G159" s="270"/>
      <c r="H159" s="273">
        <v>82.5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82.5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16.5" customHeight="1">
      <c r="A161" s="40"/>
      <c r="B161" s="41"/>
      <c r="C161" s="247" t="s">
        <v>151</v>
      </c>
      <c r="D161" s="247" t="s">
        <v>400</v>
      </c>
      <c r="E161" s="248" t="s">
        <v>8843</v>
      </c>
      <c r="F161" s="249" t="s">
        <v>8844</v>
      </c>
      <c r="G161" s="250" t="s">
        <v>461</v>
      </c>
      <c r="H161" s="251">
        <v>82.5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188</v>
      </c>
    </row>
    <row r="162" s="12" customFormat="1" ht="22.8" customHeight="1">
      <c r="A162" s="12"/>
      <c r="B162" s="231"/>
      <c r="C162" s="232"/>
      <c r="D162" s="233" t="s">
        <v>82</v>
      </c>
      <c r="E162" s="245" t="s">
        <v>130</v>
      </c>
      <c r="F162" s="245" t="s">
        <v>7602</v>
      </c>
      <c r="G162" s="232"/>
      <c r="H162" s="232"/>
      <c r="I162" s="235"/>
      <c r="J162" s="246">
        <f>BK162</f>
        <v>0</v>
      </c>
      <c r="K162" s="232"/>
      <c r="L162" s="237"/>
      <c r="M162" s="238"/>
      <c r="N162" s="239"/>
      <c r="O162" s="239"/>
      <c r="P162" s="240">
        <f>SUM(P163:P215)</f>
        <v>0</v>
      </c>
      <c r="Q162" s="239"/>
      <c r="R162" s="240">
        <f>SUM(R163:R215)</f>
        <v>0</v>
      </c>
      <c r="S162" s="239"/>
      <c r="T162" s="241">
        <f>SUM(T163:T215)</f>
        <v>0</v>
      </c>
      <c r="U162" s="12"/>
      <c r="V162" s="12"/>
      <c r="W162" s="12"/>
      <c r="X162" s="12"/>
      <c r="Y162" s="12"/>
      <c r="Z162" s="12"/>
      <c r="AA162" s="12"/>
      <c r="AB162" s="12"/>
      <c r="AC162" s="12"/>
      <c r="AD162" s="12"/>
      <c r="AE162" s="12"/>
      <c r="AR162" s="242" t="s">
        <v>91</v>
      </c>
      <c r="AT162" s="243" t="s">
        <v>82</v>
      </c>
      <c r="AU162" s="243" t="s">
        <v>91</v>
      </c>
      <c r="AY162" s="242" t="s">
        <v>397</v>
      </c>
      <c r="BK162" s="244">
        <f>SUM(BK163:BK215)</f>
        <v>0</v>
      </c>
    </row>
    <row r="163" s="2" customFormat="1" ht="33" customHeight="1">
      <c r="A163" s="40"/>
      <c r="B163" s="41"/>
      <c r="C163" s="247" t="s">
        <v>154</v>
      </c>
      <c r="D163" s="247" t="s">
        <v>400</v>
      </c>
      <c r="E163" s="248" t="s">
        <v>8845</v>
      </c>
      <c r="F163" s="249" t="s">
        <v>8846</v>
      </c>
      <c r="G163" s="250" t="s">
        <v>546</v>
      </c>
      <c r="H163" s="251">
        <v>66.5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194</v>
      </c>
    </row>
    <row r="164" s="13" customFormat="1">
      <c r="A164" s="13"/>
      <c r="B164" s="269"/>
      <c r="C164" s="270"/>
      <c r="D164" s="261" t="s">
        <v>465</v>
      </c>
      <c r="E164" s="271" t="s">
        <v>1</v>
      </c>
      <c r="F164" s="272" t="s">
        <v>8847</v>
      </c>
      <c r="G164" s="270"/>
      <c r="H164" s="273">
        <v>66.5</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465</v>
      </c>
      <c r="AU164" s="279" t="s">
        <v>93</v>
      </c>
      <c r="AV164" s="13" t="s">
        <v>93</v>
      </c>
      <c r="AW164" s="13" t="s">
        <v>38</v>
      </c>
      <c r="AX164" s="13" t="s">
        <v>83</v>
      </c>
      <c r="AY164" s="279" t="s">
        <v>397</v>
      </c>
    </row>
    <row r="165" s="14" customFormat="1">
      <c r="A165" s="14"/>
      <c r="B165" s="280"/>
      <c r="C165" s="281"/>
      <c r="D165" s="261" t="s">
        <v>465</v>
      </c>
      <c r="E165" s="282" t="s">
        <v>1</v>
      </c>
      <c r="F165" s="283" t="s">
        <v>467</v>
      </c>
      <c r="G165" s="281"/>
      <c r="H165" s="284">
        <v>66.5</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465</v>
      </c>
      <c r="AU165" s="290" t="s">
        <v>93</v>
      </c>
      <c r="AV165" s="14" t="s">
        <v>124</v>
      </c>
      <c r="AW165" s="14" t="s">
        <v>38</v>
      </c>
      <c r="AX165" s="14" t="s">
        <v>91</v>
      </c>
      <c r="AY165" s="290" t="s">
        <v>397</v>
      </c>
    </row>
    <row r="166" s="2" customFormat="1" ht="16.5" customHeight="1">
      <c r="A166" s="40"/>
      <c r="B166" s="41"/>
      <c r="C166" s="316" t="s">
        <v>157</v>
      </c>
      <c r="D166" s="316" t="s">
        <v>534</v>
      </c>
      <c r="E166" s="317" t="s">
        <v>553</v>
      </c>
      <c r="F166" s="318" t="s">
        <v>554</v>
      </c>
      <c r="G166" s="319" t="s">
        <v>502</v>
      </c>
      <c r="H166" s="320">
        <v>1.764</v>
      </c>
      <c r="I166" s="321"/>
      <c r="J166" s="322">
        <f>ROUND(I166*H166,2)</f>
        <v>0</v>
      </c>
      <c r="K166" s="323"/>
      <c r="L166" s="324"/>
      <c r="M166" s="325" t="s">
        <v>1</v>
      </c>
      <c r="N166" s="32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136</v>
      </c>
      <c r="AT166" s="259" t="s">
        <v>534</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200</v>
      </c>
    </row>
    <row r="167" s="13" customFormat="1">
      <c r="A167" s="13"/>
      <c r="B167" s="269"/>
      <c r="C167" s="270"/>
      <c r="D167" s="261" t="s">
        <v>465</v>
      </c>
      <c r="E167" s="271" t="s">
        <v>1</v>
      </c>
      <c r="F167" s="272" t="s">
        <v>8848</v>
      </c>
      <c r="G167" s="270"/>
      <c r="H167" s="273">
        <v>1.764</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1.764</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16.5" customHeight="1">
      <c r="A169" s="40"/>
      <c r="B169" s="41"/>
      <c r="C169" s="247" t="s">
        <v>8</v>
      </c>
      <c r="D169" s="247" t="s">
        <v>400</v>
      </c>
      <c r="E169" s="248" t="s">
        <v>8849</v>
      </c>
      <c r="F169" s="249" t="s">
        <v>8850</v>
      </c>
      <c r="G169" s="250" t="s">
        <v>546</v>
      </c>
      <c r="H169" s="251">
        <v>663.5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206</v>
      </c>
    </row>
    <row r="170" s="16" customFormat="1">
      <c r="A170" s="16"/>
      <c r="B170" s="306"/>
      <c r="C170" s="307"/>
      <c r="D170" s="261" t="s">
        <v>465</v>
      </c>
      <c r="E170" s="308" t="s">
        <v>1</v>
      </c>
      <c r="F170" s="309" t="s">
        <v>8828</v>
      </c>
      <c r="G170" s="307"/>
      <c r="H170" s="308" t="s">
        <v>1</v>
      </c>
      <c r="I170" s="310"/>
      <c r="J170" s="307"/>
      <c r="K170" s="307"/>
      <c r="L170" s="311"/>
      <c r="M170" s="312"/>
      <c r="N170" s="313"/>
      <c r="O170" s="313"/>
      <c r="P170" s="313"/>
      <c r="Q170" s="313"/>
      <c r="R170" s="313"/>
      <c r="S170" s="313"/>
      <c r="T170" s="314"/>
      <c r="U170" s="16"/>
      <c r="V170" s="16"/>
      <c r="W170" s="16"/>
      <c r="X170" s="16"/>
      <c r="Y170" s="16"/>
      <c r="Z170" s="16"/>
      <c r="AA170" s="16"/>
      <c r="AB170" s="16"/>
      <c r="AC170" s="16"/>
      <c r="AD170" s="16"/>
      <c r="AE170" s="16"/>
      <c r="AT170" s="315" t="s">
        <v>465</v>
      </c>
      <c r="AU170" s="315" t="s">
        <v>93</v>
      </c>
      <c r="AV170" s="16" t="s">
        <v>91</v>
      </c>
      <c r="AW170" s="16" t="s">
        <v>38</v>
      </c>
      <c r="AX170" s="16" t="s">
        <v>83</v>
      </c>
      <c r="AY170" s="315" t="s">
        <v>397</v>
      </c>
    </row>
    <row r="171" s="13" customFormat="1">
      <c r="A171" s="13"/>
      <c r="B171" s="269"/>
      <c r="C171" s="270"/>
      <c r="D171" s="261" t="s">
        <v>465</v>
      </c>
      <c r="E171" s="271" t="s">
        <v>1</v>
      </c>
      <c r="F171" s="272" t="s">
        <v>8851</v>
      </c>
      <c r="G171" s="270"/>
      <c r="H171" s="273">
        <v>663.5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663.5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247" t="s">
        <v>162</v>
      </c>
      <c r="D173" s="247" t="s">
        <v>400</v>
      </c>
      <c r="E173" s="248" t="s">
        <v>8852</v>
      </c>
      <c r="F173" s="249" t="s">
        <v>8853</v>
      </c>
      <c r="G173" s="250" t="s">
        <v>546</v>
      </c>
      <c r="H173" s="251">
        <v>4.5</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212</v>
      </c>
    </row>
    <row r="174" s="13" customFormat="1">
      <c r="A174" s="13"/>
      <c r="B174" s="269"/>
      <c r="C174" s="270"/>
      <c r="D174" s="261" t="s">
        <v>465</v>
      </c>
      <c r="E174" s="271" t="s">
        <v>1</v>
      </c>
      <c r="F174" s="272" t="s">
        <v>8854</v>
      </c>
      <c r="G174" s="270"/>
      <c r="H174" s="273">
        <v>4.5</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4.5</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16.5" customHeight="1">
      <c r="A176" s="40"/>
      <c r="B176" s="41"/>
      <c r="C176" s="247" t="s">
        <v>165</v>
      </c>
      <c r="D176" s="247" t="s">
        <v>400</v>
      </c>
      <c r="E176" s="248" t="s">
        <v>8855</v>
      </c>
      <c r="F176" s="249" t="s">
        <v>8856</v>
      </c>
      <c r="G176" s="250" t="s">
        <v>546</v>
      </c>
      <c r="H176" s="251">
        <v>1684.5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215</v>
      </c>
    </row>
    <row r="177" s="13" customFormat="1">
      <c r="A177" s="13"/>
      <c r="B177" s="269"/>
      <c r="C177" s="270"/>
      <c r="D177" s="261" t="s">
        <v>465</v>
      </c>
      <c r="E177" s="271" t="s">
        <v>1</v>
      </c>
      <c r="F177" s="272" t="s">
        <v>8857</v>
      </c>
      <c r="G177" s="270"/>
      <c r="H177" s="273">
        <v>1684.5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465</v>
      </c>
      <c r="AU177" s="279" t="s">
        <v>93</v>
      </c>
      <c r="AV177" s="13" t="s">
        <v>93</v>
      </c>
      <c r="AW177" s="13" t="s">
        <v>38</v>
      </c>
      <c r="AX177" s="13" t="s">
        <v>83</v>
      </c>
      <c r="AY177" s="279" t="s">
        <v>397</v>
      </c>
    </row>
    <row r="178" s="14" customFormat="1">
      <c r="A178" s="14"/>
      <c r="B178" s="280"/>
      <c r="C178" s="281"/>
      <c r="D178" s="261" t="s">
        <v>465</v>
      </c>
      <c r="E178" s="282" t="s">
        <v>1</v>
      </c>
      <c r="F178" s="283" t="s">
        <v>467</v>
      </c>
      <c r="G178" s="281"/>
      <c r="H178" s="284">
        <v>1684.5</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465</v>
      </c>
      <c r="AU178" s="290" t="s">
        <v>93</v>
      </c>
      <c r="AV178" s="14" t="s">
        <v>124</v>
      </c>
      <c r="AW178" s="14" t="s">
        <v>38</v>
      </c>
      <c r="AX178" s="14" t="s">
        <v>91</v>
      </c>
      <c r="AY178" s="290" t="s">
        <v>397</v>
      </c>
    </row>
    <row r="179" s="2" customFormat="1" ht="16.5" customHeight="1">
      <c r="A179" s="40"/>
      <c r="B179" s="41"/>
      <c r="C179" s="247" t="s">
        <v>168</v>
      </c>
      <c r="D179" s="247" t="s">
        <v>400</v>
      </c>
      <c r="E179" s="248" t="s">
        <v>7607</v>
      </c>
      <c r="F179" s="249" t="s">
        <v>7608</v>
      </c>
      <c r="G179" s="250" t="s">
        <v>546</v>
      </c>
      <c r="H179" s="251">
        <v>215.5</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661</v>
      </c>
    </row>
    <row r="180" s="13" customFormat="1">
      <c r="A180" s="13"/>
      <c r="B180" s="269"/>
      <c r="C180" s="270"/>
      <c r="D180" s="261" t="s">
        <v>465</v>
      </c>
      <c r="E180" s="271" t="s">
        <v>1</v>
      </c>
      <c r="F180" s="272" t="s">
        <v>8858</v>
      </c>
      <c r="G180" s="270"/>
      <c r="H180" s="273">
        <v>215.5</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215.5</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16.5" customHeight="1">
      <c r="A182" s="40"/>
      <c r="B182" s="41"/>
      <c r="C182" s="247" t="s">
        <v>171</v>
      </c>
      <c r="D182" s="247" t="s">
        <v>400</v>
      </c>
      <c r="E182" s="248" t="s">
        <v>8859</v>
      </c>
      <c r="F182" s="249" t="s">
        <v>8860</v>
      </c>
      <c r="G182" s="250" t="s">
        <v>546</v>
      </c>
      <c r="H182" s="251">
        <v>73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664</v>
      </c>
    </row>
    <row r="183" s="13" customFormat="1">
      <c r="A183" s="13"/>
      <c r="B183" s="269"/>
      <c r="C183" s="270"/>
      <c r="D183" s="261" t="s">
        <v>465</v>
      </c>
      <c r="E183" s="271" t="s">
        <v>1</v>
      </c>
      <c r="F183" s="272" t="s">
        <v>8861</v>
      </c>
      <c r="G183" s="270"/>
      <c r="H183" s="273">
        <v>73</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465</v>
      </c>
      <c r="AU183" s="279" t="s">
        <v>93</v>
      </c>
      <c r="AV183" s="13" t="s">
        <v>93</v>
      </c>
      <c r="AW183" s="13" t="s">
        <v>38</v>
      </c>
      <c r="AX183" s="13" t="s">
        <v>83</v>
      </c>
      <c r="AY183" s="279" t="s">
        <v>397</v>
      </c>
    </row>
    <row r="184" s="14" customFormat="1">
      <c r="A184" s="14"/>
      <c r="B184" s="280"/>
      <c r="C184" s="281"/>
      <c r="D184" s="261" t="s">
        <v>465</v>
      </c>
      <c r="E184" s="282" t="s">
        <v>1</v>
      </c>
      <c r="F184" s="283" t="s">
        <v>467</v>
      </c>
      <c r="G184" s="281"/>
      <c r="H184" s="284">
        <v>73</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465</v>
      </c>
      <c r="AU184" s="290" t="s">
        <v>93</v>
      </c>
      <c r="AV184" s="14" t="s">
        <v>124</v>
      </c>
      <c r="AW184" s="14" t="s">
        <v>38</v>
      </c>
      <c r="AX184" s="14" t="s">
        <v>91</v>
      </c>
      <c r="AY184" s="290" t="s">
        <v>397</v>
      </c>
    </row>
    <row r="185" s="2" customFormat="1" ht="21.75" customHeight="1">
      <c r="A185" s="40"/>
      <c r="B185" s="41"/>
      <c r="C185" s="247" t="s">
        <v>174</v>
      </c>
      <c r="D185" s="247" t="s">
        <v>400</v>
      </c>
      <c r="E185" s="248" t="s">
        <v>8862</v>
      </c>
      <c r="F185" s="249" t="s">
        <v>8863</v>
      </c>
      <c r="G185" s="250" t="s">
        <v>546</v>
      </c>
      <c r="H185" s="251">
        <v>657</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400</v>
      </c>
      <c r="AU185" s="259" t="s">
        <v>93</v>
      </c>
      <c r="AY185" s="18" t="s">
        <v>397</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667</v>
      </c>
    </row>
    <row r="186" s="13" customFormat="1">
      <c r="A186" s="13"/>
      <c r="B186" s="269"/>
      <c r="C186" s="270"/>
      <c r="D186" s="261" t="s">
        <v>465</v>
      </c>
      <c r="E186" s="271" t="s">
        <v>1</v>
      </c>
      <c r="F186" s="272" t="s">
        <v>8864</v>
      </c>
      <c r="G186" s="270"/>
      <c r="H186" s="273">
        <v>657</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465</v>
      </c>
      <c r="AU186" s="279" t="s">
        <v>93</v>
      </c>
      <c r="AV186" s="13" t="s">
        <v>93</v>
      </c>
      <c r="AW186" s="13" t="s">
        <v>38</v>
      </c>
      <c r="AX186" s="13" t="s">
        <v>83</v>
      </c>
      <c r="AY186" s="279" t="s">
        <v>397</v>
      </c>
    </row>
    <row r="187" s="14" customFormat="1">
      <c r="A187" s="14"/>
      <c r="B187" s="280"/>
      <c r="C187" s="281"/>
      <c r="D187" s="261" t="s">
        <v>465</v>
      </c>
      <c r="E187" s="282" t="s">
        <v>1</v>
      </c>
      <c r="F187" s="283" t="s">
        <v>467</v>
      </c>
      <c r="G187" s="281"/>
      <c r="H187" s="284">
        <v>657</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465</v>
      </c>
      <c r="AU187" s="290" t="s">
        <v>93</v>
      </c>
      <c r="AV187" s="14" t="s">
        <v>124</v>
      </c>
      <c r="AW187" s="14" t="s">
        <v>38</v>
      </c>
      <c r="AX187" s="14" t="s">
        <v>91</v>
      </c>
      <c r="AY187" s="290" t="s">
        <v>397</v>
      </c>
    </row>
    <row r="188" s="2" customFormat="1" ht="21.75" customHeight="1">
      <c r="A188" s="40"/>
      <c r="B188" s="41"/>
      <c r="C188" s="247" t="s">
        <v>7</v>
      </c>
      <c r="D188" s="247" t="s">
        <v>400</v>
      </c>
      <c r="E188" s="248" t="s">
        <v>8865</v>
      </c>
      <c r="F188" s="249" t="s">
        <v>8866</v>
      </c>
      <c r="G188" s="250" t="s">
        <v>546</v>
      </c>
      <c r="H188" s="251">
        <v>657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670</v>
      </c>
    </row>
    <row r="189" s="13" customFormat="1">
      <c r="A189" s="13"/>
      <c r="B189" s="269"/>
      <c r="C189" s="270"/>
      <c r="D189" s="261" t="s">
        <v>465</v>
      </c>
      <c r="E189" s="271" t="s">
        <v>1</v>
      </c>
      <c r="F189" s="272" t="s">
        <v>8864</v>
      </c>
      <c r="G189" s="270"/>
      <c r="H189" s="273">
        <v>657</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465</v>
      </c>
      <c r="AU189" s="279" t="s">
        <v>93</v>
      </c>
      <c r="AV189" s="13" t="s">
        <v>93</v>
      </c>
      <c r="AW189" s="13" t="s">
        <v>38</v>
      </c>
      <c r="AX189" s="13" t="s">
        <v>83</v>
      </c>
      <c r="AY189" s="279" t="s">
        <v>397</v>
      </c>
    </row>
    <row r="190" s="14" customFormat="1">
      <c r="A190" s="14"/>
      <c r="B190" s="280"/>
      <c r="C190" s="281"/>
      <c r="D190" s="261" t="s">
        <v>465</v>
      </c>
      <c r="E190" s="282" t="s">
        <v>1</v>
      </c>
      <c r="F190" s="283" t="s">
        <v>467</v>
      </c>
      <c r="G190" s="281"/>
      <c r="H190" s="284">
        <v>657</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465</v>
      </c>
      <c r="AU190" s="290" t="s">
        <v>93</v>
      </c>
      <c r="AV190" s="14" t="s">
        <v>124</v>
      </c>
      <c r="AW190" s="14" t="s">
        <v>38</v>
      </c>
      <c r="AX190" s="14" t="s">
        <v>91</v>
      </c>
      <c r="AY190" s="290" t="s">
        <v>397</v>
      </c>
    </row>
    <row r="191" s="2" customFormat="1" ht="16.5" customHeight="1">
      <c r="A191" s="40"/>
      <c r="B191" s="41"/>
      <c r="C191" s="247" t="s">
        <v>179</v>
      </c>
      <c r="D191" s="247" t="s">
        <v>400</v>
      </c>
      <c r="E191" s="248" t="s">
        <v>8867</v>
      </c>
      <c r="F191" s="249" t="s">
        <v>8868</v>
      </c>
      <c r="G191" s="250" t="s">
        <v>546</v>
      </c>
      <c r="H191" s="251">
        <v>657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673</v>
      </c>
    </row>
    <row r="192" s="13" customFormat="1">
      <c r="A192" s="13"/>
      <c r="B192" s="269"/>
      <c r="C192" s="270"/>
      <c r="D192" s="261" t="s">
        <v>465</v>
      </c>
      <c r="E192" s="271" t="s">
        <v>1</v>
      </c>
      <c r="F192" s="272" t="s">
        <v>8864</v>
      </c>
      <c r="G192" s="270"/>
      <c r="H192" s="273">
        <v>657</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657</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21.75" customHeight="1">
      <c r="A194" s="40"/>
      <c r="B194" s="41"/>
      <c r="C194" s="247" t="s">
        <v>185</v>
      </c>
      <c r="D194" s="247" t="s">
        <v>400</v>
      </c>
      <c r="E194" s="248" t="s">
        <v>8869</v>
      </c>
      <c r="F194" s="249" t="s">
        <v>8870</v>
      </c>
      <c r="G194" s="250" t="s">
        <v>546</v>
      </c>
      <c r="H194" s="251">
        <v>657</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676</v>
      </c>
    </row>
    <row r="195" s="13" customFormat="1">
      <c r="A195" s="13"/>
      <c r="B195" s="269"/>
      <c r="C195" s="270"/>
      <c r="D195" s="261" t="s">
        <v>465</v>
      </c>
      <c r="E195" s="271" t="s">
        <v>1</v>
      </c>
      <c r="F195" s="272" t="s">
        <v>8864</v>
      </c>
      <c r="G195" s="270"/>
      <c r="H195" s="273">
        <v>657</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657</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21.75" customHeight="1">
      <c r="A197" s="40"/>
      <c r="B197" s="41"/>
      <c r="C197" s="247" t="s">
        <v>188</v>
      </c>
      <c r="D197" s="247" t="s">
        <v>400</v>
      </c>
      <c r="E197" s="248" t="s">
        <v>7610</v>
      </c>
      <c r="F197" s="249" t="s">
        <v>8871</v>
      </c>
      <c r="G197" s="250" t="s">
        <v>546</v>
      </c>
      <c r="H197" s="251">
        <v>4.5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400</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679</v>
      </c>
    </row>
    <row r="198" s="13" customFormat="1">
      <c r="A198" s="13"/>
      <c r="B198" s="269"/>
      <c r="C198" s="270"/>
      <c r="D198" s="261" t="s">
        <v>465</v>
      </c>
      <c r="E198" s="271" t="s">
        <v>1</v>
      </c>
      <c r="F198" s="272" t="s">
        <v>8872</v>
      </c>
      <c r="G198" s="270"/>
      <c r="H198" s="273">
        <v>4.5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4.5</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21.75" customHeight="1">
      <c r="A200" s="40"/>
      <c r="B200" s="41"/>
      <c r="C200" s="316" t="s">
        <v>191</v>
      </c>
      <c r="D200" s="316" t="s">
        <v>534</v>
      </c>
      <c r="E200" s="317" t="s">
        <v>8873</v>
      </c>
      <c r="F200" s="318" t="s">
        <v>8874</v>
      </c>
      <c r="G200" s="319" t="s">
        <v>546</v>
      </c>
      <c r="H200" s="320">
        <v>4.9500000000000002</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136</v>
      </c>
      <c r="AT200" s="259" t="s">
        <v>534</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682</v>
      </c>
    </row>
    <row r="201" s="13" customFormat="1">
      <c r="A201" s="13"/>
      <c r="B201" s="269"/>
      <c r="C201" s="270"/>
      <c r="D201" s="261" t="s">
        <v>465</v>
      </c>
      <c r="E201" s="271" t="s">
        <v>1</v>
      </c>
      <c r="F201" s="272" t="s">
        <v>8875</v>
      </c>
      <c r="G201" s="270"/>
      <c r="H201" s="273">
        <v>4.9500000000000002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465</v>
      </c>
      <c r="AU201" s="279" t="s">
        <v>93</v>
      </c>
      <c r="AV201" s="13" t="s">
        <v>93</v>
      </c>
      <c r="AW201" s="13" t="s">
        <v>38</v>
      </c>
      <c r="AX201" s="13" t="s">
        <v>83</v>
      </c>
      <c r="AY201" s="279" t="s">
        <v>397</v>
      </c>
    </row>
    <row r="202" s="14" customFormat="1">
      <c r="A202" s="14"/>
      <c r="B202" s="280"/>
      <c r="C202" s="281"/>
      <c r="D202" s="261" t="s">
        <v>465</v>
      </c>
      <c r="E202" s="282" t="s">
        <v>1</v>
      </c>
      <c r="F202" s="283" t="s">
        <v>467</v>
      </c>
      <c r="G202" s="281"/>
      <c r="H202" s="284">
        <v>4.9500000000000002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465</v>
      </c>
      <c r="AU202" s="290" t="s">
        <v>93</v>
      </c>
      <c r="AV202" s="14" t="s">
        <v>124</v>
      </c>
      <c r="AW202" s="14" t="s">
        <v>38</v>
      </c>
      <c r="AX202" s="14" t="s">
        <v>91</v>
      </c>
      <c r="AY202" s="290" t="s">
        <v>397</v>
      </c>
    </row>
    <row r="203" s="2" customFormat="1" ht="21.75" customHeight="1">
      <c r="A203" s="40"/>
      <c r="B203" s="41"/>
      <c r="C203" s="247" t="s">
        <v>194</v>
      </c>
      <c r="D203" s="247" t="s">
        <v>400</v>
      </c>
      <c r="E203" s="248" t="s">
        <v>8876</v>
      </c>
      <c r="F203" s="249" t="s">
        <v>8877</v>
      </c>
      <c r="G203" s="250" t="s">
        <v>546</v>
      </c>
      <c r="H203" s="251">
        <v>370.5</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400</v>
      </c>
      <c r="AU203" s="259" t="s">
        <v>93</v>
      </c>
      <c r="AY203" s="18" t="s">
        <v>397</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995</v>
      </c>
    </row>
    <row r="204" s="13" customFormat="1">
      <c r="A204" s="13"/>
      <c r="B204" s="269"/>
      <c r="C204" s="270"/>
      <c r="D204" s="261" t="s">
        <v>465</v>
      </c>
      <c r="E204" s="271" t="s">
        <v>1</v>
      </c>
      <c r="F204" s="272" t="s">
        <v>8878</v>
      </c>
      <c r="G204" s="270"/>
      <c r="H204" s="273">
        <v>370.5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370.5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21.75" customHeight="1">
      <c r="A206" s="40"/>
      <c r="B206" s="41"/>
      <c r="C206" s="316" t="s">
        <v>197</v>
      </c>
      <c r="D206" s="316" t="s">
        <v>534</v>
      </c>
      <c r="E206" s="317" t="s">
        <v>8879</v>
      </c>
      <c r="F206" s="318" t="s">
        <v>8880</v>
      </c>
      <c r="G206" s="319" t="s">
        <v>546</v>
      </c>
      <c r="H206" s="320">
        <v>407.55000000000001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534</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1026</v>
      </c>
    </row>
    <row r="207" s="13" customFormat="1">
      <c r="A207" s="13"/>
      <c r="B207" s="269"/>
      <c r="C207" s="270"/>
      <c r="D207" s="261" t="s">
        <v>465</v>
      </c>
      <c r="E207" s="271" t="s">
        <v>1</v>
      </c>
      <c r="F207" s="272" t="s">
        <v>8881</v>
      </c>
      <c r="G207" s="270"/>
      <c r="H207" s="273">
        <v>407.55000000000001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407.55000000000001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21.75" customHeight="1">
      <c r="A209" s="40"/>
      <c r="B209" s="41"/>
      <c r="C209" s="316" t="s">
        <v>200</v>
      </c>
      <c r="D209" s="316" t="s">
        <v>534</v>
      </c>
      <c r="E209" s="317" t="s">
        <v>8882</v>
      </c>
      <c r="F209" s="318" t="s">
        <v>8883</v>
      </c>
      <c r="G209" s="319" t="s">
        <v>546</v>
      </c>
      <c r="H209" s="320">
        <v>2.75</v>
      </c>
      <c r="I209" s="321"/>
      <c r="J209" s="322">
        <f>ROUND(I209*H209,2)</f>
        <v>0</v>
      </c>
      <c r="K209" s="323"/>
      <c r="L209" s="324"/>
      <c r="M209" s="325" t="s">
        <v>1</v>
      </c>
      <c r="N209" s="32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136</v>
      </c>
      <c r="AT209" s="259" t="s">
        <v>534</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1042</v>
      </c>
    </row>
    <row r="210" s="2" customFormat="1" ht="21.75" customHeight="1">
      <c r="A210" s="40"/>
      <c r="B210" s="41"/>
      <c r="C210" s="247" t="s">
        <v>203</v>
      </c>
      <c r="D210" s="247" t="s">
        <v>400</v>
      </c>
      <c r="E210" s="248" t="s">
        <v>8884</v>
      </c>
      <c r="F210" s="249" t="s">
        <v>8885</v>
      </c>
      <c r="G210" s="250" t="s">
        <v>546</v>
      </c>
      <c r="H210" s="251">
        <v>288.5</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1057</v>
      </c>
    </row>
    <row r="211" s="13" customFormat="1">
      <c r="A211" s="13"/>
      <c r="B211" s="269"/>
      <c r="C211" s="270"/>
      <c r="D211" s="261" t="s">
        <v>465</v>
      </c>
      <c r="E211" s="271" t="s">
        <v>1</v>
      </c>
      <c r="F211" s="272" t="s">
        <v>8886</v>
      </c>
      <c r="G211" s="270"/>
      <c r="H211" s="273">
        <v>288.5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288.5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21.75" customHeight="1">
      <c r="A213" s="40"/>
      <c r="B213" s="41"/>
      <c r="C213" s="316" t="s">
        <v>206</v>
      </c>
      <c r="D213" s="316" t="s">
        <v>534</v>
      </c>
      <c r="E213" s="317" t="s">
        <v>8887</v>
      </c>
      <c r="F213" s="318" t="s">
        <v>8888</v>
      </c>
      <c r="G213" s="319" t="s">
        <v>546</v>
      </c>
      <c r="H213" s="320">
        <v>317.35000000000002</v>
      </c>
      <c r="I213" s="321"/>
      <c r="J213" s="322">
        <f>ROUND(I213*H213,2)</f>
        <v>0</v>
      </c>
      <c r="K213" s="323"/>
      <c r="L213" s="324"/>
      <c r="M213" s="325" t="s">
        <v>1</v>
      </c>
      <c r="N213" s="32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136</v>
      </c>
      <c r="AT213" s="259" t="s">
        <v>534</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1066</v>
      </c>
    </row>
    <row r="214" s="13" customFormat="1">
      <c r="A214" s="13"/>
      <c r="B214" s="269"/>
      <c r="C214" s="270"/>
      <c r="D214" s="261" t="s">
        <v>465</v>
      </c>
      <c r="E214" s="271" t="s">
        <v>1</v>
      </c>
      <c r="F214" s="272" t="s">
        <v>8889</v>
      </c>
      <c r="G214" s="270"/>
      <c r="H214" s="273">
        <v>317.35000000000002</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465</v>
      </c>
      <c r="AU214" s="279" t="s">
        <v>93</v>
      </c>
      <c r="AV214" s="13" t="s">
        <v>93</v>
      </c>
      <c r="AW214" s="13" t="s">
        <v>38</v>
      </c>
      <c r="AX214" s="13" t="s">
        <v>83</v>
      </c>
      <c r="AY214" s="279" t="s">
        <v>397</v>
      </c>
    </row>
    <row r="215" s="14" customFormat="1">
      <c r="A215" s="14"/>
      <c r="B215" s="280"/>
      <c r="C215" s="281"/>
      <c r="D215" s="261" t="s">
        <v>465</v>
      </c>
      <c r="E215" s="282" t="s">
        <v>1</v>
      </c>
      <c r="F215" s="283" t="s">
        <v>467</v>
      </c>
      <c r="G215" s="281"/>
      <c r="H215" s="284">
        <v>317.35000000000002</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465</v>
      </c>
      <c r="AU215" s="290" t="s">
        <v>93</v>
      </c>
      <c r="AV215" s="14" t="s">
        <v>124</v>
      </c>
      <c r="AW215" s="14" t="s">
        <v>38</v>
      </c>
      <c r="AX215" s="14" t="s">
        <v>91</v>
      </c>
      <c r="AY215" s="290" t="s">
        <v>397</v>
      </c>
    </row>
    <row r="216" s="12" customFormat="1" ht="22.8" customHeight="1">
      <c r="A216" s="12"/>
      <c r="B216" s="231"/>
      <c r="C216" s="232"/>
      <c r="D216" s="233" t="s">
        <v>82</v>
      </c>
      <c r="E216" s="245" t="s">
        <v>142</v>
      </c>
      <c r="F216" s="245" t="s">
        <v>471</v>
      </c>
      <c r="G216" s="232"/>
      <c r="H216" s="232"/>
      <c r="I216" s="235"/>
      <c r="J216" s="246">
        <f>BK216</f>
        <v>0</v>
      </c>
      <c r="K216" s="232"/>
      <c r="L216" s="237"/>
      <c r="M216" s="238"/>
      <c r="N216" s="239"/>
      <c r="O216" s="239"/>
      <c r="P216" s="240">
        <f>SUM(P217:P244)</f>
        <v>0</v>
      </c>
      <c r="Q216" s="239"/>
      <c r="R216" s="240">
        <f>SUM(R217:R244)</f>
        <v>0</v>
      </c>
      <c r="S216" s="239"/>
      <c r="T216" s="241">
        <f>SUM(T217:T244)</f>
        <v>0</v>
      </c>
      <c r="U216" s="12"/>
      <c r="V216" s="12"/>
      <c r="W216" s="12"/>
      <c r="X216" s="12"/>
      <c r="Y216" s="12"/>
      <c r="Z216" s="12"/>
      <c r="AA216" s="12"/>
      <c r="AB216" s="12"/>
      <c r="AC216" s="12"/>
      <c r="AD216" s="12"/>
      <c r="AE216" s="12"/>
      <c r="AR216" s="242" t="s">
        <v>91</v>
      </c>
      <c r="AT216" s="243" t="s">
        <v>82</v>
      </c>
      <c r="AU216" s="243" t="s">
        <v>91</v>
      </c>
      <c r="AY216" s="242" t="s">
        <v>397</v>
      </c>
      <c r="BK216" s="244">
        <f>SUM(BK217:BK244)</f>
        <v>0</v>
      </c>
    </row>
    <row r="217" s="2" customFormat="1" ht="21.75" customHeight="1">
      <c r="A217" s="40"/>
      <c r="B217" s="41"/>
      <c r="C217" s="247" t="s">
        <v>209</v>
      </c>
      <c r="D217" s="247" t="s">
        <v>400</v>
      </c>
      <c r="E217" s="248" t="s">
        <v>8890</v>
      </c>
      <c r="F217" s="249" t="s">
        <v>8891</v>
      </c>
      <c r="G217" s="250" t="s">
        <v>461</v>
      </c>
      <c r="H217" s="251">
        <v>6.5</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1078</v>
      </c>
    </row>
    <row r="218" s="13" customFormat="1">
      <c r="A218" s="13"/>
      <c r="B218" s="269"/>
      <c r="C218" s="270"/>
      <c r="D218" s="261" t="s">
        <v>465</v>
      </c>
      <c r="E218" s="271" t="s">
        <v>1</v>
      </c>
      <c r="F218" s="272" t="s">
        <v>8892</v>
      </c>
      <c r="G218" s="270"/>
      <c r="H218" s="273">
        <v>6.5</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6.5</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16.5" customHeight="1">
      <c r="A220" s="40"/>
      <c r="B220" s="41"/>
      <c r="C220" s="316" t="s">
        <v>212</v>
      </c>
      <c r="D220" s="316" t="s">
        <v>534</v>
      </c>
      <c r="E220" s="317" t="s">
        <v>8893</v>
      </c>
      <c r="F220" s="318" t="s">
        <v>8894</v>
      </c>
      <c r="G220" s="319" t="s">
        <v>461</v>
      </c>
      <c r="H220" s="320">
        <v>7.1500000000000004</v>
      </c>
      <c r="I220" s="321"/>
      <c r="J220" s="322">
        <f>ROUND(I220*H220,2)</f>
        <v>0</v>
      </c>
      <c r="K220" s="323"/>
      <c r="L220" s="324"/>
      <c r="M220" s="325" t="s">
        <v>1</v>
      </c>
      <c r="N220" s="32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136</v>
      </c>
      <c r="AT220" s="259" t="s">
        <v>534</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1088</v>
      </c>
    </row>
    <row r="221" s="13" customFormat="1">
      <c r="A221" s="13"/>
      <c r="B221" s="269"/>
      <c r="C221" s="270"/>
      <c r="D221" s="261" t="s">
        <v>465</v>
      </c>
      <c r="E221" s="271" t="s">
        <v>1</v>
      </c>
      <c r="F221" s="272" t="s">
        <v>8895</v>
      </c>
      <c r="G221" s="270"/>
      <c r="H221" s="273">
        <v>7.1500000000000004</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465</v>
      </c>
      <c r="AU221" s="279" t="s">
        <v>93</v>
      </c>
      <c r="AV221" s="13" t="s">
        <v>93</v>
      </c>
      <c r="AW221" s="13" t="s">
        <v>38</v>
      </c>
      <c r="AX221" s="13" t="s">
        <v>83</v>
      </c>
      <c r="AY221" s="279" t="s">
        <v>397</v>
      </c>
    </row>
    <row r="222" s="14" customFormat="1">
      <c r="A222" s="14"/>
      <c r="B222" s="280"/>
      <c r="C222" s="281"/>
      <c r="D222" s="261" t="s">
        <v>465</v>
      </c>
      <c r="E222" s="282" t="s">
        <v>1</v>
      </c>
      <c r="F222" s="283" t="s">
        <v>467</v>
      </c>
      <c r="G222" s="281"/>
      <c r="H222" s="284">
        <v>7.1500000000000004</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465</v>
      </c>
      <c r="AU222" s="290" t="s">
        <v>93</v>
      </c>
      <c r="AV222" s="14" t="s">
        <v>124</v>
      </c>
      <c r="AW222" s="14" t="s">
        <v>38</v>
      </c>
      <c r="AX222" s="14" t="s">
        <v>91</v>
      </c>
      <c r="AY222" s="290" t="s">
        <v>397</v>
      </c>
    </row>
    <row r="223" s="2" customFormat="1" ht="21.75" customHeight="1">
      <c r="A223" s="40"/>
      <c r="B223" s="41"/>
      <c r="C223" s="247" t="s">
        <v>182</v>
      </c>
      <c r="D223" s="247" t="s">
        <v>400</v>
      </c>
      <c r="E223" s="248" t="s">
        <v>8896</v>
      </c>
      <c r="F223" s="249" t="s">
        <v>8897</v>
      </c>
      <c r="G223" s="250" t="s">
        <v>461</v>
      </c>
      <c r="H223" s="251">
        <v>211</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400</v>
      </c>
      <c r="AU223" s="259" t="s">
        <v>93</v>
      </c>
      <c r="AY223" s="18" t="s">
        <v>397</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1096</v>
      </c>
    </row>
    <row r="224" s="13" customFormat="1">
      <c r="A224" s="13"/>
      <c r="B224" s="269"/>
      <c r="C224" s="270"/>
      <c r="D224" s="261" t="s">
        <v>465</v>
      </c>
      <c r="E224" s="271" t="s">
        <v>1</v>
      </c>
      <c r="F224" s="272" t="s">
        <v>8898</v>
      </c>
      <c r="G224" s="270"/>
      <c r="H224" s="273">
        <v>211</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465</v>
      </c>
      <c r="AU224" s="279" t="s">
        <v>93</v>
      </c>
      <c r="AV224" s="13" t="s">
        <v>93</v>
      </c>
      <c r="AW224" s="13" t="s">
        <v>38</v>
      </c>
      <c r="AX224" s="13" t="s">
        <v>83</v>
      </c>
      <c r="AY224" s="279" t="s">
        <v>397</v>
      </c>
    </row>
    <row r="225" s="14" customFormat="1">
      <c r="A225" s="14"/>
      <c r="B225" s="280"/>
      <c r="C225" s="281"/>
      <c r="D225" s="261" t="s">
        <v>465</v>
      </c>
      <c r="E225" s="282" t="s">
        <v>1</v>
      </c>
      <c r="F225" s="283" t="s">
        <v>467</v>
      </c>
      <c r="G225" s="281"/>
      <c r="H225" s="284">
        <v>211</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465</v>
      </c>
      <c r="AU225" s="290" t="s">
        <v>93</v>
      </c>
      <c r="AV225" s="14" t="s">
        <v>124</v>
      </c>
      <c r="AW225" s="14" t="s">
        <v>38</v>
      </c>
      <c r="AX225" s="14" t="s">
        <v>91</v>
      </c>
      <c r="AY225" s="290" t="s">
        <v>397</v>
      </c>
    </row>
    <row r="226" s="2" customFormat="1" ht="16.5" customHeight="1">
      <c r="A226" s="40"/>
      <c r="B226" s="41"/>
      <c r="C226" s="316" t="s">
        <v>215</v>
      </c>
      <c r="D226" s="316" t="s">
        <v>534</v>
      </c>
      <c r="E226" s="317" t="s">
        <v>8893</v>
      </c>
      <c r="F226" s="318" t="s">
        <v>8894</v>
      </c>
      <c r="G226" s="319" t="s">
        <v>461</v>
      </c>
      <c r="H226" s="320">
        <v>232.09999999999999</v>
      </c>
      <c r="I226" s="321"/>
      <c r="J226" s="322">
        <f>ROUND(I226*H226,2)</f>
        <v>0</v>
      </c>
      <c r="K226" s="323"/>
      <c r="L226" s="324"/>
      <c r="M226" s="325" t="s">
        <v>1</v>
      </c>
      <c r="N226" s="32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136</v>
      </c>
      <c r="AT226" s="259" t="s">
        <v>534</v>
      </c>
      <c r="AU226" s="259" t="s">
        <v>93</v>
      </c>
      <c r="AY226" s="18" t="s">
        <v>397</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1105</v>
      </c>
    </row>
    <row r="227" s="13" customFormat="1">
      <c r="A227" s="13"/>
      <c r="B227" s="269"/>
      <c r="C227" s="270"/>
      <c r="D227" s="261" t="s">
        <v>465</v>
      </c>
      <c r="E227" s="271" t="s">
        <v>1</v>
      </c>
      <c r="F227" s="272" t="s">
        <v>8899</v>
      </c>
      <c r="G227" s="270"/>
      <c r="H227" s="273">
        <v>232.09999999999999</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232.09999999999999</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218</v>
      </c>
      <c r="D229" s="247" t="s">
        <v>400</v>
      </c>
      <c r="E229" s="248" t="s">
        <v>8900</v>
      </c>
      <c r="F229" s="249" t="s">
        <v>8901</v>
      </c>
      <c r="G229" s="250" t="s">
        <v>461</v>
      </c>
      <c r="H229" s="251">
        <v>99.099999999999994</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790</v>
      </c>
    </row>
    <row r="230" s="13" customFormat="1">
      <c r="A230" s="13"/>
      <c r="B230" s="269"/>
      <c r="C230" s="270"/>
      <c r="D230" s="261" t="s">
        <v>465</v>
      </c>
      <c r="E230" s="271" t="s">
        <v>1</v>
      </c>
      <c r="F230" s="272" t="s">
        <v>8902</v>
      </c>
      <c r="G230" s="270"/>
      <c r="H230" s="273">
        <v>99.099999999999994</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99.099999999999994</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16.5" customHeight="1">
      <c r="A232" s="40"/>
      <c r="B232" s="41"/>
      <c r="C232" s="316" t="s">
        <v>661</v>
      </c>
      <c r="D232" s="316" t="s">
        <v>534</v>
      </c>
      <c r="E232" s="317" t="s">
        <v>8903</v>
      </c>
      <c r="F232" s="318" t="s">
        <v>8904</v>
      </c>
      <c r="G232" s="319" t="s">
        <v>461</v>
      </c>
      <c r="H232" s="320">
        <v>109.01000000000001</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534</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793</v>
      </c>
    </row>
    <row r="233" s="13" customFormat="1">
      <c r="A233" s="13"/>
      <c r="B233" s="269"/>
      <c r="C233" s="270"/>
      <c r="D233" s="261" t="s">
        <v>465</v>
      </c>
      <c r="E233" s="271" t="s">
        <v>1</v>
      </c>
      <c r="F233" s="272" t="s">
        <v>8905</v>
      </c>
      <c r="G233" s="270"/>
      <c r="H233" s="273">
        <v>109.01000000000001</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465</v>
      </c>
      <c r="AU233" s="279" t="s">
        <v>93</v>
      </c>
      <c r="AV233" s="13" t="s">
        <v>93</v>
      </c>
      <c r="AW233" s="13" t="s">
        <v>38</v>
      </c>
      <c r="AX233" s="13" t="s">
        <v>83</v>
      </c>
      <c r="AY233" s="279" t="s">
        <v>397</v>
      </c>
    </row>
    <row r="234" s="14" customFormat="1">
      <c r="A234" s="14"/>
      <c r="B234" s="280"/>
      <c r="C234" s="281"/>
      <c r="D234" s="261" t="s">
        <v>465</v>
      </c>
      <c r="E234" s="282" t="s">
        <v>1</v>
      </c>
      <c r="F234" s="283" t="s">
        <v>467</v>
      </c>
      <c r="G234" s="281"/>
      <c r="H234" s="284">
        <v>109.01000000000001</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465</v>
      </c>
      <c r="AU234" s="290" t="s">
        <v>93</v>
      </c>
      <c r="AV234" s="14" t="s">
        <v>124</v>
      </c>
      <c r="AW234" s="14" t="s">
        <v>38</v>
      </c>
      <c r="AX234" s="14" t="s">
        <v>91</v>
      </c>
      <c r="AY234" s="290" t="s">
        <v>397</v>
      </c>
    </row>
    <row r="235" s="2" customFormat="1" ht="21.75" customHeight="1">
      <c r="A235" s="40"/>
      <c r="B235" s="41"/>
      <c r="C235" s="247" t="s">
        <v>795</v>
      </c>
      <c r="D235" s="247" t="s">
        <v>400</v>
      </c>
      <c r="E235" s="248" t="s">
        <v>8906</v>
      </c>
      <c r="F235" s="249" t="s">
        <v>8907</v>
      </c>
      <c r="G235" s="250" t="s">
        <v>461</v>
      </c>
      <c r="H235" s="251">
        <v>16.699999999999999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400</v>
      </c>
      <c r="AU235" s="259" t="s">
        <v>93</v>
      </c>
      <c r="AY235" s="18" t="s">
        <v>397</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798</v>
      </c>
    </row>
    <row r="236" s="13" customFormat="1">
      <c r="A236" s="13"/>
      <c r="B236" s="269"/>
      <c r="C236" s="270"/>
      <c r="D236" s="261" t="s">
        <v>465</v>
      </c>
      <c r="E236" s="271" t="s">
        <v>1</v>
      </c>
      <c r="F236" s="272" t="s">
        <v>8908</v>
      </c>
      <c r="G236" s="270"/>
      <c r="H236" s="273">
        <v>16.699999999999999</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465</v>
      </c>
      <c r="AU236" s="279" t="s">
        <v>93</v>
      </c>
      <c r="AV236" s="13" t="s">
        <v>93</v>
      </c>
      <c r="AW236" s="13" t="s">
        <v>38</v>
      </c>
      <c r="AX236" s="13" t="s">
        <v>83</v>
      </c>
      <c r="AY236" s="279" t="s">
        <v>397</v>
      </c>
    </row>
    <row r="237" s="14" customFormat="1">
      <c r="A237" s="14"/>
      <c r="B237" s="280"/>
      <c r="C237" s="281"/>
      <c r="D237" s="261" t="s">
        <v>465</v>
      </c>
      <c r="E237" s="282" t="s">
        <v>1</v>
      </c>
      <c r="F237" s="283" t="s">
        <v>467</v>
      </c>
      <c r="G237" s="281"/>
      <c r="H237" s="284">
        <v>16.699999999999999</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465</v>
      </c>
      <c r="AU237" s="290" t="s">
        <v>93</v>
      </c>
      <c r="AV237" s="14" t="s">
        <v>124</v>
      </c>
      <c r="AW237" s="14" t="s">
        <v>38</v>
      </c>
      <c r="AX237" s="14" t="s">
        <v>91</v>
      </c>
      <c r="AY237" s="290" t="s">
        <v>397</v>
      </c>
    </row>
    <row r="238" s="2" customFormat="1" ht="21.75" customHeight="1">
      <c r="A238" s="40"/>
      <c r="B238" s="41"/>
      <c r="C238" s="247" t="s">
        <v>664</v>
      </c>
      <c r="D238" s="247" t="s">
        <v>400</v>
      </c>
      <c r="E238" s="248" t="s">
        <v>8909</v>
      </c>
      <c r="F238" s="249" t="s">
        <v>8910</v>
      </c>
      <c r="G238" s="250" t="s">
        <v>461</v>
      </c>
      <c r="H238" s="251">
        <v>16.699999999999999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807</v>
      </c>
    </row>
    <row r="239" s="13" customFormat="1">
      <c r="A239" s="13"/>
      <c r="B239" s="269"/>
      <c r="C239" s="270"/>
      <c r="D239" s="261" t="s">
        <v>465</v>
      </c>
      <c r="E239" s="271" t="s">
        <v>1</v>
      </c>
      <c r="F239" s="272" t="s">
        <v>8908</v>
      </c>
      <c r="G239" s="270"/>
      <c r="H239" s="273">
        <v>16.699999999999999</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16.699999999999999</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21.75" customHeight="1">
      <c r="A241" s="40"/>
      <c r="B241" s="41"/>
      <c r="C241" s="247" t="s">
        <v>809</v>
      </c>
      <c r="D241" s="247" t="s">
        <v>400</v>
      </c>
      <c r="E241" s="248" t="s">
        <v>8911</v>
      </c>
      <c r="F241" s="249" t="s">
        <v>8912</v>
      </c>
      <c r="G241" s="250" t="s">
        <v>461</v>
      </c>
      <c r="H241" s="251">
        <v>57</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400</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812</v>
      </c>
    </row>
    <row r="242" s="2" customFormat="1">
      <c r="A242" s="40"/>
      <c r="B242" s="41"/>
      <c r="C242" s="42"/>
      <c r="D242" s="261" t="s">
        <v>404</v>
      </c>
      <c r="E242" s="42"/>
      <c r="F242" s="262" t="s">
        <v>8913</v>
      </c>
      <c r="G242" s="42"/>
      <c r="H242" s="42"/>
      <c r="I242" s="157"/>
      <c r="J242" s="42"/>
      <c r="K242" s="42"/>
      <c r="L242" s="46"/>
      <c r="M242" s="263"/>
      <c r="N242" s="264"/>
      <c r="O242" s="93"/>
      <c r="P242" s="93"/>
      <c r="Q242" s="93"/>
      <c r="R242" s="93"/>
      <c r="S242" s="93"/>
      <c r="T242" s="94"/>
      <c r="U242" s="40"/>
      <c r="V242" s="40"/>
      <c r="W242" s="40"/>
      <c r="X242" s="40"/>
      <c r="Y242" s="40"/>
      <c r="Z242" s="40"/>
      <c r="AA242" s="40"/>
      <c r="AB242" s="40"/>
      <c r="AC242" s="40"/>
      <c r="AD242" s="40"/>
      <c r="AE242" s="40"/>
      <c r="AT242" s="18" t="s">
        <v>404</v>
      </c>
      <c r="AU242" s="18" t="s">
        <v>93</v>
      </c>
    </row>
    <row r="243" s="13" customFormat="1">
      <c r="A243" s="13"/>
      <c r="B243" s="269"/>
      <c r="C243" s="270"/>
      <c r="D243" s="261" t="s">
        <v>465</v>
      </c>
      <c r="E243" s="271" t="s">
        <v>1</v>
      </c>
      <c r="F243" s="272" t="s">
        <v>8914</v>
      </c>
      <c r="G243" s="270"/>
      <c r="H243" s="273">
        <v>57</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465</v>
      </c>
      <c r="AU243" s="279" t="s">
        <v>93</v>
      </c>
      <c r="AV243" s="13" t="s">
        <v>93</v>
      </c>
      <c r="AW243" s="13" t="s">
        <v>38</v>
      </c>
      <c r="AX243" s="13" t="s">
        <v>83</v>
      </c>
      <c r="AY243" s="279" t="s">
        <v>397</v>
      </c>
    </row>
    <row r="244" s="14" customFormat="1">
      <c r="A244" s="14"/>
      <c r="B244" s="280"/>
      <c r="C244" s="281"/>
      <c r="D244" s="261" t="s">
        <v>465</v>
      </c>
      <c r="E244" s="282" t="s">
        <v>1</v>
      </c>
      <c r="F244" s="283" t="s">
        <v>467</v>
      </c>
      <c r="G244" s="281"/>
      <c r="H244" s="284">
        <v>57</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465</v>
      </c>
      <c r="AU244" s="290" t="s">
        <v>93</v>
      </c>
      <c r="AV244" s="14" t="s">
        <v>124</v>
      </c>
      <c r="AW244" s="14" t="s">
        <v>38</v>
      </c>
      <c r="AX244" s="14" t="s">
        <v>91</v>
      </c>
      <c r="AY244" s="290" t="s">
        <v>397</v>
      </c>
    </row>
    <row r="245" s="12" customFormat="1" ht="22.8" customHeight="1">
      <c r="A245" s="12"/>
      <c r="B245" s="231"/>
      <c r="C245" s="232"/>
      <c r="D245" s="233" t="s">
        <v>82</v>
      </c>
      <c r="E245" s="245" t="s">
        <v>1353</v>
      </c>
      <c r="F245" s="245" t="s">
        <v>1354</v>
      </c>
      <c r="G245" s="232"/>
      <c r="H245" s="232"/>
      <c r="I245" s="235"/>
      <c r="J245" s="246">
        <f>BK245</f>
        <v>0</v>
      </c>
      <c r="K245" s="232"/>
      <c r="L245" s="237"/>
      <c r="M245" s="238"/>
      <c r="N245" s="239"/>
      <c r="O245" s="239"/>
      <c r="P245" s="240">
        <f>P246</f>
        <v>0</v>
      </c>
      <c r="Q245" s="239"/>
      <c r="R245" s="240">
        <f>R246</f>
        <v>0</v>
      </c>
      <c r="S245" s="239"/>
      <c r="T245" s="241">
        <f>T246</f>
        <v>0</v>
      </c>
      <c r="U245" s="12"/>
      <c r="V245" s="12"/>
      <c r="W245" s="12"/>
      <c r="X245" s="12"/>
      <c r="Y245" s="12"/>
      <c r="Z245" s="12"/>
      <c r="AA245" s="12"/>
      <c r="AB245" s="12"/>
      <c r="AC245" s="12"/>
      <c r="AD245" s="12"/>
      <c r="AE245" s="12"/>
      <c r="AR245" s="242" t="s">
        <v>91</v>
      </c>
      <c r="AT245" s="243" t="s">
        <v>82</v>
      </c>
      <c r="AU245" s="243" t="s">
        <v>91</v>
      </c>
      <c r="AY245" s="242" t="s">
        <v>397</v>
      </c>
      <c r="BK245" s="244">
        <f>BK246</f>
        <v>0</v>
      </c>
    </row>
    <row r="246" s="2" customFormat="1" ht="21.75" customHeight="1">
      <c r="A246" s="40"/>
      <c r="B246" s="41"/>
      <c r="C246" s="247" t="s">
        <v>667</v>
      </c>
      <c r="D246" s="247" t="s">
        <v>400</v>
      </c>
      <c r="E246" s="248" t="s">
        <v>7903</v>
      </c>
      <c r="F246" s="249" t="s">
        <v>8915</v>
      </c>
      <c r="G246" s="250" t="s">
        <v>502</v>
      </c>
      <c r="H246" s="251">
        <v>1202.3040000000001</v>
      </c>
      <c r="I246" s="252"/>
      <c r="J246" s="253">
        <f>ROUND(I246*H246,2)</f>
        <v>0</v>
      </c>
      <c r="K246" s="254"/>
      <c r="L246" s="46"/>
      <c r="M246" s="302" t="s">
        <v>1</v>
      </c>
      <c r="N246" s="303" t="s">
        <v>48</v>
      </c>
      <c r="O246" s="267"/>
      <c r="P246" s="304">
        <f>O246*H246</f>
        <v>0</v>
      </c>
      <c r="Q246" s="304">
        <v>0</v>
      </c>
      <c r="R246" s="304">
        <f>Q246*H246</f>
        <v>0</v>
      </c>
      <c r="S246" s="304">
        <v>0</v>
      </c>
      <c r="T246" s="305">
        <f>S246*H246</f>
        <v>0</v>
      </c>
      <c r="U246" s="40"/>
      <c r="V246" s="40"/>
      <c r="W246" s="40"/>
      <c r="X246" s="40"/>
      <c r="Y246" s="40"/>
      <c r="Z246" s="40"/>
      <c r="AA246" s="40"/>
      <c r="AB246" s="40"/>
      <c r="AC246" s="40"/>
      <c r="AD246" s="40"/>
      <c r="AE246" s="40"/>
      <c r="AR246" s="259" t="s">
        <v>124</v>
      </c>
      <c r="AT246" s="259" t="s">
        <v>400</v>
      </c>
      <c r="AU246" s="259" t="s">
        <v>93</v>
      </c>
      <c r="AY246" s="18" t="s">
        <v>397</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815</v>
      </c>
    </row>
    <row r="247" s="2" customFormat="1" ht="6.96" customHeight="1">
      <c r="A247" s="40"/>
      <c r="B247" s="68"/>
      <c r="C247" s="69"/>
      <c r="D247" s="69"/>
      <c r="E247" s="69"/>
      <c r="F247" s="69"/>
      <c r="G247" s="69"/>
      <c r="H247" s="69"/>
      <c r="I247" s="195"/>
      <c r="J247" s="69"/>
      <c r="K247" s="69"/>
      <c r="L247" s="46"/>
      <c r="M247" s="40"/>
      <c r="O247" s="40"/>
      <c r="P247" s="40"/>
      <c r="Q247" s="40"/>
      <c r="R247" s="40"/>
      <c r="S247" s="40"/>
      <c r="T247" s="40"/>
      <c r="U247" s="40"/>
      <c r="V247" s="40"/>
      <c r="W247" s="40"/>
      <c r="X247" s="40"/>
      <c r="Y247" s="40"/>
      <c r="Z247" s="40"/>
      <c r="AA247" s="40"/>
      <c r="AB247" s="40"/>
      <c r="AC247" s="40"/>
      <c r="AD247" s="40"/>
      <c r="AE247" s="40"/>
    </row>
  </sheetData>
  <sheetProtection sheet="1" autoFilter="0" formatColumns="0" formatRows="0" objects="1" scenarios="1" spinCount="100000" saltValue="e7rd8sSAW32RQWWUIpDHA/Jk+ziq2rdlrkPHNf5Lhc00JR9ds/mYZ3do90GjRqRoQW6oSEg/vOhrr9pHqSqo+A==" hashValue="oFDfv2gujUHdvWWUU8x3tGqv2spee4zhCl9onIVaeMYlbAui/GvmJ0Y812C67wjsX4fQL2xwHaINr40sM7PdSg==" algorithmName="SHA-512" password="CC35"/>
  <autoFilter ref="C125:K24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8821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8916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ROUND((SUM(BE127:BE292)),  2)</f>
        <v>0</v>
      </c>
      <c r="G35" s="40"/>
      <c r="H35" s="40"/>
      <c r="I35" s="174">
        <v>0.20999999999999999</v>
      </c>
      <c r="J35" s="173">
        <f>ROUND(((SUM(BE127:BE292))*I35),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ROUND((SUM(BF127:BF292)),  2)</f>
        <v>0</v>
      </c>
      <c r="G36" s="40"/>
      <c r="H36" s="40"/>
      <c r="I36" s="174">
        <v>0.14999999999999999</v>
      </c>
      <c r="J36" s="173">
        <f>ROUND(((SUM(BF127:BF292))*I36),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ROUND((SUM(BG127:BG292)),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ROUND((SUM(BH127:BH292)),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ROUND((SUM(BI127:BI292)),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8821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601.2 - Komunikace a chodníky - jih</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558</v>
      </c>
      <c r="E101" s="214"/>
      <c r="F101" s="214"/>
      <c r="G101" s="214"/>
      <c r="H101" s="214"/>
      <c r="I101" s="215"/>
      <c r="J101" s="216">
        <f>J171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7591</v>
      </c>
      <c r="E102" s="214"/>
      <c r="F102" s="214"/>
      <c r="G102" s="214"/>
      <c r="H102" s="214"/>
      <c r="I102" s="215"/>
      <c r="J102" s="216">
        <f>J177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454</v>
      </c>
      <c r="E103" s="214"/>
      <c r="F103" s="214"/>
      <c r="G103" s="214"/>
      <c r="H103" s="214"/>
      <c r="I103" s="215"/>
      <c r="J103" s="216">
        <f>J247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455</v>
      </c>
      <c r="E104" s="214"/>
      <c r="F104" s="214"/>
      <c r="G104" s="214"/>
      <c r="H104" s="214"/>
      <c r="I104" s="215"/>
      <c r="J104" s="216">
        <f>J283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562</v>
      </c>
      <c r="E105" s="214"/>
      <c r="F105" s="214"/>
      <c r="G105" s="214"/>
      <c r="H105" s="214"/>
      <c r="I105" s="215"/>
      <c r="J105" s="216">
        <f>J291</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383</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368</v>
      </c>
      <c r="D116" s="23"/>
      <c r="E116" s="23"/>
      <c r="F116" s="23"/>
      <c r="G116" s="23"/>
      <c r="H116" s="23"/>
      <c r="I116" s="149"/>
      <c r="J116" s="23"/>
      <c r="K116" s="23"/>
      <c r="L116" s="21"/>
    </row>
    <row r="117" s="2" customFormat="1" ht="16.5" customHeight="1">
      <c r="A117" s="40"/>
      <c r="B117" s="41"/>
      <c r="C117" s="42"/>
      <c r="D117" s="42"/>
      <c r="E117" s="199" t="s">
        <v>8821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556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 601.2 - Komunikace a chodníky - jih</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1. 6. 2020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384</v>
      </c>
      <c r="D126" s="221" t="s">
        <v>68</v>
      </c>
      <c r="E126" s="221" t="s">
        <v>64</v>
      </c>
      <c r="F126" s="221" t="s">
        <v>65</v>
      </c>
      <c r="G126" s="221" t="s">
        <v>385</v>
      </c>
      <c r="H126" s="221" t="s">
        <v>386</v>
      </c>
      <c r="I126" s="222" t="s">
        <v>387</v>
      </c>
      <c r="J126" s="223" t="s">
        <v>372</v>
      </c>
      <c r="K126" s="224" t="s">
        <v>388</v>
      </c>
      <c r="L126" s="225"/>
      <c r="M126" s="102" t="s">
        <v>1</v>
      </c>
      <c r="N126" s="103" t="s">
        <v>47</v>
      </c>
      <c r="O126" s="103" t="s">
        <v>389</v>
      </c>
      <c r="P126" s="103" t="s">
        <v>390</v>
      </c>
      <c r="Q126" s="103" t="s">
        <v>391</v>
      </c>
      <c r="R126" s="103" t="s">
        <v>392</v>
      </c>
      <c r="S126" s="103" t="s">
        <v>393</v>
      </c>
      <c r="T126" s="104" t="s">
        <v>394</v>
      </c>
      <c r="U126" s="218"/>
      <c r="V126" s="218"/>
      <c r="W126" s="218"/>
      <c r="X126" s="218"/>
      <c r="Y126" s="218"/>
      <c r="Z126" s="218"/>
      <c r="AA126" s="218"/>
      <c r="AB126" s="218"/>
      <c r="AC126" s="218"/>
      <c r="AD126" s="218"/>
      <c r="AE126" s="218"/>
    </row>
    <row r="127" s="2" customFormat="1" ht="22.8" customHeight="1">
      <c r="A127" s="40"/>
      <c r="B127" s="41"/>
      <c r="C127" s="109" t="s">
        <v>395</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374</v>
      </c>
      <c r="BK127" s="230">
        <f>BK128</f>
        <v>0</v>
      </c>
    </row>
    <row r="128" s="12" customFormat="1" ht="25.92" customHeight="1">
      <c r="A128" s="12"/>
      <c r="B128" s="231"/>
      <c r="C128" s="232"/>
      <c r="D128" s="233" t="s">
        <v>82</v>
      </c>
      <c r="E128" s="234" t="s">
        <v>456</v>
      </c>
      <c r="F128" s="234" t="s">
        <v>457</v>
      </c>
      <c r="G128" s="232"/>
      <c r="H128" s="232"/>
      <c r="I128" s="235"/>
      <c r="J128" s="236">
        <f>BK128</f>
        <v>0</v>
      </c>
      <c r="K128" s="232"/>
      <c r="L128" s="237"/>
      <c r="M128" s="238"/>
      <c r="N128" s="239"/>
      <c r="O128" s="239"/>
      <c r="P128" s="240">
        <f>P129+P171+P177+P247+P283+P291</f>
        <v>0</v>
      </c>
      <c r="Q128" s="239"/>
      <c r="R128" s="240">
        <f>R129+R171+R177+R247+R283+R291</f>
        <v>0</v>
      </c>
      <c r="S128" s="239"/>
      <c r="T128" s="241">
        <f>T129+T171+T177+T247+T283+T291</f>
        <v>0</v>
      </c>
      <c r="U128" s="12"/>
      <c r="V128" s="12"/>
      <c r="W128" s="12"/>
      <c r="X128" s="12"/>
      <c r="Y128" s="12"/>
      <c r="Z128" s="12"/>
      <c r="AA128" s="12"/>
      <c r="AB128" s="12"/>
      <c r="AC128" s="12"/>
      <c r="AD128" s="12"/>
      <c r="AE128" s="12"/>
      <c r="AR128" s="242" t="s">
        <v>91</v>
      </c>
      <c r="AT128" s="243" t="s">
        <v>82</v>
      </c>
      <c r="AU128" s="243" t="s">
        <v>83</v>
      </c>
      <c r="AY128" s="242" t="s">
        <v>397</v>
      </c>
      <c r="BK128" s="244">
        <f>BK129+BK171+BK177+BK247+BK283+BK291</f>
        <v>0</v>
      </c>
    </row>
    <row r="129" s="12" customFormat="1" ht="22.8" customHeight="1">
      <c r="A129" s="12"/>
      <c r="B129" s="231"/>
      <c r="C129" s="232"/>
      <c r="D129" s="233" t="s">
        <v>82</v>
      </c>
      <c r="E129" s="245" t="s">
        <v>91</v>
      </c>
      <c r="F129" s="245" t="s">
        <v>458</v>
      </c>
      <c r="G129" s="232"/>
      <c r="H129" s="232"/>
      <c r="I129" s="235"/>
      <c r="J129" s="246">
        <f>BK129</f>
        <v>0</v>
      </c>
      <c r="K129" s="232"/>
      <c r="L129" s="237"/>
      <c r="M129" s="238"/>
      <c r="N129" s="239"/>
      <c r="O129" s="239"/>
      <c r="P129" s="240">
        <f>SUM(P130:P170)</f>
        <v>0</v>
      </c>
      <c r="Q129" s="239"/>
      <c r="R129" s="240">
        <f>SUM(R130:R170)</f>
        <v>0</v>
      </c>
      <c r="S129" s="239"/>
      <c r="T129" s="241">
        <f>SUM(T130:T170)</f>
        <v>0</v>
      </c>
      <c r="U129" s="12"/>
      <c r="V129" s="12"/>
      <c r="W129" s="12"/>
      <c r="X129" s="12"/>
      <c r="Y129" s="12"/>
      <c r="Z129" s="12"/>
      <c r="AA129" s="12"/>
      <c r="AB129" s="12"/>
      <c r="AC129" s="12"/>
      <c r="AD129" s="12"/>
      <c r="AE129" s="12"/>
      <c r="AR129" s="242" t="s">
        <v>91</v>
      </c>
      <c r="AT129" s="243" t="s">
        <v>82</v>
      </c>
      <c r="AU129" s="243" t="s">
        <v>91</v>
      </c>
      <c r="AY129" s="242" t="s">
        <v>397</v>
      </c>
      <c r="BK129" s="244">
        <f>SUM(BK130:BK170)</f>
        <v>0</v>
      </c>
    </row>
    <row r="130" s="2" customFormat="1" ht="21.75" customHeight="1">
      <c r="A130" s="40"/>
      <c r="B130" s="41"/>
      <c r="C130" s="247" t="s">
        <v>91</v>
      </c>
      <c r="D130" s="247" t="s">
        <v>400</v>
      </c>
      <c r="E130" s="248" t="s">
        <v>8917</v>
      </c>
      <c r="F130" s="249" t="s">
        <v>8918</v>
      </c>
      <c r="G130" s="250" t="s">
        <v>546</v>
      </c>
      <c r="H130" s="251">
        <v>110</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6" customFormat="1">
      <c r="A131" s="16"/>
      <c r="B131" s="306"/>
      <c r="C131" s="307"/>
      <c r="D131" s="261" t="s">
        <v>465</v>
      </c>
      <c r="E131" s="308" t="s">
        <v>1</v>
      </c>
      <c r="F131" s="309" t="s">
        <v>8919</v>
      </c>
      <c r="G131" s="307"/>
      <c r="H131" s="308" t="s">
        <v>1</v>
      </c>
      <c r="I131" s="310"/>
      <c r="J131" s="307"/>
      <c r="K131" s="307"/>
      <c r="L131" s="311"/>
      <c r="M131" s="312"/>
      <c r="N131" s="313"/>
      <c r="O131" s="313"/>
      <c r="P131" s="313"/>
      <c r="Q131" s="313"/>
      <c r="R131" s="313"/>
      <c r="S131" s="313"/>
      <c r="T131" s="314"/>
      <c r="U131" s="16"/>
      <c r="V131" s="16"/>
      <c r="W131" s="16"/>
      <c r="X131" s="16"/>
      <c r="Y131" s="16"/>
      <c r="Z131" s="16"/>
      <c r="AA131" s="16"/>
      <c r="AB131" s="16"/>
      <c r="AC131" s="16"/>
      <c r="AD131" s="16"/>
      <c r="AE131" s="16"/>
      <c r="AT131" s="315" t="s">
        <v>465</v>
      </c>
      <c r="AU131" s="315" t="s">
        <v>93</v>
      </c>
      <c r="AV131" s="16" t="s">
        <v>91</v>
      </c>
      <c r="AW131" s="16" t="s">
        <v>38</v>
      </c>
      <c r="AX131" s="16" t="s">
        <v>83</v>
      </c>
      <c r="AY131" s="315" t="s">
        <v>397</v>
      </c>
    </row>
    <row r="132" s="13" customFormat="1">
      <c r="A132" s="13"/>
      <c r="B132" s="269"/>
      <c r="C132" s="270"/>
      <c r="D132" s="261" t="s">
        <v>465</v>
      </c>
      <c r="E132" s="271" t="s">
        <v>1</v>
      </c>
      <c r="F132" s="272" t="s">
        <v>8920</v>
      </c>
      <c r="G132" s="270"/>
      <c r="H132" s="273">
        <v>110</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465</v>
      </c>
      <c r="AU132" s="279" t="s">
        <v>93</v>
      </c>
      <c r="AV132" s="13" t="s">
        <v>93</v>
      </c>
      <c r="AW132" s="13" t="s">
        <v>38</v>
      </c>
      <c r="AX132" s="13" t="s">
        <v>83</v>
      </c>
      <c r="AY132" s="279" t="s">
        <v>397</v>
      </c>
    </row>
    <row r="133" s="14" customFormat="1">
      <c r="A133" s="14"/>
      <c r="B133" s="280"/>
      <c r="C133" s="281"/>
      <c r="D133" s="261" t="s">
        <v>465</v>
      </c>
      <c r="E133" s="282" t="s">
        <v>1</v>
      </c>
      <c r="F133" s="283" t="s">
        <v>467</v>
      </c>
      <c r="G133" s="281"/>
      <c r="H133" s="284">
        <v>110</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465</v>
      </c>
      <c r="AU133" s="290" t="s">
        <v>93</v>
      </c>
      <c r="AV133" s="14" t="s">
        <v>124</v>
      </c>
      <c r="AW133" s="14" t="s">
        <v>38</v>
      </c>
      <c r="AX133" s="14" t="s">
        <v>91</v>
      </c>
      <c r="AY133" s="290" t="s">
        <v>397</v>
      </c>
    </row>
    <row r="134" s="2" customFormat="1" ht="21.75" customHeight="1">
      <c r="A134" s="40"/>
      <c r="B134" s="41"/>
      <c r="C134" s="247" t="s">
        <v>93</v>
      </c>
      <c r="D134" s="247" t="s">
        <v>400</v>
      </c>
      <c r="E134" s="248" t="s">
        <v>8921</v>
      </c>
      <c r="F134" s="249" t="s">
        <v>8922</v>
      </c>
      <c r="G134" s="250" t="s">
        <v>546</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6" customFormat="1">
      <c r="A135" s="16"/>
      <c r="B135" s="306"/>
      <c r="C135" s="307"/>
      <c r="D135" s="261" t="s">
        <v>465</v>
      </c>
      <c r="E135" s="308" t="s">
        <v>1</v>
      </c>
      <c r="F135" s="309" t="s">
        <v>8919</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465</v>
      </c>
      <c r="AU135" s="315" t="s">
        <v>93</v>
      </c>
      <c r="AV135" s="16" t="s">
        <v>91</v>
      </c>
      <c r="AW135" s="16" t="s">
        <v>38</v>
      </c>
      <c r="AX135" s="16" t="s">
        <v>83</v>
      </c>
      <c r="AY135" s="315" t="s">
        <v>397</v>
      </c>
    </row>
    <row r="136" s="13" customFormat="1">
      <c r="A136" s="13"/>
      <c r="B136" s="269"/>
      <c r="C136" s="270"/>
      <c r="D136" s="261" t="s">
        <v>465</v>
      </c>
      <c r="E136" s="271" t="s">
        <v>1</v>
      </c>
      <c r="F136" s="272" t="s">
        <v>8920</v>
      </c>
      <c r="G136" s="270"/>
      <c r="H136" s="273">
        <v>110</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110</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21.75" customHeight="1">
      <c r="A138" s="40"/>
      <c r="B138" s="41"/>
      <c r="C138" s="247" t="s">
        <v>112</v>
      </c>
      <c r="D138" s="247" t="s">
        <v>400</v>
      </c>
      <c r="E138" s="248" t="s">
        <v>8823</v>
      </c>
      <c r="F138" s="249" t="s">
        <v>8824</v>
      </c>
      <c r="G138" s="250" t="s">
        <v>464</v>
      </c>
      <c r="H138" s="251">
        <v>151.80000000000001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133</v>
      </c>
    </row>
    <row r="139" s="16" customFormat="1">
      <c r="A139" s="16"/>
      <c r="B139" s="306"/>
      <c r="C139" s="307"/>
      <c r="D139" s="261" t="s">
        <v>465</v>
      </c>
      <c r="E139" s="308" t="s">
        <v>1</v>
      </c>
      <c r="F139" s="309" t="s">
        <v>8919</v>
      </c>
      <c r="G139" s="307"/>
      <c r="H139" s="308" t="s">
        <v>1</v>
      </c>
      <c r="I139" s="310"/>
      <c r="J139" s="307"/>
      <c r="K139" s="307"/>
      <c r="L139" s="311"/>
      <c r="M139" s="312"/>
      <c r="N139" s="313"/>
      <c r="O139" s="313"/>
      <c r="P139" s="313"/>
      <c r="Q139" s="313"/>
      <c r="R139" s="313"/>
      <c r="S139" s="313"/>
      <c r="T139" s="314"/>
      <c r="U139" s="16"/>
      <c r="V139" s="16"/>
      <c r="W139" s="16"/>
      <c r="X139" s="16"/>
      <c r="Y139" s="16"/>
      <c r="Z139" s="16"/>
      <c r="AA139" s="16"/>
      <c r="AB139" s="16"/>
      <c r="AC139" s="16"/>
      <c r="AD139" s="16"/>
      <c r="AE139" s="16"/>
      <c r="AT139" s="315" t="s">
        <v>465</v>
      </c>
      <c r="AU139" s="315" t="s">
        <v>93</v>
      </c>
      <c r="AV139" s="16" t="s">
        <v>91</v>
      </c>
      <c r="AW139" s="16" t="s">
        <v>38</v>
      </c>
      <c r="AX139" s="16" t="s">
        <v>83</v>
      </c>
      <c r="AY139" s="315" t="s">
        <v>397</v>
      </c>
    </row>
    <row r="140" s="13" customFormat="1">
      <c r="A140" s="13"/>
      <c r="B140" s="269"/>
      <c r="C140" s="270"/>
      <c r="D140" s="261" t="s">
        <v>465</v>
      </c>
      <c r="E140" s="271" t="s">
        <v>1</v>
      </c>
      <c r="F140" s="272" t="s">
        <v>8923</v>
      </c>
      <c r="G140" s="270"/>
      <c r="H140" s="273">
        <v>151.80000000000001</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151.80000000000001</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124</v>
      </c>
      <c r="D142" s="247" t="s">
        <v>400</v>
      </c>
      <c r="E142" s="248" t="s">
        <v>8826</v>
      </c>
      <c r="F142" s="249" t="s">
        <v>8827</v>
      </c>
      <c r="G142" s="250" t="s">
        <v>464</v>
      </c>
      <c r="H142" s="251">
        <v>6.25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136</v>
      </c>
    </row>
    <row r="143" s="16" customFormat="1">
      <c r="A143" s="16"/>
      <c r="B143" s="306"/>
      <c r="C143" s="307"/>
      <c r="D143" s="261" t="s">
        <v>465</v>
      </c>
      <c r="E143" s="308" t="s">
        <v>1</v>
      </c>
      <c r="F143" s="309" t="s">
        <v>8919</v>
      </c>
      <c r="G143" s="307"/>
      <c r="H143" s="308" t="s">
        <v>1</v>
      </c>
      <c r="I143" s="310"/>
      <c r="J143" s="307"/>
      <c r="K143" s="307"/>
      <c r="L143" s="311"/>
      <c r="M143" s="312"/>
      <c r="N143" s="313"/>
      <c r="O143" s="313"/>
      <c r="P143" s="313"/>
      <c r="Q143" s="313"/>
      <c r="R143" s="313"/>
      <c r="S143" s="313"/>
      <c r="T143" s="314"/>
      <c r="U143" s="16"/>
      <c r="V143" s="16"/>
      <c r="W143" s="16"/>
      <c r="X143" s="16"/>
      <c r="Y143" s="16"/>
      <c r="Z143" s="16"/>
      <c r="AA143" s="16"/>
      <c r="AB143" s="16"/>
      <c r="AC143" s="16"/>
      <c r="AD143" s="16"/>
      <c r="AE143" s="16"/>
      <c r="AT143" s="315" t="s">
        <v>465</v>
      </c>
      <c r="AU143" s="315" t="s">
        <v>93</v>
      </c>
      <c r="AV143" s="16" t="s">
        <v>91</v>
      </c>
      <c r="AW143" s="16" t="s">
        <v>38</v>
      </c>
      <c r="AX143" s="16" t="s">
        <v>83</v>
      </c>
      <c r="AY143" s="315" t="s">
        <v>397</v>
      </c>
    </row>
    <row r="144" s="13" customFormat="1">
      <c r="A144" s="13"/>
      <c r="B144" s="269"/>
      <c r="C144" s="270"/>
      <c r="D144" s="261" t="s">
        <v>465</v>
      </c>
      <c r="E144" s="271" t="s">
        <v>1</v>
      </c>
      <c r="F144" s="272" t="s">
        <v>8924</v>
      </c>
      <c r="G144" s="270"/>
      <c r="H144" s="273">
        <v>6.25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6.25</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247" t="s">
        <v>130</v>
      </c>
      <c r="D146" s="247" t="s">
        <v>400</v>
      </c>
      <c r="E146" s="248" t="s">
        <v>7556</v>
      </c>
      <c r="F146" s="249" t="s">
        <v>7557</v>
      </c>
      <c r="G146" s="250" t="s">
        <v>464</v>
      </c>
      <c r="H146" s="251">
        <v>1092.8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2" customFormat="1">
      <c r="A147" s="40"/>
      <c r="B147" s="41"/>
      <c r="C147" s="42"/>
      <c r="D147" s="261" t="s">
        <v>404</v>
      </c>
      <c r="E147" s="42"/>
      <c r="F147" s="262" t="s">
        <v>7558</v>
      </c>
      <c r="G147" s="42"/>
      <c r="H147" s="42"/>
      <c r="I147" s="157"/>
      <c r="J147" s="42"/>
      <c r="K147" s="42"/>
      <c r="L147" s="46"/>
      <c r="M147" s="263"/>
      <c r="N147" s="264"/>
      <c r="O147" s="93"/>
      <c r="P147" s="93"/>
      <c r="Q147" s="93"/>
      <c r="R147" s="93"/>
      <c r="S147" s="93"/>
      <c r="T147" s="94"/>
      <c r="U147" s="40"/>
      <c r="V147" s="40"/>
      <c r="W147" s="40"/>
      <c r="X147" s="40"/>
      <c r="Y147" s="40"/>
      <c r="Z147" s="40"/>
      <c r="AA147" s="40"/>
      <c r="AB147" s="40"/>
      <c r="AC147" s="40"/>
      <c r="AD147" s="40"/>
      <c r="AE147" s="40"/>
      <c r="AT147" s="18" t="s">
        <v>404</v>
      </c>
      <c r="AU147" s="18" t="s">
        <v>93</v>
      </c>
    </row>
    <row r="148" s="13" customFormat="1">
      <c r="A148" s="13"/>
      <c r="B148" s="269"/>
      <c r="C148" s="270"/>
      <c r="D148" s="261" t="s">
        <v>465</v>
      </c>
      <c r="E148" s="271" t="s">
        <v>1</v>
      </c>
      <c r="F148" s="272" t="s">
        <v>8925</v>
      </c>
      <c r="G148" s="270"/>
      <c r="H148" s="273">
        <v>1092.8</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1092.8</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133</v>
      </c>
      <c r="D150" s="247" t="s">
        <v>400</v>
      </c>
      <c r="E150" s="248" t="s">
        <v>7560</v>
      </c>
      <c r="F150" s="249" t="s">
        <v>7561</v>
      </c>
      <c r="G150" s="250" t="s">
        <v>464</v>
      </c>
      <c r="H150" s="251">
        <v>14.300000000000001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151</v>
      </c>
    </row>
    <row r="151" s="13" customFormat="1">
      <c r="A151" s="13"/>
      <c r="B151" s="269"/>
      <c r="C151" s="270"/>
      <c r="D151" s="261" t="s">
        <v>465</v>
      </c>
      <c r="E151" s="271" t="s">
        <v>1</v>
      </c>
      <c r="F151" s="272" t="s">
        <v>8926</v>
      </c>
      <c r="G151" s="270"/>
      <c r="H151" s="273">
        <v>14.300000000000001</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14.300000000000001</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33" customHeight="1">
      <c r="A153" s="40"/>
      <c r="B153" s="41"/>
      <c r="C153" s="247" t="s">
        <v>139</v>
      </c>
      <c r="D153" s="247" t="s">
        <v>400</v>
      </c>
      <c r="E153" s="248" t="s">
        <v>7565</v>
      </c>
      <c r="F153" s="249" t="s">
        <v>7566</v>
      </c>
      <c r="G153" s="250" t="s">
        <v>464</v>
      </c>
      <c r="H153" s="251">
        <v>286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157</v>
      </c>
    </row>
    <row r="154" s="13" customFormat="1">
      <c r="A154" s="13"/>
      <c r="B154" s="269"/>
      <c r="C154" s="270"/>
      <c r="D154" s="261" t="s">
        <v>465</v>
      </c>
      <c r="E154" s="271" t="s">
        <v>1</v>
      </c>
      <c r="F154" s="272" t="s">
        <v>8927</v>
      </c>
      <c r="G154" s="270"/>
      <c r="H154" s="273">
        <v>286</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465</v>
      </c>
      <c r="AU154" s="279" t="s">
        <v>93</v>
      </c>
      <c r="AV154" s="13" t="s">
        <v>93</v>
      </c>
      <c r="AW154" s="13" t="s">
        <v>38</v>
      </c>
      <c r="AX154" s="13" t="s">
        <v>83</v>
      </c>
      <c r="AY154" s="279" t="s">
        <v>397</v>
      </c>
    </row>
    <row r="155" s="14" customFormat="1">
      <c r="A155" s="14"/>
      <c r="B155" s="280"/>
      <c r="C155" s="281"/>
      <c r="D155" s="261" t="s">
        <v>465</v>
      </c>
      <c r="E155" s="282" t="s">
        <v>1</v>
      </c>
      <c r="F155" s="283" t="s">
        <v>467</v>
      </c>
      <c r="G155" s="281"/>
      <c r="H155" s="284">
        <v>286</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465</v>
      </c>
      <c r="AU155" s="290" t="s">
        <v>93</v>
      </c>
      <c r="AV155" s="14" t="s">
        <v>124</v>
      </c>
      <c r="AW155" s="14" t="s">
        <v>38</v>
      </c>
      <c r="AX155" s="14" t="s">
        <v>91</v>
      </c>
      <c r="AY155" s="290" t="s">
        <v>397</v>
      </c>
    </row>
    <row r="156" s="2" customFormat="1" ht="21.75" customHeight="1">
      <c r="A156" s="40"/>
      <c r="B156" s="41"/>
      <c r="C156" s="247" t="s">
        <v>136</v>
      </c>
      <c r="D156" s="247" t="s">
        <v>400</v>
      </c>
      <c r="E156" s="248" t="s">
        <v>8833</v>
      </c>
      <c r="F156" s="249" t="s">
        <v>8834</v>
      </c>
      <c r="G156" s="250" t="s">
        <v>464</v>
      </c>
      <c r="H156" s="251">
        <v>546.39999999999998</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162</v>
      </c>
    </row>
    <row r="157" s="16" customFormat="1">
      <c r="A157" s="16"/>
      <c r="B157" s="306"/>
      <c r="C157" s="307"/>
      <c r="D157" s="261" t="s">
        <v>465</v>
      </c>
      <c r="E157" s="308" t="s">
        <v>1</v>
      </c>
      <c r="F157" s="309" t="s">
        <v>8919</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465</v>
      </c>
      <c r="AU157" s="315" t="s">
        <v>93</v>
      </c>
      <c r="AV157" s="16" t="s">
        <v>91</v>
      </c>
      <c r="AW157" s="16" t="s">
        <v>38</v>
      </c>
      <c r="AX157" s="16" t="s">
        <v>83</v>
      </c>
      <c r="AY157" s="315" t="s">
        <v>397</v>
      </c>
    </row>
    <row r="158" s="13" customFormat="1">
      <c r="A158" s="13"/>
      <c r="B158" s="269"/>
      <c r="C158" s="270"/>
      <c r="D158" s="261" t="s">
        <v>465</v>
      </c>
      <c r="E158" s="271" t="s">
        <v>1</v>
      </c>
      <c r="F158" s="272" t="s">
        <v>8928</v>
      </c>
      <c r="G158" s="270"/>
      <c r="H158" s="273">
        <v>546.39999999999998</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546.39999999999998</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16.5" customHeight="1">
      <c r="A160" s="40"/>
      <c r="B160" s="41"/>
      <c r="C160" s="316" t="s">
        <v>142</v>
      </c>
      <c r="D160" s="316" t="s">
        <v>534</v>
      </c>
      <c r="E160" s="317" t="s">
        <v>535</v>
      </c>
      <c r="F160" s="318" t="s">
        <v>8929</v>
      </c>
      <c r="G160" s="319" t="s">
        <v>464</v>
      </c>
      <c r="H160" s="320">
        <v>351.69999999999999</v>
      </c>
      <c r="I160" s="321"/>
      <c r="J160" s="322">
        <f>ROUND(I160*H160,2)</f>
        <v>0</v>
      </c>
      <c r="K160" s="323"/>
      <c r="L160" s="324"/>
      <c r="M160" s="325" t="s">
        <v>1</v>
      </c>
      <c r="N160" s="32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136</v>
      </c>
      <c r="AT160" s="259" t="s">
        <v>534</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168</v>
      </c>
    </row>
    <row r="161" s="2" customFormat="1">
      <c r="A161" s="40"/>
      <c r="B161" s="41"/>
      <c r="C161" s="42"/>
      <c r="D161" s="261" t="s">
        <v>404</v>
      </c>
      <c r="E161" s="42"/>
      <c r="F161" s="262" t="s">
        <v>8930</v>
      </c>
      <c r="G161" s="42"/>
      <c r="H161" s="42"/>
      <c r="I161" s="157"/>
      <c r="J161" s="42"/>
      <c r="K161" s="42"/>
      <c r="L161" s="46"/>
      <c r="M161" s="263"/>
      <c r="N161" s="264"/>
      <c r="O161" s="93"/>
      <c r="P161" s="93"/>
      <c r="Q161" s="93"/>
      <c r="R161" s="93"/>
      <c r="S161" s="93"/>
      <c r="T161" s="94"/>
      <c r="U161" s="40"/>
      <c r="V161" s="40"/>
      <c r="W161" s="40"/>
      <c r="X161" s="40"/>
      <c r="Y161" s="40"/>
      <c r="Z161" s="40"/>
      <c r="AA161" s="40"/>
      <c r="AB161" s="40"/>
      <c r="AC161" s="40"/>
      <c r="AD161" s="40"/>
      <c r="AE161" s="40"/>
      <c r="AT161" s="18" t="s">
        <v>404</v>
      </c>
      <c r="AU161" s="18" t="s">
        <v>93</v>
      </c>
    </row>
    <row r="162" s="2" customFormat="1" ht="21.75" customHeight="1">
      <c r="A162" s="40"/>
      <c r="B162" s="41"/>
      <c r="C162" s="247" t="s">
        <v>145</v>
      </c>
      <c r="D162" s="247" t="s">
        <v>400</v>
      </c>
      <c r="E162" s="248" t="s">
        <v>7568</v>
      </c>
      <c r="F162" s="249" t="s">
        <v>7569</v>
      </c>
      <c r="G162" s="250" t="s">
        <v>502</v>
      </c>
      <c r="H162" s="251">
        <v>25.739999999999998</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400</v>
      </c>
      <c r="AU162" s="259" t="s">
        <v>93</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174</v>
      </c>
    </row>
    <row r="163" s="13" customFormat="1">
      <c r="A163" s="13"/>
      <c r="B163" s="269"/>
      <c r="C163" s="270"/>
      <c r="D163" s="261" t="s">
        <v>465</v>
      </c>
      <c r="E163" s="271" t="s">
        <v>1</v>
      </c>
      <c r="F163" s="272" t="s">
        <v>8931</v>
      </c>
      <c r="G163" s="270"/>
      <c r="H163" s="273">
        <v>25.739999999999998</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25.739999999999998</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16.5" customHeight="1">
      <c r="A165" s="40"/>
      <c r="B165" s="41"/>
      <c r="C165" s="247" t="s">
        <v>148</v>
      </c>
      <c r="D165" s="247" t="s">
        <v>400</v>
      </c>
      <c r="E165" s="248" t="s">
        <v>542</v>
      </c>
      <c r="F165" s="249" t="s">
        <v>543</v>
      </c>
      <c r="G165" s="250" t="s">
        <v>464</v>
      </c>
      <c r="H165" s="251">
        <v>14.300000000000001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2" customFormat="1" ht="21.75" customHeight="1">
      <c r="A166" s="40"/>
      <c r="B166" s="41"/>
      <c r="C166" s="247" t="s">
        <v>151</v>
      </c>
      <c r="D166" s="247" t="s">
        <v>400</v>
      </c>
      <c r="E166" s="248" t="s">
        <v>8837</v>
      </c>
      <c r="F166" s="249" t="s">
        <v>8838</v>
      </c>
      <c r="G166" s="250" t="s">
        <v>546</v>
      </c>
      <c r="H166" s="251">
        <v>2656</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400</v>
      </c>
      <c r="AU166" s="259" t="s">
        <v>93</v>
      </c>
      <c r="AY166" s="18" t="s">
        <v>397</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188</v>
      </c>
    </row>
    <row r="167" s="16" customFormat="1">
      <c r="A167" s="16"/>
      <c r="B167" s="306"/>
      <c r="C167" s="307"/>
      <c r="D167" s="261" t="s">
        <v>465</v>
      </c>
      <c r="E167" s="308" t="s">
        <v>1</v>
      </c>
      <c r="F167" s="309" t="s">
        <v>8919</v>
      </c>
      <c r="G167" s="307"/>
      <c r="H167" s="308" t="s">
        <v>1</v>
      </c>
      <c r="I167" s="310"/>
      <c r="J167" s="307"/>
      <c r="K167" s="307"/>
      <c r="L167" s="311"/>
      <c r="M167" s="312"/>
      <c r="N167" s="313"/>
      <c r="O167" s="313"/>
      <c r="P167" s="313"/>
      <c r="Q167" s="313"/>
      <c r="R167" s="313"/>
      <c r="S167" s="313"/>
      <c r="T167" s="314"/>
      <c r="U167" s="16"/>
      <c r="V167" s="16"/>
      <c r="W167" s="16"/>
      <c r="X167" s="16"/>
      <c r="Y167" s="16"/>
      <c r="Z167" s="16"/>
      <c r="AA167" s="16"/>
      <c r="AB167" s="16"/>
      <c r="AC167" s="16"/>
      <c r="AD167" s="16"/>
      <c r="AE167" s="16"/>
      <c r="AT167" s="315" t="s">
        <v>465</v>
      </c>
      <c r="AU167" s="315" t="s">
        <v>93</v>
      </c>
      <c r="AV167" s="16" t="s">
        <v>91</v>
      </c>
      <c r="AW167" s="16" t="s">
        <v>38</v>
      </c>
      <c r="AX167" s="16" t="s">
        <v>83</v>
      </c>
      <c r="AY167" s="315" t="s">
        <v>397</v>
      </c>
    </row>
    <row r="168" s="13" customFormat="1">
      <c r="A168" s="13"/>
      <c r="B168" s="269"/>
      <c r="C168" s="270"/>
      <c r="D168" s="261" t="s">
        <v>465</v>
      </c>
      <c r="E168" s="271" t="s">
        <v>1</v>
      </c>
      <c r="F168" s="272" t="s">
        <v>8932</v>
      </c>
      <c r="G168" s="270"/>
      <c r="H168" s="273">
        <v>2656</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2656</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2" customFormat="1" ht="16.5" customHeight="1">
      <c r="A170" s="40"/>
      <c r="B170" s="41"/>
      <c r="C170" s="247" t="s">
        <v>154</v>
      </c>
      <c r="D170" s="247" t="s">
        <v>400</v>
      </c>
      <c r="E170" s="248" t="s">
        <v>7575</v>
      </c>
      <c r="F170" s="249" t="s">
        <v>549</v>
      </c>
      <c r="G170" s="250" t="s">
        <v>464</v>
      </c>
      <c r="H170" s="251">
        <v>546.39999999999998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400</v>
      </c>
      <c r="AU170" s="259" t="s">
        <v>93</v>
      </c>
      <c r="AY170" s="18" t="s">
        <v>397</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194</v>
      </c>
    </row>
    <row r="171" s="12" customFormat="1" ht="22.8" customHeight="1">
      <c r="A171" s="12"/>
      <c r="B171" s="231"/>
      <c r="C171" s="232"/>
      <c r="D171" s="233" t="s">
        <v>82</v>
      </c>
      <c r="E171" s="245" t="s">
        <v>93</v>
      </c>
      <c r="F171" s="245" t="s">
        <v>594</v>
      </c>
      <c r="G171" s="232"/>
      <c r="H171" s="232"/>
      <c r="I171" s="235"/>
      <c r="J171" s="246">
        <f>BK171</f>
        <v>0</v>
      </c>
      <c r="K171" s="232"/>
      <c r="L171" s="237"/>
      <c r="M171" s="238"/>
      <c r="N171" s="239"/>
      <c r="O171" s="239"/>
      <c r="P171" s="240">
        <f>SUM(P172:P176)</f>
        <v>0</v>
      </c>
      <c r="Q171" s="239"/>
      <c r="R171" s="240">
        <f>SUM(R172:R176)</f>
        <v>0</v>
      </c>
      <c r="S171" s="239"/>
      <c r="T171" s="241">
        <f>SUM(T172:T176)</f>
        <v>0</v>
      </c>
      <c r="U171" s="12"/>
      <c r="V171" s="12"/>
      <c r="W171" s="12"/>
      <c r="X171" s="12"/>
      <c r="Y171" s="12"/>
      <c r="Z171" s="12"/>
      <c r="AA171" s="12"/>
      <c r="AB171" s="12"/>
      <c r="AC171" s="12"/>
      <c r="AD171" s="12"/>
      <c r="AE171" s="12"/>
      <c r="AR171" s="242" t="s">
        <v>91</v>
      </c>
      <c r="AT171" s="243" t="s">
        <v>82</v>
      </c>
      <c r="AU171" s="243" t="s">
        <v>91</v>
      </c>
      <c r="AY171" s="242" t="s">
        <v>397</v>
      </c>
      <c r="BK171" s="244">
        <f>SUM(BK172:BK176)</f>
        <v>0</v>
      </c>
    </row>
    <row r="172" s="2" customFormat="1" ht="21.75" customHeight="1">
      <c r="A172" s="40"/>
      <c r="B172" s="41"/>
      <c r="C172" s="247" t="s">
        <v>157</v>
      </c>
      <c r="D172" s="247" t="s">
        <v>400</v>
      </c>
      <c r="E172" s="248" t="s">
        <v>8840</v>
      </c>
      <c r="F172" s="249" t="s">
        <v>8841</v>
      </c>
      <c r="G172" s="250" t="s">
        <v>461</v>
      </c>
      <c r="H172" s="251">
        <v>62.899999999999999</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200</v>
      </c>
    </row>
    <row r="173" s="16" customFormat="1">
      <c r="A173" s="16"/>
      <c r="B173" s="306"/>
      <c r="C173" s="307"/>
      <c r="D173" s="261" t="s">
        <v>465</v>
      </c>
      <c r="E173" s="308" t="s">
        <v>1</v>
      </c>
      <c r="F173" s="309" t="s">
        <v>8919</v>
      </c>
      <c r="G173" s="307"/>
      <c r="H173" s="308" t="s">
        <v>1</v>
      </c>
      <c r="I173" s="310"/>
      <c r="J173" s="307"/>
      <c r="K173" s="307"/>
      <c r="L173" s="311"/>
      <c r="M173" s="312"/>
      <c r="N173" s="313"/>
      <c r="O173" s="313"/>
      <c r="P173" s="313"/>
      <c r="Q173" s="313"/>
      <c r="R173" s="313"/>
      <c r="S173" s="313"/>
      <c r="T173" s="314"/>
      <c r="U173" s="16"/>
      <c r="V173" s="16"/>
      <c r="W173" s="16"/>
      <c r="X173" s="16"/>
      <c r="Y173" s="16"/>
      <c r="Z173" s="16"/>
      <c r="AA173" s="16"/>
      <c r="AB173" s="16"/>
      <c r="AC173" s="16"/>
      <c r="AD173" s="16"/>
      <c r="AE173" s="16"/>
      <c r="AT173" s="315" t="s">
        <v>465</v>
      </c>
      <c r="AU173" s="315" t="s">
        <v>93</v>
      </c>
      <c r="AV173" s="16" t="s">
        <v>91</v>
      </c>
      <c r="AW173" s="16" t="s">
        <v>38</v>
      </c>
      <c r="AX173" s="16" t="s">
        <v>83</v>
      </c>
      <c r="AY173" s="315" t="s">
        <v>397</v>
      </c>
    </row>
    <row r="174" s="13" customFormat="1">
      <c r="A174" s="13"/>
      <c r="B174" s="269"/>
      <c r="C174" s="270"/>
      <c r="D174" s="261" t="s">
        <v>465</v>
      </c>
      <c r="E174" s="271" t="s">
        <v>1</v>
      </c>
      <c r="F174" s="272" t="s">
        <v>8933</v>
      </c>
      <c r="G174" s="270"/>
      <c r="H174" s="273">
        <v>62.899999999999999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465</v>
      </c>
      <c r="AU174" s="279" t="s">
        <v>93</v>
      </c>
      <c r="AV174" s="13" t="s">
        <v>93</v>
      </c>
      <c r="AW174" s="13" t="s">
        <v>38</v>
      </c>
      <c r="AX174" s="13" t="s">
        <v>83</v>
      </c>
      <c r="AY174" s="279" t="s">
        <v>397</v>
      </c>
    </row>
    <row r="175" s="14" customFormat="1">
      <c r="A175" s="14"/>
      <c r="B175" s="280"/>
      <c r="C175" s="281"/>
      <c r="D175" s="261" t="s">
        <v>465</v>
      </c>
      <c r="E175" s="282" t="s">
        <v>1</v>
      </c>
      <c r="F175" s="283" t="s">
        <v>467</v>
      </c>
      <c r="G175" s="281"/>
      <c r="H175" s="284">
        <v>62.899999999999999</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465</v>
      </c>
      <c r="AU175" s="290" t="s">
        <v>93</v>
      </c>
      <c r="AV175" s="14" t="s">
        <v>124</v>
      </c>
      <c r="AW175" s="14" t="s">
        <v>38</v>
      </c>
      <c r="AX175" s="14" t="s">
        <v>91</v>
      </c>
      <c r="AY175" s="290" t="s">
        <v>397</v>
      </c>
    </row>
    <row r="176" s="2" customFormat="1" ht="16.5" customHeight="1">
      <c r="A176" s="40"/>
      <c r="B176" s="41"/>
      <c r="C176" s="247" t="s">
        <v>8</v>
      </c>
      <c r="D176" s="247" t="s">
        <v>400</v>
      </c>
      <c r="E176" s="248" t="s">
        <v>8843</v>
      </c>
      <c r="F176" s="249" t="s">
        <v>8844</v>
      </c>
      <c r="G176" s="250" t="s">
        <v>461</v>
      </c>
      <c r="H176" s="251">
        <v>62.899999999999999</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400</v>
      </c>
      <c r="AU176" s="259" t="s">
        <v>93</v>
      </c>
      <c r="AY176" s="18" t="s">
        <v>397</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206</v>
      </c>
    </row>
    <row r="177" s="12" customFormat="1" ht="22.8" customHeight="1">
      <c r="A177" s="12"/>
      <c r="B177" s="231"/>
      <c r="C177" s="232"/>
      <c r="D177" s="233" t="s">
        <v>82</v>
      </c>
      <c r="E177" s="245" t="s">
        <v>130</v>
      </c>
      <c r="F177" s="245" t="s">
        <v>7602</v>
      </c>
      <c r="G177" s="232"/>
      <c r="H177" s="232"/>
      <c r="I177" s="235"/>
      <c r="J177" s="246">
        <f>BK177</f>
        <v>0</v>
      </c>
      <c r="K177" s="232"/>
      <c r="L177" s="237"/>
      <c r="M177" s="238"/>
      <c r="N177" s="239"/>
      <c r="O177" s="239"/>
      <c r="P177" s="240">
        <f>SUM(P178:P246)</f>
        <v>0</v>
      </c>
      <c r="Q177" s="239"/>
      <c r="R177" s="240">
        <f>SUM(R178:R246)</f>
        <v>0</v>
      </c>
      <c r="S177" s="239"/>
      <c r="T177" s="241">
        <f>SUM(T178:T246)</f>
        <v>0</v>
      </c>
      <c r="U177" s="12"/>
      <c r="V177" s="12"/>
      <c r="W177" s="12"/>
      <c r="X177" s="12"/>
      <c r="Y177" s="12"/>
      <c r="Z177" s="12"/>
      <c r="AA177" s="12"/>
      <c r="AB177" s="12"/>
      <c r="AC177" s="12"/>
      <c r="AD177" s="12"/>
      <c r="AE177" s="12"/>
      <c r="AR177" s="242" t="s">
        <v>91</v>
      </c>
      <c r="AT177" s="243" t="s">
        <v>82</v>
      </c>
      <c r="AU177" s="243" t="s">
        <v>91</v>
      </c>
      <c r="AY177" s="242" t="s">
        <v>397</v>
      </c>
      <c r="BK177" s="244">
        <f>SUM(BK178:BK246)</f>
        <v>0</v>
      </c>
    </row>
    <row r="178" s="2" customFormat="1" ht="16.5" customHeight="1">
      <c r="A178" s="40"/>
      <c r="B178" s="41"/>
      <c r="C178" s="247" t="s">
        <v>162</v>
      </c>
      <c r="D178" s="247" t="s">
        <v>400</v>
      </c>
      <c r="E178" s="248" t="s">
        <v>8849</v>
      </c>
      <c r="F178" s="249" t="s">
        <v>8850</v>
      </c>
      <c r="G178" s="250" t="s">
        <v>546</v>
      </c>
      <c r="H178" s="251">
        <v>2437.0999999999999</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212</v>
      </c>
    </row>
    <row r="179" s="16" customFormat="1">
      <c r="A179" s="16"/>
      <c r="B179" s="306"/>
      <c r="C179" s="307"/>
      <c r="D179" s="261" t="s">
        <v>465</v>
      </c>
      <c r="E179" s="308" t="s">
        <v>1</v>
      </c>
      <c r="F179" s="309" t="s">
        <v>8919</v>
      </c>
      <c r="G179" s="307"/>
      <c r="H179" s="308" t="s">
        <v>1</v>
      </c>
      <c r="I179" s="310"/>
      <c r="J179" s="307"/>
      <c r="K179" s="307"/>
      <c r="L179" s="311"/>
      <c r="M179" s="312"/>
      <c r="N179" s="313"/>
      <c r="O179" s="313"/>
      <c r="P179" s="313"/>
      <c r="Q179" s="313"/>
      <c r="R179" s="313"/>
      <c r="S179" s="313"/>
      <c r="T179" s="314"/>
      <c r="U179" s="16"/>
      <c r="V179" s="16"/>
      <c r="W179" s="16"/>
      <c r="X179" s="16"/>
      <c r="Y179" s="16"/>
      <c r="Z179" s="16"/>
      <c r="AA179" s="16"/>
      <c r="AB179" s="16"/>
      <c r="AC179" s="16"/>
      <c r="AD179" s="16"/>
      <c r="AE179" s="16"/>
      <c r="AT179" s="315" t="s">
        <v>465</v>
      </c>
      <c r="AU179" s="315" t="s">
        <v>93</v>
      </c>
      <c r="AV179" s="16" t="s">
        <v>91</v>
      </c>
      <c r="AW179" s="16" t="s">
        <v>38</v>
      </c>
      <c r="AX179" s="16" t="s">
        <v>83</v>
      </c>
      <c r="AY179" s="315" t="s">
        <v>397</v>
      </c>
    </row>
    <row r="180" s="13" customFormat="1">
      <c r="A180" s="13"/>
      <c r="B180" s="269"/>
      <c r="C180" s="270"/>
      <c r="D180" s="261" t="s">
        <v>465</v>
      </c>
      <c r="E180" s="271" t="s">
        <v>1</v>
      </c>
      <c r="F180" s="272" t="s">
        <v>8934</v>
      </c>
      <c r="G180" s="270"/>
      <c r="H180" s="273">
        <v>2437.0999999999999</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465</v>
      </c>
      <c r="AU180" s="279" t="s">
        <v>93</v>
      </c>
      <c r="AV180" s="13" t="s">
        <v>93</v>
      </c>
      <c r="AW180" s="13" t="s">
        <v>38</v>
      </c>
      <c r="AX180" s="13" t="s">
        <v>83</v>
      </c>
      <c r="AY180" s="279" t="s">
        <v>397</v>
      </c>
    </row>
    <row r="181" s="14" customFormat="1">
      <c r="A181" s="14"/>
      <c r="B181" s="280"/>
      <c r="C181" s="281"/>
      <c r="D181" s="261" t="s">
        <v>465</v>
      </c>
      <c r="E181" s="282" t="s">
        <v>1</v>
      </c>
      <c r="F181" s="283" t="s">
        <v>467</v>
      </c>
      <c r="G181" s="281"/>
      <c r="H181" s="284">
        <v>2437.0999999999999</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465</v>
      </c>
      <c r="AU181" s="290" t="s">
        <v>93</v>
      </c>
      <c r="AV181" s="14" t="s">
        <v>124</v>
      </c>
      <c r="AW181" s="14" t="s">
        <v>38</v>
      </c>
      <c r="AX181" s="14" t="s">
        <v>91</v>
      </c>
      <c r="AY181" s="290" t="s">
        <v>397</v>
      </c>
    </row>
    <row r="182" s="2" customFormat="1" ht="16.5" customHeight="1">
      <c r="A182" s="40"/>
      <c r="B182" s="41"/>
      <c r="C182" s="247" t="s">
        <v>165</v>
      </c>
      <c r="D182" s="247" t="s">
        <v>400</v>
      </c>
      <c r="E182" s="248" t="s">
        <v>8852</v>
      </c>
      <c r="F182" s="249" t="s">
        <v>8853</v>
      </c>
      <c r="G182" s="250" t="s">
        <v>546</v>
      </c>
      <c r="H182" s="251">
        <v>31.100000000000001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215</v>
      </c>
    </row>
    <row r="183" s="16" customFormat="1">
      <c r="A183" s="16"/>
      <c r="B183" s="306"/>
      <c r="C183" s="307"/>
      <c r="D183" s="261" t="s">
        <v>465</v>
      </c>
      <c r="E183" s="308" t="s">
        <v>1</v>
      </c>
      <c r="F183" s="309" t="s">
        <v>8919</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465</v>
      </c>
      <c r="AU183" s="315" t="s">
        <v>93</v>
      </c>
      <c r="AV183" s="16" t="s">
        <v>91</v>
      </c>
      <c r="AW183" s="16" t="s">
        <v>38</v>
      </c>
      <c r="AX183" s="16" t="s">
        <v>83</v>
      </c>
      <c r="AY183" s="315" t="s">
        <v>397</v>
      </c>
    </row>
    <row r="184" s="13" customFormat="1">
      <c r="A184" s="13"/>
      <c r="B184" s="269"/>
      <c r="C184" s="270"/>
      <c r="D184" s="261" t="s">
        <v>465</v>
      </c>
      <c r="E184" s="271" t="s">
        <v>1</v>
      </c>
      <c r="F184" s="272" t="s">
        <v>8935</v>
      </c>
      <c r="G184" s="270"/>
      <c r="H184" s="273">
        <v>31.100000000000001</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31.100000000000001</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2" customFormat="1" ht="16.5" customHeight="1">
      <c r="A186" s="40"/>
      <c r="B186" s="41"/>
      <c r="C186" s="247" t="s">
        <v>168</v>
      </c>
      <c r="D186" s="247" t="s">
        <v>400</v>
      </c>
      <c r="E186" s="248" t="s">
        <v>8855</v>
      </c>
      <c r="F186" s="249" t="s">
        <v>8856</v>
      </c>
      <c r="G186" s="250" t="s">
        <v>546</v>
      </c>
      <c r="H186" s="251">
        <v>1531.5</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661</v>
      </c>
    </row>
    <row r="187" s="16" customFormat="1">
      <c r="A187" s="16"/>
      <c r="B187" s="306"/>
      <c r="C187" s="307"/>
      <c r="D187" s="261" t="s">
        <v>465</v>
      </c>
      <c r="E187" s="308" t="s">
        <v>1</v>
      </c>
      <c r="F187" s="309" t="s">
        <v>8919</v>
      </c>
      <c r="G187" s="307"/>
      <c r="H187" s="308" t="s">
        <v>1</v>
      </c>
      <c r="I187" s="310"/>
      <c r="J187" s="307"/>
      <c r="K187" s="307"/>
      <c r="L187" s="311"/>
      <c r="M187" s="312"/>
      <c r="N187" s="313"/>
      <c r="O187" s="313"/>
      <c r="P187" s="313"/>
      <c r="Q187" s="313"/>
      <c r="R187" s="313"/>
      <c r="S187" s="313"/>
      <c r="T187" s="314"/>
      <c r="U187" s="16"/>
      <c r="V187" s="16"/>
      <c r="W187" s="16"/>
      <c r="X187" s="16"/>
      <c r="Y187" s="16"/>
      <c r="Z187" s="16"/>
      <c r="AA187" s="16"/>
      <c r="AB187" s="16"/>
      <c r="AC187" s="16"/>
      <c r="AD187" s="16"/>
      <c r="AE187" s="16"/>
      <c r="AT187" s="315" t="s">
        <v>465</v>
      </c>
      <c r="AU187" s="315" t="s">
        <v>93</v>
      </c>
      <c r="AV187" s="16" t="s">
        <v>91</v>
      </c>
      <c r="AW187" s="16" t="s">
        <v>38</v>
      </c>
      <c r="AX187" s="16" t="s">
        <v>83</v>
      </c>
      <c r="AY187" s="315" t="s">
        <v>397</v>
      </c>
    </row>
    <row r="188" s="13" customFormat="1">
      <c r="A188" s="13"/>
      <c r="B188" s="269"/>
      <c r="C188" s="270"/>
      <c r="D188" s="261" t="s">
        <v>465</v>
      </c>
      <c r="E188" s="271" t="s">
        <v>1</v>
      </c>
      <c r="F188" s="272" t="s">
        <v>8936</v>
      </c>
      <c r="G188" s="270"/>
      <c r="H188" s="273">
        <v>1531.5</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1531.5</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16.5" customHeight="1">
      <c r="A190" s="40"/>
      <c r="B190" s="41"/>
      <c r="C190" s="247" t="s">
        <v>171</v>
      </c>
      <c r="D190" s="247" t="s">
        <v>400</v>
      </c>
      <c r="E190" s="248" t="s">
        <v>7607</v>
      </c>
      <c r="F190" s="249" t="s">
        <v>7608</v>
      </c>
      <c r="G190" s="250" t="s">
        <v>546</v>
      </c>
      <c r="H190" s="251">
        <v>721.5</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664</v>
      </c>
    </row>
    <row r="191" s="16" customFormat="1">
      <c r="A191" s="16"/>
      <c r="B191" s="306"/>
      <c r="C191" s="307"/>
      <c r="D191" s="261" t="s">
        <v>465</v>
      </c>
      <c r="E191" s="308" t="s">
        <v>1</v>
      </c>
      <c r="F191" s="309" t="s">
        <v>8919</v>
      </c>
      <c r="G191" s="307"/>
      <c r="H191" s="308" t="s">
        <v>1</v>
      </c>
      <c r="I191" s="310"/>
      <c r="J191" s="307"/>
      <c r="K191" s="307"/>
      <c r="L191" s="311"/>
      <c r="M191" s="312"/>
      <c r="N191" s="313"/>
      <c r="O191" s="313"/>
      <c r="P191" s="313"/>
      <c r="Q191" s="313"/>
      <c r="R191" s="313"/>
      <c r="S191" s="313"/>
      <c r="T191" s="314"/>
      <c r="U191" s="16"/>
      <c r="V191" s="16"/>
      <c r="W191" s="16"/>
      <c r="X191" s="16"/>
      <c r="Y191" s="16"/>
      <c r="Z191" s="16"/>
      <c r="AA191" s="16"/>
      <c r="AB191" s="16"/>
      <c r="AC191" s="16"/>
      <c r="AD191" s="16"/>
      <c r="AE191" s="16"/>
      <c r="AT191" s="315" t="s">
        <v>465</v>
      </c>
      <c r="AU191" s="315" t="s">
        <v>93</v>
      </c>
      <c r="AV191" s="16" t="s">
        <v>91</v>
      </c>
      <c r="AW191" s="16" t="s">
        <v>38</v>
      </c>
      <c r="AX191" s="16" t="s">
        <v>83</v>
      </c>
      <c r="AY191" s="315" t="s">
        <v>397</v>
      </c>
    </row>
    <row r="192" s="13" customFormat="1">
      <c r="A192" s="13"/>
      <c r="B192" s="269"/>
      <c r="C192" s="270"/>
      <c r="D192" s="261" t="s">
        <v>465</v>
      </c>
      <c r="E192" s="271" t="s">
        <v>1</v>
      </c>
      <c r="F192" s="272" t="s">
        <v>8937</v>
      </c>
      <c r="G192" s="270"/>
      <c r="H192" s="273">
        <v>721.5</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465</v>
      </c>
      <c r="AU192" s="279" t="s">
        <v>93</v>
      </c>
      <c r="AV192" s="13" t="s">
        <v>93</v>
      </c>
      <c r="AW192" s="13" t="s">
        <v>38</v>
      </c>
      <c r="AX192" s="13" t="s">
        <v>83</v>
      </c>
      <c r="AY192" s="279" t="s">
        <v>397</v>
      </c>
    </row>
    <row r="193" s="14" customFormat="1">
      <c r="A193" s="14"/>
      <c r="B193" s="280"/>
      <c r="C193" s="281"/>
      <c r="D193" s="261" t="s">
        <v>465</v>
      </c>
      <c r="E193" s="282" t="s">
        <v>1</v>
      </c>
      <c r="F193" s="283" t="s">
        <v>467</v>
      </c>
      <c r="G193" s="281"/>
      <c r="H193" s="284">
        <v>721.5</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465</v>
      </c>
      <c r="AU193" s="290" t="s">
        <v>93</v>
      </c>
      <c r="AV193" s="14" t="s">
        <v>124</v>
      </c>
      <c r="AW193" s="14" t="s">
        <v>38</v>
      </c>
      <c r="AX193" s="14" t="s">
        <v>91</v>
      </c>
      <c r="AY193" s="290" t="s">
        <v>397</v>
      </c>
    </row>
    <row r="194" s="2" customFormat="1" ht="16.5" customHeight="1">
      <c r="A194" s="40"/>
      <c r="B194" s="41"/>
      <c r="C194" s="247" t="s">
        <v>174</v>
      </c>
      <c r="D194" s="247" t="s">
        <v>400</v>
      </c>
      <c r="E194" s="248" t="s">
        <v>8859</v>
      </c>
      <c r="F194" s="249" t="s">
        <v>8860</v>
      </c>
      <c r="G194" s="250" t="s">
        <v>546</v>
      </c>
      <c r="H194" s="251">
        <v>595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667</v>
      </c>
    </row>
    <row r="195" s="16" customFormat="1">
      <c r="A195" s="16"/>
      <c r="B195" s="306"/>
      <c r="C195" s="307"/>
      <c r="D195" s="261" t="s">
        <v>465</v>
      </c>
      <c r="E195" s="308" t="s">
        <v>1</v>
      </c>
      <c r="F195" s="309" t="s">
        <v>8919</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465</v>
      </c>
      <c r="AU195" s="315" t="s">
        <v>93</v>
      </c>
      <c r="AV195" s="16" t="s">
        <v>91</v>
      </c>
      <c r="AW195" s="16" t="s">
        <v>38</v>
      </c>
      <c r="AX195" s="16" t="s">
        <v>83</v>
      </c>
      <c r="AY195" s="315" t="s">
        <v>397</v>
      </c>
    </row>
    <row r="196" s="13" customFormat="1">
      <c r="A196" s="13"/>
      <c r="B196" s="269"/>
      <c r="C196" s="270"/>
      <c r="D196" s="261" t="s">
        <v>465</v>
      </c>
      <c r="E196" s="271" t="s">
        <v>1</v>
      </c>
      <c r="F196" s="272" t="s">
        <v>8938</v>
      </c>
      <c r="G196" s="270"/>
      <c r="H196" s="273">
        <v>595</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595</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21.75" customHeight="1">
      <c r="A198" s="40"/>
      <c r="B198" s="41"/>
      <c r="C198" s="247" t="s">
        <v>7</v>
      </c>
      <c r="D198" s="247" t="s">
        <v>400</v>
      </c>
      <c r="E198" s="248" t="s">
        <v>8862</v>
      </c>
      <c r="F198" s="249" t="s">
        <v>8863</v>
      </c>
      <c r="G198" s="250" t="s">
        <v>546</v>
      </c>
      <c r="H198" s="251">
        <v>192</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400</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670</v>
      </c>
    </row>
    <row r="199" s="16" customFormat="1">
      <c r="A199" s="16"/>
      <c r="B199" s="306"/>
      <c r="C199" s="307"/>
      <c r="D199" s="261" t="s">
        <v>465</v>
      </c>
      <c r="E199" s="308" t="s">
        <v>1</v>
      </c>
      <c r="F199" s="309" t="s">
        <v>8919</v>
      </c>
      <c r="G199" s="307"/>
      <c r="H199" s="308" t="s">
        <v>1</v>
      </c>
      <c r="I199" s="310"/>
      <c r="J199" s="307"/>
      <c r="K199" s="307"/>
      <c r="L199" s="311"/>
      <c r="M199" s="312"/>
      <c r="N199" s="313"/>
      <c r="O199" s="313"/>
      <c r="P199" s="313"/>
      <c r="Q199" s="313"/>
      <c r="R199" s="313"/>
      <c r="S199" s="313"/>
      <c r="T199" s="314"/>
      <c r="U199" s="16"/>
      <c r="V199" s="16"/>
      <c r="W199" s="16"/>
      <c r="X199" s="16"/>
      <c r="Y199" s="16"/>
      <c r="Z199" s="16"/>
      <c r="AA199" s="16"/>
      <c r="AB199" s="16"/>
      <c r="AC199" s="16"/>
      <c r="AD199" s="16"/>
      <c r="AE199" s="16"/>
      <c r="AT199" s="315" t="s">
        <v>465</v>
      </c>
      <c r="AU199" s="315" t="s">
        <v>93</v>
      </c>
      <c r="AV199" s="16" t="s">
        <v>91</v>
      </c>
      <c r="AW199" s="16" t="s">
        <v>38</v>
      </c>
      <c r="AX199" s="16" t="s">
        <v>83</v>
      </c>
      <c r="AY199" s="315" t="s">
        <v>397</v>
      </c>
    </row>
    <row r="200" s="13" customFormat="1">
      <c r="A200" s="13"/>
      <c r="B200" s="269"/>
      <c r="C200" s="270"/>
      <c r="D200" s="261" t="s">
        <v>465</v>
      </c>
      <c r="E200" s="271" t="s">
        <v>1</v>
      </c>
      <c r="F200" s="272" t="s">
        <v>8939</v>
      </c>
      <c r="G200" s="270"/>
      <c r="H200" s="273">
        <v>192</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4" customFormat="1">
      <c r="A201" s="14"/>
      <c r="B201" s="280"/>
      <c r="C201" s="281"/>
      <c r="D201" s="261" t="s">
        <v>465</v>
      </c>
      <c r="E201" s="282" t="s">
        <v>1</v>
      </c>
      <c r="F201" s="283" t="s">
        <v>467</v>
      </c>
      <c r="G201" s="281"/>
      <c r="H201" s="284">
        <v>192</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465</v>
      </c>
      <c r="AU201" s="290" t="s">
        <v>93</v>
      </c>
      <c r="AV201" s="14" t="s">
        <v>124</v>
      </c>
      <c r="AW201" s="14" t="s">
        <v>38</v>
      </c>
      <c r="AX201" s="14" t="s">
        <v>91</v>
      </c>
      <c r="AY201" s="290" t="s">
        <v>397</v>
      </c>
    </row>
    <row r="202" s="2" customFormat="1" ht="21.75" customHeight="1">
      <c r="A202" s="40"/>
      <c r="B202" s="41"/>
      <c r="C202" s="247" t="s">
        <v>179</v>
      </c>
      <c r="D202" s="247" t="s">
        <v>400</v>
      </c>
      <c r="E202" s="248" t="s">
        <v>8940</v>
      </c>
      <c r="F202" s="249" t="s">
        <v>8941</v>
      </c>
      <c r="G202" s="250" t="s">
        <v>546</v>
      </c>
      <c r="H202" s="251">
        <v>335.5</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673</v>
      </c>
    </row>
    <row r="203" s="16" customFormat="1">
      <c r="A203" s="16"/>
      <c r="B203" s="306"/>
      <c r="C203" s="307"/>
      <c r="D203" s="261" t="s">
        <v>465</v>
      </c>
      <c r="E203" s="308" t="s">
        <v>1</v>
      </c>
      <c r="F203" s="309" t="s">
        <v>8919</v>
      </c>
      <c r="G203" s="307"/>
      <c r="H203" s="308" t="s">
        <v>1</v>
      </c>
      <c r="I203" s="310"/>
      <c r="J203" s="307"/>
      <c r="K203" s="307"/>
      <c r="L203" s="311"/>
      <c r="M203" s="312"/>
      <c r="N203" s="313"/>
      <c r="O203" s="313"/>
      <c r="P203" s="313"/>
      <c r="Q203" s="313"/>
      <c r="R203" s="313"/>
      <c r="S203" s="313"/>
      <c r="T203" s="314"/>
      <c r="U203" s="16"/>
      <c r="V203" s="16"/>
      <c r="W203" s="16"/>
      <c r="X203" s="16"/>
      <c r="Y203" s="16"/>
      <c r="Z203" s="16"/>
      <c r="AA203" s="16"/>
      <c r="AB203" s="16"/>
      <c r="AC203" s="16"/>
      <c r="AD203" s="16"/>
      <c r="AE203" s="16"/>
      <c r="AT203" s="315" t="s">
        <v>465</v>
      </c>
      <c r="AU203" s="315" t="s">
        <v>93</v>
      </c>
      <c r="AV203" s="16" t="s">
        <v>91</v>
      </c>
      <c r="AW203" s="16" t="s">
        <v>38</v>
      </c>
      <c r="AX203" s="16" t="s">
        <v>83</v>
      </c>
      <c r="AY203" s="315" t="s">
        <v>397</v>
      </c>
    </row>
    <row r="204" s="13" customFormat="1">
      <c r="A204" s="13"/>
      <c r="B204" s="269"/>
      <c r="C204" s="270"/>
      <c r="D204" s="261" t="s">
        <v>465</v>
      </c>
      <c r="E204" s="271" t="s">
        <v>1</v>
      </c>
      <c r="F204" s="272" t="s">
        <v>8942</v>
      </c>
      <c r="G204" s="270"/>
      <c r="H204" s="273">
        <v>335.5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465</v>
      </c>
      <c r="AU204" s="279" t="s">
        <v>93</v>
      </c>
      <c r="AV204" s="13" t="s">
        <v>93</v>
      </c>
      <c r="AW204" s="13" t="s">
        <v>38</v>
      </c>
      <c r="AX204" s="13" t="s">
        <v>83</v>
      </c>
      <c r="AY204" s="279" t="s">
        <v>397</v>
      </c>
    </row>
    <row r="205" s="14" customFormat="1">
      <c r="A205" s="14"/>
      <c r="B205" s="280"/>
      <c r="C205" s="281"/>
      <c r="D205" s="261" t="s">
        <v>465</v>
      </c>
      <c r="E205" s="282" t="s">
        <v>1</v>
      </c>
      <c r="F205" s="283" t="s">
        <v>467</v>
      </c>
      <c r="G205" s="281"/>
      <c r="H205" s="284">
        <v>335.5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465</v>
      </c>
      <c r="AU205" s="290" t="s">
        <v>93</v>
      </c>
      <c r="AV205" s="14" t="s">
        <v>124</v>
      </c>
      <c r="AW205" s="14" t="s">
        <v>38</v>
      </c>
      <c r="AX205" s="14" t="s">
        <v>91</v>
      </c>
      <c r="AY205" s="290" t="s">
        <v>397</v>
      </c>
    </row>
    <row r="206" s="2" customFormat="1" ht="21.75" customHeight="1">
      <c r="A206" s="40"/>
      <c r="B206" s="41"/>
      <c r="C206" s="247" t="s">
        <v>185</v>
      </c>
      <c r="D206" s="247" t="s">
        <v>400</v>
      </c>
      <c r="E206" s="248" t="s">
        <v>8865</v>
      </c>
      <c r="F206" s="249" t="s">
        <v>8866</v>
      </c>
      <c r="G206" s="250" t="s">
        <v>546</v>
      </c>
      <c r="H206" s="251">
        <v>192</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400</v>
      </c>
      <c r="AU206" s="259" t="s">
        <v>93</v>
      </c>
      <c r="AY206" s="18" t="s">
        <v>397</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676</v>
      </c>
    </row>
    <row r="207" s="16" customFormat="1">
      <c r="A207" s="16"/>
      <c r="B207" s="306"/>
      <c r="C207" s="307"/>
      <c r="D207" s="261" t="s">
        <v>465</v>
      </c>
      <c r="E207" s="308" t="s">
        <v>1</v>
      </c>
      <c r="F207" s="309" t="s">
        <v>8919</v>
      </c>
      <c r="G207" s="307"/>
      <c r="H207" s="308" t="s">
        <v>1</v>
      </c>
      <c r="I207" s="310"/>
      <c r="J207" s="307"/>
      <c r="K207" s="307"/>
      <c r="L207" s="311"/>
      <c r="M207" s="312"/>
      <c r="N207" s="313"/>
      <c r="O207" s="313"/>
      <c r="P207" s="313"/>
      <c r="Q207" s="313"/>
      <c r="R207" s="313"/>
      <c r="S207" s="313"/>
      <c r="T207" s="314"/>
      <c r="U207" s="16"/>
      <c r="V207" s="16"/>
      <c r="W207" s="16"/>
      <c r="X207" s="16"/>
      <c r="Y207" s="16"/>
      <c r="Z207" s="16"/>
      <c r="AA207" s="16"/>
      <c r="AB207" s="16"/>
      <c r="AC207" s="16"/>
      <c r="AD207" s="16"/>
      <c r="AE207" s="16"/>
      <c r="AT207" s="315" t="s">
        <v>465</v>
      </c>
      <c r="AU207" s="315" t="s">
        <v>93</v>
      </c>
      <c r="AV207" s="16" t="s">
        <v>91</v>
      </c>
      <c r="AW207" s="16" t="s">
        <v>38</v>
      </c>
      <c r="AX207" s="16" t="s">
        <v>83</v>
      </c>
      <c r="AY207" s="315" t="s">
        <v>397</v>
      </c>
    </row>
    <row r="208" s="13" customFormat="1">
      <c r="A208" s="13"/>
      <c r="B208" s="269"/>
      <c r="C208" s="270"/>
      <c r="D208" s="261" t="s">
        <v>465</v>
      </c>
      <c r="E208" s="271" t="s">
        <v>1</v>
      </c>
      <c r="F208" s="272" t="s">
        <v>8939</v>
      </c>
      <c r="G208" s="270"/>
      <c r="H208" s="273">
        <v>192</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465</v>
      </c>
      <c r="AU208" s="279" t="s">
        <v>93</v>
      </c>
      <c r="AV208" s="13" t="s">
        <v>93</v>
      </c>
      <c r="AW208" s="13" t="s">
        <v>38</v>
      </c>
      <c r="AX208" s="13" t="s">
        <v>83</v>
      </c>
      <c r="AY208" s="279" t="s">
        <v>397</v>
      </c>
    </row>
    <row r="209" s="14" customFormat="1">
      <c r="A209" s="14"/>
      <c r="B209" s="280"/>
      <c r="C209" s="281"/>
      <c r="D209" s="261" t="s">
        <v>465</v>
      </c>
      <c r="E209" s="282" t="s">
        <v>1</v>
      </c>
      <c r="F209" s="283" t="s">
        <v>467</v>
      </c>
      <c r="G209" s="281"/>
      <c r="H209" s="284">
        <v>192</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465</v>
      </c>
      <c r="AU209" s="290" t="s">
        <v>93</v>
      </c>
      <c r="AV209" s="14" t="s">
        <v>124</v>
      </c>
      <c r="AW209" s="14" t="s">
        <v>38</v>
      </c>
      <c r="AX209" s="14" t="s">
        <v>91</v>
      </c>
      <c r="AY209" s="290" t="s">
        <v>397</v>
      </c>
    </row>
    <row r="210" s="2" customFormat="1" ht="16.5" customHeight="1">
      <c r="A210" s="40"/>
      <c r="B210" s="41"/>
      <c r="C210" s="247" t="s">
        <v>188</v>
      </c>
      <c r="D210" s="247" t="s">
        <v>400</v>
      </c>
      <c r="E210" s="248" t="s">
        <v>8867</v>
      </c>
      <c r="F210" s="249" t="s">
        <v>8868</v>
      </c>
      <c r="G210" s="250" t="s">
        <v>546</v>
      </c>
      <c r="H210" s="251">
        <v>192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679</v>
      </c>
    </row>
    <row r="211" s="16" customFormat="1">
      <c r="A211" s="16"/>
      <c r="B211" s="306"/>
      <c r="C211" s="307"/>
      <c r="D211" s="261" t="s">
        <v>465</v>
      </c>
      <c r="E211" s="308" t="s">
        <v>1</v>
      </c>
      <c r="F211" s="309" t="s">
        <v>8919</v>
      </c>
      <c r="G211" s="307"/>
      <c r="H211" s="308" t="s">
        <v>1</v>
      </c>
      <c r="I211" s="310"/>
      <c r="J211" s="307"/>
      <c r="K211" s="307"/>
      <c r="L211" s="311"/>
      <c r="M211" s="312"/>
      <c r="N211" s="313"/>
      <c r="O211" s="313"/>
      <c r="P211" s="313"/>
      <c r="Q211" s="313"/>
      <c r="R211" s="313"/>
      <c r="S211" s="313"/>
      <c r="T211" s="314"/>
      <c r="U211" s="16"/>
      <c r="V211" s="16"/>
      <c r="W211" s="16"/>
      <c r="X211" s="16"/>
      <c r="Y211" s="16"/>
      <c r="Z211" s="16"/>
      <c r="AA211" s="16"/>
      <c r="AB211" s="16"/>
      <c r="AC211" s="16"/>
      <c r="AD211" s="16"/>
      <c r="AE211" s="16"/>
      <c r="AT211" s="315" t="s">
        <v>465</v>
      </c>
      <c r="AU211" s="315" t="s">
        <v>93</v>
      </c>
      <c r="AV211" s="16" t="s">
        <v>91</v>
      </c>
      <c r="AW211" s="16" t="s">
        <v>38</v>
      </c>
      <c r="AX211" s="16" t="s">
        <v>83</v>
      </c>
      <c r="AY211" s="315" t="s">
        <v>397</v>
      </c>
    </row>
    <row r="212" s="13" customFormat="1">
      <c r="A212" s="13"/>
      <c r="B212" s="269"/>
      <c r="C212" s="270"/>
      <c r="D212" s="261" t="s">
        <v>465</v>
      </c>
      <c r="E212" s="271" t="s">
        <v>1</v>
      </c>
      <c r="F212" s="272" t="s">
        <v>8939</v>
      </c>
      <c r="G212" s="270"/>
      <c r="H212" s="273">
        <v>192</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465</v>
      </c>
      <c r="AU212" s="279" t="s">
        <v>93</v>
      </c>
      <c r="AV212" s="13" t="s">
        <v>93</v>
      </c>
      <c r="AW212" s="13" t="s">
        <v>38</v>
      </c>
      <c r="AX212" s="13" t="s">
        <v>83</v>
      </c>
      <c r="AY212" s="279" t="s">
        <v>397</v>
      </c>
    </row>
    <row r="213" s="14" customFormat="1">
      <c r="A213" s="14"/>
      <c r="B213" s="280"/>
      <c r="C213" s="281"/>
      <c r="D213" s="261" t="s">
        <v>465</v>
      </c>
      <c r="E213" s="282" t="s">
        <v>1</v>
      </c>
      <c r="F213" s="283" t="s">
        <v>467</v>
      </c>
      <c r="G213" s="281"/>
      <c r="H213" s="284">
        <v>192</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465</v>
      </c>
      <c r="AU213" s="290" t="s">
        <v>93</v>
      </c>
      <c r="AV213" s="14" t="s">
        <v>124</v>
      </c>
      <c r="AW213" s="14" t="s">
        <v>38</v>
      </c>
      <c r="AX213" s="14" t="s">
        <v>91</v>
      </c>
      <c r="AY213" s="290" t="s">
        <v>397</v>
      </c>
    </row>
    <row r="214" s="2" customFormat="1" ht="21.75" customHeight="1">
      <c r="A214" s="40"/>
      <c r="B214" s="41"/>
      <c r="C214" s="247" t="s">
        <v>191</v>
      </c>
      <c r="D214" s="247" t="s">
        <v>400</v>
      </c>
      <c r="E214" s="248" t="s">
        <v>8869</v>
      </c>
      <c r="F214" s="249" t="s">
        <v>8870</v>
      </c>
      <c r="G214" s="250" t="s">
        <v>546</v>
      </c>
      <c r="H214" s="251">
        <v>192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682</v>
      </c>
    </row>
    <row r="215" s="16" customFormat="1">
      <c r="A215" s="16"/>
      <c r="B215" s="306"/>
      <c r="C215" s="307"/>
      <c r="D215" s="261" t="s">
        <v>465</v>
      </c>
      <c r="E215" s="308" t="s">
        <v>1</v>
      </c>
      <c r="F215" s="309" t="s">
        <v>8919</v>
      </c>
      <c r="G215" s="307"/>
      <c r="H215" s="308" t="s">
        <v>1</v>
      </c>
      <c r="I215" s="310"/>
      <c r="J215" s="307"/>
      <c r="K215" s="307"/>
      <c r="L215" s="311"/>
      <c r="M215" s="312"/>
      <c r="N215" s="313"/>
      <c r="O215" s="313"/>
      <c r="P215" s="313"/>
      <c r="Q215" s="313"/>
      <c r="R215" s="313"/>
      <c r="S215" s="313"/>
      <c r="T215" s="314"/>
      <c r="U215" s="16"/>
      <c r="V215" s="16"/>
      <c r="W215" s="16"/>
      <c r="X215" s="16"/>
      <c r="Y215" s="16"/>
      <c r="Z215" s="16"/>
      <c r="AA215" s="16"/>
      <c r="AB215" s="16"/>
      <c r="AC215" s="16"/>
      <c r="AD215" s="16"/>
      <c r="AE215" s="16"/>
      <c r="AT215" s="315" t="s">
        <v>465</v>
      </c>
      <c r="AU215" s="315" t="s">
        <v>93</v>
      </c>
      <c r="AV215" s="16" t="s">
        <v>91</v>
      </c>
      <c r="AW215" s="16" t="s">
        <v>38</v>
      </c>
      <c r="AX215" s="16" t="s">
        <v>83</v>
      </c>
      <c r="AY215" s="315" t="s">
        <v>397</v>
      </c>
    </row>
    <row r="216" s="13" customFormat="1">
      <c r="A216" s="13"/>
      <c r="B216" s="269"/>
      <c r="C216" s="270"/>
      <c r="D216" s="261" t="s">
        <v>465</v>
      </c>
      <c r="E216" s="271" t="s">
        <v>1</v>
      </c>
      <c r="F216" s="272" t="s">
        <v>8939</v>
      </c>
      <c r="G216" s="270"/>
      <c r="H216" s="273">
        <v>192</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192</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21.75" customHeight="1">
      <c r="A218" s="40"/>
      <c r="B218" s="41"/>
      <c r="C218" s="247" t="s">
        <v>194</v>
      </c>
      <c r="D218" s="247" t="s">
        <v>400</v>
      </c>
      <c r="E218" s="248" t="s">
        <v>7610</v>
      </c>
      <c r="F218" s="249" t="s">
        <v>8871</v>
      </c>
      <c r="G218" s="250" t="s">
        <v>546</v>
      </c>
      <c r="H218" s="251">
        <v>31.100000000000001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995</v>
      </c>
    </row>
    <row r="219" s="16" customFormat="1">
      <c r="A219" s="16"/>
      <c r="B219" s="306"/>
      <c r="C219" s="307"/>
      <c r="D219" s="261" t="s">
        <v>465</v>
      </c>
      <c r="E219" s="308" t="s">
        <v>1</v>
      </c>
      <c r="F219" s="309" t="s">
        <v>8919</v>
      </c>
      <c r="G219" s="307"/>
      <c r="H219" s="308" t="s">
        <v>1</v>
      </c>
      <c r="I219" s="310"/>
      <c r="J219" s="307"/>
      <c r="K219" s="307"/>
      <c r="L219" s="311"/>
      <c r="M219" s="312"/>
      <c r="N219" s="313"/>
      <c r="O219" s="313"/>
      <c r="P219" s="313"/>
      <c r="Q219" s="313"/>
      <c r="R219" s="313"/>
      <c r="S219" s="313"/>
      <c r="T219" s="314"/>
      <c r="U219" s="16"/>
      <c r="V219" s="16"/>
      <c r="W219" s="16"/>
      <c r="X219" s="16"/>
      <c r="Y219" s="16"/>
      <c r="Z219" s="16"/>
      <c r="AA219" s="16"/>
      <c r="AB219" s="16"/>
      <c r="AC219" s="16"/>
      <c r="AD219" s="16"/>
      <c r="AE219" s="16"/>
      <c r="AT219" s="315" t="s">
        <v>465</v>
      </c>
      <c r="AU219" s="315" t="s">
        <v>93</v>
      </c>
      <c r="AV219" s="16" t="s">
        <v>91</v>
      </c>
      <c r="AW219" s="16" t="s">
        <v>38</v>
      </c>
      <c r="AX219" s="16" t="s">
        <v>83</v>
      </c>
      <c r="AY219" s="315" t="s">
        <v>397</v>
      </c>
    </row>
    <row r="220" s="13" customFormat="1">
      <c r="A220" s="13"/>
      <c r="B220" s="269"/>
      <c r="C220" s="270"/>
      <c r="D220" s="261" t="s">
        <v>465</v>
      </c>
      <c r="E220" s="271" t="s">
        <v>1</v>
      </c>
      <c r="F220" s="272" t="s">
        <v>8935</v>
      </c>
      <c r="G220" s="270"/>
      <c r="H220" s="273">
        <v>31.100000000000001</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465</v>
      </c>
      <c r="AU220" s="279" t="s">
        <v>93</v>
      </c>
      <c r="AV220" s="13" t="s">
        <v>93</v>
      </c>
      <c r="AW220" s="13" t="s">
        <v>38</v>
      </c>
      <c r="AX220" s="13" t="s">
        <v>83</v>
      </c>
      <c r="AY220" s="279" t="s">
        <v>397</v>
      </c>
    </row>
    <row r="221" s="14" customFormat="1">
      <c r="A221" s="14"/>
      <c r="B221" s="280"/>
      <c r="C221" s="281"/>
      <c r="D221" s="261" t="s">
        <v>465</v>
      </c>
      <c r="E221" s="282" t="s">
        <v>1</v>
      </c>
      <c r="F221" s="283" t="s">
        <v>467</v>
      </c>
      <c r="G221" s="281"/>
      <c r="H221" s="284">
        <v>31.100000000000001</v>
      </c>
      <c r="I221" s="285"/>
      <c r="J221" s="281"/>
      <c r="K221" s="281"/>
      <c r="L221" s="286"/>
      <c r="M221" s="287"/>
      <c r="N221" s="288"/>
      <c r="O221" s="288"/>
      <c r="P221" s="288"/>
      <c r="Q221" s="288"/>
      <c r="R221" s="288"/>
      <c r="S221" s="288"/>
      <c r="T221" s="289"/>
      <c r="U221" s="14"/>
      <c r="V221" s="14"/>
      <c r="W221" s="14"/>
      <c r="X221" s="14"/>
      <c r="Y221" s="14"/>
      <c r="Z221" s="14"/>
      <c r="AA221" s="14"/>
      <c r="AB221" s="14"/>
      <c r="AC221" s="14"/>
      <c r="AD221" s="14"/>
      <c r="AE221" s="14"/>
      <c r="AT221" s="290" t="s">
        <v>465</v>
      </c>
      <c r="AU221" s="290" t="s">
        <v>93</v>
      </c>
      <c r="AV221" s="14" t="s">
        <v>124</v>
      </c>
      <c r="AW221" s="14" t="s">
        <v>38</v>
      </c>
      <c r="AX221" s="14" t="s">
        <v>91</v>
      </c>
      <c r="AY221" s="290" t="s">
        <v>397</v>
      </c>
    </row>
    <row r="222" s="2" customFormat="1" ht="21.75" customHeight="1">
      <c r="A222" s="40"/>
      <c r="B222" s="41"/>
      <c r="C222" s="316" t="s">
        <v>197</v>
      </c>
      <c r="D222" s="316" t="s">
        <v>534</v>
      </c>
      <c r="E222" s="317" t="s">
        <v>8873</v>
      </c>
      <c r="F222" s="318" t="s">
        <v>8874</v>
      </c>
      <c r="G222" s="319" t="s">
        <v>546</v>
      </c>
      <c r="H222" s="320">
        <v>34.210000000000001</v>
      </c>
      <c r="I222" s="321"/>
      <c r="J222" s="322">
        <f>ROUND(I222*H222,2)</f>
        <v>0</v>
      </c>
      <c r="K222" s="323"/>
      <c r="L222" s="324"/>
      <c r="M222" s="325" t="s">
        <v>1</v>
      </c>
      <c r="N222" s="32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136</v>
      </c>
      <c r="AT222" s="259" t="s">
        <v>534</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1026</v>
      </c>
    </row>
    <row r="223" s="13" customFormat="1">
      <c r="A223" s="13"/>
      <c r="B223" s="269"/>
      <c r="C223" s="270"/>
      <c r="D223" s="261" t="s">
        <v>465</v>
      </c>
      <c r="E223" s="271" t="s">
        <v>1</v>
      </c>
      <c r="F223" s="272" t="s">
        <v>8943</v>
      </c>
      <c r="G223" s="270"/>
      <c r="H223" s="273">
        <v>34.210000000000001</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34.210000000000001</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2" customFormat="1" ht="21.75" customHeight="1">
      <c r="A225" s="40"/>
      <c r="B225" s="41"/>
      <c r="C225" s="247" t="s">
        <v>200</v>
      </c>
      <c r="D225" s="247" t="s">
        <v>400</v>
      </c>
      <c r="E225" s="248" t="s">
        <v>8876</v>
      </c>
      <c r="F225" s="249" t="s">
        <v>8877</v>
      </c>
      <c r="G225" s="250" t="s">
        <v>546</v>
      </c>
      <c r="H225" s="251">
        <v>812</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1042</v>
      </c>
    </row>
    <row r="226" s="16" customFormat="1">
      <c r="A226" s="16"/>
      <c r="B226" s="306"/>
      <c r="C226" s="307"/>
      <c r="D226" s="261" t="s">
        <v>465</v>
      </c>
      <c r="E226" s="308" t="s">
        <v>1</v>
      </c>
      <c r="F226" s="309" t="s">
        <v>8919</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465</v>
      </c>
      <c r="AU226" s="315" t="s">
        <v>93</v>
      </c>
      <c r="AV226" s="16" t="s">
        <v>91</v>
      </c>
      <c r="AW226" s="16" t="s">
        <v>38</v>
      </c>
      <c r="AX226" s="16" t="s">
        <v>83</v>
      </c>
      <c r="AY226" s="315" t="s">
        <v>397</v>
      </c>
    </row>
    <row r="227" s="13" customFormat="1">
      <c r="A227" s="13"/>
      <c r="B227" s="269"/>
      <c r="C227" s="270"/>
      <c r="D227" s="261" t="s">
        <v>465</v>
      </c>
      <c r="E227" s="271" t="s">
        <v>1</v>
      </c>
      <c r="F227" s="272" t="s">
        <v>8944</v>
      </c>
      <c r="G227" s="270"/>
      <c r="H227" s="273">
        <v>812</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812</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316" t="s">
        <v>203</v>
      </c>
      <c r="D229" s="316" t="s">
        <v>534</v>
      </c>
      <c r="E229" s="317" t="s">
        <v>8879</v>
      </c>
      <c r="F229" s="318" t="s">
        <v>8880</v>
      </c>
      <c r="G229" s="319" t="s">
        <v>546</v>
      </c>
      <c r="H229" s="320">
        <v>893.20000000000005</v>
      </c>
      <c r="I229" s="321"/>
      <c r="J229" s="322">
        <f>ROUND(I229*H229,2)</f>
        <v>0</v>
      </c>
      <c r="K229" s="323"/>
      <c r="L229" s="324"/>
      <c r="M229" s="325" t="s">
        <v>1</v>
      </c>
      <c r="N229" s="32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136</v>
      </c>
      <c r="AT229" s="259" t="s">
        <v>534</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1057</v>
      </c>
    </row>
    <row r="230" s="13" customFormat="1">
      <c r="A230" s="13"/>
      <c r="B230" s="269"/>
      <c r="C230" s="270"/>
      <c r="D230" s="261" t="s">
        <v>465</v>
      </c>
      <c r="E230" s="271" t="s">
        <v>1</v>
      </c>
      <c r="F230" s="272" t="s">
        <v>8945</v>
      </c>
      <c r="G230" s="270"/>
      <c r="H230" s="273">
        <v>893.20000000000005</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465</v>
      </c>
      <c r="AU230" s="279" t="s">
        <v>93</v>
      </c>
      <c r="AV230" s="13" t="s">
        <v>93</v>
      </c>
      <c r="AW230" s="13" t="s">
        <v>38</v>
      </c>
      <c r="AX230" s="13" t="s">
        <v>83</v>
      </c>
      <c r="AY230" s="279" t="s">
        <v>397</v>
      </c>
    </row>
    <row r="231" s="14" customFormat="1">
      <c r="A231" s="14"/>
      <c r="B231" s="280"/>
      <c r="C231" s="281"/>
      <c r="D231" s="261" t="s">
        <v>465</v>
      </c>
      <c r="E231" s="282" t="s">
        <v>1</v>
      </c>
      <c r="F231" s="283" t="s">
        <v>467</v>
      </c>
      <c r="G231" s="281"/>
      <c r="H231" s="284">
        <v>893.20000000000005</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465</v>
      </c>
      <c r="AU231" s="290" t="s">
        <v>93</v>
      </c>
      <c r="AV231" s="14" t="s">
        <v>124</v>
      </c>
      <c r="AW231" s="14" t="s">
        <v>38</v>
      </c>
      <c r="AX231" s="14" t="s">
        <v>91</v>
      </c>
      <c r="AY231" s="290" t="s">
        <v>397</v>
      </c>
    </row>
    <row r="232" s="2" customFormat="1" ht="21.75" customHeight="1">
      <c r="A232" s="40"/>
      <c r="B232" s="41"/>
      <c r="C232" s="316" t="s">
        <v>206</v>
      </c>
      <c r="D232" s="316" t="s">
        <v>534</v>
      </c>
      <c r="E232" s="317" t="s">
        <v>8882</v>
      </c>
      <c r="F232" s="318" t="s">
        <v>8883</v>
      </c>
      <c r="G232" s="319" t="s">
        <v>546</v>
      </c>
      <c r="H232" s="320">
        <v>11</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534</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1066</v>
      </c>
    </row>
    <row r="233" s="2" customFormat="1" ht="21.75" customHeight="1">
      <c r="A233" s="40"/>
      <c r="B233" s="41"/>
      <c r="C233" s="247" t="s">
        <v>209</v>
      </c>
      <c r="D233" s="247" t="s">
        <v>400</v>
      </c>
      <c r="E233" s="248" t="s">
        <v>8946</v>
      </c>
      <c r="F233" s="249" t="s">
        <v>8947</v>
      </c>
      <c r="G233" s="250" t="s">
        <v>546</v>
      </c>
      <c r="H233" s="251">
        <v>872.5</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1078</v>
      </c>
    </row>
    <row r="234" s="16" customFormat="1">
      <c r="A234" s="16"/>
      <c r="B234" s="306"/>
      <c r="C234" s="307"/>
      <c r="D234" s="261" t="s">
        <v>465</v>
      </c>
      <c r="E234" s="308" t="s">
        <v>1</v>
      </c>
      <c r="F234" s="309" t="s">
        <v>8919</v>
      </c>
      <c r="G234" s="307"/>
      <c r="H234" s="308" t="s">
        <v>1</v>
      </c>
      <c r="I234" s="310"/>
      <c r="J234" s="307"/>
      <c r="K234" s="307"/>
      <c r="L234" s="311"/>
      <c r="M234" s="312"/>
      <c r="N234" s="313"/>
      <c r="O234" s="313"/>
      <c r="P234" s="313"/>
      <c r="Q234" s="313"/>
      <c r="R234" s="313"/>
      <c r="S234" s="313"/>
      <c r="T234" s="314"/>
      <c r="U234" s="16"/>
      <c r="V234" s="16"/>
      <c r="W234" s="16"/>
      <c r="X234" s="16"/>
      <c r="Y234" s="16"/>
      <c r="Z234" s="16"/>
      <c r="AA234" s="16"/>
      <c r="AB234" s="16"/>
      <c r="AC234" s="16"/>
      <c r="AD234" s="16"/>
      <c r="AE234" s="16"/>
      <c r="AT234" s="315" t="s">
        <v>465</v>
      </c>
      <c r="AU234" s="315" t="s">
        <v>93</v>
      </c>
      <c r="AV234" s="16" t="s">
        <v>91</v>
      </c>
      <c r="AW234" s="16" t="s">
        <v>38</v>
      </c>
      <c r="AX234" s="16" t="s">
        <v>83</v>
      </c>
      <c r="AY234" s="315" t="s">
        <v>397</v>
      </c>
    </row>
    <row r="235" s="13" customFormat="1">
      <c r="A235" s="13"/>
      <c r="B235" s="269"/>
      <c r="C235" s="270"/>
      <c r="D235" s="261" t="s">
        <v>465</v>
      </c>
      <c r="E235" s="271" t="s">
        <v>1</v>
      </c>
      <c r="F235" s="272" t="s">
        <v>8948</v>
      </c>
      <c r="G235" s="270"/>
      <c r="H235" s="273">
        <v>872.5</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4" customFormat="1">
      <c r="A236" s="14"/>
      <c r="B236" s="280"/>
      <c r="C236" s="281"/>
      <c r="D236" s="261" t="s">
        <v>465</v>
      </c>
      <c r="E236" s="282" t="s">
        <v>1</v>
      </c>
      <c r="F236" s="283" t="s">
        <v>467</v>
      </c>
      <c r="G236" s="281"/>
      <c r="H236" s="284">
        <v>872.5</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465</v>
      </c>
      <c r="AU236" s="290" t="s">
        <v>93</v>
      </c>
      <c r="AV236" s="14" t="s">
        <v>124</v>
      </c>
      <c r="AW236" s="14" t="s">
        <v>38</v>
      </c>
      <c r="AX236" s="14" t="s">
        <v>91</v>
      </c>
      <c r="AY236" s="290" t="s">
        <v>397</v>
      </c>
    </row>
    <row r="237" s="2" customFormat="1" ht="21.75" customHeight="1">
      <c r="A237" s="40"/>
      <c r="B237" s="41"/>
      <c r="C237" s="316" t="s">
        <v>212</v>
      </c>
      <c r="D237" s="316" t="s">
        <v>534</v>
      </c>
      <c r="E237" s="317" t="s">
        <v>8887</v>
      </c>
      <c r="F237" s="318" t="s">
        <v>8888</v>
      </c>
      <c r="G237" s="319" t="s">
        <v>546</v>
      </c>
      <c r="H237" s="320">
        <v>959.75</v>
      </c>
      <c r="I237" s="321"/>
      <c r="J237" s="322">
        <f>ROUND(I237*H237,2)</f>
        <v>0</v>
      </c>
      <c r="K237" s="323"/>
      <c r="L237" s="324"/>
      <c r="M237" s="325" t="s">
        <v>1</v>
      </c>
      <c r="N237" s="32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136</v>
      </c>
      <c r="AT237" s="259" t="s">
        <v>534</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1088</v>
      </c>
    </row>
    <row r="238" s="13" customFormat="1">
      <c r="A238" s="13"/>
      <c r="B238" s="269"/>
      <c r="C238" s="270"/>
      <c r="D238" s="261" t="s">
        <v>465</v>
      </c>
      <c r="E238" s="271" t="s">
        <v>1</v>
      </c>
      <c r="F238" s="272" t="s">
        <v>8949</v>
      </c>
      <c r="G238" s="270"/>
      <c r="H238" s="273">
        <v>959.75</v>
      </c>
      <c r="I238" s="274"/>
      <c r="J238" s="270"/>
      <c r="K238" s="270"/>
      <c r="L238" s="275"/>
      <c r="M238" s="276"/>
      <c r="N238" s="277"/>
      <c r="O238" s="277"/>
      <c r="P238" s="277"/>
      <c r="Q238" s="277"/>
      <c r="R238" s="277"/>
      <c r="S238" s="277"/>
      <c r="T238" s="278"/>
      <c r="U238" s="13"/>
      <c r="V238" s="13"/>
      <c r="W238" s="13"/>
      <c r="X238" s="13"/>
      <c r="Y238" s="13"/>
      <c r="Z238" s="13"/>
      <c r="AA238" s="13"/>
      <c r="AB238" s="13"/>
      <c r="AC238" s="13"/>
      <c r="AD238" s="13"/>
      <c r="AE238" s="13"/>
      <c r="AT238" s="279" t="s">
        <v>465</v>
      </c>
      <c r="AU238" s="279" t="s">
        <v>93</v>
      </c>
      <c r="AV238" s="13" t="s">
        <v>93</v>
      </c>
      <c r="AW238" s="13" t="s">
        <v>38</v>
      </c>
      <c r="AX238" s="13" t="s">
        <v>83</v>
      </c>
      <c r="AY238" s="279" t="s">
        <v>397</v>
      </c>
    </row>
    <row r="239" s="14" customFormat="1">
      <c r="A239" s="14"/>
      <c r="B239" s="280"/>
      <c r="C239" s="281"/>
      <c r="D239" s="261" t="s">
        <v>465</v>
      </c>
      <c r="E239" s="282" t="s">
        <v>1</v>
      </c>
      <c r="F239" s="283" t="s">
        <v>467</v>
      </c>
      <c r="G239" s="281"/>
      <c r="H239" s="284">
        <v>959.75</v>
      </c>
      <c r="I239" s="285"/>
      <c r="J239" s="281"/>
      <c r="K239" s="281"/>
      <c r="L239" s="286"/>
      <c r="M239" s="287"/>
      <c r="N239" s="288"/>
      <c r="O239" s="288"/>
      <c r="P239" s="288"/>
      <c r="Q239" s="288"/>
      <c r="R239" s="288"/>
      <c r="S239" s="288"/>
      <c r="T239" s="289"/>
      <c r="U239" s="14"/>
      <c r="V239" s="14"/>
      <c r="W239" s="14"/>
      <c r="X239" s="14"/>
      <c r="Y239" s="14"/>
      <c r="Z239" s="14"/>
      <c r="AA239" s="14"/>
      <c r="AB239" s="14"/>
      <c r="AC239" s="14"/>
      <c r="AD239" s="14"/>
      <c r="AE239" s="14"/>
      <c r="AT239" s="290" t="s">
        <v>465</v>
      </c>
      <c r="AU239" s="290" t="s">
        <v>93</v>
      </c>
      <c r="AV239" s="14" t="s">
        <v>124</v>
      </c>
      <c r="AW239" s="14" t="s">
        <v>38</v>
      </c>
      <c r="AX239" s="14" t="s">
        <v>91</v>
      </c>
      <c r="AY239" s="290" t="s">
        <v>397</v>
      </c>
    </row>
    <row r="240" s="2" customFormat="1" ht="21.75" customHeight="1">
      <c r="A240" s="40"/>
      <c r="B240" s="41"/>
      <c r="C240" s="247" t="s">
        <v>182</v>
      </c>
      <c r="D240" s="247" t="s">
        <v>400</v>
      </c>
      <c r="E240" s="248" t="s">
        <v>8950</v>
      </c>
      <c r="F240" s="249" t="s">
        <v>8951</v>
      </c>
      <c r="G240" s="250" t="s">
        <v>546</v>
      </c>
      <c r="H240" s="251">
        <v>721.5</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1096</v>
      </c>
    </row>
    <row r="241" s="16" customFormat="1">
      <c r="A241" s="16"/>
      <c r="B241" s="306"/>
      <c r="C241" s="307"/>
      <c r="D241" s="261" t="s">
        <v>465</v>
      </c>
      <c r="E241" s="308" t="s">
        <v>1</v>
      </c>
      <c r="F241" s="309" t="s">
        <v>8919</v>
      </c>
      <c r="G241" s="307"/>
      <c r="H241" s="308" t="s">
        <v>1</v>
      </c>
      <c r="I241" s="310"/>
      <c r="J241" s="307"/>
      <c r="K241" s="307"/>
      <c r="L241" s="311"/>
      <c r="M241" s="312"/>
      <c r="N241" s="313"/>
      <c r="O241" s="313"/>
      <c r="P241" s="313"/>
      <c r="Q241" s="313"/>
      <c r="R241" s="313"/>
      <c r="S241" s="313"/>
      <c r="T241" s="314"/>
      <c r="U241" s="16"/>
      <c r="V241" s="16"/>
      <c r="W241" s="16"/>
      <c r="X241" s="16"/>
      <c r="Y241" s="16"/>
      <c r="Z241" s="16"/>
      <c r="AA241" s="16"/>
      <c r="AB241" s="16"/>
      <c r="AC241" s="16"/>
      <c r="AD241" s="16"/>
      <c r="AE241" s="16"/>
      <c r="AT241" s="315" t="s">
        <v>465</v>
      </c>
      <c r="AU241" s="315" t="s">
        <v>93</v>
      </c>
      <c r="AV241" s="16" t="s">
        <v>91</v>
      </c>
      <c r="AW241" s="16" t="s">
        <v>38</v>
      </c>
      <c r="AX241" s="16" t="s">
        <v>83</v>
      </c>
      <c r="AY241" s="315" t="s">
        <v>397</v>
      </c>
    </row>
    <row r="242" s="13" customFormat="1">
      <c r="A242" s="13"/>
      <c r="B242" s="269"/>
      <c r="C242" s="270"/>
      <c r="D242" s="261" t="s">
        <v>465</v>
      </c>
      <c r="E242" s="271" t="s">
        <v>1</v>
      </c>
      <c r="F242" s="272" t="s">
        <v>8937</v>
      </c>
      <c r="G242" s="270"/>
      <c r="H242" s="273">
        <v>721.5</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721.5</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21.75" customHeight="1">
      <c r="A244" s="40"/>
      <c r="B244" s="41"/>
      <c r="C244" s="316" t="s">
        <v>215</v>
      </c>
      <c r="D244" s="316" t="s">
        <v>534</v>
      </c>
      <c r="E244" s="317" t="s">
        <v>8952</v>
      </c>
      <c r="F244" s="318" t="s">
        <v>8953</v>
      </c>
      <c r="G244" s="319" t="s">
        <v>546</v>
      </c>
      <c r="H244" s="320">
        <v>793.64999999999998</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1105</v>
      </c>
    </row>
    <row r="245" s="13" customFormat="1">
      <c r="A245" s="13"/>
      <c r="B245" s="269"/>
      <c r="C245" s="270"/>
      <c r="D245" s="261" t="s">
        <v>465</v>
      </c>
      <c r="E245" s="271" t="s">
        <v>1</v>
      </c>
      <c r="F245" s="272" t="s">
        <v>8954</v>
      </c>
      <c r="G245" s="270"/>
      <c r="H245" s="273">
        <v>793.64999999999998</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465</v>
      </c>
      <c r="AU245" s="279" t="s">
        <v>93</v>
      </c>
      <c r="AV245" s="13" t="s">
        <v>93</v>
      </c>
      <c r="AW245" s="13" t="s">
        <v>38</v>
      </c>
      <c r="AX245" s="13" t="s">
        <v>83</v>
      </c>
      <c r="AY245" s="279" t="s">
        <v>397</v>
      </c>
    </row>
    <row r="246" s="14" customFormat="1">
      <c r="A246" s="14"/>
      <c r="B246" s="280"/>
      <c r="C246" s="281"/>
      <c r="D246" s="261" t="s">
        <v>465</v>
      </c>
      <c r="E246" s="282" t="s">
        <v>1</v>
      </c>
      <c r="F246" s="283" t="s">
        <v>467</v>
      </c>
      <c r="G246" s="281"/>
      <c r="H246" s="284">
        <v>793.64999999999998</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465</v>
      </c>
      <c r="AU246" s="290" t="s">
        <v>93</v>
      </c>
      <c r="AV246" s="14" t="s">
        <v>124</v>
      </c>
      <c r="AW246" s="14" t="s">
        <v>38</v>
      </c>
      <c r="AX246" s="14" t="s">
        <v>91</v>
      </c>
      <c r="AY246" s="290" t="s">
        <v>397</v>
      </c>
    </row>
    <row r="247" s="12" customFormat="1" ht="22.8" customHeight="1">
      <c r="A247" s="12"/>
      <c r="B247" s="231"/>
      <c r="C247" s="232"/>
      <c r="D247" s="233" t="s">
        <v>82</v>
      </c>
      <c r="E247" s="245" t="s">
        <v>142</v>
      </c>
      <c r="F247" s="245" t="s">
        <v>471</v>
      </c>
      <c r="G247" s="232"/>
      <c r="H247" s="232"/>
      <c r="I247" s="235"/>
      <c r="J247" s="246">
        <f>BK247</f>
        <v>0</v>
      </c>
      <c r="K247" s="232"/>
      <c r="L247" s="237"/>
      <c r="M247" s="238"/>
      <c r="N247" s="239"/>
      <c r="O247" s="239"/>
      <c r="P247" s="240">
        <f>SUM(P248:P282)</f>
        <v>0</v>
      </c>
      <c r="Q247" s="239"/>
      <c r="R247" s="240">
        <f>SUM(R248:R282)</f>
        <v>0</v>
      </c>
      <c r="S247" s="239"/>
      <c r="T247" s="241">
        <f>SUM(T248:T282)</f>
        <v>0</v>
      </c>
      <c r="U247" s="12"/>
      <c r="V247" s="12"/>
      <c r="W247" s="12"/>
      <c r="X247" s="12"/>
      <c r="Y247" s="12"/>
      <c r="Z247" s="12"/>
      <c r="AA247" s="12"/>
      <c r="AB247" s="12"/>
      <c r="AC247" s="12"/>
      <c r="AD247" s="12"/>
      <c r="AE247" s="12"/>
      <c r="AR247" s="242" t="s">
        <v>91</v>
      </c>
      <c r="AT247" s="243" t="s">
        <v>82</v>
      </c>
      <c r="AU247" s="243" t="s">
        <v>91</v>
      </c>
      <c r="AY247" s="242" t="s">
        <v>397</v>
      </c>
      <c r="BK247" s="244">
        <f>SUM(BK248:BK282)</f>
        <v>0</v>
      </c>
    </row>
    <row r="248" s="2" customFormat="1" ht="21.75" customHeight="1">
      <c r="A248" s="40"/>
      <c r="B248" s="41"/>
      <c r="C248" s="247" t="s">
        <v>218</v>
      </c>
      <c r="D248" s="247" t="s">
        <v>400</v>
      </c>
      <c r="E248" s="248" t="s">
        <v>8890</v>
      </c>
      <c r="F248" s="249" t="s">
        <v>8891</v>
      </c>
      <c r="G248" s="250" t="s">
        <v>461</v>
      </c>
      <c r="H248" s="251">
        <v>8</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400</v>
      </c>
      <c r="AU248" s="259" t="s">
        <v>93</v>
      </c>
      <c r="AY248" s="18" t="s">
        <v>397</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790</v>
      </c>
    </row>
    <row r="249" s="16" customFormat="1">
      <c r="A249" s="16"/>
      <c r="B249" s="306"/>
      <c r="C249" s="307"/>
      <c r="D249" s="261" t="s">
        <v>465</v>
      </c>
      <c r="E249" s="308" t="s">
        <v>1</v>
      </c>
      <c r="F249" s="309" t="s">
        <v>8919</v>
      </c>
      <c r="G249" s="307"/>
      <c r="H249" s="308" t="s">
        <v>1</v>
      </c>
      <c r="I249" s="310"/>
      <c r="J249" s="307"/>
      <c r="K249" s="307"/>
      <c r="L249" s="311"/>
      <c r="M249" s="312"/>
      <c r="N249" s="313"/>
      <c r="O249" s="313"/>
      <c r="P249" s="313"/>
      <c r="Q249" s="313"/>
      <c r="R249" s="313"/>
      <c r="S249" s="313"/>
      <c r="T249" s="314"/>
      <c r="U249" s="16"/>
      <c r="V249" s="16"/>
      <c r="W249" s="16"/>
      <c r="X249" s="16"/>
      <c r="Y249" s="16"/>
      <c r="Z249" s="16"/>
      <c r="AA249" s="16"/>
      <c r="AB249" s="16"/>
      <c r="AC249" s="16"/>
      <c r="AD249" s="16"/>
      <c r="AE249" s="16"/>
      <c r="AT249" s="315" t="s">
        <v>465</v>
      </c>
      <c r="AU249" s="315" t="s">
        <v>93</v>
      </c>
      <c r="AV249" s="16" t="s">
        <v>91</v>
      </c>
      <c r="AW249" s="16" t="s">
        <v>38</v>
      </c>
      <c r="AX249" s="16" t="s">
        <v>83</v>
      </c>
      <c r="AY249" s="315" t="s">
        <v>397</v>
      </c>
    </row>
    <row r="250" s="13" customFormat="1">
      <c r="A250" s="13"/>
      <c r="B250" s="269"/>
      <c r="C250" s="270"/>
      <c r="D250" s="261" t="s">
        <v>465</v>
      </c>
      <c r="E250" s="271" t="s">
        <v>1</v>
      </c>
      <c r="F250" s="272" t="s">
        <v>8955</v>
      </c>
      <c r="G250" s="270"/>
      <c r="H250" s="273">
        <v>8</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8</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2" customFormat="1" ht="16.5" customHeight="1">
      <c r="A252" s="40"/>
      <c r="B252" s="41"/>
      <c r="C252" s="316" t="s">
        <v>661</v>
      </c>
      <c r="D252" s="316" t="s">
        <v>534</v>
      </c>
      <c r="E252" s="317" t="s">
        <v>8893</v>
      </c>
      <c r="F252" s="318" t="s">
        <v>8894</v>
      </c>
      <c r="G252" s="319" t="s">
        <v>461</v>
      </c>
      <c r="H252" s="320">
        <v>8.8000000000000007</v>
      </c>
      <c r="I252" s="321"/>
      <c r="J252" s="322">
        <f>ROUND(I252*H252,2)</f>
        <v>0</v>
      </c>
      <c r="K252" s="323"/>
      <c r="L252" s="324"/>
      <c r="M252" s="325" t="s">
        <v>1</v>
      </c>
      <c r="N252" s="32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136</v>
      </c>
      <c r="AT252" s="259" t="s">
        <v>534</v>
      </c>
      <c r="AU252" s="259" t="s">
        <v>93</v>
      </c>
      <c r="AY252" s="18" t="s">
        <v>397</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793</v>
      </c>
    </row>
    <row r="253" s="13" customFormat="1">
      <c r="A253" s="13"/>
      <c r="B253" s="269"/>
      <c r="C253" s="270"/>
      <c r="D253" s="261" t="s">
        <v>465</v>
      </c>
      <c r="E253" s="271" t="s">
        <v>1</v>
      </c>
      <c r="F253" s="272" t="s">
        <v>8956</v>
      </c>
      <c r="G253" s="270"/>
      <c r="H253" s="273">
        <v>8.8000000000000007</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465</v>
      </c>
      <c r="AU253" s="279" t="s">
        <v>93</v>
      </c>
      <c r="AV253" s="13" t="s">
        <v>93</v>
      </c>
      <c r="AW253" s="13" t="s">
        <v>38</v>
      </c>
      <c r="AX253" s="13" t="s">
        <v>83</v>
      </c>
      <c r="AY253" s="279" t="s">
        <v>397</v>
      </c>
    </row>
    <row r="254" s="14" customFormat="1">
      <c r="A254" s="14"/>
      <c r="B254" s="280"/>
      <c r="C254" s="281"/>
      <c r="D254" s="261" t="s">
        <v>465</v>
      </c>
      <c r="E254" s="282" t="s">
        <v>1</v>
      </c>
      <c r="F254" s="283" t="s">
        <v>467</v>
      </c>
      <c r="G254" s="281"/>
      <c r="H254" s="284">
        <v>8.8000000000000007</v>
      </c>
      <c r="I254" s="285"/>
      <c r="J254" s="281"/>
      <c r="K254" s="281"/>
      <c r="L254" s="286"/>
      <c r="M254" s="287"/>
      <c r="N254" s="288"/>
      <c r="O254" s="288"/>
      <c r="P254" s="288"/>
      <c r="Q254" s="288"/>
      <c r="R254" s="288"/>
      <c r="S254" s="288"/>
      <c r="T254" s="289"/>
      <c r="U254" s="14"/>
      <c r="V254" s="14"/>
      <c r="W254" s="14"/>
      <c r="X254" s="14"/>
      <c r="Y254" s="14"/>
      <c r="Z254" s="14"/>
      <c r="AA254" s="14"/>
      <c r="AB254" s="14"/>
      <c r="AC254" s="14"/>
      <c r="AD254" s="14"/>
      <c r="AE254" s="14"/>
      <c r="AT254" s="290" t="s">
        <v>465</v>
      </c>
      <c r="AU254" s="290" t="s">
        <v>93</v>
      </c>
      <c r="AV254" s="14" t="s">
        <v>124</v>
      </c>
      <c r="AW254" s="14" t="s">
        <v>38</v>
      </c>
      <c r="AX254" s="14" t="s">
        <v>91</v>
      </c>
      <c r="AY254" s="290" t="s">
        <v>397</v>
      </c>
    </row>
    <row r="255" s="2" customFormat="1" ht="21.75" customHeight="1">
      <c r="A255" s="40"/>
      <c r="B255" s="41"/>
      <c r="C255" s="247" t="s">
        <v>795</v>
      </c>
      <c r="D255" s="247" t="s">
        <v>400</v>
      </c>
      <c r="E255" s="248" t="s">
        <v>8896</v>
      </c>
      <c r="F255" s="249" t="s">
        <v>8897</v>
      </c>
      <c r="G255" s="250" t="s">
        <v>461</v>
      </c>
      <c r="H255" s="251">
        <v>321.60000000000002</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400</v>
      </c>
      <c r="AU255" s="259" t="s">
        <v>93</v>
      </c>
      <c r="AY255" s="18" t="s">
        <v>397</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798</v>
      </c>
    </row>
    <row r="256" s="16" customFormat="1">
      <c r="A256" s="16"/>
      <c r="B256" s="306"/>
      <c r="C256" s="307"/>
      <c r="D256" s="261" t="s">
        <v>465</v>
      </c>
      <c r="E256" s="308" t="s">
        <v>1</v>
      </c>
      <c r="F256" s="309" t="s">
        <v>8919</v>
      </c>
      <c r="G256" s="307"/>
      <c r="H256" s="308" t="s">
        <v>1</v>
      </c>
      <c r="I256" s="310"/>
      <c r="J256" s="307"/>
      <c r="K256" s="307"/>
      <c r="L256" s="311"/>
      <c r="M256" s="312"/>
      <c r="N256" s="313"/>
      <c r="O256" s="313"/>
      <c r="P256" s="313"/>
      <c r="Q256" s="313"/>
      <c r="R256" s="313"/>
      <c r="S256" s="313"/>
      <c r="T256" s="314"/>
      <c r="U256" s="16"/>
      <c r="V256" s="16"/>
      <c r="W256" s="16"/>
      <c r="X256" s="16"/>
      <c r="Y256" s="16"/>
      <c r="Z256" s="16"/>
      <c r="AA256" s="16"/>
      <c r="AB256" s="16"/>
      <c r="AC256" s="16"/>
      <c r="AD256" s="16"/>
      <c r="AE256" s="16"/>
      <c r="AT256" s="315" t="s">
        <v>465</v>
      </c>
      <c r="AU256" s="315" t="s">
        <v>93</v>
      </c>
      <c r="AV256" s="16" t="s">
        <v>91</v>
      </c>
      <c r="AW256" s="16" t="s">
        <v>38</v>
      </c>
      <c r="AX256" s="16" t="s">
        <v>83</v>
      </c>
      <c r="AY256" s="315" t="s">
        <v>397</v>
      </c>
    </row>
    <row r="257" s="13" customFormat="1">
      <c r="A257" s="13"/>
      <c r="B257" s="269"/>
      <c r="C257" s="270"/>
      <c r="D257" s="261" t="s">
        <v>465</v>
      </c>
      <c r="E257" s="271" t="s">
        <v>1</v>
      </c>
      <c r="F257" s="272" t="s">
        <v>8957</v>
      </c>
      <c r="G257" s="270"/>
      <c r="H257" s="273">
        <v>321.60000000000002</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465</v>
      </c>
      <c r="AU257" s="279" t="s">
        <v>93</v>
      </c>
      <c r="AV257" s="13" t="s">
        <v>93</v>
      </c>
      <c r="AW257" s="13" t="s">
        <v>38</v>
      </c>
      <c r="AX257" s="13" t="s">
        <v>83</v>
      </c>
      <c r="AY257" s="279" t="s">
        <v>397</v>
      </c>
    </row>
    <row r="258" s="14" customFormat="1">
      <c r="A258" s="14"/>
      <c r="B258" s="280"/>
      <c r="C258" s="281"/>
      <c r="D258" s="261" t="s">
        <v>465</v>
      </c>
      <c r="E258" s="282" t="s">
        <v>1</v>
      </c>
      <c r="F258" s="283" t="s">
        <v>467</v>
      </c>
      <c r="G258" s="281"/>
      <c r="H258" s="284">
        <v>321.60000000000002</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465</v>
      </c>
      <c r="AU258" s="290" t="s">
        <v>93</v>
      </c>
      <c r="AV258" s="14" t="s">
        <v>124</v>
      </c>
      <c r="AW258" s="14" t="s">
        <v>38</v>
      </c>
      <c r="AX258" s="14" t="s">
        <v>91</v>
      </c>
      <c r="AY258" s="290" t="s">
        <v>397</v>
      </c>
    </row>
    <row r="259" s="2" customFormat="1" ht="16.5" customHeight="1">
      <c r="A259" s="40"/>
      <c r="B259" s="41"/>
      <c r="C259" s="316" t="s">
        <v>664</v>
      </c>
      <c r="D259" s="316" t="s">
        <v>534</v>
      </c>
      <c r="E259" s="317" t="s">
        <v>8893</v>
      </c>
      <c r="F259" s="318" t="s">
        <v>8894</v>
      </c>
      <c r="G259" s="319" t="s">
        <v>461</v>
      </c>
      <c r="H259" s="320">
        <v>353.75999999999999</v>
      </c>
      <c r="I259" s="321"/>
      <c r="J259" s="322">
        <f>ROUND(I259*H259,2)</f>
        <v>0</v>
      </c>
      <c r="K259" s="323"/>
      <c r="L259" s="324"/>
      <c r="M259" s="325" t="s">
        <v>1</v>
      </c>
      <c r="N259" s="32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136</v>
      </c>
      <c r="AT259" s="259" t="s">
        <v>534</v>
      </c>
      <c r="AU259" s="259" t="s">
        <v>93</v>
      </c>
      <c r="AY259" s="18" t="s">
        <v>397</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807</v>
      </c>
    </row>
    <row r="260" s="13" customFormat="1">
      <c r="A260" s="13"/>
      <c r="B260" s="269"/>
      <c r="C260" s="270"/>
      <c r="D260" s="261" t="s">
        <v>465</v>
      </c>
      <c r="E260" s="271" t="s">
        <v>1</v>
      </c>
      <c r="F260" s="272" t="s">
        <v>8958</v>
      </c>
      <c r="G260" s="270"/>
      <c r="H260" s="273">
        <v>353.75999999999999</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465</v>
      </c>
      <c r="AU260" s="279" t="s">
        <v>93</v>
      </c>
      <c r="AV260" s="13" t="s">
        <v>93</v>
      </c>
      <c r="AW260" s="13" t="s">
        <v>38</v>
      </c>
      <c r="AX260" s="13" t="s">
        <v>83</v>
      </c>
      <c r="AY260" s="279" t="s">
        <v>397</v>
      </c>
    </row>
    <row r="261" s="14" customFormat="1">
      <c r="A261" s="14"/>
      <c r="B261" s="280"/>
      <c r="C261" s="281"/>
      <c r="D261" s="261" t="s">
        <v>465</v>
      </c>
      <c r="E261" s="282" t="s">
        <v>1</v>
      </c>
      <c r="F261" s="283" t="s">
        <v>467</v>
      </c>
      <c r="G261" s="281"/>
      <c r="H261" s="284">
        <v>353.75999999999999</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465</v>
      </c>
      <c r="AU261" s="290" t="s">
        <v>93</v>
      </c>
      <c r="AV261" s="14" t="s">
        <v>124</v>
      </c>
      <c r="AW261" s="14" t="s">
        <v>38</v>
      </c>
      <c r="AX261" s="14" t="s">
        <v>91</v>
      </c>
      <c r="AY261" s="290" t="s">
        <v>397</v>
      </c>
    </row>
    <row r="262" s="2" customFormat="1" ht="21.75" customHeight="1">
      <c r="A262" s="40"/>
      <c r="B262" s="41"/>
      <c r="C262" s="247" t="s">
        <v>809</v>
      </c>
      <c r="D262" s="247" t="s">
        <v>400</v>
      </c>
      <c r="E262" s="248" t="s">
        <v>8900</v>
      </c>
      <c r="F262" s="249" t="s">
        <v>8901</v>
      </c>
      <c r="G262" s="250" t="s">
        <v>461</v>
      </c>
      <c r="H262" s="251">
        <v>348.5</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400</v>
      </c>
      <c r="AU262" s="259" t="s">
        <v>93</v>
      </c>
      <c r="AY262" s="18" t="s">
        <v>397</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812</v>
      </c>
    </row>
    <row r="263" s="16" customFormat="1">
      <c r="A263" s="16"/>
      <c r="B263" s="306"/>
      <c r="C263" s="307"/>
      <c r="D263" s="261" t="s">
        <v>465</v>
      </c>
      <c r="E263" s="308" t="s">
        <v>1</v>
      </c>
      <c r="F263" s="309" t="s">
        <v>8919</v>
      </c>
      <c r="G263" s="307"/>
      <c r="H263" s="308" t="s">
        <v>1</v>
      </c>
      <c r="I263" s="310"/>
      <c r="J263" s="307"/>
      <c r="K263" s="307"/>
      <c r="L263" s="311"/>
      <c r="M263" s="312"/>
      <c r="N263" s="313"/>
      <c r="O263" s="313"/>
      <c r="P263" s="313"/>
      <c r="Q263" s="313"/>
      <c r="R263" s="313"/>
      <c r="S263" s="313"/>
      <c r="T263" s="314"/>
      <c r="U263" s="16"/>
      <c r="V263" s="16"/>
      <c r="W263" s="16"/>
      <c r="X263" s="16"/>
      <c r="Y263" s="16"/>
      <c r="Z263" s="16"/>
      <c r="AA263" s="16"/>
      <c r="AB263" s="16"/>
      <c r="AC263" s="16"/>
      <c r="AD263" s="16"/>
      <c r="AE263" s="16"/>
      <c r="AT263" s="315" t="s">
        <v>465</v>
      </c>
      <c r="AU263" s="315" t="s">
        <v>93</v>
      </c>
      <c r="AV263" s="16" t="s">
        <v>91</v>
      </c>
      <c r="AW263" s="16" t="s">
        <v>38</v>
      </c>
      <c r="AX263" s="16" t="s">
        <v>83</v>
      </c>
      <c r="AY263" s="315" t="s">
        <v>397</v>
      </c>
    </row>
    <row r="264" s="13" customFormat="1">
      <c r="A264" s="13"/>
      <c r="B264" s="269"/>
      <c r="C264" s="270"/>
      <c r="D264" s="261" t="s">
        <v>465</v>
      </c>
      <c r="E264" s="271" t="s">
        <v>1</v>
      </c>
      <c r="F264" s="272" t="s">
        <v>8959</v>
      </c>
      <c r="G264" s="270"/>
      <c r="H264" s="273">
        <v>348.5</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465</v>
      </c>
      <c r="AU264" s="279" t="s">
        <v>93</v>
      </c>
      <c r="AV264" s="13" t="s">
        <v>93</v>
      </c>
      <c r="AW264" s="13" t="s">
        <v>38</v>
      </c>
      <c r="AX264" s="13" t="s">
        <v>83</v>
      </c>
      <c r="AY264" s="279" t="s">
        <v>397</v>
      </c>
    </row>
    <row r="265" s="14" customFormat="1">
      <c r="A265" s="14"/>
      <c r="B265" s="280"/>
      <c r="C265" s="281"/>
      <c r="D265" s="261" t="s">
        <v>465</v>
      </c>
      <c r="E265" s="282" t="s">
        <v>1</v>
      </c>
      <c r="F265" s="283" t="s">
        <v>467</v>
      </c>
      <c r="G265" s="281"/>
      <c r="H265" s="284">
        <v>348.5</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465</v>
      </c>
      <c r="AU265" s="290" t="s">
        <v>93</v>
      </c>
      <c r="AV265" s="14" t="s">
        <v>124</v>
      </c>
      <c r="AW265" s="14" t="s">
        <v>38</v>
      </c>
      <c r="AX265" s="14" t="s">
        <v>91</v>
      </c>
      <c r="AY265" s="290" t="s">
        <v>397</v>
      </c>
    </row>
    <row r="266" s="2" customFormat="1" ht="16.5" customHeight="1">
      <c r="A266" s="40"/>
      <c r="B266" s="41"/>
      <c r="C266" s="316" t="s">
        <v>667</v>
      </c>
      <c r="D266" s="316" t="s">
        <v>534</v>
      </c>
      <c r="E266" s="317" t="s">
        <v>8903</v>
      </c>
      <c r="F266" s="318" t="s">
        <v>8904</v>
      </c>
      <c r="G266" s="319" t="s">
        <v>461</v>
      </c>
      <c r="H266" s="320">
        <v>383.35000000000002</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534</v>
      </c>
      <c r="AU266" s="259" t="s">
        <v>93</v>
      </c>
      <c r="AY266" s="18" t="s">
        <v>397</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815</v>
      </c>
    </row>
    <row r="267" s="13" customFormat="1">
      <c r="A267" s="13"/>
      <c r="B267" s="269"/>
      <c r="C267" s="270"/>
      <c r="D267" s="261" t="s">
        <v>465</v>
      </c>
      <c r="E267" s="271" t="s">
        <v>1</v>
      </c>
      <c r="F267" s="272" t="s">
        <v>8960</v>
      </c>
      <c r="G267" s="270"/>
      <c r="H267" s="273">
        <v>383.35000000000002</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465</v>
      </c>
      <c r="AU267" s="279" t="s">
        <v>93</v>
      </c>
      <c r="AV267" s="13" t="s">
        <v>93</v>
      </c>
      <c r="AW267" s="13" t="s">
        <v>38</v>
      </c>
      <c r="AX267" s="13" t="s">
        <v>83</v>
      </c>
      <c r="AY267" s="279" t="s">
        <v>397</v>
      </c>
    </row>
    <row r="268" s="14" customFormat="1">
      <c r="A268" s="14"/>
      <c r="B268" s="280"/>
      <c r="C268" s="281"/>
      <c r="D268" s="261" t="s">
        <v>465</v>
      </c>
      <c r="E268" s="282" t="s">
        <v>1</v>
      </c>
      <c r="F268" s="283" t="s">
        <v>467</v>
      </c>
      <c r="G268" s="281"/>
      <c r="H268" s="284">
        <v>383.35000000000002</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465</v>
      </c>
      <c r="AU268" s="290" t="s">
        <v>93</v>
      </c>
      <c r="AV268" s="14" t="s">
        <v>124</v>
      </c>
      <c r="AW268" s="14" t="s">
        <v>38</v>
      </c>
      <c r="AX268" s="14" t="s">
        <v>91</v>
      </c>
      <c r="AY268" s="290" t="s">
        <v>397</v>
      </c>
    </row>
    <row r="269" s="2" customFormat="1" ht="21.75" customHeight="1">
      <c r="A269" s="40"/>
      <c r="B269" s="41"/>
      <c r="C269" s="247" t="s">
        <v>818</v>
      </c>
      <c r="D269" s="247" t="s">
        <v>400</v>
      </c>
      <c r="E269" s="248" t="s">
        <v>8906</v>
      </c>
      <c r="F269" s="249" t="s">
        <v>8907</v>
      </c>
      <c r="G269" s="250" t="s">
        <v>461</v>
      </c>
      <c r="H269" s="251">
        <v>49.200000000000003</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400</v>
      </c>
      <c r="AU269" s="259" t="s">
        <v>93</v>
      </c>
      <c r="AY269" s="18" t="s">
        <v>397</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821</v>
      </c>
    </row>
    <row r="270" s="16" customFormat="1">
      <c r="A270" s="16"/>
      <c r="B270" s="306"/>
      <c r="C270" s="307"/>
      <c r="D270" s="261" t="s">
        <v>465</v>
      </c>
      <c r="E270" s="308" t="s">
        <v>1</v>
      </c>
      <c r="F270" s="309" t="s">
        <v>8919</v>
      </c>
      <c r="G270" s="307"/>
      <c r="H270" s="308" t="s">
        <v>1</v>
      </c>
      <c r="I270" s="310"/>
      <c r="J270" s="307"/>
      <c r="K270" s="307"/>
      <c r="L270" s="311"/>
      <c r="M270" s="312"/>
      <c r="N270" s="313"/>
      <c r="O270" s="313"/>
      <c r="P270" s="313"/>
      <c r="Q270" s="313"/>
      <c r="R270" s="313"/>
      <c r="S270" s="313"/>
      <c r="T270" s="314"/>
      <c r="U270" s="16"/>
      <c r="V270" s="16"/>
      <c r="W270" s="16"/>
      <c r="X270" s="16"/>
      <c r="Y270" s="16"/>
      <c r="Z270" s="16"/>
      <c r="AA270" s="16"/>
      <c r="AB270" s="16"/>
      <c r="AC270" s="16"/>
      <c r="AD270" s="16"/>
      <c r="AE270" s="16"/>
      <c r="AT270" s="315" t="s">
        <v>465</v>
      </c>
      <c r="AU270" s="315" t="s">
        <v>93</v>
      </c>
      <c r="AV270" s="16" t="s">
        <v>91</v>
      </c>
      <c r="AW270" s="16" t="s">
        <v>38</v>
      </c>
      <c r="AX270" s="16" t="s">
        <v>83</v>
      </c>
      <c r="AY270" s="315" t="s">
        <v>397</v>
      </c>
    </row>
    <row r="271" s="13" customFormat="1">
      <c r="A271" s="13"/>
      <c r="B271" s="269"/>
      <c r="C271" s="270"/>
      <c r="D271" s="261" t="s">
        <v>465</v>
      </c>
      <c r="E271" s="271" t="s">
        <v>1</v>
      </c>
      <c r="F271" s="272" t="s">
        <v>8961</v>
      </c>
      <c r="G271" s="270"/>
      <c r="H271" s="273">
        <v>49.200000000000003</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465</v>
      </c>
      <c r="AU271" s="279" t="s">
        <v>93</v>
      </c>
      <c r="AV271" s="13" t="s">
        <v>93</v>
      </c>
      <c r="AW271" s="13" t="s">
        <v>38</v>
      </c>
      <c r="AX271" s="13" t="s">
        <v>83</v>
      </c>
      <c r="AY271" s="279" t="s">
        <v>397</v>
      </c>
    </row>
    <row r="272" s="14" customFormat="1">
      <c r="A272" s="14"/>
      <c r="B272" s="280"/>
      <c r="C272" s="281"/>
      <c r="D272" s="261" t="s">
        <v>465</v>
      </c>
      <c r="E272" s="282" t="s">
        <v>1</v>
      </c>
      <c r="F272" s="283" t="s">
        <v>467</v>
      </c>
      <c r="G272" s="281"/>
      <c r="H272" s="284">
        <v>49.200000000000003</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465</v>
      </c>
      <c r="AU272" s="290" t="s">
        <v>93</v>
      </c>
      <c r="AV272" s="14" t="s">
        <v>124</v>
      </c>
      <c r="AW272" s="14" t="s">
        <v>38</v>
      </c>
      <c r="AX272" s="14" t="s">
        <v>91</v>
      </c>
      <c r="AY272" s="290" t="s">
        <v>397</v>
      </c>
    </row>
    <row r="273" s="2" customFormat="1" ht="21.75" customHeight="1">
      <c r="A273" s="40"/>
      <c r="B273" s="41"/>
      <c r="C273" s="247" t="s">
        <v>670</v>
      </c>
      <c r="D273" s="247" t="s">
        <v>400</v>
      </c>
      <c r="E273" s="248" t="s">
        <v>8909</v>
      </c>
      <c r="F273" s="249" t="s">
        <v>8910</v>
      </c>
      <c r="G273" s="250" t="s">
        <v>461</v>
      </c>
      <c r="H273" s="251">
        <v>49.200000000000003</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400</v>
      </c>
      <c r="AU273" s="259" t="s">
        <v>93</v>
      </c>
      <c r="AY273" s="18" t="s">
        <v>397</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1173</v>
      </c>
    </row>
    <row r="274" s="2" customFormat="1" ht="16.5" customHeight="1">
      <c r="A274" s="40"/>
      <c r="B274" s="41"/>
      <c r="C274" s="247" t="s">
        <v>836</v>
      </c>
      <c r="D274" s="247" t="s">
        <v>400</v>
      </c>
      <c r="E274" s="248" t="s">
        <v>7883</v>
      </c>
      <c r="F274" s="249" t="s">
        <v>8962</v>
      </c>
      <c r="G274" s="250" t="s">
        <v>461</v>
      </c>
      <c r="H274" s="251">
        <v>17.199999999999999</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1187</v>
      </c>
    </row>
    <row r="275" s="16" customFormat="1">
      <c r="A275" s="16"/>
      <c r="B275" s="306"/>
      <c r="C275" s="307"/>
      <c r="D275" s="261" t="s">
        <v>465</v>
      </c>
      <c r="E275" s="308" t="s">
        <v>1</v>
      </c>
      <c r="F275" s="309" t="s">
        <v>8919</v>
      </c>
      <c r="G275" s="307"/>
      <c r="H275" s="308" t="s">
        <v>1</v>
      </c>
      <c r="I275" s="310"/>
      <c r="J275" s="307"/>
      <c r="K275" s="307"/>
      <c r="L275" s="311"/>
      <c r="M275" s="312"/>
      <c r="N275" s="313"/>
      <c r="O275" s="313"/>
      <c r="P275" s="313"/>
      <c r="Q275" s="313"/>
      <c r="R275" s="313"/>
      <c r="S275" s="313"/>
      <c r="T275" s="314"/>
      <c r="U275" s="16"/>
      <c r="V275" s="16"/>
      <c r="W275" s="16"/>
      <c r="X275" s="16"/>
      <c r="Y275" s="16"/>
      <c r="Z275" s="16"/>
      <c r="AA275" s="16"/>
      <c r="AB275" s="16"/>
      <c r="AC275" s="16"/>
      <c r="AD275" s="16"/>
      <c r="AE275" s="16"/>
      <c r="AT275" s="315" t="s">
        <v>465</v>
      </c>
      <c r="AU275" s="315" t="s">
        <v>93</v>
      </c>
      <c r="AV275" s="16" t="s">
        <v>91</v>
      </c>
      <c r="AW275" s="16" t="s">
        <v>38</v>
      </c>
      <c r="AX275" s="16" t="s">
        <v>83</v>
      </c>
      <c r="AY275" s="315" t="s">
        <v>397</v>
      </c>
    </row>
    <row r="276" s="13" customFormat="1">
      <c r="A276" s="13"/>
      <c r="B276" s="269"/>
      <c r="C276" s="270"/>
      <c r="D276" s="261" t="s">
        <v>465</v>
      </c>
      <c r="E276" s="271" t="s">
        <v>1</v>
      </c>
      <c r="F276" s="272" t="s">
        <v>8963</v>
      </c>
      <c r="G276" s="270"/>
      <c r="H276" s="273">
        <v>17.199999999999999</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17.199999999999999</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247" t="s">
        <v>673</v>
      </c>
      <c r="D278" s="247" t="s">
        <v>400</v>
      </c>
      <c r="E278" s="248" t="s">
        <v>8911</v>
      </c>
      <c r="F278" s="249" t="s">
        <v>8912</v>
      </c>
      <c r="G278" s="250" t="s">
        <v>461</v>
      </c>
      <c r="H278" s="251">
        <v>34</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1197</v>
      </c>
    </row>
    <row r="279" s="2" customFormat="1">
      <c r="A279" s="40"/>
      <c r="B279" s="41"/>
      <c r="C279" s="42"/>
      <c r="D279" s="261" t="s">
        <v>404</v>
      </c>
      <c r="E279" s="42"/>
      <c r="F279" s="262" t="s">
        <v>8913</v>
      </c>
      <c r="G279" s="42"/>
      <c r="H279" s="42"/>
      <c r="I279" s="157"/>
      <c r="J279" s="42"/>
      <c r="K279" s="42"/>
      <c r="L279" s="46"/>
      <c r="M279" s="263"/>
      <c r="N279" s="264"/>
      <c r="O279" s="93"/>
      <c r="P279" s="93"/>
      <c r="Q279" s="93"/>
      <c r="R279" s="93"/>
      <c r="S279" s="93"/>
      <c r="T279" s="94"/>
      <c r="U279" s="40"/>
      <c r="V279" s="40"/>
      <c r="W279" s="40"/>
      <c r="X279" s="40"/>
      <c r="Y279" s="40"/>
      <c r="Z279" s="40"/>
      <c r="AA279" s="40"/>
      <c r="AB279" s="40"/>
      <c r="AC279" s="40"/>
      <c r="AD279" s="40"/>
      <c r="AE279" s="40"/>
      <c r="AT279" s="18" t="s">
        <v>404</v>
      </c>
      <c r="AU279" s="18" t="s">
        <v>93</v>
      </c>
    </row>
    <row r="280" s="16" customFormat="1">
      <c r="A280" s="16"/>
      <c r="B280" s="306"/>
      <c r="C280" s="307"/>
      <c r="D280" s="261" t="s">
        <v>465</v>
      </c>
      <c r="E280" s="308" t="s">
        <v>1</v>
      </c>
      <c r="F280" s="309" t="s">
        <v>8919</v>
      </c>
      <c r="G280" s="307"/>
      <c r="H280" s="308" t="s">
        <v>1</v>
      </c>
      <c r="I280" s="310"/>
      <c r="J280" s="307"/>
      <c r="K280" s="307"/>
      <c r="L280" s="311"/>
      <c r="M280" s="312"/>
      <c r="N280" s="313"/>
      <c r="O280" s="313"/>
      <c r="P280" s="313"/>
      <c r="Q280" s="313"/>
      <c r="R280" s="313"/>
      <c r="S280" s="313"/>
      <c r="T280" s="314"/>
      <c r="U280" s="16"/>
      <c r="V280" s="16"/>
      <c r="W280" s="16"/>
      <c r="X280" s="16"/>
      <c r="Y280" s="16"/>
      <c r="Z280" s="16"/>
      <c r="AA280" s="16"/>
      <c r="AB280" s="16"/>
      <c r="AC280" s="16"/>
      <c r="AD280" s="16"/>
      <c r="AE280" s="16"/>
      <c r="AT280" s="315" t="s">
        <v>465</v>
      </c>
      <c r="AU280" s="315" t="s">
        <v>93</v>
      </c>
      <c r="AV280" s="16" t="s">
        <v>91</v>
      </c>
      <c r="AW280" s="16" t="s">
        <v>38</v>
      </c>
      <c r="AX280" s="16" t="s">
        <v>83</v>
      </c>
      <c r="AY280" s="315" t="s">
        <v>397</v>
      </c>
    </row>
    <row r="281" s="13" customFormat="1">
      <c r="A281" s="13"/>
      <c r="B281" s="269"/>
      <c r="C281" s="270"/>
      <c r="D281" s="261" t="s">
        <v>465</v>
      </c>
      <c r="E281" s="271" t="s">
        <v>1</v>
      </c>
      <c r="F281" s="272" t="s">
        <v>8964</v>
      </c>
      <c r="G281" s="270"/>
      <c r="H281" s="273">
        <v>34</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34</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12" customFormat="1" ht="22.8" customHeight="1">
      <c r="A283" s="12"/>
      <c r="B283" s="231"/>
      <c r="C283" s="232"/>
      <c r="D283" s="233" t="s">
        <v>82</v>
      </c>
      <c r="E283" s="245" t="s">
        <v>498</v>
      </c>
      <c r="F283" s="245" t="s">
        <v>499</v>
      </c>
      <c r="G283" s="232"/>
      <c r="H283" s="232"/>
      <c r="I283" s="235"/>
      <c r="J283" s="246">
        <f>BK283</f>
        <v>0</v>
      </c>
      <c r="K283" s="232"/>
      <c r="L283" s="237"/>
      <c r="M283" s="238"/>
      <c r="N283" s="239"/>
      <c r="O283" s="239"/>
      <c r="P283" s="240">
        <f>SUM(P284:P290)</f>
        <v>0</v>
      </c>
      <c r="Q283" s="239"/>
      <c r="R283" s="240">
        <f>SUM(R284:R290)</f>
        <v>0</v>
      </c>
      <c r="S283" s="239"/>
      <c r="T283" s="241">
        <f>SUM(T284:T290)</f>
        <v>0</v>
      </c>
      <c r="U283" s="12"/>
      <c r="V283" s="12"/>
      <c r="W283" s="12"/>
      <c r="X283" s="12"/>
      <c r="Y283" s="12"/>
      <c r="Z283" s="12"/>
      <c r="AA283" s="12"/>
      <c r="AB283" s="12"/>
      <c r="AC283" s="12"/>
      <c r="AD283" s="12"/>
      <c r="AE283" s="12"/>
      <c r="AR283" s="242" t="s">
        <v>91</v>
      </c>
      <c r="AT283" s="243" t="s">
        <v>82</v>
      </c>
      <c r="AU283" s="243" t="s">
        <v>91</v>
      </c>
      <c r="AY283" s="242" t="s">
        <v>397</v>
      </c>
      <c r="BK283" s="244">
        <f>SUM(BK284:BK290)</f>
        <v>0</v>
      </c>
    </row>
    <row r="284" s="2" customFormat="1" ht="21.75" customHeight="1">
      <c r="A284" s="40"/>
      <c r="B284" s="41"/>
      <c r="C284" s="247" t="s">
        <v>849</v>
      </c>
      <c r="D284" s="247" t="s">
        <v>400</v>
      </c>
      <c r="E284" s="248" t="s">
        <v>500</v>
      </c>
      <c r="F284" s="249" t="s">
        <v>501</v>
      </c>
      <c r="G284" s="250" t="s">
        <v>502</v>
      </c>
      <c r="H284" s="251">
        <v>56.100000000000001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1205</v>
      </c>
    </row>
    <row r="285" s="2" customFormat="1">
      <c r="A285" s="40"/>
      <c r="B285" s="41"/>
      <c r="C285" s="42"/>
      <c r="D285" s="261" t="s">
        <v>404</v>
      </c>
      <c r="E285" s="42"/>
      <c r="F285" s="262" t="s">
        <v>503</v>
      </c>
      <c r="G285" s="42"/>
      <c r="H285" s="42"/>
      <c r="I285" s="157"/>
      <c r="J285" s="42"/>
      <c r="K285" s="42"/>
      <c r="L285" s="46"/>
      <c r="M285" s="263"/>
      <c r="N285" s="264"/>
      <c r="O285" s="93"/>
      <c r="P285" s="93"/>
      <c r="Q285" s="93"/>
      <c r="R285" s="93"/>
      <c r="S285" s="93"/>
      <c r="T285" s="94"/>
      <c r="U285" s="40"/>
      <c r="V285" s="40"/>
      <c r="W285" s="40"/>
      <c r="X285" s="40"/>
      <c r="Y285" s="40"/>
      <c r="Z285" s="40"/>
      <c r="AA285" s="40"/>
      <c r="AB285" s="40"/>
      <c r="AC285" s="40"/>
      <c r="AD285" s="40"/>
      <c r="AE285" s="40"/>
      <c r="AT285" s="18" t="s">
        <v>404</v>
      </c>
      <c r="AU285" s="18" t="s">
        <v>93</v>
      </c>
    </row>
    <row r="286" s="2" customFormat="1" ht="21.75" customHeight="1">
      <c r="A286" s="40"/>
      <c r="B286" s="41"/>
      <c r="C286" s="247" t="s">
        <v>676</v>
      </c>
      <c r="D286" s="247" t="s">
        <v>400</v>
      </c>
      <c r="E286" s="248" t="s">
        <v>504</v>
      </c>
      <c r="F286" s="249" t="s">
        <v>505</v>
      </c>
      <c r="G286" s="250" t="s">
        <v>502</v>
      </c>
      <c r="H286" s="251">
        <v>56.100000000000001</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1216</v>
      </c>
    </row>
    <row r="287" s="2" customFormat="1" ht="21.75" customHeight="1">
      <c r="A287" s="40"/>
      <c r="B287" s="41"/>
      <c r="C287" s="247" t="s">
        <v>859</v>
      </c>
      <c r="D287" s="247" t="s">
        <v>400</v>
      </c>
      <c r="E287" s="248" t="s">
        <v>506</v>
      </c>
      <c r="F287" s="249" t="s">
        <v>507</v>
      </c>
      <c r="G287" s="250" t="s">
        <v>502</v>
      </c>
      <c r="H287" s="251">
        <v>1122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1233</v>
      </c>
    </row>
    <row r="288" s="13" customFormat="1">
      <c r="A288" s="13"/>
      <c r="B288" s="269"/>
      <c r="C288" s="270"/>
      <c r="D288" s="261" t="s">
        <v>465</v>
      </c>
      <c r="E288" s="271" t="s">
        <v>1</v>
      </c>
      <c r="F288" s="272" t="s">
        <v>8965</v>
      </c>
      <c r="G288" s="270"/>
      <c r="H288" s="273">
        <v>1122</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4" customFormat="1">
      <c r="A289" s="14"/>
      <c r="B289" s="280"/>
      <c r="C289" s="281"/>
      <c r="D289" s="261" t="s">
        <v>465</v>
      </c>
      <c r="E289" s="282" t="s">
        <v>1</v>
      </c>
      <c r="F289" s="283" t="s">
        <v>467</v>
      </c>
      <c r="G289" s="281"/>
      <c r="H289" s="284">
        <v>1122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465</v>
      </c>
      <c r="AU289" s="290" t="s">
        <v>93</v>
      </c>
      <c r="AV289" s="14" t="s">
        <v>124</v>
      </c>
      <c r="AW289" s="14" t="s">
        <v>38</v>
      </c>
      <c r="AX289" s="14" t="s">
        <v>91</v>
      </c>
      <c r="AY289" s="290" t="s">
        <v>397</v>
      </c>
    </row>
    <row r="290" s="2" customFormat="1" ht="16.5" customHeight="1">
      <c r="A290" s="40"/>
      <c r="B290" s="41"/>
      <c r="C290" s="247" t="s">
        <v>679</v>
      </c>
      <c r="D290" s="247" t="s">
        <v>400</v>
      </c>
      <c r="E290" s="248" t="s">
        <v>509</v>
      </c>
      <c r="F290" s="249" t="s">
        <v>510</v>
      </c>
      <c r="G290" s="250" t="s">
        <v>502</v>
      </c>
      <c r="H290" s="251">
        <v>56.100000000000001</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1241</v>
      </c>
    </row>
    <row r="291" s="12" customFormat="1" ht="22.8" customHeight="1">
      <c r="A291" s="12"/>
      <c r="B291" s="231"/>
      <c r="C291" s="232"/>
      <c r="D291" s="233" t="s">
        <v>82</v>
      </c>
      <c r="E291" s="245" t="s">
        <v>1353</v>
      </c>
      <c r="F291" s="245" t="s">
        <v>1354</v>
      </c>
      <c r="G291" s="232"/>
      <c r="H291" s="232"/>
      <c r="I291" s="235"/>
      <c r="J291" s="246">
        <f>BK291</f>
        <v>0</v>
      </c>
      <c r="K291" s="232"/>
      <c r="L291" s="237"/>
      <c r="M291" s="238"/>
      <c r="N291" s="239"/>
      <c r="O291" s="239"/>
      <c r="P291" s="240">
        <f>P292</f>
        <v>0</v>
      </c>
      <c r="Q291" s="239"/>
      <c r="R291" s="240">
        <f>R292</f>
        <v>0</v>
      </c>
      <c r="S291" s="239"/>
      <c r="T291" s="241">
        <f>T292</f>
        <v>0</v>
      </c>
      <c r="U291" s="12"/>
      <c r="V291" s="12"/>
      <c r="W291" s="12"/>
      <c r="X291" s="12"/>
      <c r="Y291" s="12"/>
      <c r="Z291" s="12"/>
      <c r="AA291" s="12"/>
      <c r="AB291" s="12"/>
      <c r="AC291" s="12"/>
      <c r="AD291" s="12"/>
      <c r="AE291" s="12"/>
      <c r="AR291" s="242" t="s">
        <v>91</v>
      </c>
      <c r="AT291" s="243" t="s">
        <v>82</v>
      </c>
      <c r="AU291" s="243" t="s">
        <v>91</v>
      </c>
      <c r="AY291" s="242" t="s">
        <v>397</v>
      </c>
      <c r="BK291" s="244">
        <f>BK292</f>
        <v>0</v>
      </c>
    </row>
    <row r="292" s="2" customFormat="1" ht="21.75" customHeight="1">
      <c r="A292" s="40"/>
      <c r="B292" s="41"/>
      <c r="C292" s="247" t="s">
        <v>926</v>
      </c>
      <c r="D292" s="247" t="s">
        <v>400</v>
      </c>
      <c r="E292" s="248" t="s">
        <v>7903</v>
      </c>
      <c r="F292" s="249" t="s">
        <v>8915</v>
      </c>
      <c r="G292" s="250" t="s">
        <v>502</v>
      </c>
      <c r="H292" s="251">
        <v>2608.9830000000002</v>
      </c>
      <c r="I292" s="252"/>
      <c r="J292" s="253">
        <f>ROUND(I292*H292,2)</f>
        <v>0</v>
      </c>
      <c r="K292" s="254"/>
      <c r="L292" s="46"/>
      <c r="M292" s="302" t="s">
        <v>1</v>
      </c>
      <c r="N292" s="303" t="s">
        <v>48</v>
      </c>
      <c r="O292" s="267"/>
      <c r="P292" s="304">
        <f>O292*H292</f>
        <v>0</v>
      </c>
      <c r="Q292" s="304">
        <v>0</v>
      </c>
      <c r="R292" s="304">
        <f>Q292*H292</f>
        <v>0</v>
      </c>
      <c r="S292" s="304">
        <v>0</v>
      </c>
      <c r="T292" s="305">
        <f>S292*H292</f>
        <v>0</v>
      </c>
      <c r="U292" s="40"/>
      <c r="V292" s="40"/>
      <c r="W292" s="40"/>
      <c r="X292" s="40"/>
      <c r="Y292" s="40"/>
      <c r="Z292" s="40"/>
      <c r="AA292" s="40"/>
      <c r="AB292" s="40"/>
      <c r="AC292" s="40"/>
      <c r="AD292" s="40"/>
      <c r="AE292" s="40"/>
      <c r="AR292" s="259" t="s">
        <v>124</v>
      </c>
      <c r="AT292" s="259" t="s">
        <v>400</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1261</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zA18vCK5rhT9EIAeBoOqjVXsuDOLFA5uDqMUXN9SmlZRhtxPHhyCL2EY5TVqC86LTvxTrYd6korG2OgzcdUEVw==" hashValue="Aob0MIPQdPa0EvAglwGnkj2zoviA/XZSaCuyVJ+SESWVe+V7CaTAMeLEqhXlEBWpbccZM6Rof64e5aBNfGODLg==" algorithmName="SHA-512" password="CC35"/>
  <autoFilter ref="C126:K29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8966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8967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ROUND((SUM(BE126:BE179)),  2)</f>
        <v>0</v>
      </c>
      <c r="G35" s="40"/>
      <c r="H35" s="40"/>
      <c r="I35" s="174">
        <v>0.20999999999999999</v>
      </c>
      <c r="J35" s="173">
        <f>ROUND(((SUM(BE126:BE179))*I35),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ROUND((SUM(BF126:BF179)),  2)</f>
        <v>0</v>
      </c>
      <c r="G36" s="40"/>
      <c r="H36" s="40"/>
      <c r="I36" s="174">
        <v>0.14999999999999999</v>
      </c>
      <c r="J36" s="173">
        <f>ROUND(((SUM(BF126:BF179))*I36),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ROUND((SUM(BG126:BG179)),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ROUND((SUM(BH126:BH179)),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ROUND((SUM(BI126:BI179)),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8966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602.1 - Chodníky v ul. Svitavská</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7591</v>
      </c>
      <c r="E101" s="214"/>
      <c r="F101" s="214"/>
      <c r="G101" s="214"/>
      <c r="H101" s="214"/>
      <c r="I101" s="215"/>
      <c r="J101" s="216">
        <f>J145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454</v>
      </c>
      <c r="E102" s="214"/>
      <c r="F102" s="214"/>
      <c r="G102" s="214"/>
      <c r="H102" s="214"/>
      <c r="I102" s="215"/>
      <c r="J102" s="216">
        <f>J162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455</v>
      </c>
      <c r="E103" s="214"/>
      <c r="F103" s="214"/>
      <c r="G103" s="214"/>
      <c r="H103" s="214"/>
      <c r="I103" s="215"/>
      <c r="J103" s="216">
        <f>J170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J178</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8966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602.1 - Chodníky v ul. Svitavská</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P128+P145+P162+P170+P178</f>
        <v>0</v>
      </c>
      <c r="Q127" s="239"/>
      <c r="R127" s="240">
        <f>R128+R145+R162+R170+R178</f>
        <v>0</v>
      </c>
      <c r="S127" s="239"/>
      <c r="T127" s="241">
        <f>T128+T145+T162+T170+T178</f>
        <v>0</v>
      </c>
      <c r="U127" s="12"/>
      <c r="V127" s="12"/>
      <c r="W127" s="12"/>
      <c r="X127" s="12"/>
      <c r="Y127" s="12"/>
      <c r="Z127" s="12"/>
      <c r="AA127" s="12"/>
      <c r="AB127" s="12"/>
      <c r="AC127" s="12"/>
      <c r="AD127" s="12"/>
      <c r="AE127" s="12"/>
      <c r="AR127" s="242" t="s">
        <v>91</v>
      </c>
      <c r="AT127" s="243" t="s">
        <v>82</v>
      </c>
      <c r="AU127" s="243" t="s">
        <v>83</v>
      </c>
      <c r="AY127" s="242" t="s">
        <v>397</v>
      </c>
      <c r="BK127" s="244">
        <f>BK128+BK145+BK162+BK170+BK178</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SUM(P129:P144)</f>
        <v>0</v>
      </c>
      <c r="Q128" s="239"/>
      <c r="R128" s="240">
        <f>SUM(R129:R144)</f>
        <v>0</v>
      </c>
      <c r="S128" s="239"/>
      <c r="T128" s="241">
        <f>SUM(T129:T144)</f>
        <v>0</v>
      </c>
      <c r="U128" s="12"/>
      <c r="V128" s="12"/>
      <c r="W128" s="12"/>
      <c r="X128" s="12"/>
      <c r="Y128" s="12"/>
      <c r="Z128" s="12"/>
      <c r="AA128" s="12"/>
      <c r="AB128" s="12"/>
      <c r="AC128" s="12"/>
      <c r="AD128" s="12"/>
      <c r="AE128" s="12"/>
      <c r="AR128" s="242" t="s">
        <v>91</v>
      </c>
      <c r="AT128" s="243" t="s">
        <v>82</v>
      </c>
      <c r="AU128" s="243" t="s">
        <v>91</v>
      </c>
      <c r="AY128" s="242" t="s">
        <v>397</v>
      </c>
      <c r="BK128" s="244">
        <f>SUM(BK129:BK144)</f>
        <v>0</v>
      </c>
    </row>
    <row r="129" s="2" customFormat="1" ht="21.75" customHeight="1">
      <c r="A129" s="40"/>
      <c r="B129" s="41"/>
      <c r="C129" s="247" t="s">
        <v>91</v>
      </c>
      <c r="D129" s="247" t="s">
        <v>400</v>
      </c>
      <c r="E129" s="248" t="s">
        <v>8968</v>
      </c>
      <c r="F129" s="249" t="s">
        <v>8969</v>
      </c>
      <c r="G129" s="250" t="s">
        <v>546</v>
      </c>
      <c r="H129" s="251">
        <v>65.599999999999994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6" customFormat="1">
      <c r="A130" s="16"/>
      <c r="B130" s="306"/>
      <c r="C130" s="307"/>
      <c r="D130" s="261" t="s">
        <v>465</v>
      </c>
      <c r="E130" s="308" t="s">
        <v>1</v>
      </c>
      <c r="F130" s="309" t="s">
        <v>8970</v>
      </c>
      <c r="G130" s="307"/>
      <c r="H130" s="308" t="s">
        <v>1</v>
      </c>
      <c r="I130" s="310"/>
      <c r="J130" s="307"/>
      <c r="K130" s="307"/>
      <c r="L130" s="311"/>
      <c r="M130" s="312"/>
      <c r="N130" s="313"/>
      <c r="O130" s="313"/>
      <c r="P130" s="313"/>
      <c r="Q130" s="313"/>
      <c r="R130" s="313"/>
      <c r="S130" s="313"/>
      <c r="T130" s="314"/>
      <c r="U130" s="16"/>
      <c r="V130" s="16"/>
      <c r="W130" s="16"/>
      <c r="X130" s="16"/>
      <c r="Y130" s="16"/>
      <c r="Z130" s="16"/>
      <c r="AA130" s="16"/>
      <c r="AB130" s="16"/>
      <c r="AC130" s="16"/>
      <c r="AD130" s="16"/>
      <c r="AE130" s="16"/>
      <c r="AT130" s="315" t="s">
        <v>465</v>
      </c>
      <c r="AU130" s="315" t="s">
        <v>93</v>
      </c>
      <c r="AV130" s="16" t="s">
        <v>91</v>
      </c>
      <c r="AW130" s="16" t="s">
        <v>38</v>
      </c>
      <c r="AX130" s="16" t="s">
        <v>83</v>
      </c>
      <c r="AY130" s="315" t="s">
        <v>397</v>
      </c>
    </row>
    <row r="131" s="13" customFormat="1">
      <c r="A131" s="13"/>
      <c r="B131" s="269"/>
      <c r="C131" s="270"/>
      <c r="D131" s="261" t="s">
        <v>465</v>
      </c>
      <c r="E131" s="271" t="s">
        <v>1</v>
      </c>
      <c r="F131" s="272" t="s">
        <v>8971</v>
      </c>
      <c r="G131" s="270"/>
      <c r="H131" s="273">
        <v>65.599999999999994</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65.599999999999994</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93</v>
      </c>
      <c r="D133" s="247" t="s">
        <v>400</v>
      </c>
      <c r="E133" s="248" t="s">
        <v>8972</v>
      </c>
      <c r="F133" s="249" t="s">
        <v>8973</v>
      </c>
      <c r="G133" s="250" t="s">
        <v>546</v>
      </c>
      <c r="H133" s="251">
        <v>40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6" customFormat="1">
      <c r="A134" s="16"/>
      <c r="B134" s="306"/>
      <c r="C134" s="307"/>
      <c r="D134" s="261" t="s">
        <v>465</v>
      </c>
      <c r="E134" s="308" t="s">
        <v>1</v>
      </c>
      <c r="F134" s="309" t="s">
        <v>8970</v>
      </c>
      <c r="G134" s="307"/>
      <c r="H134" s="308" t="s">
        <v>1</v>
      </c>
      <c r="I134" s="310"/>
      <c r="J134" s="307"/>
      <c r="K134" s="307"/>
      <c r="L134" s="311"/>
      <c r="M134" s="312"/>
      <c r="N134" s="313"/>
      <c r="O134" s="313"/>
      <c r="P134" s="313"/>
      <c r="Q134" s="313"/>
      <c r="R134" s="313"/>
      <c r="S134" s="313"/>
      <c r="T134" s="314"/>
      <c r="U134" s="16"/>
      <c r="V134" s="16"/>
      <c r="W134" s="16"/>
      <c r="X134" s="16"/>
      <c r="Y134" s="16"/>
      <c r="Z134" s="16"/>
      <c r="AA134" s="16"/>
      <c r="AB134" s="16"/>
      <c r="AC134" s="16"/>
      <c r="AD134" s="16"/>
      <c r="AE134" s="16"/>
      <c r="AT134" s="315" t="s">
        <v>465</v>
      </c>
      <c r="AU134" s="315" t="s">
        <v>93</v>
      </c>
      <c r="AV134" s="16" t="s">
        <v>91</v>
      </c>
      <c r="AW134" s="16" t="s">
        <v>38</v>
      </c>
      <c r="AX134" s="16" t="s">
        <v>83</v>
      </c>
      <c r="AY134" s="315" t="s">
        <v>397</v>
      </c>
    </row>
    <row r="135" s="13" customFormat="1">
      <c r="A135" s="13"/>
      <c r="B135" s="269"/>
      <c r="C135" s="270"/>
      <c r="D135" s="261" t="s">
        <v>465</v>
      </c>
      <c r="E135" s="271" t="s">
        <v>1</v>
      </c>
      <c r="F135" s="272" t="s">
        <v>8974</v>
      </c>
      <c r="G135" s="270"/>
      <c r="H135" s="273">
        <v>40</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40</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16.5" customHeight="1">
      <c r="A137" s="40"/>
      <c r="B137" s="41"/>
      <c r="C137" s="247" t="s">
        <v>112</v>
      </c>
      <c r="D137" s="247" t="s">
        <v>400</v>
      </c>
      <c r="E137" s="248" t="s">
        <v>459</v>
      </c>
      <c r="F137" s="249" t="s">
        <v>460</v>
      </c>
      <c r="G137" s="250" t="s">
        <v>461</v>
      </c>
      <c r="H137" s="251">
        <v>27.800000000000001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6" customFormat="1">
      <c r="A138" s="16"/>
      <c r="B138" s="306"/>
      <c r="C138" s="307"/>
      <c r="D138" s="261" t="s">
        <v>465</v>
      </c>
      <c r="E138" s="308" t="s">
        <v>1</v>
      </c>
      <c r="F138" s="309" t="s">
        <v>8970</v>
      </c>
      <c r="G138" s="307"/>
      <c r="H138" s="308" t="s">
        <v>1</v>
      </c>
      <c r="I138" s="310"/>
      <c r="J138" s="307"/>
      <c r="K138" s="307"/>
      <c r="L138" s="311"/>
      <c r="M138" s="312"/>
      <c r="N138" s="313"/>
      <c r="O138" s="313"/>
      <c r="P138" s="313"/>
      <c r="Q138" s="313"/>
      <c r="R138" s="313"/>
      <c r="S138" s="313"/>
      <c r="T138" s="314"/>
      <c r="U138" s="16"/>
      <c r="V138" s="16"/>
      <c r="W138" s="16"/>
      <c r="X138" s="16"/>
      <c r="Y138" s="16"/>
      <c r="Z138" s="16"/>
      <c r="AA138" s="16"/>
      <c r="AB138" s="16"/>
      <c r="AC138" s="16"/>
      <c r="AD138" s="16"/>
      <c r="AE138" s="16"/>
      <c r="AT138" s="315" t="s">
        <v>465</v>
      </c>
      <c r="AU138" s="315" t="s">
        <v>93</v>
      </c>
      <c r="AV138" s="16" t="s">
        <v>91</v>
      </c>
      <c r="AW138" s="16" t="s">
        <v>38</v>
      </c>
      <c r="AX138" s="16" t="s">
        <v>83</v>
      </c>
      <c r="AY138" s="315" t="s">
        <v>397</v>
      </c>
    </row>
    <row r="139" s="13" customFormat="1">
      <c r="A139" s="13"/>
      <c r="B139" s="269"/>
      <c r="C139" s="270"/>
      <c r="D139" s="261" t="s">
        <v>465</v>
      </c>
      <c r="E139" s="271" t="s">
        <v>1</v>
      </c>
      <c r="F139" s="272" t="s">
        <v>8975</v>
      </c>
      <c r="G139" s="270"/>
      <c r="H139" s="273">
        <v>27.800000000000001</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27.800000000000001</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21.75" customHeight="1">
      <c r="A141" s="40"/>
      <c r="B141" s="41"/>
      <c r="C141" s="247" t="s">
        <v>124</v>
      </c>
      <c r="D141" s="247" t="s">
        <v>400</v>
      </c>
      <c r="E141" s="248" t="s">
        <v>7572</v>
      </c>
      <c r="F141" s="249" t="s">
        <v>8976</v>
      </c>
      <c r="G141" s="250" t="s">
        <v>546</v>
      </c>
      <c r="H141" s="251">
        <v>67.5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6" customFormat="1">
      <c r="A142" s="16"/>
      <c r="B142" s="306"/>
      <c r="C142" s="307"/>
      <c r="D142" s="261" t="s">
        <v>465</v>
      </c>
      <c r="E142" s="308" t="s">
        <v>1</v>
      </c>
      <c r="F142" s="309" t="s">
        <v>8970</v>
      </c>
      <c r="G142" s="307"/>
      <c r="H142" s="308" t="s">
        <v>1</v>
      </c>
      <c r="I142" s="310"/>
      <c r="J142" s="307"/>
      <c r="K142" s="307"/>
      <c r="L142" s="311"/>
      <c r="M142" s="312"/>
      <c r="N142" s="313"/>
      <c r="O142" s="313"/>
      <c r="P142" s="313"/>
      <c r="Q142" s="313"/>
      <c r="R142" s="313"/>
      <c r="S142" s="313"/>
      <c r="T142" s="314"/>
      <c r="U142" s="16"/>
      <c r="V142" s="16"/>
      <c r="W142" s="16"/>
      <c r="X142" s="16"/>
      <c r="Y142" s="16"/>
      <c r="Z142" s="16"/>
      <c r="AA142" s="16"/>
      <c r="AB142" s="16"/>
      <c r="AC142" s="16"/>
      <c r="AD142" s="16"/>
      <c r="AE142" s="16"/>
      <c r="AT142" s="315" t="s">
        <v>465</v>
      </c>
      <c r="AU142" s="315" t="s">
        <v>93</v>
      </c>
      <c r="AV142" s="16" t="s">
        <v>91</v>
      </c>
      <c r="AW142" s="16" t="s">
        <v>38</v>
      </c>
      <c r="AX142" s="16" t="s">
        <v>83</v>
      </c>
      <c r="AY142" s="315" t="s">
        <v>397</v>
      </c>
    </row>
    <row r="143" s="13" customFormat="1">
      <c r="A143" s="13"/>
      <c r="B143" s="269"/>
      <c r="C143" s="270"/>
      <c r="D143" s="261" t="s">
        <v>465</v>
      </c>
      <c r="E143" s="271" t="s">
        <v>1</v>
      </c>
      <c r="F143" s="272" t="s">
        <v>8977</v>
      </c>
      <c r="G143" s="270"/>
      <c r="H143" s="273">
        <v>67.5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67.5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12" customFormat="1" ht="22.8" customHeight="1">
      <c r="A145" s="12"/>
      <c r="B145" s="231"/>
      <c r="C145" s="232"/>
      <c r="D145" s="233" t="s">
        <v>82</v>
      </c>
      <c r="E145" s="245" t="s">
        <v>130</v>
      </c>
      <c r="F145" s="245" t="s">
        <v>7602</v>
      </c>
      <c r="G145" s="232"/>
      <c r="H145" s="232"/>
      <c r="I145" s="235"/>
      <c r="J145" s="246">
        <f>BK145</f>
        <v>0</v>
      </c>
      <c r="K145" s="232"/>
      <c r="L145" s="237"/>
      <c r="M145" s="238"/>
      <c r="N145" s="239"/>
      <c r="O145" s="239"/>
      <c r="P145" s="240">
        <f>SUM(P146:P161)</f>
        <v>0</v>
      </c>
      <c r="Q145" s="239"/>
      <c r="R145" s="240">
        <f>SUM(R146:R161)</f>
        <v>0</v>
      </c>
      <c r="S145" s="239"/>
      <c r="T145" s="241">
        <f>SUM(T146:T161)</f>
        <v>0</v>
      </c>
      <c r="U145" s="12"/>
      <c r="V145" s="12"/>
      <c r="W145" s="12"/>
      <c r="X145" s="12"/>
      <c r="Y145" s="12"/>
      <c r="Z145" s="12"/>
      <c r="AA145" s="12"/>
      <c r="AB145" s="12"/>
      <c r="AC145" s="12"/>
      <c r="AD145" s="12"/>
      <c r="AE145" s="12"/>
      <c r="AR145" s="242" t="s">
        <v>91</v>
      </c>
      <c r="AT145" s="243" t="s">
        <v>82</v>
      </c>
      <c r="AU145" s="243" t="s">
        <v>91</v>
      </c>
      <c r="AY145" s="242" t="s">
        <v>397</v>
      </c>
      <c r="BK145" s="244">
        <f>SUM(BK146:BK161)</f>
        <v>0</v>
      </c>
    </row>
    <row r="146" s="2" customFormat="1" ht="16.5" customHeight="1">
      <c r="A146" s="40"/>
      <c r="B146" s="41"/>
      <c r="C146" s="247" t="s">
        <v>130</v>
      </c>
      <c r="D146" s="247" t="s">
        <v>400</v>
      </c>
      <c r="E146" s="248" t="s">
        <v>8849</v>
      </c>
      <c r="F146" s="249" t="s">
        <v>8850</v>
      </c>
      <c r="G146" s="250" t="s">
        <v>546</v>
      </c>
      <c r="H146" s="251">
        <v>67.5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16" customFormat="1">
      <c r="A147" s="16"/>
      <c r="B147" s="306"/>
      <c r="C147" s="307"/>
      <c r="D147" s="261" t="s">
        <v>465</v>
      </c>
      <c r="E147" s="308" t="s">
        <v>1</v>
      </c>
      <c r="F147" s="309" t="s">
        <v>8970</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465</v>
      </c>
      <c r="AU147" s="315" t="s">
        <v>93</v>
      </c>
      <c r="AV147" s="16" t="s">
        <v>91</v>
      </c>
      <c r="AW147" s="16" t="s">
        <v>38</v>
      </c>
      <c r="AX147" s="16" t="s">
        <v>83</v>
      </c>
      <c r="AY147" s="315" t="s">
        <v>397</v>
      </c>
    </row>
    <row r="148" s="13" customFormat="1">
      <c r="A148" s="13"/>
      <c r="B148" s="269"/>
      <c r="C148" s="270"/>
      <c r="D148" s="261" t="s">
        <v>465</v>
      </c>
      <c r="E148" s="271" t="s">
        <v>1</v>
      </c>
      <c r="F148" s="272" t="s">
        <v>8977</v>
      </c>
      <c r="G148" s="270"/>
      <c r="H148" s="273">
        <v>67.5</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67.5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133</v>
      </c>
      <c r="D150" s="247" t="s">
        <v>400</v>
      </c>
      <c r="E150" s="248" t="s">
        <v>8855</v>
      </c>
      <c r="F150" s="249" t="s">
        <v>8856</v>
      </c>
      <c r="G150" s="250" t="s">
        <v>546</v>
      </c>
      <c r="H150" s="251">
        <v>67.5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151</v>
      </c>
    </row>
    <row r="151" s="16" customFormat="1">
      <c r="A151" s="16"/>
      <c r="B151" s="306"/>
      <c r="C151" s="307"/>
      <c r="D151" s="261" t="s">
        <v>465</v>
      </c>
      <c r="E151" s="308" t="s">
        <v>1</v>
      </c>
      <c r="F151" s="309" t="s">
        <v>8970</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465</v>
      </c>
      <c r="AU151" s="315" t="s">
        <v>93</v>
      </c>
      <c r="AV151" s="16" t="s">
        <v>91</v>
      </c>
      <c r="AW151" s="16" t="s">
        <v>38</v>
      </c>
      <c r="AX151" s="16" t="s">
        <v>83</v>
      </c>
      <c r="AY151" s="315" t="s">
        <v>397</v>
      </c>
    </row>
    <row r="152" s="13" customFormat="1">
      <c r="A152" s="13"/>
      <c r="B152" s="269"/>
      <c r="C152" s="270"/>
      <c r="D152" s="261" t="s">
        <v>465</v>
      </c>
      <c r="E152" s="271" t="s">
        <v>1</v>
      </c>
      <c r="F152" s="272" t="s">
        <v>8977</v>
      </c>
      <c r="G152" s="270"/>
      <c r="H152" s="273">
        <v>67.5</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67.5</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21.75" customHeight="1">
      <c r="A154" s="40"/>
      <c r="B154" s="41"/>
      <c r="C154" s="247" t="s">
        <v>139</v>
      </c>
      <c r="D154" s="247" t="s">
        <v>400</v>
      </c>
      <c r="E154" s="248" t="s">
        <v>8978</v>
      </c>
      <c r="F154" s="249" t="s">
        <v>8979</v>
      </c>
      <c r="G154" s="250" t="s">
        <v>546</v>
      </c>
      <c r="H154" s="251">
        <v>67.5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157</v>
      </c>
    </row>
    <row r="155" s="16" customFormat="1">
      <c r="A155" s="16"/>
      <c r="B155" s="306"/>
      <c r="C155" s="307"/>
      <c r="D155" s="261" t="s">
        <v>465</v>
      </c>
      <c r="E155" s="308" t="s">
        <v>1</v>
      </c>
      <c r="F155" s="309" t="s">
        <v>8970</v>
      </c>
      <c r="G155" s="307"/>
      <c r="H155" s="308" t="s">
        <v>1</v>
      </c>
      <c r="I155" s="310"/>
      <c r="J155" s="307"/>
      <c r="K155" s="307"/>
      <c r="L155" s="311"/>
      <c r="M155" s="312"/>
      <c r="N155" s="313"/>
      <c r="O155" s="313"/>
      <c r="P155" s="313"/>
      <c r="Q155" s="313"/>
      <c r="R155" s="313"/>
      <c r="S155" s="313"/>
      <c r="T155" s="314"/>
      <c r="U155" s="16"/>
      <c r="V155" s="16"/>
      <c r="W155" s="16"/>
      <c r="X155" s="16"/>
      <c r="Y155" s="16"/>
      <c r="Z155" s="16"/>
      <c r="AA155" s="16"/>
      <c r="AB155" s="16"/>
      <c r="AC155" s="16"/>
      <c r="AD155" s="16"/>
      <c r="AE155" s="16"/>
      <c r="AT155" s="315" t="s">
        <v>465</v>
      </c>
      <c r="AU155" s="315" t="s">
        <v>93</v>
      </c>
      <c r="AV155" s="16" t="s">
        <v>91</v>
      </c>
      <c r="AW155" s="16" t="s">
        <v>38</v>
      </c>
      <c r="AX155" s="16" t="s">
        <v>83</v>
      </c>
      <c r="AY155" s="315" t="s">
        <v>397</v>
      </c>
    </row>
    <row r="156" s="13" customFormat="1">
      <c r="A156" s="13"/>
      <c r="B156" s="269"/>
      <c r="C156" s="270"/>
      <c r="D156" s="261" t="s">
        <v>465</v>
      </c>
      <c r="E156" s="271" t="s">
        <v>1</v>
      </c>
      <c r="F156" s="272" t="s">
        <v>8977</v>
      </c>
      <c r="G156" s="270"/>
      <c r="H156" s="273">
        <v>67.5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67.5</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21.75" customHeight="1">
      <c r="A158" s="40"/>
      <c r="B158" s="41"/>
      <c r="C158" s="316" t="s">
        <v>136</v>
      </c>
      <c r="D158" s="316" t="s">
        <v>534</v>
      </c>
      <c r="E158" s="317" t="s">
        <v>8879</v>
      </c>
      <c r="F158" s="318" t="s">
        <v>8880</v>
      </c>
      <c r="G158" s="319" t="s">
        <v>546</v>
      </c>
      <c r="H158" s="320">
        <v>74.25</v>
      </c>
      <c r="I158" s="321"/>
      <c r="J158" s="322">
        <f>ROUND(I158*H158,2)</f>
        <v>0</v>
      </c>
      <c r="K158" s="323"/>
      <c r="L158" s="324"/>
      <c r="M158" s="325" t="s">
        <v>1</v>
      </c>
      <c r="N158" s="32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136</v>
      </c>
      <c r="AT158" s="259" t="s">
        <v>534</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162</v>
      </c>
    </row>
    <row r="159" s="13" customFormat="1">
      <c r="A159" s="13"/>
      <c r="B159" s="269"/>
      <c r="C159" s="270"/>
      <c r="D159" s="261" t="s">
        <v>465</v>
      </c>
      <c r="E159" s="271" t="s">
        <v>1</v>
      </c>
      <c r="F159" s="272" t="s">
        <v>8980</v>
      </c>
      <c r="G159" s="270"/>
      <c r="H159" s="273">
        <v>74.25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74.25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316" t="s">
        <v>142</v>
      </c>
      <c r="D161" s="316" t="s">
        <v>534</v>
      </c>
      <c r="E161" s="317" t="s">
        <v>8882</v>
      </c>
      <c r="F161" s="318" t="s">
        <v>8883</v>
      </c>
      <c r="G161" s="319" t="s">
        <v>546</v>
      </c>
      <c r="H161" s="320">
        <v>15.73</v>
      </c>
      <c r="I161" s="321"/>
      <c r="J161" s="322">
        <f>ROUND(I161*H161,2)</f>
        <v>0</v>
      </c>
      <c r="K161" s="323"/>
      <c r="L161" s="324"/>
      <c r="M161" s="325" t="s">
        <v>1</v>
      </c>
      <c r="N161" s="32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136</v>
      </c>
      <c r="AT161" s="259" t="s">
        <v>534</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168</v>
      </c>
    </row>
    <row r="162" s="12" customFormat="1" ht="22.8" customHeight="1">
      <c r="A162" s="12"/>
      <c r="B162" s="231"/>
      <c r="C162" s="232"/>
      <c r="D162" s="233" t="s">
        <v>82</v>
      </c>
      <c r="E162" s="245" t="s">
        <v>142</v>
      </c>
      <c r="F162" s="245" t="s">
        <v>471</v>
      </c>
      <c r="G162" s="232"/>
      <c r="H162" s="232"/>
      <c r="I162" s="235"/>
      <c r="J162" s="246">
        <f>BK162</f>
        <v>0</v>
      </c>
      <c r="K162" s="232"/>
      <c r="L162" s="237"/>
      <c r="M162" s="238"/>
      <c r="N162" s="239"/>
      <c r="O162" s="239"/>
      <c r="P162" s="240">
        <f>SUM(P163:P169)</f>
        <v>0</v>
      </c>
      <c r="Q162" s="239"/>
      <c r="R162" s="240">
        <f>SUM(R163:R169)</f>
        <v>0</v>
      </c>
      <c r="S162" s="239"/>
      <c r="T162" s="241">
        <f>SUM(T163:T169)</f>
        <v>0</v>
      </c>
      <c r="U162" s="12"/>
      <c r="V162" s="12"/>
      <c r="W162" s="12"/>
      <c r="X162" s="12"/>
      <c r="Y162" s="12"/>
      <c r="Z162" s="12"/>
      <c r="AA162" s="12"/>
      <c r="AB162" s="12"/>
      <c r="AC162" s="12"/>
      <c r="AD162" s="12"/>
      <c r="AE162" s="12"/>
      <c r="AR162" s="242" t="s">
        <v>91</v>
      </c>
      <c r="AT162" s="243" t="s">
        <v>82</v>
      </c>
      <c r="AU162" s="243" t="s">
        <v>91</v>
      </c>
      <c r="AY162" s="242" t="s">
        <v>397</v>
      </c>
      <c r="BK162" s="244">
        <f>SUM(BK163:BK169)</f>
        <v>0</v>
      </c>
    </row>
    <row r="163" s="2" customFormat="1" ht="21.75" customHeight="1">
      <c r="A163" s="40"/>
      <c r="B163" s="41"/>
      <c r="C163" s="247" t="s">
        <v>145</v>
      </c>
      <c r="D163" s="247" t="s">
        <v>400</v>
      </c>
      <c r="E163" s="248" t="s">
        <v>8900</v>
      </c>
      <c r="F163" s="249" t="s">
        <v>8901</v>
      </c>
      <c r="G163" s="250" t="s">
        <v>461</v>
      </c>
      <c r="H163" s="251">
        <v>33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174</v>
      </c>
    </row>
    <row r="164" s="16" customFormat="1">
      <c r="A164" s="16"/>
      <c r="B164" s="306"/>
      <c r="C164" s="307"/>
      <c r="D164" s="261" t="s">
        <v>465</v>
      </c>
      <c r="E164" s="308" t="s">
        <v>1</v>
      </c>
      <c r="F164" s="309" t="s">
        <v>8970</v>
      </c>
      <c r="G164" s="307"/>
      <c r="H164" s="308" t="s">
        <v>1</v>
      </c>
      <c r="I164" s="310"/>
      <c r="J164" s="307"/>
      <c r="K164" s="307"/>
      <c r="L164" s="311"/>
      <c r="M164" s="312"/>
      <c r="N164" s="313"/>
      <c r="O164" s="313"/>
      <c r="P164" s="313"/>
      <c r="Q164" s="313"/>
      <c r="R164" s="313"/>
      <c r="S164" s="313"/>
      <c r="T164" s="314"/>
      <c r="U164" s="16"/>
      <c r="V164" s="16"/>
      <c r="W164" s="16"/>
      <c r="X164" s="16"/>
      <c r="Y164" s="16"/>
      <c r="Z164" s="16"/>
      <c r="AA164" s="16"/>
      <c r="AB164" s="16"/>
      <c r="AC164" s="16"/>
      <c r="AD164" s="16"/>
      <c r="AE164" s="16"/>
      <c r="AT164" s="315" t="s">
        <v>465</v>
      </c>
      <c r="AU164" s="315" t="s">
        <v>93</v>
      </c>
      <c r="AV164" s="16" t="s">
        <v>91</v>
      </c>
      <c r="AW164" s="16" t="s">
        <v>38</v>
      </c>
      <c r="AX164" s="16" t="s">
        <v>83</v>
      </c>
      <c r="AY164" s="315" t="s">
        <v>397</v>
      </c>
    </row>
    <row r="165" s="13" customFormat="1">
      <c r="A165" s="13"/>
      <c r="B165" s="269"/>
      <c r="C165" s="270"/>
      <c r="D165" s="261" t="s">
        <v>465</v>
      </c>
      <c r="E165" s="271" t="s">
        <v>1</v>
      </c>
      <c r="F165" s="272" t="s">
        <v>8981</v>
      </c>
      <c r="G165" s="270"/>
      <c r="H165" s="273">
        <v>33</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33</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16.5" customHeight="1">
      <c r="A167" s="40"/>
      <c r="B167" s="41"/>
      <c r="C167" s="316" t="s">
        <v>148</v>
      </c>
      <c r="D167" s="316" t="s">
        <v>534</v>
      </c>
      <c r="E167" s="317" t="s">
        <v>8903</v>
      </c>
      <c r="F167" s="318" t="s">
        <v>8904</v>
      </c>
      <c r="G167" s="319" t="s">
        <v>461</v>
      </c>
      <c r="H167" s="320">
        <v>36.299999999999997</v>
      </c>
      <c r="I167" s="321"/>
      <c r="J167" s="322">
        <f>ROUND(I167*H167,2)</f>
        <v>0</v>
      </c>
      <c r="K167" s="323"/>
      <c r="L167" s="324"/>
      <c r="M167" s="325" t="s">
        <v>1</v>
      </c>
      <c r="N167" s="32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136</v>
      </c>
      <c r="AT167" s="259" t="s">
        <v>534</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179</v>
      </c>
    </row>
    <row r="168" s="13" customFormat="1">
      <c r="A168" s="13"/>
      <c r="B168" s="269"/>
      <c r="C168" s="270"/>
      <c r="D168" s="261" t="s">
        <v>465</v>
      </c>
      <c r="E168" s="271" t="s">
        <v>1</v>
      </c>
      <c r="F168" s="272" t="s">
        <v>8982</v>
      </c>
      <c r="G168" s="270"/>
      <c r="H168" s="273">
        <v>36.299999999999997</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465</v>
      </c>
      <c r="AU168" s="279" t="s">
        <v>93</v>
      </c>
      <c r="AV168" s="13" t="s">
        <v>93</v>
      </c>
      <c r="AW168" s="13" t="s">
        <v>38</v>
      </c>
      <c r="AX168" s="13" t="s">
        <v>83</v>
      </c>
      <c r="AY168" s="279" t="s">
        <v>397</v>
      </c>
    </row>
    <row r="169" s="14" customFormat="1">
      <c r="A169" s="14"/>
      <c r="B169" s="280"/>
      <c r="C169" s="281"/>
      <c r="D169" s="261" t="s">
        <v>465</v>
      </c>
      <c r="E169" s="282" t="s">
        <v>1</v>
      </c>
      <c r="F169" s="283" t="s">
        <v>467</v>
      </c>
      <c r="G169" s="281"/>
      <c r="H169" s="284">
        <v>36.299999999999997</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465</v>
      </c>
      <c r="AU169" s="290" t="s">
        <v>93</v>
      </c>
      <c r="AV169" s="14" t="s">
        <v>124</v>
      </c>
      <c r="AW169" s="14" t="s">
        <v>38</v>
      </c>
      <c r="AX169" s="14" t="s">
        <v>91</v>
      </c>
      <c r="AY169" s="290" t="s">
        <v>397</v>
      </c>
    </row>
    <row r="170" s="12" customFormat="1" ht="22.8" customHeight="1">
      <c r="A170" s="12"/>
      <c r="B170" s="231"/>
      <c r="C170" s="232"/>
      <c r="D170" s="233" t="s">
        <v>82</v>
      </c>
      <c r="E170" s="245" t="s">
        <v>498</v>
      </c>
      <c r="F170" s="245" t="s">
        <v>499</v>
      </c>
      <c r="G170" s="232"/>
      <c r="H170" s="232"/>
      <c r="I170" s="235"/>
      <c r="J170" s="246">
        <f>BK170</f>
        <v>0</v>
      </c>
      <c r="K170" s="232"/>
      <c r="L170" s="237"/>
      <c r="M170" s="238"/>
      <c r="N170" s="239"/>
      <c r="O170" s="239"/>
      <c r="P170" s="240">
        <f>SUM(P171:P177)</f>
        <v>0</v>
      </c>
      <c r="Q170" s="239"/>
      <c r="R170" s="240">
        <f>SUM(R171:R177)</f>
        <v>0</v>
      </c>
      <c r="S170" s="239"/>
      <c r="T170" s="241">
        <f>SUM(T171:T177)</f>
        <v>0</v>
      </c>
      <c r="U170" s="12"/>
      <c r="V170" s="12"/>
      <c r="W170" s="12"/>
      <c r="X170" s="12"/>
      <c r="Y170" s="12"/>
      <c r="Z170" s="12"/>
      <c r="AA170" s="12"/>
      <c r="AB170" s="12"/>
      <c r="AC170" s="12"/>
      <c r="AD170" s="12"/>
      <c r="AE170" s="12"/>
      <c r="AR170" s="242" t="s">
        <v>91</v>
      </c>
      <c r="AT170" s="243" t="s">
        <v>82</v>
      </c>
      <c r="AU170" s="243" t="s">
        <v>91</v>
      </c>
      <c r="AY170" s="242" t="s">
        <v>397</v>
      </c>
      <c r="BK170" s="244">
        <f>SUM(BK171:BK177)</f>
        <v>0</v>
      </c>
    </row>
    <row r="171" s="2" customFormat="1" ht="21.75" customHeight="1">
      <c r="A171" s="40"/>
      <c r="B171" s="41"/>
      <c r="C171" s="247" t="s">
        <v>151</v>
      </c>
      <c r="D171" s="247" t="s">
        <v>400</v>
      </c>
      <c r="E171" s="248" t="s">
        <v>500</v>
      </c>
      <c r="F171" s="249" t="s">
        <v>501</v>
      </c>
      <c r="G171" s="250" t="s">
        <v>502</v>
      </c>
      <c r="H171" s="251">
        <v>36.651000000000003</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188</v>
      </c>
    </row>
    <row r="172" s="2" customFormat="1">
      <c r="A172" s="40"/>
      <c r="B172" s="41"/>
      <c r="C172" s="42"/>
      <c r="D172" s="261" t="s">
        <v>404</v>
      </c>
      <c r="E172" s="42"/>
      <c r="F172" s="262" t="s">
        <v>503</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404</v>
      </c>
      <c r="AU172" s="18" t="s">
        <v>93</v>
      </c>
    </row>
    <row r="173" s="2" customFormat="1" ht="21.75" customHeight="1">
      <c r="A173" s="40"/>
      <c r="B173" s="41"/>
      <c r="C173" s="247" t="s">
        <v>154</v>
      </c>
      <c r="D173" s="247" t="s">
        <v>400</v>
      </c>
      <c r="E173" s="248" t="s">
        <v>504</v>
      </c>
      <c r="F173" s="249" t="s">
        <v>505</v>
      </c>
      <c r="G173" s="250" t="s">
        <v>502</v>
      </c>
      <c r="H173" s="251">
        <v>36.651000000000003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194</v>
      </c>
    </row>
    <row r="174" s="2" customFormat="1" ht="21.75" customHeight="1">
      <c r="A174" s="40"/>
      <c r="B174" s="41"/>
      <c r="C174" s="247" t="s">
        <v>157</v>
      </c>
      <c r="D174" s="247" t="s">
        <v>400</v>
      </c>
      <c r="E174" s="248" t="s">
        <v>506</v>
      </c>
      <c r="F174" s="249" t="s">
        <v>507</v>
      </c>
      <c r="G174" s="250" t="s">
        <v>502</v>
      </c>
      <c r="H174" s="251">
        <v>733.01999999999998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200</v>
      </c>
    </row>
    <row r="175" s="13" customFormat="1">
      <c r="A175" s="13"/>
      <c r="B175" s="269"/>
      <c r="C175" s="270"/>
      <c r="D175" s="261" t="s">
        <v>465</v>
      </c>
      <c r="E175" s="271" t="s">
        <v>1</v>
      </c>
      <c r="F175" s="272" t="s">
        <v>8983</v>
      </c>
      <c r="G175" s="270"/>
      <c r="H175" s="273">
        <v>733.01999999999998</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733.01999999999998</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16.5" customHeight="1">
      <c r="A177" s="40"/>
      <c r="B177" s="41"/>
      <c r="C177" s="247" t="s">
        <v>8</v>
      </c>
      <c r="D177" s="247" t="s">
        <v>400</v>
      </c>
      <c r="E177" s="248" t="s">
        <v>509</v>
      </c>
      <c r="F177" s="249" t="s">
        <v>510</v>
      </c>
      <c r="G177" s="250" t="s">
        <v>502</v>
      </c>
      <c r="H177" s="251">
        <v>36.651000000000003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206</v>
      </c>
    </row>
    <row r="178" s="12" customFormat="1" ht="22.8" customHeight="1">
      <c r="A178" s="12"/>
      <c r="B178" s="231"/>
      <c r="C178" s="232"/>
      <c r="D178" s="233" t="s">
        <v>82</v>
      </c>
      <c r="E178" s="245" t="s">
        <v>1353</v>
      </c>
      <c r="F178" s="245" t="s">
        <v>1354</v>
      </c>
      <c r="G178" s="232"/>
      <c r="H178" s="232"/>
      <c r="I178" s="235"/>
      <c r="J178" s="246">
        <f>BK178</f>
        <v>0</v>
      </c>
      <c r="K178" s="232"/>
      <c r="L178" s="237"/>
      <c r="M178" s="238"/>
      <c r="N178" s="239"/>
      <c r="O178" s="239"/>
      <c r="P178" s="240">
        <f>P179</f>
        <v>0</v>
      </c>
      <c r="Q178" s="239"/>
      <c r="R178" s="240">
        <f>R179</f>
        <v>0</v>
      </c>
      <c r="S178" s="239"/>
      <c r="T178" s="241">
        <f>T179</f>
        <v>0</v>
      </c>
      <c r="U178" s="12"/>
      <c r="V178" s="12"/>
      <c r="W178" s="12"/>
      <c r="X178" s="12"/>
      <c r="Y178" s="12"/>
      <c r="Z178" s="12"/>
      <c r="AA178" s="12"/>
      <c r="AB178" s="12"/>
      <c r="AC178" s="12"/>
      <c r="AD178" s="12"/>
      <c r="AE178" s="12"/>
      <c r="AR178" s="242" t="s">
        <v>91</v>
      </c>
      <c r="AT178" s="243" t="s">
        <v>82</v>
      </c>
      <c r="AU178" s="243" t="s">
        <v>91</v>
      </c>
      <c r="AY178" s="242" t="s">
        <v>397</v>
      </c>
      <c r="BK178" s="244">
        <f>BK179</f>
        <v>0</v>
      </c>
    </row>
    <row r="179" s="2" customFormat="1" ht="21.75" customHeight="1">
      <c r="A179" s="40"/>
      <c r="B179" s="41"/>
      <c r="C179" s="247" t="s">
        <v>162</v>
      </c>
      <c r="D179" s="247" t="s">
        <v>400</v>
      </c>
      <c r="E179" s="248" t="s">
        <v>8984</v>
      </c>
      <c r="F179" s="249" t="s">
        <v>8985</v>
      </c>
      <c r="G179" s="250" t="s">
        <v>502</v>
      </c>
      <c r="H179" s="251">
        <v>51.883000000000003</v>
      </c>
      <c r="I179" s="252"/>
      <c r="J179" s="253">
        <f>ROUND(I179*H179,2)</f>
        <v>0</v>
      </c>
      <c r="K179" s="254"/>
      <c r="L179" s="46"/>
      <c r="M179" s="302" t="s">
        <v>1</v>
      </c>
      <c r="N179" s="303" t="s">
        <v>48</v>
      </c>
      <c r="O179" s="267"/>
      <c r="P179" s="304">
        <f>O179*H179</f>
        <v>0</v>
      </c>
      <c r="Q179" s="304">
        <v>0</v>
      </c>
      <c r="R179" s="304">
        <f>Q179*H179</f>
        <v>0</v>
      </c>
      <c r="S179" s="304">
        <v>0</v>
      </c>
      <c r="T179" s="305">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212</v>
      </c>
    </row>
    <row r="180" s="2" customFormat="1" ht="6.96" customHeight="1">
      <c r="A180" s="40"/>
      <c r="B180" s="68"/>
      <c r="C180" s="69"/>
      <c r="D180" s="69"/>
      <c r="E180" s="69"/>
      <c r="F180" s="69"/>
      <c r="G180" s="69"/>
      <c r="H180" s="69"/>
      <c r="I180" s="195"/>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AgMu/OyEguSMYNvCiE9WvxLKTWTq1rTw1FSjaH3CRyGjYqBQBhpLBjVL9jXnQ0lCxSTHPvhWcTSABS73eZJt4g==" hashValue="OrAE6p3mZh84uC8RYLaVB+aX6xf+pECsKI32hzIWjIed71wA56AfAqkpODgMQRXroYbmIdUqJpLZFQ+OM4FcVg==" algorithmName="SHA-512" password="CC35"/>
  <autoFilter ref="C125:K179"/>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8966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8986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ROUND((SUM(BE126:BE220)),  2)</f>
        <v>0</v>
      </c>
      <c r="G35" s="40"/>
      <c r="H35" s="40"/>
      <c r="I35" s="174">
        <v>0.20999999999999999</v>
      </c>
      <c r="J35" s="173">
        <f>ROUND(((SUM(BE126:BE220))*I35),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ROUND((SUM(BF126:BF220)),  2)</f>
        <v>0</v>
      </c>
      <c r="G36" s="40"/>
      <c r="H36" s="40"/>
      <c r="I36" s="174">
        <v>0.14999999999999999</v>
      </c>
      <c r="J36" s="173">
        <f>ROUND(((SUM(BF126:BF220))*I36),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ROUND((SUM(BG126:BG220)),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ROUND((SUM(BH126:BH220)),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ROUND((SUM(BI126:BI220)),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8966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602.2 - Bezpečnostní ostrůvky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452</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453</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7591</v>
      </c>
      <c r="E101" s="214"/>
      <c r="F101" s="214"/>
      <c r="G101" s="214"/>
      <c r="H101" s="214"/>
      <c r="I101" s="215"/>
      <c r="J101" s="216">
        <f>J160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454</v>
      </c>
      <c r="E102" s="214"/>
      <c r="F102" s="214"/>
      <c r="G102" s="214"/>
      <c r="H102" s="214"/>
      <c r="I102" s="215"/>
      <c r="J102" s="216">
        <f>J185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455</v>
      </c>
      <c r="E103" s="214"/>
      <c r="F103" s="214"/>
      <c r="G103" s="214"/>
      <c r="H103" s="214"/>
      <c r="I103" s="215"/>
      <c r="J103" s="216">
        <f>J211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562</v>
      </c>
      <c r="E104" s="214"/>
      <c r="F104" s="214"/>
      <c r="G104" s="214"/>
      <c r="H104" s="214"/>
      <c r="I104" s="215"/>
      <c r="J104" s="216">
        <f>J219</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383</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368</v>
      </c>
      <c r="D115" s="23"/>
      <c r="E115" s="23"/>
      <c r="F115" s="23"/>
      <c r="G115" s="23"/>
      <c r="H115" s="23"/>
      <c r="I115" s="149"/>
      <c r="J115" s="23"/>
      <c r="K115" s="23"/>
      <c r="L115" s="21"/>
    </row>
    <row r="116" s="2" customFormat="1" ht="16.5" customHeight="1">
      <c r="A116" s="40"/>
      <c r="B116" s="41"/>
      <c r="C116" s="42"/>
      <c r="D116" s="42"/>
      <c r="E116" s="199" t="s">
        <v>8966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556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602.2 - Bezpečnostní ostrůvky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1. 6. 2020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384</v>
      </c>
      <c r="D125" s="221" t="s">
        <v>68</v>
      </c>
      <c r="E125" s="221" t="s">
        <v>64</v>
      </c>
      <c r="F125" s="221" t="s">
        <v>65</v>
      </c>
      <c r="G125" s="221" t="s">
        <v>385</v>
      </c>
      <c r="H125" s="221" t="s">
        <v>386</v>
      </c>
      <c r="I125" s="222" t="s">
        <v>387</v>
      </c>
      <c r="J125" s="223" t="s">
        <v>372</v>
      </c>
      <c r="K125" s="224" t="s">
        <v>388</v>
      </c>
      <c r="L125" s="225"/>
      <c r="M125" s="102" t="s">
        <v>1</v>
      </c>
      <c r="N125" s="103" t="s">
        <v>47</v>
      </c>
      <c r="O125" s="103" t="s">
        <v>389</v>
      </c>
      <c r="P125" s="103" t="s">
        <v>390</v>
      </c>
      <c r="Q125" s="103" t="s">
        <v>391</v>
      </c>
      <c r="R125" s="103" t="s">
        <v>392</v>
      </c>
      <c r="S125" s="103" t="s">
        <v>393</v>
      </c>
      <c r="T125" s="104" t="s">
        <v>394</v>
      </c>
      <c r="U125" s="218"/>
      <c r="V125" s="218"/>
      <c r="W125" s="218"/>
      <c r="X125" s="218"/>
      <c r="Y125" s="218"/>
      <c r="Z125" s="218"/>
      <c r="AA125" s="218"/>
      <c r="AB125" s="218"/>
      <c r="AC125" s="218"/>
      <c r="AD125" s="218"/>
      <c r="AE125" s="218"/>
    </row>
    <row r="126" s="2" customFormat="1" ht="22.8" customHeight="1">
      <c r="A126" s="40"/>
      <c r="B126" s="41"/>
      <c r="C126" s="109" t="s">
        <v>395</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374</v>
      </c>
      <c r="BK126" s="230">
        <f>BK127</f>
        <v>0</v>
      </c>
    </row>
    <row r="127" s="12" customFormat="1" ht="25.92" customHeight="1">
      <c r="A127" s="12"/>
      <c r="B127" s="231"/>
      <c r="C127" s="232"/>
      <c r="D127" s="233" t="s">
        <v>82</v>
      </c>
      <c r="E127" s="234" t="s">
        <v>456</v>
      </c>
      <c r="F127" s="234" t="s">
        <v>457</v>
      </c>
      <c r="G127" s="232"/>
      <c r="H127" s="232"/>
      <c r="I127" s="235"/>
      <c r="J127" s="236">
        <f>BK127</f>
        <v>0</v>
      </c>
      <c r="K127" s="232"/>
      <c r="L127" s="237"/>
      <c r="M127" s="238"/>
      <c r="N127" s="239"/>
      <c r="O127" s="239"/>
      <c r="P127" s="240">
        <f>P128+P160+P185+P211+P219</f>
        <v>0</v>
      </c>
      <c r="Q127" s="239"/>
      <c r="R127" s="240">
        <f>R128+R160+R185+R211+R219</f>
        <v>0</v>
      </c>
      <c r="S127" s="239"/>
      <c r="T127" s="241">
        <f>T128+T160+T185+T211+T219</f>
        <v>0</v>
      </c>
      <c r="U127" s="12"/>
      <c r="V127" s="12"/>
      <c r="W127" s="12"/>
      <c r="X127" s="12"/>
      <c r="Y127" s="12"/>
      <c r="Z127" s="12"/>
      <c r="AA127" s="12"/>
      <c r="AB127" s="12"/>
      <c r="AC127" s="12"/>
      <c r="AD127" s="12"/>
      <c r="AE127" s="12"/>
      <c r="AR127" s="242" t="s">
        <v>91</v>
      </c>
      <c r="AT127" s="243" t="s">
        <v>82</v>
      </c>
      <c r="AU127" s="243" t="s">
        <v>83</v>
      </c>
      <c r="AY127" s="242" t="s">
        <v>397</v>
      </c>
      <c r="BK127" s="244">
        <f>BK128+BK160+BK185+BK211+BK219</f>
        <v>0</v>
      </c>
    </row>
    <row r="128" s="12" customFormat="1" ht="22.8" customHeight="1">
      <c r="A128" s="12"/>
      <c r="B128" s="231"/>
      <c r="C128" s="232"/>
      <c r="D128" s="233" t="s">
        <v>82</v>
      </c>
      <c r="E128" s="245" t="s">
        <v>91</v>
      </c>
      <c r="F128" s="245" t="s">
        <v>458</v>
      </c>
      <c r="G128" s="232"/>
      <c r="H128" s="232"/>
      <c r="I128" s="235"/>
      <c r="J128" s="246">
        <f>BK128</f>
        <v>0</v>
      </c>
      <c r="K128" s="232"/>
      <c r="L128" s="237"/>
      <c r="M128" s="238"/>
      <c r="N128" s="239"/>
      <c r="O128" s="239"/>
      <c r="P128" s="240">
        <f>SUM(P129:P159)</f>
        <v>0</v>
      </c>
      <c r="Q128" s="239"/>
      <c r="R128" s="240">
        <f>SUM(R129:R159)</f>
        <v>0</v>
      </c>
      <c r="S128" s="239"/>
      <c r="T128" s="241">
        <f>SUM(T129:T159)</f>
        <v>0</v>
      </c>
      <c r="U128" s="12"/>
      <c r="V128" s="12"/>
      <c r="W128" s="12"/>
      <c r="X128" s="12"/>
      <c r="Y128" s="12"/>
      <c r="Z128" s="12"/>
      <c r="AA128" s="12"/>
      <c r="AB128" s="12"/>
      <c r="AC128" s="12"/>
      <c r="AD128" s="12"/>
      <c r="AE128" s="12"/>
      <c r="AR128" s="242" t="s">
        <v>91</v>
      </c>
      <c r="AT128" s="243" t="s">
        <v>82</v>
      </c>
      <c r="AU128" s="243" t="s">
        <v>91</v>
      </c>
      <c r="AY128" s="242" t="s">
        <v>397</v>
      </c>
      <c r="BK128" s="244">
        <f>SUM(BK129:BK159)</f>
        <v>0</v>
      </c>
    </row>
    <row r="129" s="2" customFormat="1" ht="21.75" customHeight="1">
      <c r="A129" s="40"/>
      <c r="B129" s="41"/>
      <c r="C129" s="247" t="s">
        <v>91</v>
      </c>
      <c r="D129" s="247" t="s">
        <v>400</v>
      </c>
      <c r="E129" s="248" t="s">
        <v>8968</v>
      </c>
      <c r="F129" s="249" t="s">
        <v>8969</v>
      </c>
      <c r="G129" s="250" t="s">
        <v>546</v>
      </c>
      <c r="H129" s="251">
        <v>38.5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6" customFormat="1">
      <c r="A130" s="16"/>
      <c r="B130" s="306"/>
      <c r="C130" s="307"/>
      <c r="D130" s="261" t="s">
        <v>465</v>
      </c>
      <c r="E130" s="308" t="s">
        <v>1</v>
      </c>
      <c r="F130" s="309" t="s">
        <v>8987</v>
      </c>
      <c r="G130" s="307"/>
      <c r="H130" s="308" t="s">
        <v>1</v>
      </c>
      <c r="I130" s="310"/>
      <c r="J130" s="307"/>
      <c r="K130" s="307"/>
      <c r="L130" s="311"/>
      <c r="M130" s="312"/>
      <c r="N130" s="313"/>
      <c r="O130" s="313"/>
      <c r="P130" s="313"/>
      <c r="Q130" s="313"/>
      <c r="R130" s="313"/>
      <c r="S130" s="313"/>
      <c r="T130" s="314"/>
      <c r="U130" s="16"/>
      <c r="V130" s="16"/>
      <c r="W130" s="16"/>
      <c r="X130" s="16"/>
      <c r="Y130" s="16"/>
      <c r="Z130" s="16"/>
      <c r="AA130" s="16"/>
      <c r="AB130" s="16"/>
      <c r="AC130" s="16"/>
      <c r="AD130" s="16"/>
      <c r="AE130" s="16"/>
      <c r="AT130" s="315" t="s">
        <v>465</v>
      </c>
      <c r="AU130" s="315" t="s">
        <v>93</v>
      </c>
      <c r="AV130" s="16" t="s">
        <v>91</v>
      </c>
      <c r="AW130" s="16" t="s">
        <v>38</v>
      </c>
      <c r="AX130" s="16" t="s">
        <v>83</v>
      </c>
      <c r="AY130" s="315" t="s">
        <v>397</v>
      </c>
    </row>
    <row r="131" s="13" customFormat="1">
      <c r="A131" s="13"/>
      <c r="B131" s="269"/>
      <c r="C131" s="270"/>
      <c r="D131" s="261" t="s">
        <v>465</v>
      </c>
      <c r="E131" s="271" t="s">
        <v>1</v>
      </c>
      <c r="F131" s="272" t="s">
        <v>8988</v>
      </c>
      <c r="G131" s="270"/>
      <c r="H131" s="273">
        <v>38.5</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465</v>
      </c>
      <c r="AU131" s="279" t="s">
        <v>93</v>
      </c>
      <c r="AV131" s="13" t="s">
        <v>93</v>
      </c>
      <c r="AW131" s="13" t="s">
        <v>38</v>
      </c>
      <c r="AX131" s="13" t="s">
        <v>83</v>
      </c>
      <c r="AY131" s="279" t="s">
        <v>397</v>
      </c>
    </row>
    <row r="132" s="14" customFormat="1">
      <c r="A132" s="14"/>
      <c r="B132" s="280"/>
      <c r="C132" s="281"/>
      <c r="D132" s="261" t="s">
        <v>465</v>
      </c>
      <c r="E132" s="282" t="s">
        <v>1</v>
      </c>
      <c r="F132" s="283" t="s">
        <v>467</v>
      </c>
      <c r="G132" s="281"/>
      <c r="H132" s="284">
        <v>38.5</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465</v>
      </c>
      <c r="AU132" s="290" t="s">
        <v>93</v>
      </c>
      <c r="AV132" s="14" t="s">
        <v>124</v>
      </c>
      <c r="AW132" s="14" t="s">
        <v>38</v>
      </c>
      <c r="AX132" s="14" t="s">
        <v>91</v>
      </c>
      <c r="AY132" s="290" t="s">
        <v>397</v>
      </c>
    </row>
    <row r="133" s="2" customFormat="1" ht="21.75" customHeight="1">
      <c r="A133" s="40"/>
      <c r="B133" s="41"/>
      <c r="C133" s="247" t="s">
        <v>93</v>
      </c>
      <c r="D133" s="247" t="s">
        <v>400</v>
      </c>
      <c r="E133" s="248" t="s">
        <v>8989</v>
      </c>
      <c r="F133" s="249" t="s">
        <v>8990</v>
      </c>
      <c r="G133" s="250" t="s">
        <v>546</v>
      </c>
      <c r="H133" s="251">
        <v>54.5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6" customFormat="1">
      <c r="A134" s="16"/>
      <c r="B134" s="306"/>
      <c r="C134" s="307"/>
      <c r="D134" s="261" t="s">
        <v>465</v>
      </c>
      <c r="E134" s="308" t="s">
        <v>1</v>
      </c>
      <c r="F134" s="309" t="s">
        <v>8987</v>
      </c>
      <c r="G134" s="307"/>
      <c r="H134" s="308" t="s">
        <v>1</v>
      </c>
      <c r="I134" s="310"/>
      <c r="J134" s="307"/>
      <c r="K134" s="307"/>
      <c r="L134" s="311"/>
      <c r="M134" s="312"/>
      <c r="N134" s="313"/>
      <c r="O134" s="313"/>
      <c r="P134" s="313"/>
      <c r="Q134" s="313"/>
      <c r="R134" s="313"/>
      <c r="S134" s="313"/>
      <c r="T134" s="314"/>
      <c r="U134" s="16"/>
      <c r="V134" s="16"/>
      <c r="W134" s="16"/>
      <c r="X134" s="16"/>
      <c r="Y134" s="16"/>
      <c r="Z134" s="16"/>
      <c r="AA134" s="16"/>
      <c r="AB134" s="16"/>
      <c r="AC134" s="16"/>
      <c r="AD134" s="16"/>
      <c r="AE134" s="16"/>
      <c r="AT134" s="315" t="s">
        <v>465</v>
      </c>
      <c r="AU134" s="315" t="s">
        <v>93</v>
      </c>
      <c r="AV134" s="16" t="s">
        <v>91</v>
      </c>
      <c r="AW134" s="16" t="s">
        <v>38</v>
      </c>
      <c r="AX134" s="16" t="s">
        <v>83</v>
      </c>
      <c r="AY134" s="315" t="s">
        <v>397</v>
      </c>
    </row>
    <row r="135" s="13" customFormat="1">
      <c r="A135" s="13"/>
      <c r="B135" s="269"/>
      <c r="C135" s="270"/>
      <c r="D135" s="261" t="s">
        <v>465</v>
      </c>
      <c r="E135" s="271" t="s">
        <v>1</v>
      </c>
      <c r="F135" s="272" t="s">
        <v>8991</v>
      </c>
      <c r="G135" s="270"/>
      <c r="H135" s="273">
        <v>54.5</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465</v>
      </c>
      <c r="AU135" s="279" t="s">
        <v>93</v>
      </c>
      <c r="AV135" s="13" t="s">
        <v>93</v>
      </c>
      <c r="AW135" s="13" t="s">
        <v>38</v>
      </c>
      <c r="AX135" s="13" t="s">
        <v>83</v>
      </c>
      <c r="AY135" s="279" t="s">
        <v>397</v>
      </c>
    </row>
    <row r="136" s="14" customFormat="1">
      <c r="A136" s="14"/>
      <c r="B136" s="280"/>
      <c r="C136" s="281"/>
      <c r="D136" s="261" t="s">
        <v>465</v>
      </c>
      <c r="E136" s="282" t="s">
        <v>1</v>
      </c>
      <c r="F136" s="283" t="s">
        <v>467</v>
      </c>
      <c r="G136" s="281"/>
      <c r="H136" s="284">
        <v>54.5</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465</v>
      </c>
      <c r="AU136" s="290" t="s">
        <v>93</v>
      </c>
      <c r="AV136" s="14" t="s">
        <v>124</v>
      </c>
      <c r="AW136" s="14" t="s">
        <v>38</v>
      </c>
      <c r="AX136" s="14" t="s">
        <v>91</v>
      </c>
      <c r="AY136" s="290" t="s">
        <v>397</v>
      </c>
    </row>
    <row r="137" s="2" customFormat="1" ht="21.75" customHeight="1">
      <c r="A137" s="40"/>
      <c r="B137" s="41"/>
      <c r="C137" s="247" t="s">
        <v>112</v>
      </c>
      <c r="D137" s="247" t="s">
        <v>400</v>
      </c>
      <c r="E137" s="248" t="s">
        <v>8917</v>
      </c>
      <c r="F137" s="249" t="s">
        <v>8918</v>
      </c>
      <c r="G137" s="250" t="s">
        <v>546</v>
      </c>
      <c r="H137" s="251">
        <v>38.5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6" customFormat="1">
      <c r="A138" s="16"/>
      <c r="B138" s="306"/>
      <c r="C138" s="307"/>
      <c r="D138" s="261" t="s">
        <v>465</v>
      </c>
      <c r="E138" s="308" t="s">
        <v>1</v>
      </c>
      <c r="F138" s="309" t="s">
        <v>8987</v>
      </c>
      <c r="G138" s="307"/>
      <c r="H138" s="308" t="s">
        <v>1</v>
      </c>
      <c r="I138" s="310"/>
      <c r="J138" s="307"/>
      <c r="K138" s="307"/>
      <c r="L138" s="311"/>
      <c r="M138" s="312"/>
      <c r="N138" s="313"/>
      <c r="O138" s="313"/>
      <c r="P138" s="313"/>
      <c r="Q138" s="313"/>
      <c r="R138" s="313"/>
      <c r="S138" s="313"/>
      <c r="T138" s="314"/>
      <c r="U138" s="16"/>
      <c r="V138" s="16"/>
      <c r="W138" s="16"/>
      <c r="X138" s="16"/>
      <c r="Y138" s="16"/>
      <c r="Z138" s="16"/>
      <c r="AA138" s="16"/>
      <c r="AB138" s="16"/>
      <c r="AC138" s="16"/>
      <c r="AD138" s="16"/>
      <c r="AE138" s="16"/>
      <c r="AT138" s="315" t="s">
        <v>465</v>
      </c>
      <c r="AU138" s="315" t="s">
        <v>93</v>
      </c>
      <c r="AV138" s="16" t="s">
        <v>91</v>
      </c>
      <c r="AW138" s="16" t="s">
        <v>38</v>
      </c>
      <c r="AX138" s="16" t="s">
        <v>83</v>
      </c>
      <c r="AY138" s="315" t="s">
        <v>397</v>
      </c>
    </row>
    <row r="139" s="13" customFormat="1">
      <c r="A139" s="13"/>
      <c r="B139" s="269"/>
      <c r="C139" s="270"/>
      <c r="D139" s="261" t="s">
        <v>465</v>
      </c>
      <c r="E139" s="271" t="s">
        <v>1</v>
      </c>
      <c r="F139" s="272" t="s">
        <v>8988</v>
      </c>
      <c r="G139" s="270"/>
      <c r="H139" s="273">
        <v>38.5</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465</v>
      </c>
      <c r="AU139" s="279" t="s">
        <v>93</v>
      </c>
      <c r="AV139" s="13" t="s">
        <v>93</v>
      </c>
      <c r="AW139" s="13" t="s">
        <v>38</v>
      </c>
      <c r="AX139" s="13" t="s">
        <v>83</v>
      </c>
      <c r="AY139" s="279" t="s">
        <v>397</v>
      </c>
    </row>
    <row r="140" s="14" customFormat="1">
      <c r="A140" s="14"/>
      <c r="B140" s="280"/>
      <c r="C140" s="281"/>
      <c r="D140" s="261" t="s">
        <v>465</v>
      </c>
      <c r="E140" s="282" t="s">
        <v>1</v>
      </c>
      <c r="F140" s="283" t="s">
        <v>467</v>
      </c>
      <c r="G140" s="281"/>
      <c r="H140" s="284">
        <v>38.5</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465</v>
      </c>
      <c r="AU140" s="290" t="s">
        <v>93</v>
      </c>
      <c r="AV140" s="14" t="s">
        <v>124</v>
      </c>
      <c r="AW140" s="14" t="s">
        <v>38</v>
      </c>
      <c r="AX140" s="14" t="s">
        <v>91</v>
      </c>
      <c r="AY140" s="290" t="s">
        <v>397</v>
      </c>
    </row>
    <row r="141" s="2" customFormat="1" ht="21.75" customHeight="1">
      <c r="A141" s="40"/>
      <c r="B141" s="41"/>
      <c r="C141" s="247" t="s">
        <v>124</v>
      </c>
      <c r="D141" s="247" t="s">
        <v>400</v>
      </c>
      <c r="E141" s="248" t="s">
        <v>8921</v>
      </c>
      <c r="F141" s="249" t="s">
        <v>8922</v>
      </c>
      <c r="G141" s="250" t="s">
        <v>546</v>
      </c>
      <c r="H141" s="251">
        <v>54.5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6" customFormat="1">
      <c r="A142" s="16"/>
      <c r="B142" s="306"/>
      <c r="C142" s="307"/>
      <c r="D142" s="261" t="s">
        <v>465</v>
      </c>
      <c r="E142" s="308" t="s">
        <v>1</v>
      </c>
      <c r="F142" s="309" t="s">
        <v>8987</v>
      </c>
      <c r="G142" s="307"/>
      <c r="H142" s="308" t="s">
        <v>1</v>
      </c>
      <c r="I142" s="310"/>
      <c r="J142" s="307"/>
      <c r="K142" s="307"/>
      <c r="L142" s="311"/>
      <c r="M142" s="312"/>
      <c r="N142" s="313"/>
      <c r="O142" s="313"/>
      <c r="P142" s="313"/>
      <c r="Q142" s="313"/>
      <c r="R142" s="313"/>
      <c r="S142" s="313"/>
      <c r="T142" s="314"/>
      <c r="U142" s="16"/>
      <c r="V142" s="16"/>
      <c r="W142" s="16"/>
      <c r="X142" s="16"/>
      <c r="Y142" s="16"/>
      <c r="Z142" s="16"/>
      <c r="AA142" s="16"/>
      <c r="AB142" s="16"/>
      <c r="AC142" s="16"/>
      <c r="AD142" s="16"/>
      <c r="AE142" s="16"/>
      <c r="AT142" s="315" t="s">
        <v>465</v>
      </c>
      <c r="AU142" s="315" t="s">
        <v>93</v>
      </c>
      <c r="AV142" s="16" t="s">
        <v>91</v>
      </c>
      <c r="AW142" s="16" t="s">
        <v>38</v>
      </c>
      <c r="AX142" s="16" t="s">
        <v>83</v>
      </c>
      <c r="AY142" s="315" t="s">
        <v>397</v>
      </c>
    </row>
    <row r="143" s="13" customFormat="1">
      <c r="A143" s="13"/>
      <c r="B143" s="269"/>
      <c r="C143" s="270"/>
      <c r="D143" s="261" t="s">
        <v>465</v>
      </c>
      <c r="E143" s="271" t="s">
        <v>1</v>
      </c>
      <c r="F143" s="272" t="s">
        <v>8991</v>
      </c>
      <c r="G143" s="270"/>
      <c r="H143" s="273">
        <v>54.5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465</v>
      </c>
      <c r="AU143" s="279" t="s">
        <v>93</v>
      </c>
      <c r="AV143" s="13" t="s">
        <v>93</v>
      </c>
      <c r="AW143" s="13" t="s">
        <v>38</v>
      </c>
      <c r="AX143" s="13" t="s">
        <v>83</v>
      </c>
      <c r="AY143" s="279" t="s">
        <v>397</v>
      </c>
    </row>
    <row r="144" s="14" customFormat="1">
      <c r="A144" s="14"/>
      <c r="B144" s="280"/>
      <c r="C144" s="281"/>
      <c r="D144" s="261" t="s">
        <v>465</v>
      </c>
      <c r="E144" s="282" t="s">
        <v>1</v>
      </c>
      <c r="F144" s="283" t="s">
        <v>467</v>
      </c>
      <c r="G144" s="281"/>
      <c r="H144" s="284">
        <v>54.5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465</v>
      </c>
      <c r="AU144" s="290" t="s">
        <v>93</v>
      </c>
      <c r="AV144" s="14" t="s">
        <v>124</v>
      </c>
      <c r="AW144" s="14" t="s">
        <v>38</v>
      </c>
      <c r="AX144" s="14" t="s">
        <v>91</v>
      </c>
      <c r="AY144" s="290" t="s">
        <v>397</v>
      </c>
    </row>
    <row r="145" s="2" customFormat="1" ht="16.5" customHeight="1">
      <c r="A145" s="40"/>
      <c r="B145" s="41"/>
      <c r="C145" s="247" t="s">
        <v>130</v>
      </c>
      <c r="D145" s="247" t="s">
        <v>400</v>
      </c>
      <c r="E145" s="248" t="s">
        <v>459</v>
      </c>
      <c r="F145" s="249" t="s">
        <v>460</v>
      </c>
      <c r="G145" s="250" t="s">
        <v>461</v>
      </c>
      <c r="H145" s="251">
        <v>32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145</v>
      </c>
    </row>
    <row r="146" s="16" customFormat="1">
      <c r="A146" s="16"/>
      <c r="B146" s="306"/>
      <c r="C146" s="307"/>
      <c r="D146" s="261" t="s">
        <v>465</v>
      </c>
      <c r="E146" s="308" t="s">
        <v>1</v>
      </c>
      <c r="F146" s="309" t="s">
        <v>8987</v>
      </c>
      <c r="G146" s="307"/>
      <c r="H146" s="308" t="s">
        <v>1</v>
      </c>
      <c r="I146" s="310"/>
      <c r="J146" s="307"/>
      <c r="K146" s="307"/>
      <c r="L146" s="311"/>
      <c r="M146" s="312"/>
      <c r="N146" s="313"/>
      <c r="O146" s="313"/>
      <c r="P146" s="313"/>
      <c r="Q146" s="313"/>
      <c r="R146" s="313"/>
      <c r="S146" s="313"/>
      <c r="T146" s="314"/>
      <c r="U146" s="16"/>
      <c r="V146" s="16"/>
      <c r="W146" s="16"/>
      <c r="X146" s="16"/>
      <c r="Y146" s="16"/>
      <c r="Z146" s="16"/>
      <c r="AA146" s="16"/>
      <c r="AB146" s="16"/>
      <c r="AC146" s="16"/>
      <c r="AD146" s="16"/>
      <c r="AE146" s="16"/>
      <c r="AT146" s="315" t="s">
        <v>465</v>
      </c>
      <c r="AU146" s="315" t="s">
        <v>93</v>
      </c>
      <c r="AV146" s="16" t="s">
        <v>91</v>
      </c>
      <c r="AW146" s="16" t="s">
        <v>38</v>
      </c>
      <c r="AX146" s="16" t="s">
        <v>83</v>
      </c>
      <c r="AY146" s="315" t="s">
        <v>397</v>
      </c>
    </row>
    <row r="147" s="13" customFormat="1">
      <c r="A147" s="13"/>
      <c r="B147" s="269"/>
      <c r="C147" s="270"/>
      <c r="D147" s="261" t="s">
        <v>465</v>
      </c>
      <c r="E147" s="271" t="s">
        <v>1</v>
      </c>
      <c r="F147" s="272" t="s">
        <v>8992</v>
      </c>
      <c r="G147" s="270"/>
      <c r="H147" s="273">
        <v>32</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32</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16.5" customHeight="1">
      <c r="A149" s="40"/>
      <c r="B149" s="41"/>
      <c r="C149" s="247" t="s">
        <v>133</v>
      </c>
      <c r="D149" s="247" t="s">
        <v>400</v>
      </c>
      <c r="E149" s="248" t="s">
        <v>8993</v>
      </c>
      <c r="F149" s="249" t="s">
        <v>8994</v>
      </c>
      <c r="G149" s="250" t="s">
        <v>546</v>
      </c>
      <c r="H149" s="251">
        <v>28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151</v>
      </c>
    </row>
    <row r="150" s="2" customFormat="1" ht="21.75" customHeight="1">
      <c r="A150" s="40"/>
      <c r="B150" s="41"/>
      <c r="C150" s="247" t="s">
        <v>139</v>
      </c>
      <c r="D150" s="247" t="s">
        <v>400</v>
      </c>
      <c r="E150" s="248" t="s">
        <v>8995</v>
      </c>
      <c r="F150" s="249" t="s">
        <v>8996</v>
      </c>
      <c r="G150" s="250" t="s">
        <v>464</v>
      </c>
      <c r="H150" s="251">
        <v>4.2000000000000002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6" customFormat="1">
      <c r="A151" s="16"/>
      <c r="B151" s="306"/>
      <c r="C151" s="307"/>
      <c r="D151" s="261" t="s">
        <v>465</v>
      </c>
      <c r="E151" s="308" t="s">
        <v>1</v>
      </c>
      <c r="F151" s="309" t="s">
        <v>8987</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465</v>
      </c>
      <c r="AU151" s="315" t="s">
        <v>93</v>
      </c>
      <c r="AV151" s="16" t="s">
        <v>91</v>
      </c>
      <c r="AW151" s="16" t="s">
        <v>38</v>
      </c>
      <c r="AX151" s="16" t="s">
        <v>83</v>
      </c>
      <c r="AY151" s="315" t="s">
        <v>397</v>
      </c>
    </row>
    <row r="152" s="13" customFormat="1">
      <c r="A152" s="13"/>
      <c r="B152" s="269"/>
      <c r="C152" s="270"/>
      <c r="D152" s="261" t="s">
        <v>465</v>
      </c>
      <c r="E152" s="271" t="s">
        <v>1</v>
      </c>
      <c r="F152" s="272" t="s">
        <v>8997</v>
      </c>
      <c r="G152" s="270"/>
      <c r="H152" s="273">
        <v>4.2000000000000002</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4.2000000000000002</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21.75" customHeight="1">
      <c r="A154" s="40"/>
      <c r="B154" s="41"/>
      <c r="C154" s="247" t="s">
        <v>136</v>
      </c>
      <c r="D154" s="247" t="s">
        <v>400</v>
      </c>
      <c r="E154" s="248" t="s">
        <v>7560</v>
      </c>
      <c r="F154" s="249" t="s">
        <v>7561</v>
      </c>
      <c r="G154" s="250" t="s">
        <v>464</v>
      </c>
      <c r="H154" s="251">
        <v>4.2000000000000002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162</v>
      </c>
    </row>
    <row r="155" s="2" customFormat="1" ht="16.5" customHeight="1">
      <c r="A155" s="40"/>
      <c r="B155" s="41"/>
      <c r="C155" s="247" t="s">
        <v>142</v>
      </c>
      <c r="D155" s="247" t="s">
        <v>400</v>
      </c>
      <c r="E155" s="248" t="s">
        <v>542</v>
      </c>
      <c r="F155" s="249" t="s">
        <v>543</v>
      </c>
      <c r="G155" s="250" t="s">
        <v>464</v>
      </c>
      <c r="H155" s="251">
        <v>4.2000000000000002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2" customFormat="1" ht="21.75" customHeight="1">
      <c r="A156" s="40"/>
      <c r="B156" s="41"/>
      <c r="C156" s="247" t="s">
        <v>145</v>
      </c>
      <c r="D156" s="247" t="s">
        <v>400</v>
      </c>
      <c r="E156" s="248" t="s">
        <v>7572</v>
      </c>
      <c r="F156" s="249" t="s">
        <v>8976</v>
      </c>
      <c r="G156" s="250" t="s">
        <v>546</v>
      </c>
      <c r="H156" s="251">
        <v>99.5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174</v>
      </c>
    </row>
    <row r="157" s="16" customFormat="1">
      <c r="A157" s="16"/>
      <c r="B157" s="306"/>
      <c r="C157" s="307"/>
      <c r="D157" s="261" t="s">
        <v>465</v>
      </c>
      <c r="E157" s="308" t="s">
        <v>1</v>
      </c>
      <c r="F157" s="309" t="s">
        <v>8987</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465</v>
      </c>
      <c r="AU157" s="315" t="s">
        <v>93</v>
      </c>
      <c r="AV157" s="16" t="s">
        <v>91</v>
      </c>
      <c r="AW157" s="16" t="s">
        <v>38</v>
      </c>
      <c r="AX157" s="16" t="s">
        <v>83</v>
      </c>
      <c r="AY157" s="315" t="s">
        <v>397</v>
      </c>
    </row>
    <row r="158" s="13" customFormat="1">
      <c r="A158" s="13"/>
      <c r="B158" s="269"/>
      <c r="C158" s="270"/>
      <c r="D158" s="261" t="s">
        <v>465</v>
      </c>
      <c r="E158" s="271" t="s">
        <v>1</v>
      </c>
      <c r="F158" s="272" t="s">
        <v>8998</v>
      </c>
      <c r="G158" s="270"/>
      <c r="H158" s="273">
        <v>99.5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99.5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12" customFormat="1" ht="22.8" customHeight="1">
      <c r="A160" s="12"/>
      <c r="B160" s="231"/>
      <c r="C160" s="232"/>
      <c r="D160" s="233" t="s">
        <v>82</v>
      </c>
      <c r="E160" s="245" t="s">
        <v>130</v>
      </c>
      <c r="F160" s="245" t="s">
        <v>7602</v>
      </c>
      <c r="G160" s="232"/>
      <c r="H160" s="232"/>
      <c r="I160" s="235"/>
      <c r="J160" s="246">
        <f>BK160</f>
        <v>0</v>
      </c>
      <c r="K160" s="232"/>
      <c r="L160" s="237"/>
      <c r="M160" s="238"/>
      <c r="N160" s="239"/>
      <c r="O160" s="239"/>
      <c r="P160" s="240">
        <f>SUM(P161:P184)</f>
        <v>0</v>
      </c>
      <c r="Q160" s="239"/>
      <c r="R160" s="240">
        <f>SUM(R161:R184)</f>
        <v>0</v>
      </c>
      <c r="S160" s="239"/>
      <c r="T160" s="241">
        <f>SUM(T161:T184)</f>
        <v>0</v>
      </c>
      <c r="U160" s="12"/>
      <c r="V160" s="12"/>
      <c r="W160" s="12"/>
      <c r="X160" s="12"/>
      <c r="Y160" s="12"/>
      <c r="Z160" s="12"/>
      <c r="AA160" s="12"/>
      <c r="AB160" s="12"/>
      <c r="AC160" s="12"/>
      <c r="AD160" s="12"/>
      <c r="AE160" s="12"/>
      <c r="AR160" s="242" t="s">
        <v>91</v>
      </c>
      <c r="AT160" s="243" t="s">
        <v>82</v>
      </c>
      <c r="AU160" s="243" t="s">
        <v>91</v>
      </c>
      <c r="AY160" s="242" t="s">
        <v>397</v>
      </c>
      <c r="BK160" s="244">
        <f>SUM(BK161:BK184)</f>
        <v>0</v>
      </c>
    </row>
    <row r="161" s="2" customFormat="1" ht="16.5" customHeight="1">
      <c r="A161" s="40"/>
      <c r="B161" s="41"/>
      <c r="C161" s="247" t="s">
        <v>148</v>
      </c>
      <c r="D161" s="247" t="s">
        <v>400</v>
      </c>
      <c r="E161" s="248" t="s">
        <v>8849</v>
      </c>
      <c r="F161" s="249" t="s">
        <v>8850</v>
      </c>
      <c r="G161" s="250" t="s">
        <v>546</v>
      </c>
      <c r="H161" s="251">
        <v>99.5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6" customFormat="1">
      <c r="A162" s="16"/>
      <c r="B162" s="306"/>
      <c r="C162" s="307"/>
      <c r="D162" s="261" t="s">
        <v>465</v>
      </c>
      <c r="E162" s="308" t="s">
        <v>1</v>
      </c>
      <c r="F162" s="309" t="s">
        <v>8987</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465</v>
      </c>
      <c r="AU162" s="315" t="s">
        <v>93</v>
      </c>
      <c r="AV162" s="16" t="s">
        <v>91</v>
      </c>
      <c r="AW162" s="16" t="s">
        <v>38</v>
      </c>
      <c r="AX162" s="16" t="s">
        <v>83</v>
      </c>
      <c r="AY162" s="315" t="s">
        <v>397</v>
      </c>
    </row>
    <row r="163" s="13" customFormat="1">
      <c r="A163" s="13"/>
      <c r="B163" s="269"/>
      <c r="C163" s="270"/>
      <c r="D163" s="261" t="s">
        <v>465</v>
      </c>
      <c r="E163" s="271" t="s">
        <v>1</v>
      </c>
      <c r="F163" s="272" t="s">
        <v>8998</v>
      </c>
      <c r="G163" s="270"/>
      <c r="H163" s="273">
        <v>99.5</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99.5</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16.5" customHeight="1">
      <c r="A165" s="40"/>
      <c r="B165" s="41"/>
      <c r="C165" s="247" t="s">
        <v>151</v>
      </c>
      <c r="D165" s="247" t="s">
        <v>400</v>
      </c>
      <c r="E165" s="248" t="s">
        <v>8852</v>
      </c>
      <c r="F165" s="249" t="s">
        <v>8853</v>
      </c>
      <c r="G165" s="250" t="s">
        <v>546</v>
      </c>
      <c r="H165" s="251">
        <v>42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188</v>
      </c>
    </row>
    <row r="166" s="16" customFormat="1">
      <c r="A166" s="16"/>
      <c r="B166" s="306"/>
      <c r="C166" s="307"/>
      <c r="D166" s="261" t="s">
        <v>465</v>
      </c>
      <c r="E166" s="308" t="s">
        <v>1</v>
      </c>
      <c r="F166" s="309" t="s">
        <v>8987</v>
      </c>
      <c r="G166" s="307"/>
      <c r="H166" s="308" t="s">
        <v>1</v>
      </c>
      <c r="I166" s="310"/>
      <c r="J166" s="307"/>
      <c r="K166" s="307"/>
      <c r="L166" s="311"/>
      <c r="M166" s="312"/>
      <c r="N166" s="313"/>
      <c r="O166" s="313"/>
      <c r="P166" s="313"/>
      <c r="Q166" s="313"/>
      <c r="R166" s="313"/>
      <c r="S166" s="313"/>
      <c r="T166" s="314"/>
      <c r="U166" s="16"/>
      <c r="V166" s="16"/>
      <c r="W166" s="16"/>
      <c r="X166" s="16"/>
      <c r="Y166" s="16"/>
      <c r="Z166" s="16"/>
      <c r="AA166" s="16"/>
      <c r="AB166" s="16"/>
      <c r="AC166" s="16"/>
      <c r="AD166" s="16"/>
      <c r="AE166" s="16"/>
      <c r="AT166" s="315" t="s">
        <v>465</v>
      </c>
      <c r="AU166" s="315" t="s">
        <v>93</v>
      </c>
      <c r="AV166" s="16" t="s">
        <v>91</v>
      </c>
      <c r="AW166" s="16" t="s">
        <v>38</v>
      </c>
      <c r="AX166" s="16" t="s">
        <v>83</v>
      </c>
      <c r="AY166" s="315" t="s">
        <v>397</v>
      </c>
    </row>
    <row r="167" s="13" customFormat="1">
      <c r="A167" s="13"/>
      <c r="B167" s="269"/>
      <c r="C167" s="270"/>
      <c r="D167" s="261" t="s">
        <v>465</v>
      </c>
      <c r="E167" s="271" t="s">
        <v>1</v>
      </c>
      <c r="F167" s="272" t="s">
        <v>8999</v>
      </c>
      <c r="G167" s="270"/>
      <c r="H167" s="273">
        <v>42</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465</v>
      </c>
      <c r="AU167" s="279" t="s">
        <v>93</v>
      </c>
      <c r="AV167" s="13" t="s">
        <v>93</v>
      </c>
      <c r="AW167" s="13" t="s">
        <v>38</v>
      </c>
      <c r="AX167" s="13" t="s">
        <v>83</v>
      </c>
      <c r="AY167" s="279" t="s">
        <v>397</v>
      </c>
    </row>
    <row r="168" s="14" customFormat="1">
      <c r="A168" s="14"/>
      <c r="B168" s="280"/>
      <c r="C168" s="281"/>
      <c r="D168" s="261" t="s">
        <v>465</v>
      </c>
      <c r="E168" s="282" t="s">
        <v>1</v>
      </c>
      <c r="F168" s="283" t="s">
        <v>467</v>
      </c>
      <c r="G168" s="281"/>
      <c r="H168" s="284">
        <v>42</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465</v>
      </c>
      <c r="AU168" s="290" t="s">
        <v>93</v>
      </c>
      <c r="AV168" s="14" t="s">
        <v>124</v>
      </c>
      <c r="AW168" s="14" t="s">
        <v>38</v>
      </c>
      <c r="AX168" s="14" t="s">
        <v>91</v>
      </c>
      <c r="AY168" s="290" t="s">
        <v>397</v>
      </c>
    </row>
    <row r="169" s="2" customFormat="1" ht="16.5" customHeight="1">
      <c r="A169" s="40"/>
      <c r="B169" s="41"/>
      <c r="C169" s="247" t="s">
        <v>154</v>
      </c>
      <c r="D169" s="247" t="s">
        <v>400</v>
      </c>
      <c r="E169" s="248" t="s">
        <v>8855</v>
      </c>
      <c r="F169" s="249" t="s">
        <v>8856</v>
      </c>
      <c r="G169" s="250" t="s">
        <v>546</v>
      </c>
      <c r="H169" s="251">
        <v>99.5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400</v>
      </c>
      <c r="AU169" s="259" t="s">
        <v>93</v>
      </c>
      <c r="AY169" s="18" t="s">
        <v>397</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194</v>
      </c>
    </row>
    <row r="170" s="16" customFormat="1">
      <c r="A170" s="16"/>
      <c r="B170" s="306"/>
      <c r="C170" s="307"/>
      <c r="D170" s="261" t="s">
        <v>465</v>
      </c>
      <c r="E170" s="308" t="s">
        <v>1</v>
      </c>
      <c r="F170" s="309" t="s">
        <v>8987</v>
      </c>
      <c r="G170" s="307"/>
      <c r="H170" s="308" t="s">
        <v>1</v>
      </c>
      <c r="I170" s="310"/>
      <c r="J170" s="307"/>
      <c r="K170" s="307"/>
      <c r="L170" s="311"/>
      <c r="M170" s="312"/>
      <c r="N170" s="313"/>
      <c r="O170" s="313"/>
      <c r="P170" s="313"/>
      <c r="Q170" s="313"/>
      <c r="R170" s="313"/>
      <c r="S170" s="313"/>
      <c r="T170" s="314"/>
      <c r="U170" s="16"/>
      <c r="V170" s="16"/>
      <c r="W170" s="16"/>
      <c r="X170" s="16"/>
      <c r="Y170" s="16"/>
      <c r="Z170" s="16"/>
      <c r="AA170" s="16"/>
      <c r="AB170" s="16"/>
      <c r="AC170" s="16"/>
      <c r="AD170" s="16"/>
      <c r="AE170" s="16"/>
      <c r="AT170" s="315" t="s">
        <v>465</v>
      </c>
      <c r="AU170" s="315" t="s">
        <v>93</v>
      </c>
      <c r="AV170" s="16" t="s">
        <v>91</v>
      </c>
      <c r="AW170" s="16" t="s">
        <v>38</v>
      </c>
      <c r="AX170" s="16" t="s">
        <v>83</v>
      </c>
      <c r="AY170" s="315" t="s">
        <v>397</v>
      </c>
    </row>
    <row r="171" s="13" customFormat="1">
      <c r="A171" s="13"/>
      <c r="B171" s="269"/>
      <c r="C171" s="270"/>
      <c r="D171" s="261" t="s">
        <v>465</v>
      </c>
      <c r="E171" s="271" t="s">
        <v>1</v>
      </c>
      <c r="F171" s="272" t="s">
        <v>8998</v>
      </c>
      <c r="G171" s="270"/>
      <c r="H171" s="273">
        <v>99.5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465</v>
      </c>
      <c r="AU171" s="279" t="s">
        <v>93</v>
      </c>
      <c r="AV171" s="13" t="s">
        <v>93</v>
      </c>
      <c r="AW171" s="13" t="s">
        <v>38</v>
      </c>
      <c r="AX171" s="13" t="s">
        <v>83</v>
      </c>
      <c r="AY171" s="279" t="s">
        <v>397</v>
      </c>
    </row>
    <row r="172" s="14" customFormat="1">
      <c r="A172" s="14"/>
      <c r="B172" s="280"/>
      <c r="C172" s="281"/>
      <c r="D172" s="261" t="s">
        <v>465</v>
      </c>
      <c r="E172" s="282" t="s">
        <v>1</v>
      </c>
      <c r="F172" s="283" t="s">
        <v>467</v>
      </c>
      <c r="G172" s="281"/>
      <c r="H172" s="284">
        <v>99.5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465</v>
      </c>
      <c r="AU172" s="290" t="s">
        <v>93</v>
      </c>
      <c r="AV172" s="14" t="s">
        <v>124</v>
      </c>
      <c r="AW172" s="14" t="s">
        <v>38</v>
      </c>
      <c r="AX172" s="14" t="s">
        <v>91</v>
      </c>
      <c r="AY172" s="290" t="s">
        <v>397</v>
      </c>
    </row>
    <row r="173" s="2" customFormat="1" ht="16.5" customHeight="1">
      <c r="A173" s="40"/>
      <c r="B173" s="41"/>
      <c r="C173" s="247" t="s">
        <v>157</v>
      </c>
      <c r="D173" s="247" t="s">
        <v>400</v>
      </c>
      <c r="E173" s="248" t="s">
        <v>9000</v>
      </c>
      <c r="F173" s="249" t="s">
        <v>9001</v>
      </c>
      <c r="G173" s="250" t="s">
        <v>546</v>
      </c>
      <c r="H173" s="251">
        <v>49.200000000000003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400</v>
      </c>
      <c r="AU173" s="259" t="s">
        <v>93</v>
      </c>
      <c r="AY173" s="18" t="s">
        <v>397</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200</v>
      </c>
    </row>
    <row r="174" s="16" customFormat="1">
      <c r="A174" s="16"/>
      <c r="B174" s="306"/>
      <c r="C174" s="307"/>
      <c r="D174" s="261" t="s">
        <v>465</v>
      </c>
      <c r="E174" s="308" t="s">
        <v>1</v>
      </c>
      <c r="F174" s="309" t="s">
        <v>8987</v>
      </c>
      <c r="G174" s="307"/>
      <c r="H174" s="308" t="s">
        <v>1</v>
      </c>
      <c r="I174" s="310"/>
      <c r="J174" s="307"/>
      <c r="K174" s="307"/>
      <c r="L174" s="311"/>
      <c r="M174" s="312"/>
      <c r="N174" s="313"/>
      <c r="O174" s="313"/>
      <c r="P174" s="313"/>
      <c r="Q174" s="313"/>
      <c r="R174" s="313"/>
      <c r="S174" s="313"/>
      <c r="T174" s="314"/>
      <c r="U174" s="16"/>
      <c r="V174" s="16"/>
      <c r="W174" s="16"/>
      <c r="X174" s="16"/>
      <c r="Y174" s="16"/>
      <c r="Z174" s="16"/>
      <c r="AA174" s="16"/>
      <c r="AB174" s="16"/>
      <c r="AC174" s="16"/>
      <c r="AD174" s="16"/>
      <c r="AE174" s="16"/>
      <c r="AT174" s="315" t="s">
        <v>465</v>
      </c>
      <c r="AU174" s="315" t="s">
        <v>93</v>
      </c>
      <c r="AV174" s="16" t="s">
        <v>91</v>
      </c>
      <c r="AW174" s="16" t="s">
        <v>38</v>
      </c>
      <c r="AX174" s="16" t="s">
        <v>83</v>
      </c>
      <c r="AY174" s="315" t="s">
        <v>397</v>
      </c>
    </row>
    <row r="175" s="13" customFormat="1">
      <c r="A175" s="13"/>
      <c r="B175" s="269"/>
      <c r="C175" s="270"/>
      <c r="D175" s="261" t="s">
        <v>465</v>
      </c>
      <c r="E175" s="271" t="s">
        <v>1</v>
      </c>
      <c r="F175" s="272" t="s">
        <v>8961</v>
      </c>
      <c r="G175" s="270"/>
      <c r="H175" s="273">
        <v>49.200000000000003</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465</v>
      </c>
      <c r="AU175" s="279" t="s">
        <v>93</v>
      </c>
      <c r="AV175" s="13" t="s">
        <v>93</v>
      </c>
      <c r="AW175" s="13" t="s">
        <v>38</v>
      </c>
      <c r="AX175" s="13" t="s">
        <v>83</v>
      </c>
      <c r="AY175" s="279" t="s">
        <v>397</v>
      </c>
    </row>
    <row r="176" s="14" customFormat="1">
      <c r="A176" s="14"/>
      <c r="B176" s="280"/>
      <c r="C176" s="281"/>
      <c r="D176" s="261" t="s">
        <v>465</v>
      </c>
      <c r="E176" s="282" t="s">
        <v>1</v>
      </c>
      <c r="F176" s="283" t="s">
        <v>467</v>
      </c>
      <c r="G176" s="281"/>
      <c r="H176" s="284">
        <v>49.200000000000003</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465</v>
      </c>
      <c r="AU176" s="290" t="s">
        <v>93</v>
      </c>
      <c r="AV176" s="14" t="s">
        <v>124</v>
      </c>
      <c r="AW176" s="14" t="s">
        <v>38</v>
      </c>
      <c r="AX176" s="14" t="s">
        <v>91</v>
      </c>
      <c r="AY176" s="290" t="s">
        <v>397</v>
      </c>
    </row>
    <row r="177" s="2" customFormat="1" ht="21.75" customHeight="1">
      <c r="A177" s="40"/>
      <c r="B177" s="41"/>
      <c r="C177" s="247" t="s">
        <v>8</v>
      </c>
      <c r="D177" s="247" t="s">
        <v>400</v>
      </c>
      <c r="E177" s="248" t="s">
        <v>8978</v>
      </c>
      <c r="F177" s="249" t="s">
        <v>8979</v>
      </c>
      <c r="G177" s="250" t="s">
        <v>546</v>
      </c>
      <c r="H177" s="251">
        <v>99.5</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400</v>
      </c>
      <c r="AU177" s="259" t="s">
        <v>93</v>
      </c>
      <c r="AY177" s="18" t="s">
        <v>397</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206</v>
      </c>
    </row>
    <row r="178" s="16" customFormat="1">
      <c r="A178" s="16"/>
      <c r="B178" s="306"/>
      <c r="C178" s="307"/>
      <c r="D178" s="261" t="s">
        <v>465</v>
      </c>
      <c r="E178" s="308" t="s">
        <v>1</v>
      </c>
      <c r="F178" s="309" t="s">
        <v>8987</v>
      </c>
      <c r="G178" s="307"/>
      <c r="H178" s="308" t="s">
        <v>1</v>
      </c>
      <c r="I178" s="310"/>
      <c r="J178" s="307"/>
      <c r="K178" s="307"/>
      <c r="L178" s="311"/>
      <c r="M178" s="312"/>
      <c r="N178" s="313"/>
      <c r="O178" s="313"/>
      <c r="P178" s="313"/>
      <c r="Q178" s="313"/>
      <c r="R178" s="313"/>
      <c r="S178" s="313"/>
      <c r="T178" s="314"/>
      <c r="U178" s="16"/>
      <c r="V178" s="16"/>
      <c r="W178" s="16"/>
      <c r="X178" s="16"/>
      <c r="Y178" s="16"/>
      <c r="Z178" s="16"/>
      <c r="AA178" s="16"/>
      <c r="AB178" s="16"/>
      <c r="AC178" s="16"/>
      <c r="AD178" s="16"/>
      <c r="AE178" s="16"/>
      <c r="AT178" s="315" t="s">
        <v>465</v>
      </c>
      <c r="AU178" s="315" t="s">
        <v>93</v>
      </c>
      <c r="AV178" s="16" t="s">
        <v>91</v>
      </c>
      <c r="AW178" s="16" t="s">
        <v>38</v>
      </c>
      <c r="AX178" s="16" t="s">
        <v>83</v>
      </c>
      <c r="AY178" s="315" t="s">
        <v>397</v>
      </c>
    </row>
    <row r="179" s="13" customFormat="1">
      <c r="A179" s="13"/>
      <c r="B179" s="269"/>
      <c r="C179" s="270"/>
      <c r="D179" s="261" t="s">
        <v>465</v>
      </c>
      <c r="E179" s="271" t="s">
        <v>1</v>
      </c>
      <c r="F179" s="272" t="s">
        <v>8998</v>
      </c>
      <c r="G179" s="270"/>
      <c r="H179" s="273">
        <v>99.5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99.5</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21.75" customHeight="1">
      <c r="A181" s="40"/>
      <c r="B181" s="41"/>
      <c r="C181" s="316" t="s">
        <v>162</v>
      </c>
      <c r="D181" s="316" t="s">
        <v>534</v>
      </c>
      <c r="E181" s="317" t="s">
        <v>8879</v>
      </c>
      <c r="F181" s="318" t="s">
        <v>8880</v>
      </c>
      <c r="G181" s="319" t="s">
        <v>546</v>
      </c>
      <c r="H181" s="320">
        <v>109.45</v>
      </c>
      <c r="I181" s="321"/>
      <c r="J181" s="322">
        <f>ROUND(I181*H181,2)</f>
        <v>0</v>
      </c>
      <c r="K181" s="323"/>
      <c r="L181" s="324"/>
      <c r="M181" s="325" t="s">
        <v>1</v>
      </c>
      <c r="N181" s="32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136</v>
      </c>
      <c r="AT181" s="259" t="s">
        <v>534</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212</v>
      </c>
    </row>
    <row r="182" s="13" customFormat="1">
      <c r="A182" s="13"/>
      <c r="B182" s="269"/>
      <c r="C182" s="270"/>
      <c r="D182" s="261" t="s">
        <v>465</v>
      </c>
      <c r="E182" s="271" t="s">
        <v>1</v>
      </c>
      <c r="F182" s="272" t="s">
        <v>9002</v>
      </c>
      <c r="G182" s="270"/>
      <c r="H182" s="273">
        <v>109.45</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109.45</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21.75" customHeight="1">
      <c r="A184" s="40"/>
      <c r="B184" s="41"/>
      <c r="C184" s="316" t="s">
        <v>165</v>
      </c>
      <c r="D184" s="316" t="s">
        <v>534</v>
      </c>
      <c r="E184" s="317" t="s">
        <v>8882</v>
      </c>
      <c r="F184" s="318" t="s">
        <v>8883</v>
      </c>
      <c r="G184" s="319" t="s">
        <v>546</v>
      </c>
      <c r="H184" s="320">
        <v>31.68</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534</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215</v>
      </c>
    </row>
    <row r="185" s="12" customFormat="1" ht="22.8" customHeight="1">
      <c r="A185" s="12"/>
      <c r="B185" s="231"/>
      <c r="C185" s="232"/>
      <c r="D185" s="233" t="s">
        <v>82</v>
      </c>
      <c r="E185" s="245" t="s">
        <v>142</v>
      </c>
      <c r="F185" s="245" t="s">
        <v>471</v>
      </c>
      <c r="G185" s="232"/>
      <c r="H185" s="232"/>
      <c r="I185" s="235"/>
      <c r="J185" s="246">
        <f>BK185</f>
        <v>0</v>
      </c>
      <c r="K185" s="232"/>
      <c r="L185" s="237"/>
      <c r="M185" s="238"/>
      <c r="N185" s="239"/>
      <c r="O185" s="239"/>
      <c r="P185" s="240">
        <f>SUM(P186:P210)</f>
        <v>0</v>
      </c>
      <c r="Q185" s="239"/>
      <c r="R185" s="240">
        <f>SUM(R186:R210)</f>
        <v>0</v>
      </c>
      <c r="S185" s="239"/>
      <c r="T185" s="241">
        <f>SUM(T186:T210)</f>
        <v>0</v>
      </c>
      <c r="U185" s="12"/>
      <c r="V185" s="12"/>
      <c r="W185" s="12"/>
      <c r="X185" s="12"/>
      <c r="Y185" s="12"/>
      <c r="Z185" s="12"/>
      <c r="AA185" s="12"/>
      <c r="AB185" s="12"/>
      <c r="AC185" s="12"/>
      <c r="AD185" s="12"/>
      <c r="AE185" s="12"/>
      <c r="AR185" s="242" t="s">
        <v>91</v>
      </c>
      <c r="AT185" s="243" t="s">
        <v>82</v>
      </c>
      <c r="AU185" s="243" t="s">
        <v>91</v>
      </c>
      <c r="AY185" s="242" t="s">
        <v>397</v>
      </c>
      <c r="BK185" s="244">
        <f>SUM(BK186:BK210)</f>
        <v>0</v>
      </c>
    </row>
    <row r="186" s="2" customFormat="1" ht="21.75" customHeight="1">
      <c r="A186" s="40"/>
      <c r="B186" s="41"/>
      <c r="C186" s="247" t="s">
        <v>168</v>
      </c>
      <c r="D186" s="247" t="s">
        <v>400</v>
      </c>
      <c r="E186" s="248" t="s">
        <v>8890</v>
      </c>
      <c r="F186" s="249" t="s">
        <v>8891</v>
      </c>
      <c r="G186" s="250" t="s">
        <v>461</v>
      </c>
      <c r="H186" s="251">
        <v>32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661</v>
      </c>
    </row>
    <row r="187" s="16" customFormat="1">
      <c r="A187" s="16"/>
      <c r="B187" s="306"/>
      <c r="C187" s="307"/>
      <c r="D187" s="261" t="s">
        <v>465</v>
      </c>
      <c r="E187" s="308" t="s">
        <v>1</v>
      </c>
      <c r="F187" s="309" t="s">
        <v>8987</v>
      </c>
      <c r="G187" s="307"/>
      <c r="H187" s="308" t="s">
        <v>1</v>
      </c>
      <c r="I187" s="310"/>
      <c r="J187" s="307"/>
      <c r="K187" s="307"/>
      <c r="L187" s="311"/>
      <c r="M187" s="312"/>
      <c r="N187" s="313"/>
      <c r="O187" s="313"/>
      <c r="P187" s="313"/>
      <c r="Q187" s="313"/>
      <c r="R187" s="313"/>
      <c r="S187" s="313"/>
      <c r="T187" s="314"/>
      <c r="U187" s="16"/>
      <c r="V187" s="16"/>
      <c r="W187" s="16"/>
      <c r="X187" s="16"/>
      <c r="Y187" s="16"/>
      <c r="Z187" s="16"/>
      <c r="AA187" s="16"/>
      <c r="AB187" s="16"/>
      <c r="AC187" s="16"/>
      <c r="AD187" s="16"/>
      <c r="AE187" s="16"/>
      <c r="AT187" s="315" t="s">
        <v>465</v>
      </c>
      <c r="AU187" s="315" t="s">
        <v>93</v>
      </c>
      <c r="AV187" s="16" t="s">
        <v>91</v>
      </c>
      <c r="AW187" s="16" t="s">
        <v>38</v>
      </c>
      <c r="AX187" s="16" t="s">
        <v>83</v>
      </c>
      <c r="AY187" s="315" t="s">
        <v>397</v>
      </c>
    </row>
    <row r="188" s="13" customFormat="1">
      <c r="A188" s="13"/>
      <c r="B188" s="269"/>
      <c r="C188" s="270"/>
      <c r="D188" s="261" t="s">
        <v>465</v>
      </c>
      <c r="E188" s="271" t="s">
        <v>1</v>
      </c>
      <c r="F188" s="272" t="s">
        <v>9003</v>
      </c>
      <c r="G188" s="270"/>
      <c r="H188" s="273">
        <v>32</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32</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16.5" customHeight="1">
      <c r="A190" s="40"/>
      <c r="B190" s="41"/>
      <c r="C190" s="316" t="s">
        <v>171</v>
      </c>
      <c r="D190" s="316" t="s">
        <v>534</v>
      </c>
      <c r="E190" s="317" t="s">
        <v>8893</v>
      </c>
      <c r="F190" s="318" t="s">
        <v>8894</v>
      </c>
      <c r="G190" s="319" t="s">
        <v>461</v>
      </c>
      <c r="H190" s="320">
        <v>35.200000000000003</v>
      </c>
      <c r="I190" s="321"/>
      <c r="J190" s="322">
        <f>ROUND(I190*H190,2)</f>
        <v>0</v>
      </c>
      <c r="K190" s="323"/>
      <c r="L190" s="324"/>
      <c r="M190" s="325" t="s">
        <v>1</v>
      </c>
      <c r="N190" s="32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136</v>
      </c>
      <c r="AT190" s="259" t="s">
        <v>534</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664</v>
      </c>
    </row>
    <row r="191" s="13" customFormat="1">
      <c r="A191" s="13"/>
      <c r="B191" s="269"/>
      <c r="C191" s="270"/>
      <c r="D191" s="261" t="s">
        <v>465</v>
      </c>
      <c r="E191" s="271" t="s">
        <v>1</v>
      </c>
      <c r="F191" s="272" t="s">
        <v>9004</v>
      </c>
      <c r="G191" s="270"/>
      <c r="H191" s="273">
        <v>35.200000000000003</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465</v>
      </c>
      <c r="AU191" s="279" t="s">
        <v>93</v>
      </c>
      <c r="AV191" s="13" t="s">
        <v>93</v>
      </c>
      <c r="AW191" s="13" t="s">
        <v>38</v>
      </c>
      <c r="AX191" s="13" t="s">
        <v>83</v>
      </c>
      <c r="AY191" s="279" t="s">
        <v>397</v>
      </c>
    </row>
    <row r="192" s="14" customFormat="1">
      <c r="A192" s="14"/>
      <c r="B192" s="280"/>
      <c r="C192" s="281"/>
      <c r="D192" s="261" t="s">
        <v>465</v>
      </c>
      <c r="E192" s="282" t="s">
        <v>1</v>
      </c>
      <c r="F192" s="283" t="s">
        <v>467</v>
      </c>
      <c r="G192" s="281"/>
      <c r="H192" s="284">
        <v>35.200000000000003</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465</v>
      </c>
      <c r="AU192" s="290" t="s">
        <v>93</v>
      </c>
      <c r="AV192" s="14" t="s">
        <v>124</v>
      </c>
      <c r="AW192" s="14" t="s">
        <v>38</v>
      </c>
      <c r="AX192" s="14" t="s">
        <v>91</v>
      </c>
      <c r="AY192" s="290" t="s">
        <v>397</v>
      </c>
    </row>
    <row r="193" s="2" customFormat="1" ht="21.75" customHeight="1">
      <c r="A193" s="40"/>
      <c r="B193" s="41"/>
      <c r="C193" s="247" t="s">
        <v>174</v>
      </c>
      <c r="D193" s="247" t="s">
        <v>400</v>
      </c>
      <c r="E193" s="248" t="s">
        <v>8896</v>
      </c>
      <c r="F193" s="249" t="s">
        <v>8897</v>
      </c>
      <c r="G193" s="250" t="s">
        <v>461</v>
      </c>
      <c r="H193" s="251">
        <v>40</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400</v>
      </c>
      <c r="AU193" s="259" t="s">
        <v>93</v>
      </c>
      <c r="AY193" s="18" t="s">
        <v>397</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667</v>
      </c>
    </row>
    <row r="194" s="16" customFormat="1">
      <c r="A194" s="16"/>
      <c r="B194" s="306"/>
      <c r="C194" s="307"/>
      <c r="D194" s="261" t="s">
        <v>465</v>
      </c>
      <c r="E194" s="308" t="s">
        <v>1</v>
      </c>
      <c r="F194" s="309" t="s">
        <v>8987</v>
      </c>
      <c r="G194" s="307"/>
      <c r="H194" s="308" t="s">
        <v>1</v>
      </c>
      <c r="I194" s="310"/>
      <c r="J194" s="307"/>
      <c r="K194" s="307"/>
      <c r="L194" s="311"/>
      <c r="M194" s="312"/>
      <c r="N194" s="313"/>
      <c r="O194" s="313"/>
      <c r="P194" s="313"/>
      <c r="Q194" s="313"/>
      <c r="R194" s="313"/>
      <c r="S194" s="313"/>
      <c r="T194" s="314"/>
      <c r="U194" s="16"/>
      <c r="V194" s="16"/>
      <c r="W194" s="16"/>
      <c r="X194" s="16"/>
      <c r="Y194" s="16"/>
      <c r="Z194" s="16"/>
      <c r="AA194" s="16"/>
      <c r="AB194" s="16"/>
      <c r="AC194" s="16"/>
      <c r="AD194" s="16"/>
      <c r="AE194" s="16"/>
      <c r="AT194" s="315" t="s">
        <v>465</v>
      </c>
      <c r="AU194" s="315" t="s">
        <v>93</v>
      </c>
      <c r="AV194" s="16" t="s">
        <v>91</v>
      </c>
      <c r="AW194" s="16" t="s">
        <v>38</v>
      </c>
      <c r="AX194" s="16" t="s">
        <v>83</v>
      </c>
      <c r="AY194" s="315" t="s">
        <v>397</v>
      </c>
    </row>
    <row r="195" s="13" customFormat="1">
      <c r="A195" s="13"/>
      <c r="B195" s="269"/>
      <c r="C195" s="270"/>
      <c r="D195" s="261" t="s">
        <v>465</v>
      </c>
      <c r="E195" s="271" t="s">
        <v>1</v>
      </c>
      <c r="F195" s="272" t="s">
        <v>8974</v>
      </c>
      <c r="G195" s="270"/>
      <c r="H195" s="273">
        <v>40</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465</v>
      </c>
      <c r="AU195" s="279" t="s">
        <v>93</v>
      </c>
      <c r="AV195" s="13" t="s">
        <v>93</v>
      </c>
      <c r="AW195" s="13" t="s">
        <v>38</v>
      </c>
      <c r="AX195" s="13" t="s">
        <v>83</v>
      </c>
      <c r="AY195" s="279" t="s">
        <v>397</v>
      </c>
    </row>
    <row r="196" s="14" customFormat="1">
      <c r="A196" s="14"/>
      <c r="B196" s="280"/>
      <c r="C196" s="281"/>
      <c r="D196" s="261" t="s">
        <v>465</v>
      </c>
      <c r="E196" s="282" t="s">
        <v>1</v>
      </c>
      <c r="F196" s="283" t="s">
        <v>467</v>
      </c>
      <c r="G196" s="281"/>
      <c r="H196" s="284">
        <v>40</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465</v>
      </c>
      <c r="AU196" s="290" t="s">
        <v>93</v>
      </c>
      <c r="AV196" s="14" t="s">
        <v>124</v>
      </c>
      <c r="AW196" s="14" t="s">
        <v>38</v>
      </c>
      <c r="AX196" s="14" t="s">
        <v>91</v>
      </c>
      <c r="AY196" s="290" t="s">
        <v>397</v>
      </c>
    </row>
    <row r="197" s="2" customFormat="1" ht="16.5" customHeight="1">
      <c r="A197" s="40"/>
      <c r="B197" s="41"/>
      <c r="C197" s="316" t="s">
        <v>7</v>
      </c>
      <c r="D197" s="316" t="s">
        <v>534</v>
      </c>
      <c r="E197" s="317" t="s">
        <v>8893</v>
      </c>
      <c r="F197" s="318" t="s">
        <v>8894</v>
      </c>
      <c r="G197" s="319" t="s">
        <v>461</v>
      </c>
      <c r="H197" s="320">
        <v>44</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534</v>
      </c>
      <c r="AU197" s="259" t="s">
        <v>93</v>
      </c>
      <c r="AY197" s="18" t="s">
        <v>397</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670</v>
      </c>
    </row>
    <row r="198" s="13" customFormat="1">
      <c r="A198" s="13"/>
      <c r="B198" s="269"/>
      <c r="C198" s="270"/>
      <c r="D198" s="261" t="s">
        <v>465</v>
      </c>
      <c r="E198" s="271" t="s">
        <v>1</v>
      </c>
      <c r="F198" s="272" t="s">
        <v>9005</v>
      </c>
      <c r="G198" s="270"/>
      <c r="H198" s="273">
        <v>44</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465</v>
      </c>
      <c r="AU198" s="279" t="s">
        <v>93</v>
      </c>
      <c r="AV198" s="13" t="s">
        <v>93</v>
      </c>
      <c r="AW198" s="13" t="s">
        <v>38</v>
      </c>
      <c r="AX198" s="13" t="s">
        <v>83</v>
      </c>
      <c r="AY198" s="279" t="s">
        <v>397</v>
      </c>
    </row>
    <row r="199" s="14" customFormat="1">
      <c r="A199" s="14"/>
      <c r="B199" s="280"/>
      <c r="C199" s="281"/>
      <c r="D199" s="261" t="s">
        <v>465</v>
      </c>
      <c r="E199" s="282" t="s">
        <v>1</v>
      </c>
      <c r="F199" s="283" t="s">
        <v>467</v>
      </c>
      <c r="G199" s="281"/>
      <c r="H199" s="284">
        <v>44</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465</v>
      </c>
      <c r="AU199" s="290" t="s">
        <v>93</v>
      </c>
      <c r="AV199" s="14" t="s">
        <v>124</v>
      </c>
      <c r="AW199" s="14" t="s">
        <v>38</v>
      </c>
      <c r="AX199" s="14" t="s">
        <v>91</v>
      </c>
      <c r="AY199" s="290" t="s">
        <v>397</v>
      </c>
    </row>
    <row r="200" s="2" customFormat="1" ht="21.75" customHeight="1">
      <c r="A200" s="40"/>
      <c r="B200" s="41"/>
      <c r="C200" s="247" t="s">
        <v>179</v>
      </c>
      <c r="D200" s="247" t="s">
        <v>400</v>
      </c>
      <c r="E200" s="248" t="s">
        <v>8900</v>
      </c>
      <c r="F200" s="249" t="s">
        <v>8901</v>
      </c>
      <c r="G200" s="250" t="s">
        <v>461</v>
      </c>
      <c r="H200" s="251">
        <v>22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400</v>
      </c>
      <c r="AU200" s="259" t="s">
        <v>93</v>
      </c>
      <c r="AY200" s="18" t="s">
        <v>397</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673</v>
      </c>
    </row>
    <row r="201" s="16" customFormat="1">
      <c r="A201" s="16"/>
      <c r="B201" s="306"/>
      <c r="C201" s="307"/>
      <c r="D201" s="261" t="s">
        <v>465</v>
      </c>
      <c r="E201" s="308" t="s">
        <v>1</v>
      </c>
      <c r="F201" s="309" t="s">
        <v>8987</v>
      </c>
      <c r="G201" s="307"/>
      <c r="H201" s="308" t="s">
        <v>1</v>
      </c>
      <c r="I201" s="310"/>
      <c r="J201" s="307"/>
      <c r="K201" s="307"/>
      <c r="L201" s="311"/>
      <c r="M201" s="312"/>
      <c r="N201" s="313"/>
      <c r="O201" s="313"/>
      <c r="P201" s="313"/>
      <c r="Q201" s="313"/>
      <c r="R201" s="313"/>
      <c r="S201" s="313"/>
      <c r="T201" s="314"/>
      <c r="U201" s="16"/>
      <c r="V201" s="16"/>
      <c r="W201" s="16"/>
      <c r="X201" s="16"/>
      <c r="Y201" s="16"/>
      <c r="Z201" s="16"/>
      <c r="AA201" s="16"/>
      <c r="AB201" s="16"/>
      <c r="AC201" s="16"/>
      <c r="AD201" s="16"/>
      <c r="AE201" s="16"/>
      <c r="AT201" s="315" t="s">
        <v>465</v>
      </c>
      <c r="AU201" s="315" t="s">
        <v>93</v>
      </c>
      <c r="AV201" s="16" t="s">
        <v>91</v>
      </c>
      <c r="AW201" s="16" t="s">
        <v>38</v>
      </c>
      <c r="AX201" s="16" t="s">
        <v>83</v>
      </c>
      <c r="AY201" s="315" t="s">
        <v>397</v>
      </c>
    </row>
    <row r="202" s="13" customFormat="1">
      <c r="A202" s="13"/>
      <c r="B202" s="269"/>
      <c r="C202" s="270"/>
      <c r="D202" s="261" t="s">
        <v>465</v>
      </c>
      <c r="E202" s="271" t="s">
        <v>1</v>
      </c>
      <c r="F202" s="272" t="s">
        <v>9006</v>
      </c>
      <c r="G202" s="270"/>
      <c r="H202" s="273">
        <v>22</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465</v>
      </c>
      <c r="AU202" s="279" t="s">
        <v>93</v>
      </c>
      <c r="AV202" s="13" t="s">
        <v>93</v>
      </c>
      <c r="AW202" s="13" t="s">
        <v>38</v>
      </c>
      <c r="AX202" s="13" t="s">
        <v>83</v>
      </c>
      <c r="AY202" s="279" t="s">
        <v>397</v>
      </c>
    </row>
    <row r="203" s="14" customFormat="1">
      <c r="A203" s="14"/>
      <c r="B203" s="280"/>
      <c r="C203" s="281"/>
      <c r="D203" s="261" t="s">
        <v>465</v>
      </c>
      <c r="E203" s="282" t="s">
        <v>1</v>
      </c>
      <c r="F203" s="283" t="s">
        <v>467</v>
      </c>
      <c r="G203" s="281"/>
      <c r="H203" s="284">
        <v>22</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465</v>
      </c>
      <c r="AU203" s="290" t="s">
        <v>93</v>
      </c>
      <c r="AV203" s="14" t="s">
        <v>124</v>
      </c>
      <c r="AW203" s="14" t="s">
        <v>38</v>
      </c>
      <c r="AX203" s="14" t="s">
        <v>91</v>
      </c>
      <c r="AY203" s="290" t="s">
        <v>397</v>
      </c>
    </row>
    <row r="204" s="2" customFormat="1" ht="16.5" customHeight="1">
      <c r="A204" s="40"/>
      <c r="B204" s="41"/>
      <c r="C204" s="316" t="s">
        <v>185</v>
      </c>
      <c r="D204" s="316" t="s">
        <v>534</v>
      </c>
      <c r="E204" s="317" t="s">
        <v>8903</v>
      </c>
      <c r="F204" s="318" t="s">
        <v>8904</v>
      </c>
      <c r="G204" s="319" t="s">
        <v>461</v>
      </c>
      <c r="H204" s="320">
        <v>24.199999999999999</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136</v>
      </c>
      <c r="AT204" s="259" t="s">
        <v>534</v>
      </c>
      <c r="AU204" s="259" t="s">
        <v>93</v>
      </c>
      <c r="AY204" s="18" t="s">
        <v>397</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676</v>
      </c>
    </row>
    <row r="205" s="13" customFormat="1">
      <c r="A205" s="13"/>
      <c r="B205" s="269"/>
      <c r="C205" s="270"/>
      <c r="D205" s="261" t="s">
        <v>465</v>
      </c>
      <c r="E205" s="271" t="s">
        <v>1</v>
      </c>
      <c r="F205" s="272" t="s">
        <v>9007</v>
      </c>
      <c r="G205" s="270"/>
      <c r="H205" s="273">
        <v>24.199999999999999</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465</v>
      </c>
      <c r="AU205" s="279" t="s">
        <v>93</v>
      </c>
      <c r="AV205" s="13" t="s">
        <v>93</v>
      </c>
      <c r="AW205" s="13" t="s">
        <v>38</v>
      </c>
      <c r="AX205" s="13" t="s">
        <v>83</v>
      </c>
      <c r="AY205" s="279" t="s">
        <v>397</v>
      </c>
    </row>
    <row r="206" s="14" customFormat="1">
      <c r="A206" s="14"/>
      <c r="B206" s="280"/>
      <c r="C206" s="281"/>
      <c r="D206" s="261" t="s">
        <v>465</v>
      </c>
      <c r="E206" s="282" t="s">
        <v>1</v>
      </c>
      <c r="F206" s="283" t="s">
        <v>467</v>
      </c>
      <c r="G206" s="281"/>
      <c r="H206" s="284">
        <v>24.199999999999999</v>
      </c>
      <c r="I206" s="285"/>
      <c r="J206" s="281"/>
      <c r="K206" s="281"/>
      <c r="L206" s="286"/>
      <c r="M206" s="287"/>
      <c r="N206" s="288"/>
      <c r="O206" s="288"/>
      <c r="P206" s="288"/>
      <c r="Q206" s="288"/>
      <c r="R206" s="288"/>
      <c r="S206" s="288"/>
      <c r="T206" s="289"/>
      <c r="U206" s="14"/>
      <c r="V206" s="14"/>
      <c r="W206" s="14"/>
      <c r="X206" s="14"/>
      <c r="Y206" s="14"/>
      <c r="Z206" s="14"/>
      <c r="AA206" s="14"/>
      <c r="AB206" s="14"/>
      <c r="AC206" s="14"/>
      <c r="AD206" s="14"/>
      <c r="AE206" s="14"/>
      <c r="AT206" s="290" t="s">
        <v>465</v>
      </c>
      <c r="AU206" s="290" t="s">
        <v>93</v>
      </c>
      <c r="AV206" s="14" t="s">
        <v>124</v>
      </c>
      <c r="AW206" s="14" t="s">
        <v>38</v>
      </c>
      <c r="AX206" s="14" t="s">
        <v>91</v>
      </c>
      <c r="AY206" s="290" t="s">
        <v>397</v>
      </c>
    </row>
    <row r="207" s="2" customFormat="1" ht="16.5" customHeight="1">
      <c r="A207" s="40"/>
      <c r="B207" s="41"/>
      <c r="C207" s="247" t="s">
        <v>188</v>
      </c>
      <c r="D207" s="247" t="s">
        <v>400</v>
      </c>
      <c r="E207" s="248" t="s">
        <v>9008</v>
      </c>
      <c r="F207" s="249" t="s">
        <v>9009</v>
      </c>
      <c r="G207" s="250" t="s">
        <v>461</v>
      </c>
      <c r="H207" s="251">
        <v>48</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400</v>
      </c>
      <c r="AU207" s="259" t="s">
        <v>93</v>
      </c>
      <c r="AY207" s="18" t="s">
        <v>397</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679</v>
      </c>
    </row>
    <row r="208" s="16" customFormat="1">
      <c r="A208" s="16"/>
      <c r="B208" s="306"/>
      <c r="C208" s="307"/>
      <c r="D208" s="261" t="s">
        <v>465</v>
      </c>
      <c r="E208" s="308" t="s">
        <v>1</v>
      </c>
      <c r="F208" s="309" t="s">
        <v>8987</v>
      </c>
      <c r="G208" s="307"/>
      <c r="H208" s="308" t="s">
        <v>1</v>
      </c>
      <c r="I208" s="310"/>
      <c r="J208" s="307"/>
      <c r="K208" s="307"/>
      <c r="L208" s="311"/>
      <c r="M208" s="312"/>
      <c r="N208" s="313"/>
      <c r="O208" s="313"/>
      <c r="P208" s="313"/>
      <c r="Q208" s="313"/>
      <c r="R208" s="313"/>
      <c r="S208" s="313"/>
      <c r="T208" s="314"/>
      <c r="U208" s="16"/>
      <c r="V208" s="16"/>
      <c r="W208" s="16"/>
      <c r="X208" s="16"/>
      <c r="Y208" s="16"/>
      <c r="Z208" s="16"/>
      <c r="AA208" s="16"/>
      <c r="AB208" s="16"/>
      <c r="AC208" s="16"/>
      <c r="AD208" s="16"/>
      <c r="AE208" s="16"/>
      <c r="AT208" s="315" t="s">
        <v>465</v>
      </c>
      <c r="AU208" s="315" t="s">
        <v>93</v>
      </c>
      <c r="AV208" s="16" t="s">
        <v>91</v>
      </c>
      <c r="AW208" s="16" t="s">
        <v>38</v>
      </c>
      <c r="AX208" s="16" t="s">
        <v>83</v>
      </c>
      <c r="AY208" s="315" t="s">
        <v>397</v>
      </c>
    </row>
    <row r="209" s="13" customFormat="1">
      <c r="A209" s="13"/>
      <c r="B209" s="269"/>
      <c r="C209" s="270"/>
      <c r="D209" s="261" t="s">
        <v>465</v>
      </c>
      <c r="E209" s="271" t="s">
        <v>1</v>
      </c>
      <c r="F209" s="272" t="s">
        <v>9010</v>
      </c>
      <c r="G209" s="270"/>
      <c r="H209" s="273">
        <v>48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465</v>
      </c>
      <c r="AU209" s="279" t="s">
        <v>93</v>
      </c>
      <c r="AV209" s="13" t="s">
        <v>93</v>
      </c>
      <c r="AW209" s="13" t="s">
        <v>38</v>
      </c>
      <c r="AX209" s="13" t="s">
        <v>83</v>
      </c>
      <c r="AY209" s="279" t="s">
        <v>397</v>
      </c>
    </row>
    <row r="210" s="14" customFormat="1">
      <c r="A210" s="14"/>
      <c r="B210" s="280"/>
      <c r="C210" s="281"/>
      <c r="D210" s="261" t="s">
        <v>465</v>
      </c>
      <c r="E210" s="282" t="s">
        <v>1</v>
      </c>
      <c r="F210" s="283" t="s">
        <v>467</v>
      </c>
      <c r="G210" s="281"/>
      <c r="H210" s="284">
        <v>48</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465</v>
      </c>
      <c r="AU210" s="290" t="s">
        <v>93</v>
      </c>
      <c r="AV210" s="14" t="s">
        <v>124</v>
      </c>
      <c r="AW210" s="14" t="s">
        <v>38</v>
      </c>
      <c r="AX210" s="14" t="s">
        <v>91</v>
      </c>
      <c r="AY210" s="290" t="s">
        <v>397</v>
      </c>
    </row>
    <row r="211" s="12" customFormat="1" ht="22.8" customHeight="1">
      <c r="A211" s="12"/>
      <c r="B211" s="231"/>
      <c r="C211" s="232"/>
      <c r="D211" s="233" t="s">
        <v>82</v>
      </c>
      <c r="E211" s="245" t="s">
        <v>498</v>
      </c>
      <c r="F211" s="245" t="s">
        <v>499</v>
      </c>
      <c r="G211" s="232"/>
      <c r="H211" s="232"/>
      <c r="I211" s="235"/>
      <c r="J211" s="246">
        <f>BK211</f>
        <v>0</v>
      </c>
      <c r="K211" s="232"/>
      <c r="L211" s="237"/>
      <c r="M211" s="238"/>
      <c r="N211" s="239"/>
      <c r="O211" s="239"/>
      <c r="P211" s="240">
        <f>SUM(P212:P218)</f>
        <v>0</v>
      </c>
      <c r="Q211" s="239"/>
      <c r="R211" s="240">
        <f>SUM(R212:R218)</f>
        <v>0</v>
      </c>
      <c r="S211" s="239"/>
      <c r="T211" s="241">
        <f>SUM(T212:T218)</f>
        <v>0</v>
      </c>
      <c r="U211" s="12"/>
      <c r="V211" s="12"/>
      <c r="W211" s="12"/>
      <c r="X211" s="12"/>
      <c r="Y211" s="12"/>
      <c r="Z211" s="12"/>
      <c r="AA211" s="12"/>
      <c r="AB211" s="12"/>
      <c r="AC211" s="12"/>
      <c r="AD211" s="12"/>
      <c r="AE211" s="12"/>
      <c r="AR211" s="242" t="s">
        <v>91</v>
      </c>
      <c r="AT211" s="243" t="s">
        <v>82</v>
      </c>
      <c r="AU211" s="243" t="s">
        <v>91</v>
      </c>
      <c r="AY211" s="242" t="s">
        <v>397</v>
      </c>
      <c r="BK211" s="244">
        <f>SUM(BK212:BK218)</f>
        <v>0</v>
      </c>
    </row>
    <row r="212" s="2" customFormat="1" ht="21.75" customHeight="1">
      <c r="A212" s="40"/>
      <c r="B212" s="41"/>
      <c r="C212" s="247" t="s">
        <v>191</v>
      </c>
      <c r="D212" s="247" t="s">
        <v>400</v>
      </c>
      <c r="E212" s="248" t="s">
        <v>500</v>
      </c>
      <c r="F212" s="249" t="s">
        <v>501</v>
      </c>
      <c r="G212" s="250" t="s">
        <v>502</v>
      </c>
      <c r="H212" s="251">
        <v>50.338000000000001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682</v>
      </c>
    </row>
    <row r="213" s="2" customFormat="1">
      <c r="A213" s="40"/>
      <c r="B213" s="41"/>
      <c r="C213" s="42"/>
      <c r="D213" s="261" t="s">
        <v>404</v>
      </c>
      <c r="E213" s="42"/>
      <c r="F213" s="262" t="s">
        <v>503</v>
      </c>
      <c r="G213" s="42"/>
      <c r="H213" s="42"/>
      <c r="I213" s="157"/>
      <c r="J213" s="42"/>
      <c r="K213" s="42"/>
      <c r="L213" s="46"/>
      <c r="M213" s="263"/>
      <c r="N213" s="264"/>
      <c r="O213" s="93"/>
      <c r="P213" s="93"/>
      <c r="Q213" s="93"/>
      <c r="R213" s="93"/>
      <c r="S213" s="93"/>
      <c r="T213" s="94"/>
      <c r="U213" s="40"/>
      <c r="V213" s="40"/>
      <c r="W213" s="40"/>
      <c r="X213" s="40"/>
      <c r="Y213" s="40"/>
      <c r="Z213" s="40"/>
      <c r="AA213" s="40"/>
      <c r="AB213" s="40"/>
      <c r="AC213" s="40"/>
      <c r="AD213" s="40"/>
      <c r="AE213" s="40"/>
      <c r="AT213" s="18" t="s">
        <v>404</v>
      </c>
      <c r="AU213" s="18" t="s">
        <v>93</v>
      </c>
    </row>
    <row r="214" s="2" customFormat="1" ht="21.75" customHeight="1">
      <c r="A214" s="40"/>
      <c r="B214" s="41"/>
      <c r="C214" s="247" t="s">
        <v>194</v>
      </c>
      <c r="D214" s="247" t="s">
        <v>400</v>
      </c>
      <c r="E214" s="248" t="s">
        <v>504</v>
      </c>
      <c r="F214" s="249" t="s">
        <v>505</v>
      </c>
      <c r="G214" s="250" t="s">
        <v>502</v>
      </c>
      <c r="H214" s="251">
        <v>50.338000000000001</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995</v>
      </c>
    </row>
    <row r="215" s="2" customFormat="1" ht="21.75" customHeight="1">
      <c r="A215" s="40"/>
      <c r="B215" s="41"/>
      <c r="C215" s="247" t="s">
        <v>197</v>
      </c>
      <c r="D215" s="247" t="s">
        <v>400</v>
      </c>
      <c r="E215" s="248" t="s">
        <v>506</v>
      </c>
      <c r="F215" s="249" t="s">
        <v>507</v>
      </c>
      <c r="G215" s="250" t="s">
        <v>502</v>
      </c>
      <c r="H215" s="251">
        <v>1006.76</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400</v>
      </c>
      <c r="AU215" s="259" t="s">
        <v>93</v>
      </c>
      <c r="AY215" s="18" t="s">
        <v>397</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1026</v>
      </c>
    </row>
    <row r="216" s="13" customFormat="1">
      <c r="A216" s="13"/>
      <c r="B216" s="269"/>
      <c r="C216" s="270"/>
      <c r="D216" s="261" t="s">
        <v>465</v>
      </c>
      <c r="E216" s="271" t="s">
        <v>1</v>
      </c>
      <c r="F216" s="272" t="s">
        <v>9011</v>
      </c>
      <c r="G216" s="270"/>
      <c r="H216" s="273">
        <v>1006.76</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465</v>
      </c>
      <c r="AU216" s="279" t="s">
        <v>93</v>
      </c>
      <c r="AV216" s="13" t="s">
        <v>93</v>
      </c>
      <c r="AW216" s="13" t="s">
        <v>38</v>
      </c>
      <c r="AX216" s="13" t="s">
        <v>83</v>
      </c>
      <c r="AY216" s="279" t="s">
        <v>397</v>
      </c>
    </row>
    <row r="217" s="14" customFormat="1">
      <c r="A217" s="14"/>
      <c r="B217" s="280"/>
      <c r="C217" s="281"/>
      <c r="D217" s="261" t="s">
        <v>465</v>
      </c>
      <c r="E217" s="282" t="s">
        <v>1</v>
      </c>
      <c r="F217" s="283" t="s">
        <v>467</v>
      </c>
      <c r="G217" s="281"/>
      <c r="H217" s="284">
        <v>1006.76</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465</v>
      </c>
      <c r="AU217" s="290" t="s">
        <v>93</v>
      </c>
      <c r="AV217" s="14" t="s">
        <v>124</v>
      </c>
      <c r="AW217" s="14" t="s">
        <v>38</v>
      </c>
      <c r="AX217" s="14" t="s">
        <v>91</v>
      </c>
      <c r="AY217" s="290" t="s">
        <v>397</v>
      </c>
    </row>
    <row r="218" s="2" customFormat="1" ht="16.5" customHeight="1">
      <c r="A218" s="40"/>
      <c r="B218" s="41"/>
      <c r="C218" s="247" t="s">
        <v>200</v>
      </c>
      <c r="D218" s="247" t="s">
        <v>400</v>
      </c>
      <c r="E218" s="248" t="s">
        <v>509</v>
      </c>
      <c r="F218" s="249" t="s">
        <v>510</v>
      </c>
      <c r="G218" s="250" t="s">
        <v>502</v>
      </c>
      <c r="H218" s="251">
        <v>50.338000000000001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400</v>
      </c>
      <c r="AU218" s="259" t="s">
        <v>93</v>
      </c>
      <c r="AY218" s="18" t="s">
        <v>397</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1042</v>
      </c>
    </row>
    <row r="219" s="12" customFormat="1" ht="22.8" customHeight="1">
      <c r="A219" s="12"/>
      <c r="B219" s="231"/>
      <c r="C219" s="232"/>
      <c r="D219" s="233" t="s">
        <v>82</v>
      </c>
      <c r="E219" s="245" t="s">
        <v>1353</v>
      </c>
      <c r="F219" s="245" t="s">
        <v>1354</v>
      </c>
      <c r="G219" s="232"/>
      <c r="H219" s="232"/>
      <c r="I219" s="235"/>
      <c r="J219" s="246">
        <f>BK219</f>
        <v>0</v>
      </c>
      <c r="K219" s="232"/>
      <c r="L219" s="237"/>
      <c r="M219" s="238"/>
      <c r="N219" s="239"/>
      <c r="O219" s="239"/>
      <c r="P219" s="240">
        <f>P220</f>
        <v>0</v>
      </c>
      <c r="Q219" s="239"/>
      <c r="R219" s="240">
        <f>R220</f>
        <v>0</v>
      </c>
      <c r="S219" s="239"/>
      <c r="T219" s="241">
        <f>T220</f>
        <v>0</v>
      </c>
      <c r="U219" s="12"/>
      <c r="V219" s="12"/>
      <c r="W219" s="12"/>
      <c r="X219" s="12"/>
      <c r="Y219" s="12"/>
      <c r="Z219" s="12"/>
      <c r="AA219" s="12"/>
      <c r="AB219" s="12"/>
      <c r="AC219" s="12"/>
      <c r="AD219" s="12"/>
      <c r="AE219" s="12"/>
      <c r="AR219" s="242" t="s">
        <v>91</v>
      </c>
      <c r="AT219" s="243" t="s">
        <v>82</v>
      </c>
      <c r="AU219" s="243" t="s">
        <v>91</v>
      </c>
      <c r="AY219" s="242" t="s">
        <v>397</v>
      </c>
      <c r="BK219" s="244">
        <f>BK220</f>
        <v>0</v>
      </c>
    </row>
    <row r="220" s="2" customFormat="1" ht="21.75" customHeight="1">
      <c r="A220" s="40"/>
      <c r="B220" s="41"/>
      <c r="C220" s="247" t="s">
        <v>203</v>
      </c>
      <c r="D220" s="247" t="s">
        <v>400</v>
      </c>
      <c r="E220" s="248" t="s">
        <v>8984</v>
      </c>
      <c r="F220" s="249" t="s">
        <v>8985</v>
      </c>
      <c r="G220" s="250" t="s">
        <v>502</v>
      </c>
      <c r="H220" s="251">
        <v>105.327</v>
      </c>
      <c r="I220" s="252"/>
      <c r="J220" s="253">
        <f>ROUND(I220*H220,2)</f>
        <v>0</v>
      </c>
      <c r="K220" s="254"/>
      <c r="L220" s="46"/>
      <c r="M220" s="302" t="s">
        <v>1</v>
      </c>
      <c r="N220" s="303" t="s">
        <v>48</v>
      </c>
      <c r="O220" s="267"/>
      <c r="P220" s="304">
        <f>O220*H220</f>
        <v>0</v>
      </c>
      <c r="Q220" s="304">
        <v>0</v>
      </c>
      <c r="R220" s="304">
        <f>Q220*H220</f>
        <v>0</v>
      </c>
      <c r="S220" s="304">
        <v>0</v>
      </c>
      <c r="T220" s="305">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1057</v>
      </c>
    </row>
    <row r="221" s="2" customFormat="1" ht="6.96" customHeight="1">
      <c r="A221" s="40"/>
      <c r="B221" s="68"/>
      <c r="C221" s="69"/>
      <c r="D221" s="69"/>
      <c r="E221" s="69"/>
      <c r="F221" s="69"/>
      <c r="G221" s="69"/>
      <c r="H221" s="69"/>
      <c r="I221" s="195"/>
      <c r="J221" s="69"/>
      <c r="K221" s="69"/>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3L+aZzQhlK6DxLAaF293goFBomf4L8rr+r/Zn4Drg0R1m8o/CaTsy3csDkcSCXDvF0ZJXzSlhbcLD3eUl2Uvfw==" hashValue="b+RemwVzT5P2K2MXxzha4vG+Y+gLSTVciucldTAPrGykkYYqQVpUN5ZTSLxx+v7SWt3D8RQZx0a4mcA05vQLKw==" algorithmName="SHA-512" password="CC35"/>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9012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ROUND((SUM(BE118:BE156)),  2)</f>
        <v>0</v>
      </c>
      <c r="G33" s="40"/>
      <c r="H33" s="40"/>
      <c r="I33" s="174">
        <v>0.20999999999999999</v>
      </c>
      <c r="J33" s="173">
        <f>ROUND(((SUM(BE118:BE156))*I33),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ROUND((SUM(BF118:BF156)),  2)</f>
        <v>0</v>
      </c>
      <c r="G34" s="40"/>
      <c r="H34" s="40"/>
      <c r="I34" s="174">
        <v>0.14999999999999999</v>
      </c>
      <c r="J34" s="173">
        <f>ROUND(((SUM(BF118:BF156))*I34),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603 - Dopravní značení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1. 6. 2020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454</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383</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23.25" customHeight="1">
      <c r="A108" s="40"/>
      <c r="B108" s="41"/>
      <c r="C108" s="42"/>
      <c r="D108" s="42"/>
      <c r="E108" s="199" t="str">
        <f>E7</f>
        <v>NNP Moravská Třebová, výstavba nového objektu nemocnice a výjezdové základny ZZS PAK</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368</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SO 603 - Dopravní značení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Moravská Třebová</v>
      </c>
      <c r="G112" s="42"/>
      <c r="H112" s="42"/>
      <c r="I112" s="159" t="s">
        <v>24</v>
      </c>
      <c r="J112" s="81" t="str">
        <f>IF(J12="","",J12)</f>
        <v>1. 6. 2020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Pardubický kraj</v>
      </c>
      <c r="G114" s="42"/>
      <c r="H114" s="42"/>
      <c r="I114" s="159" t="s">
        <v>36</v>
      </c>
      <c r="J114" s="38" t="str">
        <f>E21</f>
        <v>SIEBERT + TALAŠ, spol. s r.o.</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384</v>
      </c>
      <c r="D117" s="221" t="s">
        <v>68</v>
      </c>
      <c r="E117" s="221" t="s">
        <v>64</v>
      </c>
      <c r="F117" s="221" t="s">
        <v>65</v>
      </c>
      <c r="G117" s="221" t="s">
        <v>385</v>
      </c>
      <c r="H117" s="221" t="s">
        <v>386</v>
      </c>
      <c r="I117" s="222" t="s">
        <v>387</v>
      </c>
      <c r="J117" s="223" t="s">
        <v>372</v>
      </c>
      <c r="K117" s="224" t="s">
        <v>388</v>
      </c>
      <c r="L117" s="225"/>
      <c r="M117" s="102" t="s">
        <v>1</v>
      </c>
      <c r="N117" s="103" t="s">
        <v>47</v>
      </c>
      <c r="O117" s="103" t="s">
        <v>389</v>
      </c>
      <c r="P117" s="103" t="s">
        <v>390</v>
      </c>
      <c r="Q117" s="103" t="s">
        <v>391</v>
      </c>
      <c r="R117" s="103" t="s">
        <v>392</v>
      </c>
      <c r="S117" s="103" t="s">
        <v>393</v>
      </c>
      <c r="T117" s="104" t="s">
        <v>394</v>
      </c>
      <c r="U117" s="218"/>
      <c r="V117" s="218"/>
      <c r="W117" s="218"/>
      <c r="X117" s="218"/>
      <c r="Y117" s="218"/>
      <c r="Z117" s="218"/>
      <c r="AA117" s="218"/>
      <c r="AB117" s="218"/>
      <c r="AC117" s="218"/>
      <c r="AD117" s="218"/>
      <c r="AE117" s="218"/>
    </row>
    <row r="118" s="2" customFormat="1" ht="22.8" customHeight="1">
      <c r="A118" s="40"/>
      <c r="B118" s="41"/>
      <c r="C118" s="109" t="s">
        <v>395</v>
      </c>
      <c r="D118" s="42"/>
      <c r="E118" s="42"/>
      <c r="F118" s="42"/>
      <c r="G118" s="42"/>
      <c r="H118" s="42"/>
      <c r="I118" s="157"/>
      <c r="J118" s="226">
        <f>BK118</f>
        <v>0</v>
      </c>
      <c r="K118" s="42"/>
      <c r="L118" s="46"/>
      <c r="M118" s="105"/>
      <c r="N118" s="227"/>
      <c r="O118" s="106"/>
      <c r="P118" s="228">
        <f>P119</f>
        <v>0</v>
      </c>
      <c r="Q118" s="106"/>
      <c r="R118" s="228">
        <f>R119</f>
        <v>0</v>
      </c>
      <c r="S118" s="106"/>
      <c r="T118" s="229">
        <f>T119</f>
        <v>0</v>
      </c>
      <c r="U118" s="40"/>
      <c r="V118" s="40"/>
      <c r="W118" s="40"/>
      <c r="X118" s="40"/>
      <c r="Y118" s="40"/>
      <c r="Z118" s="40"/>
      <c r="AA118" s="40"/>
      <c r="AB118" s="40"/>
      <c r="AC118" s="40"/>
      <c r="AD118" s="40"/>
      <c r="AE118" s="40"/>
      <c r="AT118" s="18" t="s">
        <v>82</v>
      </c>
      <c r="AU118" s="18" t="s">
        <v>374</v>
      </c>
      <c r="BK118" s="230">
        <f>BK119</f>
        <v>0</v>
      </c>
    </row>
    <row r="119" s="12" customFormat="1" ht="25.92" customHeight="1">
      <c r="A119" s="12"/>
      <c r="B119" s="231"/>
      <c r="C119" s="232"/>
      <c r="D119" s="233" t="s">
        <v>82</v>
      </c>
      <c r="E119" s="234" t="s">
        <v>456</v>
      </c>
      <c r="F119" s="234" t="s">
        <v>457</v>
      </c>
      <c r="G119" s="232"/>
      <c r="H119" s="232"/>
      <c r="I119" s="235"/>
      <c r="J119" s="236">
        <f>BK119</f>
        <v>0</v>
      </c>
      <c r="K119" s="232"/>
      <c r="L119" s="237"/>
      <c r="M119" s="238"/>
      <c r="N119" s="239"/>
      <c r="O119" s="239"/>
      <c r="P119" s="240">
        <f>P120</f>
        <v>0</v>
      </c>
      <c r="Q119" s="239"/>
      <c r="R119" s="240">
        <f>R120</f>
        <v>0</v>
      </c>
      <c r="S119" s="239"/>
      <c r="T119" s="241">
        <f>T120</f>
        <v>0</v>
      </c>
      <c r="U119" s="12"/>
      <c r="V119" s="12"/>
      <c r="W119" s="12"/>
      <c r="X119" s="12"/>
      <c r="Y119" s="12"/>
      <c r="Z119" s="12"/>
      <c r="AA119" s="12"/>
      <c r="AB119" s="12"/>
      <c r="AC119" s="12"/>
      <c r="AD119" s="12"/>
      <c r="AE119" s="12"/>
      <c r="AR119" s="242" t="s">
        <v>91</v>
      </c>
      <c r="AT119" s="243" t="s">
        <v>82</v>
      </c>
      <c r="AU119" s="243" t="s">
        <v>83</v>
      </c>
      <c r="AY119" s="242" t="s">
        <v>397</v>
      </c>
      <c r="BK119" s="244">
        <f>BK120</f>
        <v>0</v>
      </c>
    </row>
    <row r="120" s="12" customFormat="1" ht="22.8" customHeight="1">
      <c r="A120" s="12"/>
      <c r="B120" s="231"/>
      <c r="C120" s="232"/>
      <c r="D120" s="233" t="s">
        <v>82</v>
      </c>
      <c r="E120" s="245" t="s">
        <v>142</v>
      </c>
      <c r="F120" s="245" t="s">
        <v>471</v>
      </c>
      <c r="G120" s="232"/>
      <c r="H120" s="232"/>
      <c r="I120" s="235"/>
      <c r="J120" s="246">
        <f>BK120</f>
        <v>0</v>
      </c>
      <c r="K120" s="232"/>
      <c r="L120" s="237"/>
      <c r="M120" s="238"/>
      <c r="N120" s="239"/>
      <c r="O120" s="239"/>
      <c r="P120" s="240">
        <f>SUM(P121:P156)</f>
        <v>0</v>
      </c>
      <c r="Q120" s="239"/>
      <c r="R120" s="240">
        <f>SUM(R121:R156)</f>
        <v>0</v>
      </c>
      <c r="S120" s="239"/>
      <c r="T120" s="241">
        <f>SUM(T121:T156)</f>
        <v>0</v>
      </c>
      <c r="U120" s="12"/>
      <c r="V120" s="12"/>
      <c r="W120" s="12"/>
      <c r="X120" s="12"/>
      <c r="Y120" s="12"/>
      <c r="Z120" s="12"/>
      <c r="AA120" s="12"/>
      <c r="AB120" s="12"/>
      <c r="AC120" s="12"/>
      <c r="AD120" s="12"/>
      <c r="AE120" s="12"/>
      <c r="AR120" s="242" t="s">
        <v>91</v>
      </c>
      <c r="AT120" s="243" t="s">
        <v>82</v>
      </c>
      <c r="AU120" s="243" t="s">
        <v>91</v>
      </c>
      <c r="AY120" s="242" t="s">
        <v>397</v>
      </c>
      <c r="BK120" s="244">
        <f>SUM(BK121:BK156)</f>
        <v>0</v>
      </c>
    </row>
    <row r="121" s="2" customFormat="1" ht="21.75" customHeight="1">
      <c r="A121" s="40"/>
      <c r="B121" s="41"/>
      <c r="C121" s="247" t="s">
        <v>91</v>
      </c>
      <c r="D121" s="247" t="s">
        <v>400</v>
      </c>
      <c r="E121" s="248" t="s">
        <v>9013</v>
      </c>
      <c r="F121" s="249" t="s">
        <v>9014</v>
      </c>
      <c r="G121" s="250" t="s">
        <v>656</v>
      </c>
      <c r="H121" s="251">
        <v>2</v>
      </c>
      <c r="I121" s="252"/>
      <c r="J121" s="253">
        <f>ROUND(I121*H121,2)</f>
        <v>0</v>
      </c>
      <c r="K121" s="254"/>
      <c r="L121" s="46"/>
      <c r="M121" s="255" t="s">
        <v>1</v>
      </c>
      <c r="N121" s="256" t="s">
        <v>48</v>
      </c>
      <c r="O121" s="93"/>
      <c r="P121" s="257">
        <f>O121*H121</f>
        <v>0</v>
      </c>
      <c r="Q121" s="257">
        <v>0</v>
      </c>
      <c r="R121" s="257">
        <f>Q121*H121</f>
        <v>0</v>
      </c>
      <c r="S121" s="257">
        <v>0</v>
      </c>
      <c r="T121" s="258">
        <f>S121*H121</f>
        <v>0</v>
      </c>
      <c r="U121" s="40"/>
      <c r="V121" s="40"/>
      <c r="W121" s="40"/>
      <c r="X121" s="40"/>
      <c r="Y121" s="40"/>
      <c r="Z121" s="40"/>
      <c r="AA121" s="40"/>
      <c r="AB121" s="40"/>
      <c r="AC121" s="40"/>
      <c r="AD121" s="40"/>
      <c r="AE121" s="40"/>
      <c r="AR121" s="259" t="s">
        <v>124</v>
      </c>
      <c r="AT121" s="259" t="s">
        <v>400</v>
      </c>
      <c r="AU121" s="259" t="s">
        <v>93</v>
      </c>
      <c r="AY121" s="18" t="s">
        <v>397</v>
      </c>
      <c r="BE121" s="260">
        <f>IF(N121="základní",J121,0)</f>
        <v>0</v>
      </c>
      <c r="BF121" s="260">
        <f>IF(N121="snížená",J121,0)</f>
        <v>0</v>
      </c>
      <c r="BG121" s="260">
        <f>IF(N121="zákl. přenesená",J121,0)</f>
        <v>0</v>
      </c>
      <c r="BH121" s="260">
        <f>IF(N121="sníž. přenesená",J121,0)</f>
        <v>0</v>
      </c>
      <c r="BI121" s="260">
        <f>IF(N121="nulová",J121,0)</f>
        <v>0</v>
      </c>
      <c r="BJ121" s="18" t="s">
        <v>91</v>
      </c>
      <c r="BK121" s="260">
        <f>ROUND(I121*H121,2)</f>
        <v>0</v>
      </c>
      <c r="BL121" s="18" t="s">
        <v>124</v>
      </c>
      <c r="BM121" s="259" t="s">
        <v>93</v>
      </c>
    </row>
    <row r="122" s="2" customFormat="1">
      <c r="A122" s="40"/>
      <c r="B122" s="41"/>
      <c r="C122" s="42"/>
      <c r="D122" s="261" t="s">
        <v>404</v>
      </c>
      <c r="E122" s="42"/>
      <c r="F122" s="262" t="s">
        <v>9015</v>
      </c>
      <c r="G122" s="42"/>
      <c r="H122" s="42"/>
      <c r="I122" s="157"/>
      <c r="J122" s="42"/>
      <c r="K122" s="42"/>
      <c r="L122" s="46"/>
      <c r="M122" s="263"/>
      <c r="N122" s="264"/>
      <c r="O122" s="93"/>
      <c r="P122" s="93"/>
      <c r="Q122" s="93"/>
      <c r="R122" s="93"/>
      <c r="S122" s="93"/>
      <c r="T122" s="94"/>
      <c r="U122" s="40"/>
      <c r="V122" s="40"/>
      <c r="W122" s="40"/>
      <c r="X122" s="40"/>
      <c r="Y122" s="40"/>
      <c r="Z122" s="40"/>
      <c r="AA122" s="40"/>
      <c r="AB122" s="40"/>
      <c r="AC122" s="40"/>
      <c r="AD122" s="40"/>
      <c r="AE122" s="40"/>
      <c r="AT122" s="18" t="s">
        <v>404</v>
      </c>
      <c r="AU122" s="18" t="s">
        <v>93</v>
      </c>
    </row>
    <row r="123" s="2" customFormat="1" ht="21.75" customHeight="1">
      <c r="A123" s="40"/>
      <c r="B123" s="41"/>
      <c r="C123" s="247" t="s">
        <v>93</v>
      </c>
      <c r="D123" s="247" t="s">
        <v>400</v>
      </c>
      <c r="E123" s="248" t="s">
        <v>9016</v>
      </c>
      <c r="F123" s="249" t="s">
        <v>9017</v>
      </c>
      <c r="G123" s="250" t="s">
        <v>656</v>
      </c>
      <c r="H123" s="251">
        <v>1</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124</v>
      </c>
      <c r="AT123" s="259" t="s">
        <v>400</v>
      </c>
      <c r="AU123" s="259" t="s">
        <v>93</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124</v>
      </c>
      <c r="BM123" s="259" t="s">
        <v>124</v>
      </c>
    </row>
    <row r="124" s="2" customFormat="1">
      <c r="A124" s="40"/>
      <c r="B124" s="41"/>
      <c r="C124" s="42"/>
      <c r="D124" s="261" t="s">
        <v>404</v>
      </c>
      <c r="E124" s="42"/>
      <c r="F124" s="262" t="s">
        <v>9015</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404</v>
      </c>
      <c r="AU124" s="18" t="s">
        <v>93</v>
      </c>
    </row>
    <row r="125" s="2" customFormat="1" ht="21.75" customHeight="1">
      <c r="A125" s="40"/>
      <c r="B125" s="41"/>
      <c r="C125" s="247" t="s">
        <v>112</v>
      </c>
      <c r="D125" s="247" t="s">
        <v>400</v>
      </c>
      <c r="E125" s="248" t="s">
        <v>9018</v>
      </c>
      <c r="F125" s="249" t="s">
        <v>9019</v>
      </c>
      <c r="G125" s="250" t="s">
        <v>656</v>
      </c>
      <c r="H125" s="251">
        <v>1</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400</v>
      </c>
      <c r="AU125" s="259" t="s">
        <v>93</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133</v>
      </c>
    </row>
    <row r="126" s="2" customFormat="1">
      <c r="A126" s="40"/>
      <c r="B126" s="41"/>
      <c r="C126" s="42"/>
      <c r="D126" s="261" t="s">
        <v>404</v>
      </c>
      <c r="E126" s="42"/>
      <c r="F126" s="262" t="s">
        <v>9015</v>
      </c>
      <c r="G126" s="42"/>
      <c r="H126" s="42"/>
      <c r="I126" s="157"/>
      <c r="J126" s="42"/>
      <c r="K126" s="42"/>
      <c r="L126" s="46"/>
      <c r="M126" s="263"/>
      <c r="N126" s="264"/>
      <c r="O126" s="93"/>
      <c r="P126" s="93"/>
      <c r="Q126" s="93"/>
      <c r="R126" s="93"/>
      <c r="S126" s="93"/>
      <c r="T126" s="94"/>
      <c r="U126" s="40"/>
      <c r="V126" s="40"/>
      <c r="W126" s="40"/>
      <c r="X126" s="40"/>
      <c r="Y126" s="40"/>
      <c r="Z126" s="40"/>
      <c r="AA126" s="40"/>
      <c r="AB126" s="40"/>
      <c r="AC126" s="40"/>
      <c r="AD126" s="40"/>
      <c r="AE126" s="40"/>
      <c r="AT126" s="18" t="s">
        <v>404</v>
      </c>
      <c r="AU126" s="18" t="s">
        <v>93</v>
      </c>
    </row>
    <row r="127" s="2" customFormat="1" ht="21.75" customHeight="1">
      <c r="A127" s="40"/>
      <c r="B127" s="41"/>
      <c r="C127" s="247" t="s">
        <v>124</v>
      </c>
      <c r="D127" s="247" t="s">
        <v>400</v>
      </c>
      <c r="E127" s="248" t="s">
        <v>9020</v>
      </c>
      <c r="F127" s="249" t="s">
        <v>9021</v>
      </c>
      <c r="G127" s="250" t="s">
        <v>656</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93</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136</v>
      </c>
    </row>
    <row r="128" s="2" customFormat="1">
      <c r="A128" s="40"/>
      <c r="B128" s="41"/>
      <c r="C128" s="42"/>
      <c r="D128" s="261" t="s">
        <v>404</v>
      </c>
      <c r="E128" s="42"/>
      <c r="F128" s="262" t="s">
        <v>9015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93</v>
      </c>
    </row>
    <row r="129" s="2" customFormat="1" ht="21.75" customHeight="1">
      <c r="A129" s="40"/>
      <c r="B129" s="41"/>
      <c r="C129" s="247" t="s">
        <v>130</v>
      </c>
      <c r="D129" s="247" t="s">
        <v>400</v>
      </c>
      <c r="E129" s="248" t="s">
        <v>9022</v>
      </c>
      <c r="F129" s="249" t="s">
        <v>9023</v>
      </c>
      <c r="G129" s="250" t="s">
        <v>656</v>
      </c>
      <c r="H129" s="251">
        <v>6</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93</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c r="A130" s="40"/>
      <c r="B130" s="41"/>
      <c r="C130" s="42"/>
      <c r="D130" s="261" t="s">
        <v>404</v>
      </c>
      <c r="E130" s="42"/>
      <c r="F130" s="262" t="s">
        <v>9015</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93</v>
      </c>
    </row>
    <row r="131" s="2" customFormat="1" ht="21.75" customHeight="1">
      <c r="A131" s="40"/>
      <c r="B131" s="41"/>
      <c r="C131" s="247" t="s">
        <v>133</v>
      </c>
      <c r="D131" s="247" t="s">
        <v>400</v>
      </c>
      <c r="E131" s="248" t="s">
        <v>9024</v>
      </c>
      <c r="F131" s="249" t="s">
        <v>9025</v>
      </c>
      <c r="G131" s="250" t="s">
        <v>656</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93</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151</v>
      </c>
    </row>
    <row r="132" s="2" customFormat="1">
      <c r="A132" s="40"/>
      <c r="B132" s="41"/>
      <c r="C132" s="42"/>
      <c r="D132" s="261" t="s">
        <v>404</v>
      </c>
      <c r="E132" s="42"/>
      <c r="F132" s="262" t="s">
        <v>9015</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93</v>
      </c>
    </row>
    <row r="133" s="2" customFormat="1" ht="21.75" customHeight="1">
      <c r="A133" s="40"/>
      <c r="B133" s="41"/>
      <c r="C133" s="247" t="s">
        <v>139</v>
      </c>
      <c r="D133" s="247" t="s">
        <v>400</v>
      </c>
      <c r="E133" s="248" t="s">
        <v>9026</v>
      </c>
      <c r="F133" s="249" t="s">
        <v>9027</v>
      </c>
      <c r="G133" s="250" t="s">
        <v>656</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c r="A134" s="40"/>
      <c r="B134" s="41"/>
      <c r="C134" s="42"/>
      <c r="D134" s="261" t="s">
        <v>404</v>
      </c>
      <c r="E134" s="42"/>
      <c r="F134" s="262" t="s">
        <v>9015</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93</v>
      </c>
    </row>
    <row r="135" s="2" customFormat="1" ht="21.75" customHeight="1">
      <c r="A135" s="40"/>
      <c r="B135" s="41"/>
      <c r="C135" s="247" t="s">
        <v>136</v>
      </c>
      <c r="D135" s="247" t="s">
        <v>400</v>
      </c>
      <c r="E135" s="248" t="s">
        <v>9028</v>
      </c>
      <c r="F135" s="249" t="s">
        <v>9029</v>
      </c>
      <c r="G135" s="250" t="s">
        <v>656</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93</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c r="A136" s="40"/>
      <c r="B136" s="41"/>
      <c r="C136" s="42"/>
      <c r="D136" s="261" t="s">
        <v>404</v>
      </c>
      <c r="E136" s="42"/>
      <c r="F136" s="262" t="s">
        <v>9015</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93</v>
      </c>
    </row>
    <row r="137" s="2" customFormat="1" ht="21.75" customHeight="1">
      <c r="A137" s="40"/>
      <c r="B137" s="41"/>
      <c r="C137" s="247" t="s">
        <v>142</v>
      </c>
      <c r="D137" s="247" t="s">
        <v>400</v>
      </c>
      <c r="E137" s="248" t="s">
        <v>9030</v>
      </c>
      <c r="F137" s="249" t="s">
        <v>9031</v>
      </c>
      <c r="G137" s="250" t="s">
        <v>656</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93</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c r="A138" s="40"/>
      <c r="B138" s="41"/>
      <c r="C138" s="42"/>
      <c r="D138" s="261" t="s">
        <v>404</v>
      </c>
      <c r="E138" s="42"/>
      <c r="F138" s="262" t="s">
        <v>9015</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93</v>
      </c>
    </row>
    <row r="139" s="2" customFormat="1" ht="21.75" customHeight="1">
      <c r="A139" s="40"/>
      <c r="B139" s="41"/>
      <c r="C139" s="247" t="s">
        <v>145</v>
      </c>
      <c r="D139" s="247" t="s">
        <v>400</v>
      </c>
      <c r="E139" s="248" t="s">
        <v>9032</v>
      </c>
      <c r="F139" s="249" t="s">
        <v>9033</v>
      </c>
      <c r="G139" s="250" t="s">
        <v>656</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c r="A140" s="40"/>
      <c r="B140" s="41"/>
      <c r="C140" s="42"/>
      <c r="D140" s="261" t="s">
        <v>404</v>
      </c>
      <c r="E140" s="42"/>
      <c r="F140" s="262" t="s">
        <v>9015</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93</v>
      </c>
    </row>
    <row r="141" s="2" customFormat="1" ht="21.75" customHeight="1">
      <c r="A141" s="40"/>
      <c r="B141" s="41"/>
      <c r="C141" s="247" t="s">
        <v>148</v>
      </c>
      <c r="D141" s="247" t="s">
        <v>400</v>
      </c>
      <c r="E141" s="248" t="s">
        <v>9034</v>
      </c>
      <c r="F141" s="249" t="s">
        <v>9035</v>
      </c>
      <c r="G141" s="250" t="s">
        <v>656</v>
      </c>
      <c r="H141" s="251">
        <v>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93</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c r="A142" s="40"/>
      <c r="B142" s="41"/>
      <c r="C142" s="42"/>
      <c r="D142" s="261" t="s">
        <v>404</v>
      </c>
      <c r="E142" s="42"/>
      <c r="F142" s="262" t="s">
        <v>9015</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404</v>
      </c>
      <c r="AU142" s="18" t="s">
        <v>93</v>
      </c>
    </row>
    <row r="143" s="2" customFormat="1" ht="16.5" customHeight="1">
      <c r="A143" s="40"/>
      <c r="B143" s="41"/>
      <c r="C143" s="247" t="s">
        <v>151</v>
      </c>
      <c r="D143" s="247" t="s">
        <v>400</v>
      </c>
      <c r="E143" s="248" t="s">
        <v>9036</v>
      </c>
      <c r="F143" s="249" t="s">
        <v>1650</v>
      </c>
      <c r="G143" s="250" t="s">
        <v>1</v>
      </c>
      <c r="H143" s="251">
        <v>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188</v>
      </c>
    </row>
    <row r="144" s="2" customFormat="1">
      <c r="A144" s="40"/>
      <c r="B144" s="41"/>
      <c r="C144" s="42"/>
      <c r="D144" s="261" t="s">
        <v>404</v>
      </c>
      <c r="E144" s="42"/>
      <c r="F144" s="262" t="s">
        <v>1652</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404</v>
      </c>
      <c r="AU144" s="18" t="s">
        <v>93</v>
      </c>
    </row>
    <row r="145" s="2" customFormat="1" ht="21.75" customHeight="1">
      <c r="A145" s="40"/>
      <c r="B145" s="41"/>
      <c r="C145" s="247" t="s">
        <v>154</v>
      </c>
      <c r="D145" s="247" t="s">
        <v>400</v>
      </c>
      <c r="E145" s="248" t="s">
        <v>9037</v>
      </c>
      <c r="F145" s="249" t="s">
        <v>9038</v>
      </c>
      <c r="G145" s="250" t="s">
        <v>656</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93</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194</v>
      </c>
    </row>
    <row r="146" s="2" customFormat="1">
      <c r="A146" s="40"/>
      <c r="B146" s="41"/>
      <c r="C146" s="42"/>
      <c r="D146" s="261" t="s">
        <v>404</v>
      </c>
      <c r="E146" s="42"/>
      <c r="F146" s="262" t="s">
        <v>9015</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404</v>
      </c>
      <c r="AU146" s="18" t="s">
        <v>93</v>
      </c>
    </row>
    <row r="147" s="2" customFormat="1" ht="21.75" customHeight="1">
      <c r="A147" s="40"/>
      <c r="B147" s="41"/>
      <c r="C147" s="247" t="s">
        <v>157</v>
      </c>
      <c r="D147" s="247" t="s">
        <v>400</v>
      </c>
      <c r="E147" s="248" t="s">
        <v>9039</v>
      </c>
      <c r="F147" s="249" t="s">
        <v>9040</v>
      </c>
      <c r="G147" s="250" t="s">
        <v>656</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c r="A148" s="40"/>
      <c r="B148" s="41"/>
      <c r="C148" s="42"/>
      <c r="D148" s="261" t="s">
        <v>404</v>
      </c>
      <c r="E148" s="42"/>
      <c r="F148" s="262" t="s">
        <v>9015</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404</v>
      </c>
      <c r="AU148" s="18" t="s">
        <v>93</v>
      </c>
    </row>
    <row r="149" s="2" customFormat="1" ht="21.75" customHeight="1">
      <c r="A149" s="40"/>
      <c r="B149" s="41"/>
      <c r="C149" s="247" t="s">
        <v>8</v>
      </c>
      <c r="D149" s="247" t="s">
        <v>400</v>
      </c>
      <c r="E149" s="248" t="s">
        <v>9041</v>
      </c>
      <c r="F149" s="249" t="s">
        <v>9042</v>
      </c>
      <c r="G149" s="250" t="s">
        <v>656</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c r="A150" s="40"/>
      <c r="B150" s="41"/>
      <c r="C150" s="42"/>
      <c r="D150" s="261" t="s">
        <v>404</v>
      </c>
      <c r="E150" s="42"/>
      <c r="F150" s="262" t="s">
        <v>9015</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404</v>
      </c>
      <c r="AU150" s="18" t="s">
        <v>93</v>
      </c>
    </row>
    <row r="151" s="2" customFormat="1" ht="21.75" customHeight="1">
      <c r="A151" s="40"/>
      <c r="B151" s="41"/>
      <c r="C151" s="247" t="s">
        <v>162</v>
      </c>
      <c r="D151" s="247" t="s">
        <v>400</v>
      </c>
      <c r="E151" s="248" t="s">
        <v>9043</v>
      </c>
      <c r="F151" s="249" t="s">
        <v>9044</v>
      </c>
      <c r="G151" s="250" t="s">
        <v>656</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93</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212</v>
      </c>
    </row>
    <row r="152" s="2" customFormat="1">
      <c r="A152" s="40"/>
      <c r="B152" s="41"/>
      <c r="C152" s="42"/>
      <c r="D152" s="261" t="s">
        <v>404</v>
      </c>
      <c r="E152" s="42"/>
      <c r="F152" s="262" t="s">
        <v>9015</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404</v>
      </c>
      <c r="AU152" s="18" t="s">
        <v>93</v>
      </c>
    </row>
    <row r="153" s="2" customFormat="1" ht="21.75" customHeight="1">
      <c r="A153" s="40"/>
      <c r="B153" s="41"/>
      <c r="C153" s="247" t="s">
        <v>165</v>
      </c>
      <c r="D153" s="247" t="s">
        <v>400</v>
      </c>
      <c r="E153" s="248" t="s">
        <v>9045</v>
      </c>
      <c r="F153" s="249" t="s">
        <v>9046</v>
      </c>
      <c r="G153" s="250" t="s">
        <v>461</v>
      </c>
      <c r="H153" s="251">
        <v>655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215</v>
      </c>
    </row>
    <row r="154" s="2" customFormat="1" ht="21.75" customHeight="1">
      <c r="A154" s="40"/>
      <c r="B154" s="41"/>
      <c r="C154" s="247" t="s">
        <v>168</v>
      </c>
      <c r="D154" s="247" t="s">
        <v>400</v>
      </c>
      <c r="E154" s="248" t="s">
        <v>9047</v>
      </c>
      <c r="F154" s="249" t="s">
        <v>9048</v>
      </c>
      <c r="G154" s="250" t="s">
        <v>461</v>
      </c>
      <c r="H154" s="251">
        <v>100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661</v>
      </c>
    </row>
    <row r="155" s="2" customFormat="1" ht="16.5" customHeight="1">
      <c r="A155" s="40"/>
      <c r="B155" s="41"/>
      <c r="C155" s="247" t="s">
        <v>171</v>
      </c>
      <c r="D155" s="247" t="s">
        <v>400</v>
      </c>
      <c r="E155" s="248" t="s">
        <v>9049</v>
      </c>
      <c r="F155" s="249" t="s">
        <v>9050</v>
      </c>
      <c r="G155" s="250" t="s">
        <v>461</v>
      </c>
      <c r="H155" s="251">
        <v>57.5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664</v>
      </c>
    </row>
    <row r="156" s="2" customFormat="1" ht="21.75" customHeight="1">
      <c r="A156" s="40"/>
      <c r="B156" s="41"/>
      <c r="C156" s="247" t="s">
        <v>174</v>
      </c>
      <c r="D156" s="247" t="s">
        <v>400</v>
      </c>
      <c r="E156" s="248" t="s">
        <v>9051</v>
      </c>
      <c r="F156" s="249" t="s">
        <v>9052</v>
      </c>
      <c r="G156" s="250" t="s">
        <v>546</v>
      </c>
      <c r="H156" s="251">
        <v>88.5</v>
      </c>
      <c r="I156" s="252"/>
      <c r="J156" s="253">
        <f>ROUND(I156*H156,2)</f>
        <v>0</v>
      </c>
      <c r="K156" s="254"/>
      <c r="L156" s="46"/>
      <c r="M156" s="302" t="s">
        <v>1</v>
      </c>
      <c r="N156" s="303" t="s">
        <v>48</v>
      </c>
      <c r="O156" s="267"/>
      <c r="P156" s="304">
        <f>O156*H156</f>
        <v>0</v>
      </c>
      <c r="Q156" s="304">
        <v>0</v>
      </c>
      <c r="R156" s="304">
        <f>Q156*H156</f>
        <v>0</v>
      </c>
      <c r="S156" s="304">
        <v>0</v>
      </c>
      <c r="T156" s="305">
        <f>S156*H156</f>
        <v>0</v>
      </c>
      <c r="U156" s="40"/>
      <c r="V156" s="40"/>
      <c r="W156" s="40"/>
      <c r="X156" s="40"/>
      <c r="Y156" s="40"/>
      <c r="Z156" s="40"/>
      <c r="AA156" s="40"/>
      <c r="AB156" s="40"/>
      <c r="AC156" s="40"/>
      <c r="AD156" s="40"/>
      <c r="AE156" s="40"/>
      <c r="AR156" s="259" t="s">
        <v>124</v>
      </c>
      <c r="AT156" s="259" t="s">
        <v>400</v>
      </c>
      <c r="AU156" s="259" t="s">
        <v>93</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667</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hJk2pqvwiqI08NwZ/4buBCcp7AXCxnKbDdhuren2gFZA2zveti4WlsOLlv937tq7ooecrSKwOGf9R1aeAGLA==" hashValue="7gKooYeIZpoy5wrzqTSAM8WhhFSyshXWgycJo2obrSsTGVkvyOVT2+c6AFi8yD+5h2kq+sd4KHJLH5GrU/WQRA==" algorithmName="SHA-512" password="CC35"/>
  <autoFilter ref="C117:K15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368</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9053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1. 6. 2020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ROUND((SUM(BE119:BE161)),  2)</f>
        <v>0</v>
      </c>
      <c r="G33" s="40"/>
      <c r="H33" s="40"/>
      <c r="I33" s="174">
        <v>0.20999999999999999</v>
      </c>
      <c r="J33" s="173">
        <f>ROUND(((SUM(BE119:BE161))*I33),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ROUND((SUM(BF119:BF161)),  2)</f>
        <v>0</v>
      </c>
      <c r="G34" s="40"/>
      <c r="H34" s="40"/>
      <c r="I34" s="174">
        <v>0.14999999999999999</v>
      </c>
      <c r="J34" s="173">
        <f>ROUND(((SUM(BF119:BF161))*I34),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ROUND((SUM(BG119:BG161)),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ROUND((SUM(BH119:BH161)),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ROUND((SUM(BI119:BI161)),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368</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604 - Sadové úpravy, náhradní výsadba</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1. 6. 2020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371</v>
      </c>
      <c r="D94" s="201"/>
      <c r="E94" s="201"/>
      <c r="F94" s="201"/>
      <c r="G94" s="201"/>
      <c r="H94" s="201"/>
      <c r="I94" s="202"/>
      <c r="J94" s="203" t="s">
        <v>372</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373</v>
      </c>
      <c r="D96" s="42"/>
      <c r="E96" s="42"/>
      <c r="F96" s="42"/>
      <c r="G96" s="42"/>
      <c r="H96" s="42"/>
      <c r="I96" s="157"/>
      <c r="J96" s="112">
        <f>J119</f>
        <v>0</v>
      </c>
      <c r="K96" s="42"/>
      <c r="L96" s="65"/>
      <c r="S96" s="40"/>
      <c r="T96" s="40"/>
      <c r="U96" s="40"/>
      <c r="V96" s="40"/>
      <c r="W96" s="40"/>
      <c r="X96" s="40"/>
      <c r="Y96" s="40"/>
      <c r="Z96" s="40"/>
      <c r="AA96" s="40"/>
      <c r="AB96" s="40"/>
      <c r="AC96" s="40"/>
      <c r="AD96" s="40"/>
      <c r="AE96" s="40"/>
      <c r="AU96" s="18" t="s">
        <v>374</v>
      </c>
    </row>
    <row r="97" s="9" customFormat="1" ht="24.96" customHeight="1">
      <c r="A97" s="9"/>
      <c r="B97" s="205"/>
      <c r="C97" s="206"/>
      <c r="D97" s="207" t="s">
        <v>452</v>
      </c>
      <c r="E97" s="208"/>
      <c r="F97" s="208"/>
      <c r="G97" s="208"/>
      <c r="H97" s="208"/>
      <c r="I97" s="209"/>
      <c r="J97" s="210">
        <f>J120</f>
        <v>0</v>
      </c>
      <c r="K97" s="206"/>
      <c r="L97" s="211"/>
      <c r="S97" s="9"/>
      <c r="T97" s="9"/>
      <c r="U97" s="9"/>
      <c r="V97" s="9"/>
      <c r="W97" s="9"/>
      <c r="X97" s="9"/>
      <c r="Y97" s="9"/>
      <c r="Z97" s="9"/>
      <c r="AA97" s="9"/>
      <c r="AB97" s="9"/>
      <c r="AC97" s="9"/>
      <c r="AD97" s="9"/>
      <c r="AE97" s="9"/>
    </row>
    <row r="98" s="10" customFormat="1" ht="19.92" customHeight="1">
      <c r="A98" s="10"/>
      <c r="B98" s="212"/>
      <c r="C98" s="135"/>
      <c r="D98" s="213" t="s">
        <v>453</v>
      </c>
      <c r="E98" s="214"/>
      <c r="F98" s="214"/>
      <c r="G98" s="214"/>
      <c r="H98" s="214"/>
      <c r="I98" s="215"/>
      <c r="J98" s="216">
        <f>J121</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9054</v>
      </c>
      <c r="E99" s="214"/>
      <c r="F99" s="214"/>
      <c r="G99" s="214"/>
      <c r="H99" s="214"/>
      <c r="I99" s="215"/>
      <c r="J99" s="216">
        <f>J132</f>
        <v>0</v>
      </c>
      <c r="K99" s="135"/>
      <c r="L99" s="21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368</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SO 604 - Sadové úpravy, náhradní výsadba</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v>
      </c>
      <c r="D113" s="42"/>
      <c r="E113" s="42"/>
      <c r="F113" s="28" t="str">
        <f>F12</f>
        <v>Moravská Třebová</v>
      </c>
      <c r="G113" s="42"/>
      <c r="H113" s="42"/>
      <c r="I113" s="159" t="s">
        <v>24</v>
      </c>
      <c r="J113" s="81" t="str">
        <f>IF(J12="","",J12)</f>
        <v>1. 6. 2020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30</v>
      </c>
      <c r="D115" s="42"/>
      <c r="E115" s="42"/>
      <c r="F115" s="28" t="str">
        <f>E15</f>
        <v>Pardubický kraj</v>
      </c>
      <c r="G115" s="42"/>
      <c r="H115" s="42"/>
      <c r="I115" s="159" t="s">
        <v>36</v>
      </c>
      <c r="J115" s="38" t="str">
        <f>E21</f>
        <v>SIEBERT + TALAŠ, spol. s r.o.</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34</v>
      </c>
      <c r="D116" s="42"/>
      <c r="E116" s="42"/>
      <c r="F116" s="28" t="str">
        <f>IF(E18="","",E18)</f>
        <v>Vyplň údaj</v>
      </c>
      <c r="G116" s="42"/>
      <c r="H116" s="42"/>
      <c r="I116" s="159" t="s">
        <v>39</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11" customFormat="1" ht="29.28" customHeight="1">
      <c r="A118" s="218"/>
      <c r="B118" s="219"/>
      <c r="C118" s="220" t="s">
        <v>384</v>
      </c>
      <c r="D118" s="221" t="s">
        <v>68</v>
      </c>
      <c r="E118" s="221" t="s">
        <v>64</v>
      </c>
      <c r="F118" s="221" t="s">
        <v>65</v>
      </c>
      <c r="G118" s="221" t="s">
        <v>385</v>
      </c>
      <c r="H118" s="221" t="s">
        <v>386</v>
      </c>
      <c r="I118" s="222" t="s">
        <v>387</v>
      </c>
      <c r="J118" s="223" t="s">
        <v>372</v>
      </c>
      <c r="K118" s="224" t="s">
        <v>388</v>
      </c>
      <c r="L118" s="225"/>
      <c r="M118" s="102" t="s">
        <v>1</v>
      </c>
      <c r="N118" s="103" t="s">
        <v>47</v>
      </c>
      <c r="O118" s="103" t="s">
        <v>389</v>
      </c>
      <c r="P118" s="103" t="s">
        <v>390</v>
      </c>
      <c r="Q118" s="103" t="s">
        <v>391</v>
      </c>
      <c r="R118" s="103" t="s">
        <v>392</v>
      </c>
      <c r="S118" s="103" t="s">
        <v>393</v>
      </c>
      <c r="T118" s="104" t="s">
        <v>394</v>
      </c>
      <c r="U118" s="218"/>
      <c r="V118" s="218"/>
      <c r="W118" s="218"/>
      <c r="X118" s="218"/>
      <c r="Y118" s="218"/>
      <c r="Z118" s="218"/>
      <c r="AA118" s="218"/>
      <c r="AB118" s="218"/>
      <c r="AC118" s="218"/>
      <c r="AD118" s="218"/>
      <c r="AE118" s="218"/>
    </row>
    <row r="119" s="2" customFormat="1" ht="22.8" customHeight="1">
      <c r="A119" s="40"/>
      <c r="B119" s="41"/>
      <c r="C119" s="109" t="s">
        <v>395</v>
      </c>
      <c r="D119" s="42"/>
      <c r="E119" s="42"/>
      <c r="F119" s="42"/>
      <c r="G119" s="42"/>
      <c r="H119" s="42"/>
      <c r="I119" s="157"/>
      <c r="J119" s="226">
        <f>BK119</f>
        <v>0</v>
      </c>
      <c r="K119" s="42"/>
      <c r="L119" s="46"/>
      <c r="M119" s="105"/>
      <c r="N119" s="227"/>
      <c r="O119" s="106"/>
      <c r="P119" s="228">
        <f>P120</f>
        <v>0</v>
      </c>
      <c r="Q119" s="106"/>
      <c r="R119" s="228">
        <f>R120</f>
        <v>0</v>
      </c>
      <c r="S119" s="106"/>
      <c r="T119" s="229">
        <f>T120</f>
        <v>0</v>
      </c>
      <c r="U119" s="40"/>
      <c r="V119" s="40"/>
      <c r="W119" s="40"/>
      <c r="X119" s="40"/>
      <c r="Y119" s="40"/>
      <c r="Z119" s="40"/>
      <c r="AA119" s="40"/>
      <c r="AB119" s="40"/>
      <c r="AC119" s="40"/>
      <c r="AD119" s="40"/>
      <c r="AE119" s="40"/>
      <c r="AT119" s="18" t="s">
        <v>82</v>
      </c>
      <c r="AU119" s="18" t="s">
        <v>374</v>
      </c>
      <c r="BK119" s="230">
        <f>BK120</f>
        <v>0</v>
      </c>
    </row>
    <row r="120" s="12" customFormat="1" ht="25.92" customHeight="1">
      <c r="A120" s="12"/>
      <c r="B120" s="231"/>
      <c r="C120" s="232"/>
      <c r="D120" s="233" t="s">
        <v>82</v>
      </c>
      <c r="E120" s="234" t="s">
        <v>456</v>
      </c>
      <c r="F120" s="234" t="s">
        <v>457</v>
      </c>
      <c r="G120" s="232"/>
      <c r="H120" s="232"/>
      <c r="I120" s="235"/>
      <c r="J120" s="236">
        <f>BK120</f>
        <v>0</v>
      </c>
      <c r="K120" s="232"/>
      <c r="L120" s="237"/>
      <c r="M120" s="238"/>
      <c r="N120" s="239"/>
      <c r="O120" s="239"/>
      <c r="P120" s="240">
        <f>P121+P132</f>
        <v>0</v>
      </c>
      <c r="Q120" s="239"/>
      <c r="R120" s="240">
        <f>R121+R132</f>
        <v>0</v>
      </c>
      <c r="S120" s="239"/>
      <c r="T120" s="241">
        <f>T121+T132</f>
        <v>0</v>
      </c>
      <c r="U120" s="12"/>
      <c r="V120" s="12"/>
      <c r="W120" s="12"/>
      <c r="X120" s="12"/>
      <c r="Y120" s="12"/>
      <c r="Z120" s="12"/>
      <c r="AA120" s="12"/>
      <c r="AB120" s="12"/>
      <c r="AC120" s="12"/>
      <c r="AD120" s="12"/>
      <c r="AE120" s="12"/>
      <c r="AR120" s="242" t="s">
        <v>91</v>
      </c>
      <c r="AT120" s="243" t="s">
        <v>82</v>
      </c>
      <c r="AU120" s="243" t="s">
        <v>83</v>
      </c>
      <c r="AY120" s="242" t="s">
        <v>397</v>
      </c>
      <c r="BK120" s="244">
        <f>BK121+BK132</f>
        <v>0</v>
      </c>
    </row>
    <row r="121" s="12" customFormat="1" ht="22.8" customHeight="1">
      <c r="A121" s="12"/>
      <c r="B121" s="231"/>
      <c r="C121" s="232"/>
      <c r="D121" s="233" t="s">
        <v>82</v>
      </c>
      <c r="E121" s="245" t="s">
        <v>91</v>
      </c>
      <c r="F121" s="245" t="s">
        <v>458</v>
      </c>
      <c r="G121" s="232"/>
      <c r="H121" s="232"/>
      <c r="I121" s="235"/>
      <c r="J121" s="246">
        <f>BK121</f>
        <v>0</v>
      </c>
      <c r="K121" s="232"/>
      <c r="L121" s="237"/>
      <c r="M121" s="238"/>
      <c r="N121" s="239"/>
      <c r="O121" s="239"/>
      <c r="P121" s="240">
        <f>SUM(P122:P131)</f>
        <v>0</v>
      </c>
      <c r="Q121" s="239"/>
      <c r="R121" s="240">
        <f>SUM(R122:R131)</f>
        <v>0</v>
      </c>
      <c r="S121" s="239"/>
      <c r="T121" s="241">
        <f>SUM(T122:T131)</f>
        <v>0</v>
      </c>
      <c r="U121" s="12"/>
      <c r="V121" s="12"/>
      <c r="W121" s="12"/>
      <c r="X121" s="12"/>
      <c r="Y121" s="12"/>
      <c r="Z121" s="12"/>
      <c r="AA121" s="12"/>
      <c r="AB121" s="12"/>
      <c r="AC121" s="12"/>
      <c r="AD121" s="12"/>
      <c r="AE121" s="12"/>
      <c r="AR121" s="242" t="s">
        <v>91</v>
      </c>
      <c r="AT121" s="243" t="s">
        <v>82</v>
      </c>
      <c r="AU121" s="243" t="s">
        <v>91</v>
      </c>
      <c r="AY121" s="242" t="s">
        <v>397</v>
      </c>
      <c r="BK121" s="244">
        <f>SUM(BK122:BK131)</f>
        <v>0</v>
      </c>
    </row>
    <row r="122" s="2" customFormat="1" ht="16.5" customHeight="1">
      <c r="A122" s="40"/>
      <c r="B122" s="41"/>
      <c r="C122" s="247" t="s">
        <v>91</v>
      </c>
      <c r="D122" s="247" t="s">
        <v>400</v>
      </c>
      <c r="E122" s="248" t="s">
        <v>9055</v>
      </c>
      <c r="F122" s="249" t="s">
        <v>9056</v>
      </c>
      <c r="G122" s="250" t="s">
        <v>656</v>
      </c>
      <c r="H122" s="251">
        <v>18</v>
      </c>
      <c r="I122" s="252"/>
      <c r="J122" s="253">
        <f>ROUND(I122*H122,2)</f>
        <v>0</v>
      </c>
      <c r="K122" s="254"/>
      <c r="L122" s="46"/>
      <c r="M122" s="255" t="s">
        <v>1</v>
      </c>
      <c r="N122" s="256" t="s">
        <v>48</v>
      </c>
      <c r="O122" s="93"/>
      <c r="P122" s="257">
        <f>O122*H122</f>
        <v>0</v>
      </c>
      <c r="Q122" s="257">
        <v>0</v>
      </c>
      <c r="R122" s="257">
        <f>Q122*H122</f>
        <v>0</v>
      </c>
      <c r="S122" s="257">
        <v>0</v>
      </c>
      <c r="T122" s="258">
        <f>S122*H122</f>
        <v>0</v>
      </c>
      <c r="U122" s="40"/>
      <c r="V122" s="40"/>
      <c r="W122" s="40"/>
      <c r="X122" s="40"/>
      <c r="Y122" s="40"/>
      <c r="Z122" s="40"/>
      <c r="AA122" s="40"/>
      <c r="AB122" s="40"/>
      <c r="AC122" s="40"/>
      <c r="AD122" s="40"/>
      <c r="AE122" s="40"/>
      <c r="AR122" s="259" t="s">
        <v>124</v>
      </c>
      <c r="AT122" s="259" t="s">
        <v>400</v>
      </c>
      <c r="AU122" s="259" t="s">
        <v>93</v>
      </c>
      <c r="AY122" s="18" t="s">
        <v>397</v>
      </c>
      <c r="BE122" s="260">
        <f>IF(N122="základní",J122,0)</f>
        <v>0</v>
      </c>
      <c r="BF122" s="260">
        <f>IF(N122="snížená",J122,0)</f>
        <v>0</v>
      </c>
      <c r="BG122" s="260">
        <f>IF(N122="zákl. přenesená",J122,0)</f>
        <v>0</v>
      </c>
      <c r="BH122" s="260">
        <f>IF(N122="sníž. přenesená",J122,0)</f>
        <v>0</v>
      </c>
      <c r="BI122" s="260">
        <f>IF(N122="nulová",J122,0)</f>
        <v>0</v>
      </c>
      <c r="BJ122" s="18" t="s">
        <v>91</v>
      </c>
      <c r="BK122" s="260">
        <f>ROUND(I122*H122,2)</f>
        <v>0</v>
      </c>
      <c r="BL122" s="18" t="s">
        <v>124</v>
      </c>
      <c r="BM122" s="259" t="s">
        <v>93</v>
      </c>
    </row>
    <row r="123" s="2" customFormat="1">
      <c r="A123" s="40"/>
      <c r="B123" s="41"/>
      <c r="C123" s="42"/>
      <c r="D123" s="261" t="s">
        <v>404</v>
      </c>
      <c r="E123" s="42"/>
      <c r="F123" s="262" t="s">
        <v>9057</v>
      </c>
      <c r="G123" s="42"/>
      <c r="H123" s="42"/>
      <c r="I123" s="157"/>
      <c r="J123" s="42"/>
      <c r="K123" s="42"/>
      <c r="L123" s="46"/>
      <c r="M123" s="263"/>
      <c r="N123" s="264"/>
      <c r="O123" s="93"/>
      <c r="P123" s="93"/>
      <c r="Q123" s="93"/>
      <c r="R123" s="93"/>
      <c r="S123" s="93"/>
      <c r="T123" s="94"/>
      <c r="U123" s="40"/>
      <c r="V123" s="40"/>
      <c r="W123" s="40"/>
      <c r="X123" s="40"/>
      <c r="Y123" s="40"/>
      <c r="Z123" s="40"/>
      <c r="AA123" s="40"/>
      <c r="AB123" s="40"/>
      <c r="AC123" s="40"/>
      <c r="AD123" s="40"/>
      <c r="AE123" s="40"/>
      <c r="AT123" s="18" t="s">
        <v>404</v>
      </c>
      <c r="AU123" s="18" t="s">
        <v>93</v>
      </c>
    </row>
    <row r="124" s="2" customFormat="1" ht="21.75" customHeight="1">
      <c r="A124" s="40"/>
      <c r="B124" s="41"/>
      <c r="C124" s="247" t="s">
        <v>93</v>
      </c>
      <c r="D124" s="247" t="s">
        <v>400</v>
      </c>
      <c r="E124" s="248" t="s">
        <v>9058</v>
      </c>
      <c r="F124" s="249" t="s">
        <v>9059</v>
      </c>
      <c r="G124" s="250" t="s">
        <v>656</v>
      </c>
      <c r="H124" s="251">
        <v>69</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400</v>
      </c>
      <c r="AU124" s="259" t="s">
        <v>93</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124</v>
      </c>
    </row>
    <row r="125" s="2" customFormat="1">
      <c r="A125" s="40"/>
      <c r="B125" s="41"/>
      <c r="C125" s="42"/>
      <c r="D125" s="261" t="s">
        <v>404</v>
      </c>
      <c r="E125" s="42"/>
      <c r="F125" s="262" t="s">
        <v>9057</v>
      </c>
      <c r="G125" s="42"/>
      <c r="H125" s="42"/>
      <c r="I125" s="157"/>
      <c r="J125" s="42"/>
      <c r="K125" s="42"/>
      <c r="L125" s="46"/>
      <c r="M125" s="263"/>
      <c r="N125" s="264"/>
      <c r="O125" s="93"/>
      <c r="P125" s="93"/>
      <c r="Q125" s="93"/>
      <c r="R125" s="93"/>
      <c r="S125" s="93"/>
      <c r="T125" s="94"/>
      <c r="U125" s="40"/>
      <c r="V125" s="40"/>
      <c r="W125" s="40"/>
      <c r="X125" s="40"/>
      <c r="Y125" s="40"/>
      <c r="Z125" s="40"/>
      <c r="AA125" s="40"/>
      <c r="AB125" s="40"/>
      <c r="AC125" s="40"/>
      <c r="AD125" s="40"/>
      <c r="AE125" s="40"/>
      <c r="AT125" s="18" t="s">
        <v>404</v>
      </c>
      <c r="AU125" s="18" t="s">
        <v>93</v>
      </c>
    </row>
    <row r="126" s="2" customFormat="1" ht="16.5" customHeight="1">
      <c r="A126" s="40"/>
      <c r="B126" s="41"/>
      <c r="C126" s="247" t="s">
        <v>112</v>
      </c>
      <c r="D126" s="247" t="s">
        <v>400</v>
      </c>
      <c r="E126" s="248" t="s">
        <v>9060</v>
      </c>
      <c r="F126" s="249" t="s">
        <v>9061</v>
      </c>
      <c r="G126" s="250" t="s">
        <v>546</v>
      </c>
      <c r="H126" s="251">
        <v>367</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93</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133</v>
      </c>
    </row>
    <row r="127" s="2" customFormat="1">
      <c r="A127" s="40"/>
      <c r="B127" s="41"/>
      <c r="C127" s="42"/>
      <c r="D127" s="261" t="s">
        <v>404</v>
      </c>
      <c r="E127" s="42"/>
      <c r="F127" s="262" t="s">
        <v>9062</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404</v>
      </c>
      <c r="AU127" s="18" t="s">
        <v>93</v>
      </c>
    </row>
    <row r="128" s="2" customFormat="1" ht="16.5" customHeight="1">
      <c r="A128" s="40"/>
      <c r="B128" s="41"/>
      <c r="C128" s="247" t="s">
        <v>124</v>
      </c>
      <c r="D128" s="247" t="s">
        <v>400</v>
      </c>
      <c r="E128" s="248" t="s">
        <v>9063</v>
      </c>
      <c r="F128" s="249" t="s">
        <v>9064</v>
      </c>
      <c r="G128" s="250" t="s">
        <v>546</v>
      </c>
      <c r="H128" s="251">
        <v>113</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93</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c r="A129" s="40"/>
      <c r="B129" s="41"/>
      <c r="C129" s="42"/>
      <c r="D129" s="261" t="s">
        <v>404</v>
      </c>
      <c r="E129" s="42"/>
      <c r="F129" s="262" t="s">
        <v>9062</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93</v>
      </c>
    </row>
    <row r="130" s="2" customFormat="1" ht="16.5" customHeight="1">
      <c r="A130" s="40"/>
      <c r="B130" s="41"/>
      <c r="C130" s="247" t="s">
        <v>130</v>
      </c>
      <c r="D130" s="247" t="s">
        <v>400</v>
      </c>
      <c r="E130" s="248" t="s">
        <v>9065</v>
      </c>
      <c r="F130" s="249" t="s">
        <v>9066</v>
      </c>
      <c r="G130" s="250" t="s">
        <v>546</v>
      </c>
      <c r="H130" s="251">
        <v>66</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93</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145</v>
      </c>
    </row>
    <row r="131" s="2" customFormat="1">
      <c r="A131" s="40"/>
      <c r="B131" s="41"/>
      <c r="C131" s="42"/>
      <c r="D131" s="261" t="s">
        <v>404</v>
      </c>
      <c r="E131" s="42"/>
      <c r="F131" s="262" t="s">
        <v>9067</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404</v>
      </c>
      <c r="AU131" s="18" t="s">
        <v>93</v>
      </c>
    </row>
    <row r="132" s="12" customFormat="1" ht="22.8" customHeight="1">
      <c r="A132" s="12"/>
      <c r="B132" s="231"/>
      <c r="C132" s="232"/>
      <c r="D132" s="233" t="s">
        <v>82</v>
      </c>
      <c r="E132" s="245" t="s">
        <v>168</v>
      </c>
      <c r="F132" s="245" t="s">
        <v>9068</v>
      </c>
      <c r="G132" s="232"/>
      <c r="H132" s="232"/>
      <c r="I132" s="235"/>
      <c r="J132" s="246">
        <f>BK132</f>
        <v>0</v>
      </c>
      <c r="K132" s="232"/>
      <c r="L132" s="237"/>
      <c r="M132" s="238"/>
      <c r="N132" s="239"/>
      <c r="O132" s="239"/>
      <c r="P132" s="240">
        <f>SUM(P133:P161)</f>
        <v>0</v>
      </c>
      <c r="Q132" s="239"/>
      <c r="R132" s="240">
        <f>SUM(R133:R161)</f>
        <v>0</v>
      </c>
      <c r="S132" s="239"/>
      <c r="T132" s="241">
        <f>SUM(T133:T161)</f>
        <v>0</v>
      </c>
      <c r="U132" s="12"/>
      <c r="V132" s="12"/>
      <c r="W132" s="12"/>
      <c r="X132" s="12"/>
      <c r="Y132" s="12"/>
      <c r="Z132" s="12"/>
      <c r="AA132" s="12"/>
      <c r="AB132" s="12"/>
      <c r="AC132" s="12"/>
      <c r="AD132" s="12"/>
      <c r="AE132" s="12"/>
      <c r="AR132" s="242" t="s">
        <v>91</v>
      </c>
      <c r="AT132" s="243" t="s">
        <v>82</v>
      </c>
      <c r="AU132" s="243" t="s">
        <v>91</v>
      </c>
      <c r="AY132" s="242" t="s">
        <v>397</v>
      </c>
      <c r="BK132" s="244">
        <f>SUM(BK133:BK161)</f>
        <v>0</v>
      </c>
    </row>
    <row r="133" s="2" customFormat="1" ht="21.75" customHeight="1">
      <c r="A133" s="40"/>
      <c r="B133" s="41"/>
      <c r="C133" s="247" t="s">
        <v>133</v>
      </c>
      <c r="D133" s="247" t="s">
        <v>400</v>
      </c>
      <c r="E133" s="248" t="s">
        <v>9069</v>
      </c>
      <c r="F133" s="249" t="s">
        <v>9070</v>
      </c>
      <c r="G133" s="250" t="s">
        <v>546</v>
      </c>
      <c r="H133" s="251">
        <v>1563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93</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13" customFormat="1">
      <c r="A134" s="13"/>
      <c r="B134" s="269"/>
      <c r="C134" s="270"/>
      <c r="D134" s="261" t="s">
        <v>465</v>
      </c>
      <c r="E134" s="271" t="s">
        <v>1</v>
      </c>
      <c r="F134" s="272" t="s">
        <v>9071</v>
      </c>
      <c r="G134" s="270"/>
      <c r="H134" s="273">
        <v>1563</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465</v>
      </c>
      <c r="AU134" s="279" t="s">
        <v>93</v>
      </c>
      <c r="AV134" s="13" t="s">
        <v>93</v>
      </c>
      <c r="AW134" s="13" t="s">
        <v>38</v>
      </c>
      <c r="AX134" s="13" t="s">
        <v>83</v>
      </c>
      <c r="AY134" s="279" t="s">
        <v>397</v>
      </c>
    </row>
    <row r="135" s="14" customFormat="1">
      <c r="A135" s="14"/>
      <c r="B135" s="280"/>
      <c r="C135" s="281"/>
      <c r="D135" s="261" t="s">
        <v>465</v>
      </c>
      <c r="E135" s="282" t="s">
        <v>1</v>
      </c>
      <c r="F135" s="283" t="s">
        <v>467</v>
      </c>
      <c r="G135" s="281"/>
      <c r="H135" s="284">
        <v>1563</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465</v>
      </c>
      <c r="AU135" s="290" t="s">
        <v>93</v>
      </c>
      <c r="AV135" s="14" t="s">
        <v>124</v>
      </c>
      <c r="AW135" s="14" t="s">
        <v>38</v>
      </c>
      <c r="AX135" s="14" t="s">
        <v>91</v>
      </c>
      <c r="AY135" s="290" t="s">
        <v>397</v>
      </c>
    </row>
    <row r="136" s="2" customFormat="1" ht="21.75" customHeight="1">
      <c r="A136" s="40"/>
      <c r="B136" s="41"/>
      <c r="C136" s="247" t="s">
        <v>139</v>
      </c>
      <c r="D136" s="247" t="s">
        <v>400</v>
      </c>
      <c r="E136" s="248" t="s">
        <v>9072</v>
      </c>
      <c r="F136" s="249" t="s">
        <v>9073</v>
      </c>
      <c r="G136" s="250" t="s">
        <v>546</v>
      </c>
      <c r="H136" s="251">
        <v>1563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400</v>
      </c>
      <c r="AU136" s="259" t="s">
        <v>93</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13" customFormat="1">
      <c r="A137" s="13"/>
      <c r="B137" s="269"/>
      <c r="C137" s="270"/>
      <c r="D137" s="261" t="s">
        <v>465</v>
      </c>
      <c r="E137" s="271" t="s">
        <v>1</v>
      </c>
      <c r="F137" s="272" t="s">
        <v>9071</v>
      </c>
      <c r="G137" s="270"/>
      <c r="H137" s="273">
        <v>1563</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465</v>
      </c>
      <c r="AU137" s="279" t="s">
        <v>93</v>
      </c>
      <c r="AV137" s="13" t="s">
        <v>93</v>
      </c>
      <c r="AW137" s="13" t="s">
        <v>38</v>
      </c>
      <c r="AX137" s="13" t="s">
        <v>83</v>
      </c>
      <c r="AY137" s="279" t="s">
        <v>397</v>
      </c>
    </row>
    <row r="138" s="14" customFormat="1">
      <c r="A138" s="14"/>
      <c r="B138" s="280"/>
      <c r="C138" s="281"/>
      <c r="D138" s="261" t="s">
        <v>465</v>
      </c>
      <c r="E138" s="282" t="s">
        <v>1</v>
      </c>
      <c r="F138" s="283" t="s">
        <v>467</v>
      </c>
      <c r="G138" s="281"/>
      <c r="H138" s="284">
        <v>1563</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465</v>
      </c>
      <c r="AU138" s="290" t="s">
        <v>93</v>
      </c>
      <c r="AV138" s="14" t="s">
        <v>124</v>
      </c>
      <c r="AW138" s="14" t="s">
        <v>38</v>
      </c>
      <c r="AX138" s="14" t="s">
        <v>91</v>
      </c>
      <c r="AY138" s="290" t="s">
        <v>397</v>
      </c>
    </row>
    <row r="139" s="2" customFormat="1" ht="16.5" customHeight="1">
      <c r="A139" s="40"/>
      <c r="B139" s="41"/>
      <c r="C139" s="316" t="s">
        <v>136</v>
      </c>
      <c r="D139" s="316" t="s">
        <v>534</v>
      </c>
      <c r="E139" s="317" t="s">
        <v>9074</v>
      </c>
      <c r="F139" s="318" t="s">
        <v>9075</v>
      </c>
      <c r="G139" s="319" t="s">
        <v>502</v>
      </c>
      <c r="H139" s="320">
        <v>386.84300000000002</v>
      </c>
      <c r="I139" s="321"/>
      <c r="J139" s="322">
        <f>ROUND(I139*H139,2)</f>
        <v>0</v>
      </c>
      <c r="K139" s="323"/>
      <c r="L139" s="324"/>
      <c r="M139" s="325" t="s">
        <v>1</v>
      </c>
      <c r="N139" s="32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136</v>
      </c>
      <c r="AT139" s="259" t="s">
        <v>534</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162</v>
      </c>
    </row>
    <row r="140" s="2" customFormat="1">
      <c r="A140" s="40"/>
      <c r="B140" s="41"/>
      <c r="C140" s="42"/>
      <c r="D140" s="261" t="s">
        <v>404</v>
      </c>
      <c r="E140" s="42"/>
      <c r="F140" s="262" t="s">
        <v>9076</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404</v>
      </c>
      <c r="AU140" s="18" t="s">
        <v>93</v>
      </c>
    </row>
    <row r="141" s="13" customFormat="1">
      <c r="A141" s="13"/>
      <c r="B141" s="269"/>
      <c r="C141" s="270"/>
      <c r="D141" s="261" t="s">
        <v>465</v>
      </c>
      <c r="E141" s="271" t="s">
        <v>1</v>
      </c>
      <c r="F141" s="272" t="s">
        <v>9077</v>
      </c>
      <c r="G141" s="270"/>
      <c r="H141" s="273">
        <v>386.84300000000002</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465</v>
      </c>
      <c r="AU141" s="279" t="s">
        <v>93</v>
      </c>
      <c r="AV141" s="13" t="s">
        <v>93</v>
      </c>
      <c r="AW141" s="13" t="s">
        <v>38</v>
      </c>
      <c r="AX141" s="13" t="s">
        <v>83</v>
      </c>
      <c r="AY141" s="279" t="s">
        <v>397</v>
      </c>
    </row>
    <row r="142" s="14" customFormat="1">
      <c r="A142" s="14"/>
      <c r="B142" s="280"/>
      <c r="C142" s="281"/>
      <c r="D142" s="261" t="s">
        <v>465</v>
      </c>
      <c r="E142" s="282" t="s">
        <v>1</v>
      </c>
      <c r="F142" s="283" t="s">
        <v>467</v>
      </c>
      <c r="G142" s="281"/>
      <c r="H142" s="284">
        <v>386.84300000000002</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465</v>
      </c>
      <c r="AU142" s="290" t="s">
        <v>93</v>
      </c>
      <c r="AV142" s="14" t="s">
        <v>124</v>
      </c>
      <c r="AW142" s="14" t="s">
        <v>38</v>
      </c>
      <c r="AX142" s="14" t="s">
        <v>91</v>
      </c>
      <c r="AY142" s="290" t="s">
        <v>397</v>
      </c>
    </row>
    <row r="143" s="2" customFormat="1" ht="21.75" customHeight="1">
      <c r="A143" s="40"/>
      <c r="B143" s="41"/>
      <c r="C143" s="247" t="s">
        <v>142</v>
      </c>
      <c r="D143" s="247" t="s">
        <v>400</v>
      </c>
      <c r="E143" s="248" t="s">
        <v>9078</v>
      </c>
      <c r="F143" s="249" t="s">
        <v>9079</v>
      </c>
      <c r="G143" s="250" t="s">
        <v>546</v>
      </c>
      <c r="H143" s="251">
        <v>1563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168</v>
      </c>
    </row>
    <row r="144" s="13" customFormat="1">
      <c r="A144" s="13"/>
      <c r="B144" s="269"/>
      <c r="C144" s="270"/>
      <c r="D144" s="261" t="s">
        <v>465</v>
      </c>
      <c r="E144" s="271" t="s">
        <v>1</v>
      </c>
      <c r="F144" s="272" t="s">
        <v>9071</v>
      </c>
      <c r="G144" s="270"/>
      <c r="H144" s="273">
        <v>1563</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1563</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16.5" customHeight="1">
      <c r="A146" s="40"/>
      <c r="B146" s="41"/>
      <c r="C146" s="316" t="s">
        <v>145</v>
      </c>
      <c r="D146" s="316" t="s">
        <v>534</v>
      </c>
      <c r="E146" s="317" t="s">
        <v>9080</v>
      </c>
      <c r="F146" s="318" t="s">
        <v>9081</v>
      </c>
      <c r="G146" s="319" t="s">
        <v>3621</v>
      </c>
      <c r="H146" s="320">
        <v>46.890000000000001</v>
      </c>
      <c r="I146" s="321"/>
      <c r="J146" s="322">
        <f>ROUND(I146*H146,2)</f>
        <v>0</v>
      </c>
      <c r="K146" s="323"/>
      <c r="L146" s="324"/>
      <c r="M146" s="325" t="s">
        <v>1</v>
      </c>
      <c r="N146" s="32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136</v>
      </c>
      <c r="AT146" s="259" t="s">
        <v>534</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174</v>
      </c>
    </row>
    <row r="147" s="13" customFormat="1">
      <c r="A147" s="13"/>
      <c r="B147" s="269"/>
      <c r="C147" s="270"/>
      <c r="D147" s="261" t="s">
        <v>465</v>
      </c>
      <c r="E147" s="271" t="s">
        <v>1</v>
      </c>
      <c r="F147" s="272" t="s">
        <v>9082</v>
      </c>
      <c r="G147" s="270"/>
      <c r="H147" s="273">
        <v>46.890000000000001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465</v>
      </c>
      <c r="AU147" s="279" t="s">
        <v>93</v>
      </c>
      <c r="AV147" s="13" t="s">
        <v>93</v>
      </c>
      <c r="AW147" s="13" t="s">
        <v>38</v>
      </c>
      <c r="AX147" s="13" t="s">
        <v>83</v>
      </c>
      <c r="AY147" s="279" t="s">
        <v>397</v>
      </c>
    </row>
    <row r="148" s="14" customFormat="1">
      <c r="A148" s="14"/>
      <c r="B148" s="280"/>
      <c r="C148" s="281"/>
      <c r="D148" s="261" t="s">
        <v>465</v>
      </c>
      <c r="E148" s="282" t="s">
        <v>1</v>
      </c>
      <c r="F148" s="283" t="s">
        <v>467</v>
      </c>
      <c r="G148" s="281"/>
      <c r="H148" s="284">
        <v>46.890000000000001</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465</v>
      </c>
      <c r="AU148" s="290" t="s">
        <v>93</v>
      </c>
      <c r="AV148" s="14" t="s">
        <v>124</v>
      </c>
      <c r="AW148" s="14" t="s">
        <v>38</v>
      </c>
      <c r="AX148" s="14" t="s">
        <v>91</v>
      </c>
      <c r="AY148" s="290" t="s">
        <v>397</v>
      </c>
    </row>
    <row r="149" s="2" customFormat="1" ht="21.75" customHeight="1">
      <c r="A149" s="40"/>
      <c r="B149" s="41"/>
      <c r="C149" s="247" t="s">
        <v>148</v>
      </c>
      <c r="D149" s="247" t="s">
        <v>400</v>
      </c>
      <c r="E149" s="248" t="s">
        <v>9083</v>
      </c>
      <c r="F149" s="249" t="s">
        <v>9084</v>
      </c>
      <c r="G149" s="250" t="s">
        <v>546</v>
      </c>
      <c r="H149" s="251">
        <v>1563</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93</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179</v>
      </c>
    </row>
    <row r="150" s="13" customFormat="1">
      <c r="A150" s="13"/>
      <c r="B150" s="269"/>
      <c r="C150" s="270"/>
      <c r="D150" s="261" t="s">
        <v>465</v>
      </c>
      <c r="E150" s="271" t="s">
        <v>1</v>
      </c>
      <c r="F150" s="272" t="s">
        <v>9071</v>
      </c>
      <c r="G150" s="270"/>
      <c r="H150" s="273">
        <v>1563</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465</v>
      </c>
      <c r="AU150" s="279" t="s">
        <v>93</v>
      </c>
      <c r="AV150" s="13" t="s">
        <v>93</v>
      </c>
      <c r="AW150" s="13" t="s">
        <v>38</v>
      </c>
      <c r="AX150" s="13" t="s">
        <v>83</v>
      </c>
      <c r="AY150" s="279" t="s">
        <v>397</v>
      </c>
    </row>
    <row r="151" s="14" customFormat="1">
      <c r="A151" s="14"/>
      <c r="B151" s="280"/>
      <c r="C151" s="281"/>
      <c r="D151" s="261" t="s">
        <v>465</v>
      </c>
      <c r="E151" s="282" t="s">
        <v>1</v>
      </c>
      <c r="F151" s="283" t="s">
        <v>467</v>
      </c>
      <c r="G151" s="281"/>
      <c r="H151" s="284">
        <v>1563</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465</v>
      </c>
      <c r="AU151" s="290" t="s">
        <v>93</v>
      </c>
      <c r="AV151" s="14" t="s">
        <v>124</v>
      </c>
      <c r="AW151" s="14" t="s">
        <v>38</v>
      </c>
      <c r="AX151" s="14" t="s">
        <v>91</v>
      </c>
      <c r="AY151" s="290" t="s">
        <v>397</v>
      </c>
    </row>
    <row r="152" s="2" customFormat="1" ht="16.5" customHeight="1">
      <c r="A152" s="40"/>
      <c r="B152" s="41"/>
      <c r="C152" s="247" t="s">
        <v>151</v>
      </c>
      <c r="D152" s="247" t="s">
        <v>400</v>
      </c>
      <c r="E152" s="248" t="s">
        <v>9085</v>
      </c>
      <c r="F152" s="249" t="s">
        <v>9086</v>
      </c>
      <c r="G152" s="250" t="s">
        <v>546</v>
      </c>
      <c r="H152" s="251">
        <v>1563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93</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188</v>
      </c>
    </row>
    <row r="153" s="13" customFormat="1">
      <c r="A153" s="13"/>
      <c r="B153" s="269"/>
      <c r="C153" s="270"/>
      <c r="D153" s="261" t="s">
        <v>465</v>
      </c>
      <c r="E153" s="271" t="s">
        <v>1</v>
      </c>
      <c r="F153" s="272" t="s">
        <v>9071</v>
      </c>
      <c r="G153" s="270"/>
      <c r="H153" s="273">
        <v>1563</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465</v>
      </c>
      <c r="AU153" s="279" t="s">
        <v>93</v>
      </c>
      <c r="AV153" s="13" t="s">
        <v>93</v>
      </c>
      <c r="AW153" s="13" t="s">
        <v>38</v>
      </c>
      <c r="AX153" s="13" t="s">
        <v>83</v>
      </c>
      <c r="AY153" s="279" t="s">
        <v>397</v>
      </c>
    </row>
    <row r="154" s="14" customFormat="1">
      <c r="A154" s="14"/>
      <c r="B154" s="280"/>
      <c r="C154" s="281"/>
      <c r="D154" s="261" t="s">
        <v>465</v>
      </c>
      <c r="E154" s="282" t="s">
        <v>1</v>
      </c>
      <c r="F154" s="283" t="s">
        <v>467</v>
      </c>
      <c r="G154" s="281"/>
      <c r="H154" s="284">
        <v>1563</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465</v>
      </c>
      <c r="AU154" s="290" t="s">
        <v>93</v>
      </c>
      <c r="AV154" s="14" t="s">
        <v>124</v>
      </c>
      <c r="AW154" s="14" t="s">
        <v>38</v>
      </c>
      <c r="AX154" s="14" t="s">
        <v>91</v>
      </c>
      <c r="AY154" s="290" t="s">
        <v>397</v>
      </c>
    </row>
    <row r="155" s="2" customFormat="1" ht="16.5" customHeight="1">
      <c r="A155" s="40"/>
      <c r="B155" s="41"/>
      <c r="C155" s="247" t="s">
        <v>154</v>
      </c>
      <c r="D155" s="247" t="s">
        <v>400</v>
      </c>
      <c r="E155" s="248" t="s">
        <v>9087</v>
      </c>
      <c r="F155" s="249" t="s">
        <v>9088</v>
      </c>
      <c r="G155" s="250" t="s">
        <v>546</v>
      </c>
      <c r="H155" s="251">
        <v>1563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194</v>
      </c>
    </row>
    <row r="156" s="13" customFormat="1">
      <c r="A156" s="13"/>
      <c r="B156" s="269"/>
      <c r="C156" s="270"/>
      <c r="D156" s="261" t="s">
        <v>465</v>
      </c>
      <c r="E156" s="271" t="s">
        <v>1</v>
      </c>
      <c r="F156" s="272" t="s">
        <v>9071</v>
      </c>
      <c r="G156" s="270"/>
      <c r="H156" s="273">
        <v>1563</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465</v>
      </c>
      <c r="AU156" s="279" t="s">
        <v>93</v>
      </c>
      <c r="AV156" s="13" t="s">
        <v>93</v>
      </c>
      <c r="AW156" s="13" t="s">
        <v>38</v>
      </c>
      <c r="AX156" s="13" t="s">
        <v>83</v>
      </c>
      <c r="AY156" s="279" t="s">
        <v>397</v>
      </c>
    </row>
    <row r="157" s="14" customFormat="1">
      <c r="A157" s="14"/>
      <c r="B157" s="280"/>
      <c r="C157" s="281"/>
      <c r="D157" s="261" t="s">
        <v>465</v>
      </c>
      <c r="E157" s="282" t="s">
        <v>1</v>
      </c>
      <c r="F157" s="283" t="s">
        <v>467</v>
      </c>
      <c r="G157" s="281"/>
      <c r="H157" s="284">
        <v>1563</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465</v>
      </c>
      <c r="AU157" s="290" t="s">
        <v>93</v>
      </c>
      <c r="AV157" s="14" t="s">
        <v>124</v>
      </c>
      <c r="AW157" s="14" t="s">
        <v>38</v>
      </c>
      <c r="AX157" s="14" t="s">
        <v>91</v>
      </c>
      <c r="AY157" s="290" t="s">
        <v>397</v>
      </c>
    </row>
    <row r="158" s="2" customFormat="1" ht="16.5" customHeight="1">
      <c r="A158" s="40"/>
      <c r="B158" s="41"/>
      <c r="C158" s="247" t="s">
        <v>157</v>
      </c>
      <c r="D158" s="247" t="s">
        <v>400</v>
      </c>
      <c r="E158" s="248" t="s">
        <v>9089</v>
      </c>
      <c r="F158" s="249" t="s">
        <v>9090</v>
      </c>
      <c r="G158" s="250" t="s">
        <v>546</v>
      </c>
      <c r="H158" s="251">
        <v>1563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93</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200</v>
      </c>
    </row>
    <row r="159" s="13" customFormat="1">
      <c r="A159" s="13"/>
      <c r="B159" s="269"/>
      <c r="C159" s="270"/>
      <c r="D159" s="261" t="s">
        <v>465</v>
      </c>
      <c r="E159" s="271" t="s">
        <v>1</v>
      </c>
      <c r="F159" s="272" t="s">
        <v>9071</v>
      </c>
      <c r="G159" s="270"/>
      <c r="H159" s="273">
        <v>1563</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465</v>
      </c>
      <c r="AU159" s="279" t="s">
        <v>93</v>
      </c>
      <c r="AV159" s="13" t="s">
        <v>93</v>
      </c>
      <c r="AW159" s="13" t="s">
        <v>38</v>
      </c>
      <c r="AX159" s="13" t="s">
        <v>83</v>
      </c>
      <c r="AY159" s="279" t="s">
        <v>397</v>
      </c>
    </row>
    <row r="160" s="14" customFormat="1">
      <c r="A160" s="14"/>
      <c r="B160" s="280"/>
      <c r="C160" s="281"/>
      <c r="D160" s="261" t="s">
        <v>465</v>
      </c>
      <c r="E160" s="282" t="s">
        <v>1</v>
      </c>
      <c r="F160" s="283" t="s">
        <v>467</v>
      </c>
      <c r="G160" s="281"/>
      <c r="H160" s="284">
        <v>1563</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465</v>
      </c>
      <c r="AU160" s="290" t="s">
        <v>93</v>
      </c>
      <c r="AV160" s="14" t="s">
        <v>124</v>
      </c>
      <c r="AW160" s="14" t="s">
        <v>38</v>
      </c>
      <c r="AX160" s="14" t="s">
        <v>91</v>
      </c>
      <c r="AY160" s="290" t="s">
        <v>397</v>
      </c>
    </row>
    <row r="161" s="2" customFormat="1" ht="21.75" customHeight="1">
      <c r="A161" s="40"/>
      <c r="B161" s="41"/>
      <c r="C161" s="247" t="s">
        <v>8</v>
      </c>
      <c r="D161" s="247" t="s">
        <v>400</v>
      </c>
      <c r="E161" s="248" t="s">
        <v>9091</v>
      </c>
      <c r="F161" s="249" t="s">
        <v>9092</v>
      </c>
      <c r="G161" s="250" t="s">
        <v>9093</v>
      </c>
      <c r="H161" s="251">
        <v>0.156</v>
      </c>
      <c r="I161" s="252"/>
      <c r="J161" s="253">
        <f>ROUND(I161*H161,2)</f>
        <v>0</v>
      </c>
      <c r="K161" s="254"/>
      <c r="L161" s="46"/>
      <c r="M161" s="302" t="s">
        <v>1</v>
      </c>
      <c r="N161" s="303" t="s">
        <v>48</v>
      </c>
      <c r="O161" s="267"/>
      <c r="P161" s="304">
        <f>O161*H161</f>
        <v>0</v>
      </c>
      <c r="Q161" s="304">
        <v>0</v>
      </c>
      <c r="R161" s="304">
        <f>Q161*H161</f>
        <v>0</v>
      </c>
      <c r="S161" s="304">
        <v>0</v>
      </c>
      <c r="T161" s="305">
        <f>S161*H161</f>
        <v>0</v>
      </c>
      <c r="U161" s="40"/>
      <c r="V161" s="40"/>
      <c r="W161" s="40"/>
      <c r="X161" s="40"/>
      <c r="Y161" s="40"/>
      <c r="Z161" s="40"/>
      <c r="AA161" s="40"/>
      <c r="AB161" s="40"/>
      <c r="AC161" s="40"/>
      <c r="AD161" s="40"/>
      <c r="AE161" s="40"/>
      <c r="AR161" s="259" t="s">
        <v>124</v>
      </c>
      <c r="AT161" s="259" t="s">
        <v>400</v>
      </c>
      <c r="AU161" s="259" t="s">
        <v>93</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206</v>
      </c>
    </row>
    <row r="162" s="2" customFormat="1" ht="6.96" customHeight="1">
      <c r="A162" s="40"/>
      <c r="B162" s="68"/>
      <c r="C162" s="69"/>
      <c r="D162" s="69"/>
      <c r="E162" s="69"/>
      <c r="F162" s="69"/>
      <c r="G162" s="69"/>
      <c r="H162" s="69"/>
      <c r="I162" s="195"/>
      <c r="J162" s="69"/>
      <c r="K162" s="69"/>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MBVwrbbxhHd4B/oKvVTQlaPJAqKPerCaWll1lg5unCNfglpq3PyMGaAXZ2JrIYYb81UlAa5Z7/dUnkW/1dCghg==" hashValue="4BdIqBCXrlXUgyb6wIP/eGz3ZTNP7YyObyWcP60rUGBbpqHJpfMIPdUYh8ouJ80vBh8yCQdnwJaEf2+qd2C4OQ==" algorithmName="SHA-512" password="CC35"/>
  <autoFilter ref="C118:K16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342</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9094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9095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ROUND((SUM(BE121:BE132)),  2)</f>
        <v>0</v>
      </c>
      <c r="G35" s="40"/>
      <c r="H35" s="40"/>
      <c r="I35" s="174">
        <v>0.20999999999999999</v>
      </c>
      <c r="J35" s="173">
        <f>ROUND(((SUM(BE121:BE132))*I35),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ROUND((SUM(BF121:BF132)),  2)</f>
        <v>0</v>
      </c>
      <c r="G36" s="40"/>
      <c r="H36" s="40"/>
      <c r="I36" s="174">
        <v>0.14999999999999999</v>
      </c>
      <c r="J36" s="173">
        <f>ROUND(((SUM(BF121:BF132))*I36),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9094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Mobiliář externí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9096</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9094</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2 - Mobiliář externí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1. 6. 2020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9097</v>
      </c>
      <c r="G122" s="232"/>
      <c r="H122" s="232"/>
      <c r="I122" s="235"/>
      <c r="J122" s="236">
        <f>BK122</f>
        <v>0</v>
      </c>
      <c r="K122" s="232"/>
      <c r="L122" s="237"/>
      <c r="M122" s="238"/>
      <c r="N122" s="239"/>
      <c r="O122" s="239"/>
      <c r="P122" s="240">
        <f>SUM(P123:P132)</f>
        <v>0</v>
      </c>
      <c r="Q122" s="239"/>
      <c r="R122" s="240">
        <f>SUM(R123:R132)</f>
        <v>0</v>
      </c>
      <c r="S122" s="239"/>
      <c r="T122" s="241">
        <f>SUM(T123:T132)</f>
        <v>0</v>
      </c>
      <c r="U122" s="12"/>
      <c r="V122" s="12"/>
      <c r="W122" s="12"/>
      <c r="X122" s="12"/>
      <c r="Y122" s="12"/>
      <c r="Z122" s="12"/>
      <c r="AA122" s="12"/>
      <c r="AB122" s="12"/>
      <c r="AC122" s="12"/>
      <c r="AD122" s="12"/>
      <c r="AE122" s="12"/>
      <c r="AR122" s="242" t="s">
        <v>124</v>
      </c>
      <c r="AT122" s="243" t="s">
        <v>82</v>
      </c>
      <c r="AU122" s="243" t="s">
        <v>83</v>
      </c>
      <c r="AY122" s="242" t="s">
        <v>397</v>
      </c>
      <c r="BK122" s="244">
        <f>SUM(BK123:BK132)</f>
        <v>0</v>
      </c>
    </row>
    <row r="123" s="2" customFormat="1" ht="16.5" customHeight="1">
      <c r="A123" s="40"/>
      <c r="B123" s="41"/>
      <c r="C123" s="247" t="s">
        <v>91</v>
      </c>
      <c r="D123" s="247" t="s">
        <v>400</v>
      </c>
      <c r="E123" s="248" t="s">
        <v>9098</v>
      </c>
      <c r="F123" s="249" t="s">
        <v>9099</v>
      </c>
      <c r="G123" s="250" t="s">
        <v>1828</v>
      </c>
      <c r="H123" s="251">
        <v>5</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93</v>
      </c>
    </row>
    <row r="124" s="2" customFormat="1">
      <c r="A124" s="40"/>
      <c r="B124" s="41"/>
      <c r="C124" s="42"/>
      <c r="D124" s="261" t="s">
        <v>404</v>
      </c>
      <c r="E124" s="42"/>
      <c r="F124" s="262" t="s">
        <v>9100</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404</v>
      </c>
      <c r="AU124" s="18" t="s">
        <v>91</v>
      </c>
    </row>
    <row r="125" s="2" customFormat="1" ht="16.5" customHeight="1">
      <c r="A125" s="40"/>
      <c r="B125" s="41"/>
      <c r="C125" s="247" t="s">
        <v>93</v>
      </c>
      <c r="D125" s="247" t="s">
        <v>400</v>
      </c>
      <c r="E125" s="248" t="s">
        <v>9101</v>
      </c>
      <c r="F125" s="249" t="s">
        <v>9102</v>
      </c>
      <c r="G125" s="250" t="s">
        <v>1828</v>
      </c>
      <c r="H125" s="251">
        <v>2</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124</v>
      </c>
    </row>
    <row r="126" s="2" customFormat="1">
      <c r="A126" s="40"/>
      <c r="B126" s="41"/>
      <c r="C126" s="42"/>
      <c r="D126" s="261" t="s">
        <v>404</v>
      </c>
      <c r="E126" s="42"/>
      <c r="F126" s="262" t="s">
        <v>9103</v>
      </c>
      <c r="G126" s="42"/>
      <c r="H126" s="42"/>
      <c r="I126" s="157"/>
      <c r="J126" s="42"/>
      <c r="K126" s="42"/>
      <c r="L126" s="46"/>
      <c r="M126" s="263"/>
      <c r="N126" s="264"/>
      <c r="O126" s="93"/>
      <c r="P126" s="93"/>
      <c r="Q126" s="93"/>
      <c r="R126" s="93"/>
      <c r="S126" s="93"/>
      <c r="T126" s="94"/>
      <c r="U126" s="40"/>
      <c r="V126" s="40"/>
      <c r="W126" s="40"/>
      <c r="X126" s="40"/>
      <c r="Y126" s="40"/>
      <c r="Z126" s="40"/>
      <c r="AA126" s="40"/>
      <c r="AB126" s="40"/>
      <c r="AC126" s="40"/>
      <c r="AD126" s="40"/>
      <c r="AE126" s="40"/>
      <c r="AT126" s="18" t="s">
        <v>404</v>
      </c>
      <c r="AU126" s="18" t="s">
        <v>91</v>
      </c>
    </row>
    <row r="127" s="2" customFormat="1" ht="21.75" customHeight="1">
      <c r="A127" s="40"/>
      <c r="B127" s="41"/>
      <c r="C127" s="247" t="s">
        <v>112</v>
      </c>
      <c r="D127" s="247" t="s">
        <v>400</v>
      </c>
      <c r="E127" s="248" t="s">
        <v>9104</v>
      </c>
      <c r="F127" s="249" t="s">
        <v>9105</v>
      </c>
      <c r="G127" s="250" t="s">
        <v>1828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4000</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4000</v>
      </c>
      <c r="BM127" s="259" t="s">
        <v>133</v>
      </c>
    </row>
    <row r="128" s="2" customFormat="1">
      <c r="A128" s="40"/>
      <c r="B128" s="41"/>
      <c r="C128" s="42"/>
      <c r="D128" s="261" t="s">
        <v>404</v>
      </c>
      <c r="E128" s="42"/>
      <c r="F128" s="262" t="s">
        <v>9106</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404</v>
      </c>
      <c r="AU128" s="18" t="s">
        <v>91</v>
      </c>
    </row>
    <row r="129" s="2" customFormat="1" ht="16.5" customHeight="1">
      <c r="A129" s="40"/>
      <c r="B129" s="41"/>
      <c r="C129" s="247" t="s">
        <v>124</v>
      </c>
      <c r="D129" s="247" t="s">
        <v>400</v>
      </c>
      <c r="E129" s="248" t="s">
        <v>9107</v>
      </c>
      <c r="F129" s="249" t="s">
        <v>9108</v>
      </c>
      <c r="G129" s="250" t="s">
        <v>1828</v>
      </c>
      <c r="H129" s="251">
        <v>3</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4000</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4000</v>
      </c>
      <c r="BM129" s="259" t="s">
        <v>136</v>
      </c>
    </row>
    <row r="130" s="2" customFormat="1">
      <c r="A130" s="40"/>
      <c r="B130" s="41"/>
      <c r="C130" s="42"/>
      <c r="D130" s="261" t="s">
        <v>404</v>
      </c>
      <c r="E130" s="42"/>
      <c r="F130" s="262" t="s">
        <v>9109</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404</v>
      </c>
      <c r="AU130" s="18" t="s">
        <v>91</v>
      </c>
    </row>
    <row r="131" s="2" customFormat="1" ht="16.5" customHeight="1">
      <c r="A131" s="40"/>
      <c r="B131" s="41"/>
      <c r="C131" s="247" t="s">
        <v>130</v>
      </c>
      <c r="D131" s="247" t="s">
        <v>400</v>
      </c>
      <c r="E131" s="248" t="s">
        <v>9110</v>
      </c>
      <c r="F131" s="249" t="s">
        <v>9111</v>
      </c>
      <c r="G131" s="250" t="s">
        <v>1828</v>
      </c>
      <c r="H131" s="251">
        <v>3</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4000</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4000</v>
      </c>
      <c r="BM131" s="259" t="s">
        <v>145</v>
      </c>
    </row>
    <row r="132" s="2" customFormat="1">
      <c r="A132" s="40"/>
      <c r="B132" s="41"/>
      <c r="C132" s="42"/>
      <c r="D132" s="261" t="s">
        <v>404</v>
      </c>
      <c r="E132" s="42"/>
      <c r="F132" s="262" t="s">
        <v>9112</v>
      </c>
      <c r="G132" s="42"/>
      <c r="H132" s="42"/>
      <c r="I132" s="157"/>
      <c r="J132" s="42"/>
      <c r="K132" s="42"/>
      <c r="L132" s="46"/>
      <c r="M132" s="265"/>
      <c r="N132" s="266"/>
      <c r="O132" s="267"/>
      <c r="P132" s="267"/>
      <c r="Q132" s="267"/>
      <c r="R132" s="267"/>
      <c r="S132" s="267"/>
      <c r="T132" s="268"/>
      <c r="U132" s="40"/>
      <c r="V132" s="40"/>
      <c r="W132" s="40"/>
      <c r="X132" s="40"/>
      <c r="Y132" s="40"/>
      <c r="Z132" s="40"/>
      <c r="AA132" s="40"/>
      <c r="AB132" s="40"/>
      <c r="AC132" s="40"/>
      <c r="AD132" s="40"/>
      <c r="AE132" s="40"/>
      <c r="AT132" s="18" t="s">
        <v>404</v>
      </c>
      <c r="AU132" s="18" t="s">
        <v>91</v>
      </c>
    </row>
    <row r="133" s="2" customFormat="1" ht="6.96" customHeight="1">
      <c r="A133" s="40"/>
      <c r="B133" s="68"/>
      <c r="C133" s="69"/>
      <c r="D133" s="69"/>
      <c r="E133" s="69"/>
      <c r="F133" s="69"/>
      <c r="G133" s="69"/>
      <c r="H133" s="69"/>
      <c r="I133" s="195"/>
      <c r="J133" s="69"/>
      <c r="K133" s="69"/>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3ncVRig0CwTzffBePY0at03/EKIoYngZNRwpMLApARQYwHEEODzizG1TMr/8Ku+TLiDeiqNLA5dpyi+SBSBb3g==" hashValue="bflxmObH48/SygTv7g3gx6GSeu7oJ1rotY6DpY/nHM99tPASbz5yS0oihaGZWUbYqq0A8am1ncGzpv/md+prgg==" algorithmName="SHA-512" password="CC35"/>
  <autoFilter ref="C120:K13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344</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9094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9113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ROUND((SUM(BE121:BE140)),  2)</f>
        <v>0</v>
      </c>
      <c r="G35" s="40"/>
      <c r="H35" s="40"/>
      <c r="I35" s="174">
        <v>0.20999999999999999</v>
      </c>
      <c r="J35" s="173">
        <f>ROUND(((SUM(BE121:BE140))*I35),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ROUND((SUM(BF121:BF140)),  2)</f>
        <v>0</v>
      </c>
      <c r="G36" s="40"/>
      <c r="H36" s="40"/>
      <c r="I36" s="174">
        <v>0.14999999999999999</v>
      </c>
      <c r="J36" s="173">
        <f>ROUND(((SUM(BF121:BF140))*I36),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ROUND((SUM(BG121:BG140)),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ROUND((SUM(BH121:BH140)),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ROUND((SUM(BI121:BI140)),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9094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3 - První vybavení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9096</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9094</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3 - První vybavení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1. 6. 2020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9097</v>
      </c>
      <c r="G122" s="232"/>
      <c r="H122" s="232"/>
      <c r="I122" s="235"/>
      <c r="J122" s="236">
        <f>BK122</f>
        <v>0</v>
      </c>
      <c r="K122" s="232"/>
      <c r="L122" s="237"/>
      <c r="M122" s="238"/>
      <c r="N122" s="239"/>
      <c r="O122" s="239"/>
      <c r="P122" s="240">
        <f>SUM(P123:P140)</f>
        <v>0</v>
      </c>
      <c r="Q122" s="239"/>
      <c r="R122" s="240">
        <f>SUM(R123:R140)</f>
        <v>0</v>
      </c>
      <c r="S122" s="239"/>
      <c r="T122" s="241">
        <f>SUM(T123:T140)</f>
        <v>0</v>
      </c>
      <c r="U122" s="12"/>
      <c r="V122" s="12"/>
      <c r="W122" s="12"/>
      <c r="X122" s="12"/>
      <c r="Y122" s="12"/>
      <c r="Z122" s="12"/>
      <c r="AA122" s="12"/>
      <c r="AB122" s="12"/>
      <c r="AC122" s="12"/>
      <c r="AD122" s="12"/>
      <c r="AE122" s="12"/>
      <c r="AR122" s="242" t="s">
        <v>124</v>
      </c>
      <c r="AT122" s="243" t="s">
        <v>82</v>
      </c>
      <c r="AU122" s="243" t="s">
        <v>83</v>
      </c>
      <c r="AY122" s="242" t="s">
        <v>397</v>
      </c>
      <c r="BK122" s="244">
        <f>SUM(BK123:BK140)</f>
        <v>0</v>
      </c>
    </row>
    <row r="123" s="2" customFormat="1" ht="21.75" customHeight="1">
      <c r="A123" s="40"/>
      <c r="B123" s="41"/>
      <c r="C123" s="247" t="s">
        <v>91</v>
      </c>
      <c r="D123" s="247" t="s">
        <v>400</v>
      </c>
      <c r="E123" s="248" t="s">
        <v>9114</v>
      </c>
      <c r="F123" s="249" t="s">
        <v>9115</v>
      </c>
      <c r="G123" s="250" t="s">
        <v>1828</v>
      </c>
      <c r="H123" s="251">
        <v>9</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9116</v>
      </c>
    </row>
    <row r="124" s="2" customFormat="1" ht="33" customHeight="1">
      <c r="A124" s="40"/>
      <c r="B124" s="41"/>
      <c r="C124" s="247" t="s">
        <v>93</v>
      </c>
      <c r="D124" s="247" t="s">
        <v>400</v>
      </c>
      <c r="E124" s="248" t="s">
        <v>9117</v>
      </c>
      <c r="F124" s="249" t="s">
        <v>9118</v>
      </c>
      <c r="G124" s="250" t="s">
        <v>1828</v>
      </c>
      <c r="H124" s="251">
        <v>50</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4000</v>
      </c>
      <c r="AT124" s="259" t="s">
        <v>400</v>
      </c>
      <c r="AU124" s="259" t="s">
        <v>91</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4000</v>
      </c>
      <c r="BM124" s="259" t="s">
        <v>93</v>
      </c>
    </row>
    <row r="125" s="2" customFormat="1" ht="21.75" customHeight="1">
      <c r="A125" s="40"/>
      <c r="B125" s="41"/>
      <c r="C125" s="247" t="s">
        <v>112</v>
      </c>
      <c r="D125" s="247" t="s">
        <v>400</v>
      </c>
      <c r="E125" s="248" t="s">
        <v>9119</v>
      </c>
      <c r="F125" s="249" t="s">
        <v>9120</v>
      </c>
      <c r="G125" s="250" t="s">
        <v>1828</v>
      </c>
      <c r="H125" s="251">
        <v>29</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124</v>
      </c>
    </row>
    <row r="126" s="2" customFormat="1" ht="16.5" customHeight="1">
      <c r="A126" s="40"/>
      <c r="B126" s="41"/>
      <c r="C126" s="247" t="s">
        <v>124</v>
      </c>
      <c r="D126" s="247" t="s">
        <v>400</v>
      </c>
      <c r="E126" s="248" t="s">
        <v>3610</v>
      </c>
      <c r="F126" s="249" t="s">
        <v>9121</v>
      </c>
      <c r="G126" s="250" t="s">
        <v>1</v>
      </c>
      <c r="H126" s="251">
        <v>0</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4000</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4000</v>
      </c>
      <c r="BM126" s="259" t="s">
        <v>133</v>
      </c>
    </row>
    <row r="127" s="2" customFormat="1">
      <c r="A127" s="40"/>
      <c r="B127" s="41"/>
      <c r="C127" s="42"/>
      <c r="D127" s="261" t="s">
        <v>404</v>
      </c>
      <c r="E127" s="42"/>
      <c r="F127" s="262" t="s">
        <v>1652</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404</v>
      </c>
      <c r="AU127" s="18" t="s">
        <v>91</v>
      </c>
    </row>
    <row r="128" s="2" customFormat="1" ht="33" customHeight="1">
      <c r="A128" s="40"/>
      <c r="B128" s="41"/>
      <c r="C128" s="247" t="s">
        <v>130</v>
      </c>
      <c r="D128" s="247" t="s">
        <v>400</v>
      </c>
      <c r="E128" s="248" t="s">
        <v>9122</v>
      </c>
      <c r="F128" s="249" t="s">
        <v>9123</v>
      </c>
      <c r="G128" s="250" t="s">
        <v>1828</v>
      </c>
      <c r="H128" s="251">
        <v>49</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4000</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4000</v>
      </c>
      <c r="BM128" s="259" t="s">
        <v>136</v>
      </c>
    </row>
    <row r="129" s="2" customFormat="1" ht="33" customHeight="1">
      <c r="A129" s="40"/>
      <c r="B129" s="41"/>
      <c r="C129" s="247" t="s">
        <v>133</v>
      </c>
      <c r="D129" s="247" t="s">
        <v>400</v>
      </c>
      <c r="E129" s="248" t="s">
        <v>9124</v>
      </c>
      <c r="F129" s="249" t="s">
        <v>9125</v>
      </c>
      <c r="G129" s="250" t="s">
        <v>1828</v>
      </c>
      <c r="H129" s="251">
        <v>22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4000</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4000</v>
      </c>
      <c r="BM129" s="259" t="s">
        <v>145</v>
      </c>
    </row>
    <row r="130" s="2" customFormat="1" ht="44.25" customHeight="1">
      <c r="A130" s="40"/>
      <c r="B130" s="41"/>
      <c r="C130" s="247" t="s">
        <v>139</v>
      </c>
      <c r="D130" s="247" t="s">
        <v>400</v>
      </c>
      <c r="E130" s="248" t="s">
        <v>9126</v>
      </c>
      <c r="F130" s="249" t="s">
        <v>9127</v>
      </c>
      <c r="G130" s="250" t="s">
        <v>1828</v>
      </c>
      <c r="H130" s="251">
        <v>57</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4000</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4000</v>
      </c>
      <c r="BM130" s="259" t="s">
        <v>151</v>
      </c>
    </row>
    <row r="131" s="2" customFormat="1" ht="44.25" customHeight="1">
      <c r="A131" s="40"/>
      <c r="B131" s="41"/>
      <c r="C131" s="247" t="s">
        <v>136</v>
      </c>
      <c r="D131" s="247" t="s">
        <v>400</v>
      </c>
      <c r="E131" s="248" t="s">
        <v>9128</v>
      </c>
      <c r="F131" s="249" t="s">
        <v>9129</v>
      </c>
      <c r="G131" s="250" t="s">
        <v>1828</v>
      </c>
      <c r="H131" s="251">
        <v>59</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4000</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4000</v>
      </c>
      <c r="BM131" s="259" t="s">
        <v>157</v>
      </c>
    </row>
    <row r="132" s="2" customFormat="1" ht="21.75" customHeight="1">
      <c r="A132" s="40"/>
      <c r="B132" s="41"/>
      <c r="C132" s="247" t="s">
        <v>142</v>
      </c>
      <c r="D132" s="247" t="s">
        <v>400</v>
      </c>
      <c r="E132" s="248" t="s">
        <v>9130</v>
      </c>
      <c r="F132" s="249" t="s">
        <v>9131</v>
      </c>
      <c r="G132" s="250" t="s">
        <v>1828</v>
      </c>
      <c r="H132" s="251">
        <v>65</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4000</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4000</v>
      </c>
      <c r="BM132" s="259" t="s">
        <v>162</v>
      </c>
    </row>
    <row r="133" s="2" customFormat="1" ht="21.75" customHeight="1">
      <c r="A133" s="40"/>
      <c r="B133" s="41"/>
      <c r="C133" s="247" t="s">
        <v>145</v>
      </c>
      <c r="D133" s="247" t="s">
        <v>400</v>
      </c>
      <c r="E133" s="248" t="s">
        <v>9132</v>
      </c>
      <c r="F133" s="249" t="s">
        <v>9133</v>
      </c>
      <c r="G133" s="250" t="s">
        <v>1828</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4000</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4000</v>
      </c>
      <c r="BM133" s="259" t="s">
        <v>168</v>
      </c>
    </row>
    <row r="134" s="2" customFormat="1" ht="21.75" customHeight="1">
      <c r="A134" s="40"/>
      <c r="B134" s="41"/>
      <c r="C134" s="247" t="s">
        <v>148</v>
      </c>
      <c r="D134" s="247" t="s">
        <v>400</v>
      </c>
      <c r="E134" s="248" t="s">
        <v>9134</v>
      </c>
      <c r="F134" s="249" t="s">
        <v>9135</v>
      </c>
      <c r="G134" s="250" t="s">
        <v>1828</v>
      </c>
      <c r="H134" s="251">
        <v>41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4000</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4000</v>
      </c>
      <c r="BM134" s="259" t="s">
        <v>174</v>
      </c>
    </row>
    <row r="135" s="2" customFormat="1" ht="16.5" customHeight="1">
      <c r="A135" s="40"/>
      <c r="B135" s="41"/>
      <c r="C135" s="247" t="s">
        <v>151</v>
      </c>
      <c r="D135" s="247" t="s">
        <v>400</v>
      </c>
      <c r="E135" s="248" t="s">
        <v>9136</v>
      </c>
      <c r="F135" s="249" t="s">
        <v>9137</v>
      </c>
      <c r="G135" s="250" t="s">
        <v>1828</v>
      </c>
      <c r="H135" s="251">
        <v>20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4000</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4000</v>
      </c>
      <c r="BM135" s="259" t="s">
        <v>179</v>
      </c>
    </row>
    <row r="136" s="2" customFormat="1" ht="16.5" customHeight="1">
      <c r="A136" s="40"/>
      <c r="B136" s="41"/>
      <c r="C136" s="247" t="s">
        <v>154</v>
      </c>
      <c r="D136" s="247" t="s">
        <v>400</v>
      </c>
      <c r="E136" s="248" t="s">
        <v>9138</v>
      </c>
      <c r="F136" s="249" t="s">
        <v>9139</v>
      </c>
      <c r="G136" s="250" t="s">
        <v>1828</v>
      </c>
      <c r="H136" s="251">
        <v>38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4000</v>
      </c>
      <c r="AT136" s="259" t="s">
        <v>400</v>
      </c>
      <c r="AU136" s="259" t="s">
        <v>91</v>
      </c>
      <c r="AY136" s="18" t="s">
        <v>397</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4000</v>
      </c>
      <c r="BM136" s="259" t="s">
        <v>188</v>
      </c>
    </row>
    <row r="137" s="2" customFormat="1" ht="16.5" customHeight="1">
      <c r="A137" s="40"/>
      <c r="B137" s="41"/>
      <c r="C137" s="247" t="s">
        <v>157</v>
      </c>
      <c r="D137" s="247" t="s">
        <v>400</v>
      </c>
      <c r="E137" s="248" t="s">
        <v>9140</v>
      </c>
      <c r="F137" s="249" t="s">
        <v>9141</v>
      </c>
      <c r="G137" s="250" t="s">
        <v>1828</v>
      </c>
      <c r="H137" s="251">
        <v>19</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4000</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4000</v>
      </c>
      <c r="BM137" s="259" t="s">
        <v>194</v>
      </c>
    </row>
    <row r="138" s="2" customFormat="1" ht="33" customHeight="1">
      <c r="A138" s="40"/>
      <c r="B138" s="41"/>
      <c r="C138" s="247" t="s">
        <v>8</v>
      </c>
      <c r="D138" s="247" t="s">
        <v>400</v>
      </c>
      <c r="E138" s="248" t="s">
        <v>9142</v>
      </c>
      <c r="F138" s="249" t="s">
        <v>9143</v>
      </c>
      <c r="G138" s="250" t="s">
        <v>1828</v>
      </c>
      <c r="H138" s="251">
        <v>109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4000</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4000</v>
      </c>
      <c r="BM138" s="259" t="s">
        <v>200</v>
      </c>
    </row>
    <row r="139" s="2" customFormat="1" ht="33" customHeight="1">
      <c r="A139" s="40"/>
      <c r="B139" s="41"/>
      <c r="C139" s="247" t="s">
        <v>162</v>
      </c>
      <c r="D139" s="247" t="s">
        <v>400</v>
      </c>
      <c r="E139" s="248" t="s">
        <v>9144</v>
      </c>
      <c r="F139" s="249" t="s">
        <v>9145</v>
      </c>
      <c r="G139" s="250" t="s">
        <v>1828</v>
      </c>
      <c r="H139" s="251">
        <v>24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4000</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4000</v>
      </c>
      <c r="BM139" s="259" t="s">
        <v>206</v>
      </c>
    </row>
    <row r="140" s="2" customFormat="1" ht="33" customHeight="1">
      <c r="A140" s="40"/>
      <c r="B140" s="41"/>
      <c r="C140" s="247" t="s">
        <v>165</v>
      </c>
      <c r="D140" s="247" t="s">
        <v>400</v>
      </c>
      <c r="E140" s="248" t="s">
        <v>9146</v>
      </c>
      <c r="F140" s="249" t="s">
        <v>9147</v>
      </c>
      <c r="G140" s="250" t="s">
        <v>1828</v>
      </c>
      <c r="H140" s="251">
        <v>1</v>
      </c>
      <c r="I140" s="252"/>
      <c r="J140" s="253">
        <f>ROUND(I140*H140,2)</f>
        <v>0</v>
      </c>
      <c r="K140" s="254"/>
      <c r="L140" s="46"/>
      <c r="M140" s="302" t="s">
        <v>1</v>
      </c>
      <c r="N140" s="303" t="s">
        <v>48</v>
      </c>
      <c r="O140" s="267"/>
      <c r="P140" s="304">
        <f>O140*H140</f>
        <v>0</v>
      </c>
      <c r="Q140" s="304">
        <v>0</v>
      </c>
      <c r="R140" s="304">
        <f>Q140*H140</f>
        <v>0</v>
      </c>
      <c r="S140" s="304">
        <v>0</v>
      </c>
      <c r="T140" s="305">
        <f>S140*H140</f>
        <v>0</v>
      </c>
      <c r="U140" s="40"/>
      <c r="V140" s="40"/>
      <c r="W140" s="40"/>
      <c r="X140" s="40"/>
      <c r="Y140" s="40"/>
      <c r="Z140" s="40"/>
      <c r="AA140" s="40"/>
      <c r="AB140" s="40"/>
      <c r="AC140" s="40"/>
      <c r="AD140" s="40"/>
      <c r="AE140" s="40"/>
      <c r="AR140" s="259" t="s">
        <v>4000</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4000</v>
      </c>
      <c r="BM140" s="259" t="s">
        <v>212</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jFz4m6qZnWtBF1ZT56F8bfkzWVD9ZWeKKHKjwp9ATBzGJ9uzwkZaGXS/Ij2Iu+/1Nx32Bn13/IgEW1HasfNrgQ==" hashValue="W5F8LUeNGEXRPbtn7OyXKR/ABN7c7IPHzhypo2pSWZgFnuYKXbOZfOFpCt0S2FZtOPcW93jzVcQrh5pnwqtIew==" algorithmName="SHA-512" password="CC35"/>
  <autoFilter ref="C120:K140"/>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347</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9094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9148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ROUND((SUM(BE121:BE150)),  2)</f>
        <v>0</v>
      </c>
      <c r="G35" s="40"/>
      <c r="H35" s="40"/>
      <c r="I35" s="174">
        <v>0.20999999999999999</v>
      </c>
      <c r="J35" s="173">
        <f>ROUND(((SUM(BE121:BE150))*I35),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ROUND((SUM(BF121:BF150)),  2)</f>
        <v>0</v>
      </c>
      <c r="G36" s="40"/>
      <c r="H36" s="40"/>
      <c r="I36" s="174">
        <v>0.14999999999999999</v>
      </c>
      <c r="J36" s="173">
        <f>ROUND(((SUM(BF121:BF150))*I36),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ROUND((SUM(BG121:BG150)),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ROUND((SUM(BH121:BH150)),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ROUND((SUM(BI121:BI150)),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9094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4a - Informační systém_vnitřní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9096</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9094</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4a - Informační systém_vnitřní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1. 6. 2020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9097</v>
      </c>
      <c r="G122" s="232"/>
      <c r="H122" s="232"/>
      <c r="I122" s="235"/>
      <c r="J122" s="236">
        <f>BK122</f>
        <v>0</v>
      </c>
      <c r="K122" s="232"/>
      <c r="L122" s="237"/>
      <c r="M122" s="238"/>
      <c r="N122" s="239"/>
      <c r="O122" s="239"/>
      <c r="P122" s="240">
        <f>SUM(P123:P150)</f>
        <v>0</v>
      </c>
      <c r="Q122" s="239"/>
      <c r="R122" s="240">
        <f>SUM(R123:R150)</f>
        <v>0</v>
      </c>
      <c r="S122" s="239"/>
      <c r="T122" s="241">
        <f>SUM(T123:T150)</f>
        <v>0</v>
      </c>
      <c r="U122" s="12"/>
      <c r="V122" s="12"/>
      <c r="W122" s="12"/>
      <c r="X122" s="12"/>
      <c r="Y122" s="12"/>
      <c r="Z122" s="12"/>
      <c r="AA122" s="12"/>
      <c r="AB122" s="12"/>
      <c r="AC122" s="12"/>
      <c r="AD122" s="12"/>
      <c r="AE122" s="12"/>
      <c r="AR122" s="242" t="s">
        <v>124</v>
      </c>
      <c r="AT122" s="243" t="s">
        <v>82</v>
      </c>
      <c r="AU122" s="243" t="s">
        <v>83</v>
      </c>
      <c r="AY122" s="242" t="s">
        <v>397</v>
      </c>
      <c r="BK122" s="244">
        <f>SUM(BK123:BK150)</f>
        <v>0</v>
      </c>
    </row>
    <row r="123" s="2" customFormat="1" ht="33" customHeight="1">
      <c r="A123" s="40"/>
      <c r="B123" s="41"/>
      <c r="C123" s="247" t="s">
        <v>91</v>
      </c>
      <c r="D123" s="247" t="s">
        <v>400</v>
      </c>
      <c r="E123" s="248" t="s">
        <v>9149</v>
      </c>
      <c r="F123" s="249" t="s">
        <v>9150</v>
      </c>
      <c r="G123" s="250" t="s">
        <v>1828</v>
      </c>
      <c r="H123" s="251">
        <v>35</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9151</v>
      </c>
    </row>
    <row r="124" s="2" customFormat="1" ht="33" customHeight="1">
      <c r="A124" s="40"/>
      <c r="B124" s="41"/>
      <c r="C124" s="247" t="s">
        <v>93</v>
      </c>
      <c r="D124" s="247" t="s">
        <v>400</v>
      </c>
      <c r="E124" s="248" t="s">
        <v>9152</v>
      </c>
      <c r="F124" s="249" t="s">
        <v>9153</v>
      </c>
      <c r="G124" s="250" t="s">
        <v>1828</v>
      </c>
      <c r="H124" s="251">
        <v>36</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4000</v>
      </c>
      <c r="AT124" s="259" t="s">
        <v>400</v>
      </c>
      <c r="AU124" s="259" t="s">
        <v>91</v>
      </c>
      <c r="AY124" s="18" t="s">
        <v>397</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4000</v>
      </c>
      <c r="BM124" s="259" t="s">
        <v>9154</v>
      </c>
    </row>
    <row r="125" s="2" customFormat="1" ht="33" customHeight="1">
      <c r="A125" s="40"/>
      <c r="B125" s="41"/>
      <c r="C125" s="247" t="s">
        <v>112</v>
      </c>
      <c r="D125" s="247" t="s">
        <v>400</v>
      </c>
      <c r="E125" s="248" t="s">
        <v>9155</v>
      </c>
      <c r="F125" s="249" t="s">
        <v>9156</v>
      </c>
      <c r="G125" s="250" t="s">
        <v>1828</v>
      </c>
      <c r="H125" s="251">
        <v>23</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9157</v>
      </c>
    </row>
    <row r="126" s="2" customFormat="1" ht="33" customHeight="1">
      <c r="A126" s="40"/>
      <c r="B126" s="41"/>
      <c r="C126" s="247" t="s">
        <v>124</v>
      </c>
      <c r="D126" s="247" t="s">
        <v>400</v>
      </c>
      <c r="E126" s="248" t="s">
        <v>9158</v>
      </c>
      <c r="F126" s="249" t="s">
        <v>9159</v>
      </c>
      <c r="G126" s="250" t="s">
        <v>1828</v>
      </c>
      <c r="H126" s="251">
        <v>10</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4000</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4000</v>
      </c>
      <c r="BM126" s="259" t="s">
        <v>9160</v>
      </c>
    </row>
    <row r="127" s="2" customFormat="1" ht="33" customHeight="1">
      <c r="A127" s="40"/>
      <c r="B127" s="41"/>
      <c r="C127" s="247" t="s">
        <v>130</v>
      </c>
      <c r="D127" s="247" t="s">
        <v>400</v>
      </c>
      <c r="E127" s="248" t="s">
        <v>9161</v>
      </c>
      <c r="F127" s="249" t="s">
        <v>9162</v>
      </c>
      <c r="G127" s="250" t="s">
        <v>1828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4000</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4000</v>
      </c>
      <c r="BM127" s="259" t="s">
        <v>9163</v>
      </c>
    </row>
    <row r="128" s="2" customFormat="1" ht="44.25" customHeight="1">
      <c r="A128" s="40"/>
      <c r="B128" s="41"/>
      <c r="C128" s="247" t="s">
        <v>133</v>
      </c>
      <c r="D128" s="247" t="s">
        <v>400</v>
      </c>
      <c r="E128" s="248" t="s">
        <v>9164</v>
      </c>
      <c r="F128" s="249" t="s">
        <v>9165</v>
      </c>
      <c r="G128" s="250" t="s">
        <v>1828</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4000</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4000</v>
      </c>
      <c r="BM128" s="259" t="s">
        <v>93</v>
      </c>
    </row>
    <row r="129" s="2" customFormat="1" ht="21.75" customHeight="1">
      <c r="A129" s="40"/>
      <c r="B129" s="41"/>
      <c r="C129" s="247" t="s">
        <v>139</v>
      </c>
      <c r="D129" s="247" t="s">
        <v>400</v>
      </c>
      <c r="E129" s="248" t="s">
        <v>9166</v>
      </c>
      <c r="F129" s="249" t="s">
        <v>9167</v>
      </c>
      <c r="G129" s="250" t="s">
        <v>1828</v>
      </c>
      <c r="H129" s="251">
        <v>65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1962</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1962</v>
      </c>
      <c r="BM129" s="259" t="s">
        <v>9168</v>
      </c>
    </row>
    <row r="130" s="2" customFormat="1" ht="21.75" customHeight="1">
      <c r="A130" s="40"/>
      <c r="B130" s="41"/>
      <c r="C130" s="247" t="s">
        <v>136</v>
      </c>
      <c r="D130" s="247" t="s">
        <v>400</v>
      </c>
      <c r="E130" s="248" t="s">
        <v>9169</v>
      </c>
      <c r="F130" s="249" t="s">
        <v>9167</v>
      </c>
      <c r="G130" s="250" t="s">
        <v>1</v>
      </c>
      <c r="H130" s="251">
        <v>65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1962</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1962</v>
      </c>
      <c r="BM130" s="259" t="s">
        <v>9170</v>
      </c>
    </row>
    <row r="131" s="2" customFormat="1" ht="16.5" customHeight="1">
      <c r="A131" s="40"/>
      <c r="B131" s="41"/>
      <c r="C131" s="247" t="s">
        <v>142</v>
      </c>
      <c r="D131" s="247" t="s">
        <v>400</v>
      </c>
      <c r="E131" s="248" t="s">
        <v>9171</v>
      </c>
      <c r="F131" s="249" t="s">
        <v>9172</v>
      </c>
      <c r="G131" s="250" t="s">
        <v>1</v>
      </c>
      <c r="H131" s="251">
        <v>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1962</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1962</v>
      </c>
      <c r="BM131" s="259" t="s">
        <v>9173</v>
      </c>
    </row>
    <row r="132" s="2" customFormat="1">
      <c r="A132" s="40"/>
      <c r="B132" s="41"/>
      <c r="C132" s="42"/>
      <c r="D132" s="261" t="s">
        <v>404</v>
      </c>
      <c r="E132" s="42"/>
      <c r="F132" s="262" t="s">
        <v>1652</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404</v>
      </c>
      <c r="AU132" s="18" t="s">
        <v>91</v>
      </c>
    </row>
    <row r="133" s="2" customFormat="1" ht="16.5" customHeight="1">
      <c r="A133" s="40"/>
      <c r="B133" s="41"/>
      <c r="C133" s="247" t="s">
        <v>145</v>
      </c>
      <c r="D133" s="247" t="s">
        <v>400</v>
      </c>
      <c r="E133" s="248" t="s">
        <v>9174</v>
      </c>
      <c r="F133" s="249" t="s">
        <v>1650</v>
      </c>
      <c r="G133" s="250" t="s">
        <v>1</v>
      </c>
      <c r="H133" s="251">
        <v>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4000</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4000</v>
      </c>
      <c r="BM133" s="259" t="s">
        <v>9175</v>
      </c>
    </row>
    <row r="134" s="2" customFormat="1">
      <c r="A134" s="40"/>
      <c r="B134" s="41"/>
      <c r="C134" s="42"/>
      <c r="D134" s="261" t="s">
        <v>404</v>
      </c>
      <c r="E134" s="42"/>
      <c r="F134" s="262" t="s">
        <v>1652</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404</v>
      </c>
      <c r="AU134" s="18" t="s">
        <v>91</v>
      </c>
    </row>
    <row r="135" s="2" customFormat="1" ht="16.5" customHeight="1">
      <c r="A135" s="40"/>
      <c r="B135" s="41"/>
      <c r="C135" s="247" t="s">
        <v>148</v>
      </c>
      <c r="D135" s="247" t="s">
        <v>400</v>
      </c>
      <c r="E135" s="248" t="s">
        <v>9176</v>
      </c>
      <c r="F135" s="249" t="s">
        <v>1650</v>
      </c>
      <c r="G135" s="250" t="s">
        <v>1</v>
      </c>
      <c r="H135" s="251">
        <v>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4000</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4000</v>
      </c>
      <c r="BM135" s="259" t="s">
        <v>9177</v>
      </c>
    </row>
    <row r="136" s="2" customFormat="1">
      <c r="A136" s="40"/>
      <c r="B136" s="41"/>
      <c r="C136" s="42"/>
      <c r="D136" s="261" t="s">
        <v>404</v>
      </c>
      <c r="E136" s="42"/>
      <c r="F136" s="262" t="s">
        <v>1652</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404</v>
      </c>
      <c r="AU136" s="18" t="s">
        <v>91</v>
      </c>
    </row>
    <row r="137" s="2" customFormat="1" ht="16.5" customHeight="1">
      <c r="A137" s="40"/>
      <c r="B137" s="41"/>
      <c r="C137" s="247" t="s">
        <v>151</v>
      </c>
      <c r="D137" s="247" t="s">
        <v>400</v>
      </c>
      <c r="E137" s="248" t="s">
        <v>9178</v>
      </c>
      <c r="F137" s="249" t="s">
        <v>1650</v>
      </c>
      <c r="G137" s="250" t="s">
        <v>1</v>
      </c>
      <c r="H137" s="251">
        <v>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4000</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4000</v>
      </c>
      <c r="BM137" s="259" t="s">
        <v>9179</v>
      </c>
    </row>
    <row r="138" s="2" customFormat="1">
      <c r="A138" s="40"/>
      <c r="B138" s="41"/>
      <c r="C138" s="42"/>
      <c r="D138" s="261" t="s">
        <v>404</v>
      </c>
      <c r="E138" s="42"/>
      <c r="F138" s="262" t="s">
        <v>1652</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404</v>
      </c>
      <c r="AU138" s="18" t="s">
        <v>91</v>
      </c>
    </row>
    <row r="139" s="2" customFormat="1" ht="21.75" customHeight="1">
      <c r="A139" s="40"/>
      <c r="B139" s="41"/>
      <c r="C139" s="247" t="s">
        <v>154</v>
      </c>
      <c r="D139" s="247" t="s">
        <v>400</v>
      </c>
      <c r="E139" s="248" t="s">
        <v>9180</v>
      </c>
      <c r="F139" s="249" t="s">
        <v>9181</v>
      </c>
      <c r="G139" s="250" t="s">
        <v>1</v>
      </c>
      <c r="H139" s="251">
        <v>39</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4000</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4000</v>
      </c>
      <c r="BM139" s="259" t="s">
        <v>9182</v>
      </c>
    </row>
    <row r="140" s="2" customFormat="1" ht="21.75" customHeight="1">
      <c r="A140" s="40"/>
      <c r="B140" s="41"/>
      <c r="C140" s="247" t="s">
        <v>157</v>
      </c>
      <c r="D140" s="247" t="s">
        <v>400</v>
      </c>
      <c r="E140" s="248" t="s">
        <v>9183</v>
      </c>
      <c r="F140" s="249" t="s">
        <v>9184</v>
      </c>
      <c r="G140" s="250" t="s">
        <v>1828</v>
      </c>
      <c r="H140" s="251">
        <v>11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4000</v>
      </c>
      <c r="AT140" s="259" t="s">
        <v>400</v>
      </c>
      <c r="AU140" s="259" t="s">
        <v>91</v>
      </c>
      <c r="AY140" s="18" t="s">
        <v>397</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4000</v>
      </c>
      <c r="BM140" s="259" t="s">
        <v>124</v>
      </c>
    </row>
    <row r="141" s="2" customFormat="1" ht="33" customHeight="1">
      <c r="A141" s="40"/>
      <c r="B141" s="41"/>
      <c r="C141" s="247" t="s">
        <v>8</v>
      </c>
      <c r="D141" s="247" t="s">
        <v>400</v>
      </c>
      <c r="E141" s="248" t="s">
        <v>9185</v>
      </c>
      <c r="F141" s="249" t="s">
        <v>9186</v>
      </c>
      <c r="G141" s="250" t="s">
        <v>1828</v>
      </c>
      <c r="H141" s="251">
        <v>11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4000</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4000</v>
      </c>
      <c r="BM141" s="259" t="s">
        <v>9187</v>
      </c>
    </row>
    <row r="142" s="2" customFormat="1" ht="33" customHeight="1">
      <c r="A142" s="40"/>
      <c r="B142" s="41"/>
      <c r="C142" s="247" t="s">
        <v>162</v>
      </c>
      <c r="D142" s="247" t="s">
        <v>400</v>
      </c>
      <c r="E142" s="248" t="s">
        <v>9188</v>
      </c>
      <c r="F142" s="249" t="s">
        <v>9189</v>
      </c>
      <c r="G142" s="250" t="s">
        <v>1828</v>
      </c>
      <c r="H142" s="251">
        <v>12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4000</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4000</v>
      </c>
      <c r="BM142" s="259" t="s">
        <v>133</v>
      </c>
    </row>
    <row r="143" s="2" customFormat="1" ht="44.25" customHeight="1">
      <c r="A143" s="40"/>
      <c r="B143" s="41"/>
      <c r="C143" s="247" t="s">
        <v>165</v>
      </c>
      <c r="D143" s="247" t="s">
        <v>400</v>
      </c>
      <c r="E143" s="248" t="s">
        <v>9190</v>
      </c>
      <c r="F143" s="249" t="s">
        <v>9191</v>
      </c>
      <c r="G143" s="250" t="s">
        <v>1828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4000</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4000</v>
      </c>
      <c r="BM143" s="259" t="s">
        <v>136</v>
      </c>
    </row>
    <row r="144" s="2" customFormat="1" ht="44.25" customHeight="1">
      <c r="A144" s="40"/>
      <c r="B144" s="41"/>
      <c r="C144" s="247" t="s">
        <v>168</v>
      </c>
      <c r="D144" s="247" t="s">
        <v>400</v>
      </c>
      <c r="E144" s="248" t="s">
        <v>9192</v>
      </c>
      <c r="F144" s="249" t="s">
        <v>9193</v>
      </c>
      <c r="G144" s="250" t="s">
        <v>1828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4000</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4000</v>
      </c>
      <c r="BM144" s="259" t="s">
        <v>145</v>
      </c>
    </row>
    <row r="145" s="2" customFormat="1" ht="21.75" customHeight="1">
      <c r="A145" s="40"/>
      <c r="B145" s="41"/>
      <c r="C145" s="247" t="s">
        <v>171</v>
      </c>
      <c r="D145" s="247" t="s">
        <v>400</v>
      </c>
      <c r="E145" s="248" t="s">
        <v>9194</v>
      </c>
      <c r="F145" s="249" t="s">
        <v>9195</v>
      </c>
      <c r="G145" s="250" t="s">
        <v>1828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4000</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4000</v>
      </c>
      <c r="BM145" s="259" t="s">
        <v>9196</v>
      </c>
    </row>
    <row r="146" s="2" customFormat="1" ht="33" customHeight="1">
      <c r="A146" s="40"/>
      <c r="B146" s="41"/>
      <c r="C146" s="247" t="s">
        <v>174</v>
      </c>
      <c r="D146" s="247" t="s">
        <v>400</v>
      </c>
      <c r="E146" s="248" t="s">
        <v>9197</v>
      </c>
      <c r="F146" s="249" t="s">
        <v>9198</v>
      </c>
      <c r="G146" s="250" t="s">
        <v>1828</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4000</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4000</v>
      </c>
      <c r="BM146" s="259" t="s">
        <v>9199</v>
      </c>
    </row>
    <row r="147" s="2" customFormat="1" ht="21.75" customHeight="1">
      <c r="A147" s="40"/>
      <c r="B147" s="41"/>
      <c r="C147" s="247" t="s">
        <v>7</v>
      </c>
      <c r="D147" s="247" t="s">
        <v>400</v>
      </c>
      <c r="E147" s="248" t="s">
        <v>9200</v>
      </c>
      <c r="F147" s="249" t="s">
        <v>9201</v>
      </c>
      <c r="G147" s="250" t="s">
        <v>1828</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4000</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4000</v>
      </c>
      <c r="BM147" s="259" t="s">
        <v>9202</v>
      </c>
    </row>
    <row r="148" s="2" customFormat="1" ht="16.5" customHeight="1">
      <c r="A148" s="40"/>
      <c r="B148" s="41"/>
      <c r="C148" s="247" t="s">
        <v>179</v>
      </c>
      <c r="D148" s="247" t="s">
        <v>400</v>
      </c>
      <c r="E148" s="248" t="s">
        <v>9203</v>
      </c>
      <c r="F148" s="249" t="s">
        <v>1650</v>
      </c>
      <c r="G148" s="250" t="s">
        <v>1</v>
      </c>
      <c r="H148" s="251">
        <v>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4000</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4000</v>
      </c>
      <c r="BM148" s="259" t="s">
        <v>9204</v>
      </c>
    </row>
    <row r="149" s="2" customFormat="1" ht="21.75" customHeight="1">
      <c r="A149" s="40"/>
      <c r="B149" s="41"/>
      <c r="C149" s="247" t="s">
        <v>185</v>
      </c>
      <c r="D149" s="247" t="s">
        <v>400</v>
      </c>
      <c r="E149" s="248" t="s">
        <v>9205</v>
      </c>
      <c r="F149" s="249" t="s">
        <v>9206</v>
      </c>
      <c r="G149" s="250" t="s">
        <v>1828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4000</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4000</v>
      </c>
      <c r="BM149" s="259" t="s">
        <v>9207</v>
      </c>
    </row>
    <row r="150" s="2" customFormat="1" ht="21.75" customHeight="1">
      <c r="A150" s="40"/>
      <c r="B150" s="41"/>
      <c r="C150" s="247" t="s">
        <v>188</v>
      </c>
      <c r="D150" s="247" t="s">
        <v>400</v>
      </c>
      <c r="E150" s="248" t="s">
        <v>9208</v>
      </c>
      <c r="F150" s="249" t="s">
        <v>9209</v>
      </c>
      <c r="G150" s="250" t="s">
        <v>1828</v>
      </c>
      <c r="H150" s="251">
        <v>6</v>
      </c>
      <c r="I150" s="252"/>
      <c r="J150" s="253">
        <f>ROUND(I150*H150,2)</f>
        <v>0</v>
      </c>
      <c r="K150" s="254"/>
      <c r="L150" s="46"/>
      <c r="M150" s="302" t="s">
        <v>1</v>
      </c>
      <c r="N150" s="303" t="s">
        <v>48</v>
      </c>
      <c r="O150" s="267"/>
      <c r="P150" s="304">
        <f>O150*H150</f>
        <v>0</v>
      </c>
      <c r="Q150" s="304">
        <v>0</v>
      </c>
      <c r="R150" s="304">
        <f>Q150*H150</f>
        <v>0</v>
      </c>
      <c r="S150" s="304">
        <v>0</v>
      </c>
      <c r="T150" s="305">
        <f>S150*H150</f>
        <v>0</v>
      </c>
      <c r="U150" s="40"/>
      <c r="V150" s="40"/>
      <c r="W150" s="40"/>
      <c r="X150" s="40"/>
      <c r="Y150" s="40"/>
      <c r="Z150" s="40"/>
      <c r="AA150" s="40"/>
      <c r="AB150" s="40"/>
      <c r="AC150" s="40"/>
      <c r="AD150" s="40"/>
      <c r="AE150" s="40"/>
      <c r="AR150" s="259" t="s">
        <v>4000</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4000</v>
      </c>
      <c r="BM150" s="259" t="s">
        <v>9210</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MGe1zrZKgnc+OX7ov451YIIZ1WQeqwvwzFH0p4mPzIhzL/ZCi054kJypnUBYDoUj1G3MbW+gDpP/GaNSadrJyw==" hashValue="fl8LDrU9HNGTRyZBaDyhidtgln6OLlbXv071pJcmhDOKAKzp6Nj0hbWOJ5wEFivtMyhcwxeUhmUb3bNbWrspnw==" algorithmName="SHA-512" password="CC35"/>
  <autoFilter ref="C120:K150"/>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350</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9094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9211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ROUND((SUM(BE121:BE131)),  2)</f>
        <v>0</v>
      </c>
      <c r="G35" s="40"/>
      <c r="H35" s="40"/>
      <c r="I35" s="174">
        <v>0.20999999999999999</v>
      </c>
      <c r="J35" s="173">
        <f>ROUND(((SUM(BE121:BE131))*I35),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ROUND((SUM(BF121:BF131)),  2)</f>
        <v>0</v>
      </c>
      <c r="G36" s="40"/>
      <c r="H36" s="40"/>
      <c r="I36" s="174">
        <v>0.14999999999999999</v>
      </c>
      <c r="J36" s="173">
        <f>ROUND(((SUM(BF121:BF131))*I36),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9094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4b - Informační systém_vnější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9096</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383</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368</v>
      </c>
      <c r="D110" s="23"/>
      <c r="E110" s="23"/>
      <c r="F110" s="23"/>
      <c r="G110" s="23"/>
      <c r="H110" s="23"/>
      <c r="I110" s="149"/>
      <c r="J110" s="23"/>
      <c r="K110" s="23"/>
      <c r="L110" s="21"/>
    </row>
    <row r="111" s="2" customFormat="1" ht="16.5" customHeight="1">
      <c r="A111" s="40"/>
      <c r="B111" s="41"/>
      <c r="C111" s="42"/>
      <c r="D111" s="42"/>
      <c r="E111" s="199" t="s">
        <v>9094</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556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4b - Informační systém_vnější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1. 6. 2020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384</v>
      </c>
      <c r="D120" s="221" t="s">
        <v>68</v>
      </c>
      <c r="E120" s="221" t="s">
        <v>64</v>
      </c>
      <c r="F120" s="221" t="s">
        <v>65</v>
      </c>
      <c r="G120" s="221" t="s">
        <v>385</v>
      </c>
      <c r="H120" s="221" t="s">
        <v>386</v>
      </c>
      <c r="I120" s="222" t="s">
        <v>387</v>
      </c>
      <c r="J120" s="223" t="s">
        <v>372</v>
      </c>
      <c r="K120" s="224" t="s">
        <v>388</v>
      </c>
      <c r="L120" s="225"/>
      <c r="M120" s="102" t="s">
        <v>1</v>
      </c>
      <c r="N120" s="103" t="s">
        <v>47</v>
      </c>
      <c r="O120" s="103" t="s">
        <v>389</v>
      </c>
      <c r="P120" s="103" t="s">
        <v>390</v>
      </c>
      <c r="Q120" s="103" t="s">
        <v>391</v>
      </c>
      <c r="R120" s="103" t="s">
        <v>392</v>
      </c>
      <c r="S120" s="103" t="s">
        <v>393</v>
      </c>
      <c r="T120" s="104" t="s">
        <v>394</v>
      </c>
      <c r="U120" s="218"/>
      <c r="V120" s="218"/>
      <c r="W120" s="218"/>
      <c r="X120" s="218"/>
      <c r="Y120" s="218"/>
      <c r="Z120" s="218"/>
      <c r="AA120" s="218"/>
      <c r="AB120" s="218"/>
      <c r="AC120" s="218"/>
      <c r="AD120" s="218"/>
      <c r="AE120" s="218"/>
    </row>
    <row r="121" s="2" customFormat="1" ht="22.8" customHeight="1">
      <c r="A121" s="40"/>
      <c r="B121" s="41"/>
      <c r="C121" s="109" t="s">
        <v>395</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374</v>
      </c>
      <c r="BK121" s="230">
        <f>BK122</f>
        <v>0</v>
      </c>
    </row>
    <row r="122" s="12" customFormat="1" ht="25.92" customHeight="1">
      <c r="A122" s="12"/>
      <c r="B122" s="231"/>
      <c r="C122" s="232"/>
      <c r="D122" s="233" t="s">
        <v>82</v>
      </c>
      <c r="E122" s="234" t="s">
        <v>3995</v>
      </c>
      <c r="F122" s="234" t="s">
        <v>9097</v>
      </c>
      <c r="G122" s="232"/>
      <c r="H122" s="232"/>
      <c r="I122" s="235"/>
      <c r="J122" s="236">
        <f>BK122</f>
        <v>0</v>
      </c>
      <c r="K122" s="232"/>
      <c r="L122" s="237"/>
      <c r="M122" s="238"/>
      <c r="N122" s="239"/>
      <c r="O122" s="239"/>
      <c r="P122" s="240">
        <f>SUM(P123:P131)</f>
        <v>0</v>
      </c>
      <c r="Q122" s="239"/>
      <c r="R122" s="240">
        <f>SUM(R123:R131)</f>
        <v>0</v>
      </c>
      <c r="S122" s="239"/>
      <c r="T122" s="241">
        <f>SUM(T123:T131)</f>
        <v>0</v>
      </c>
      <c r="U122" s="12"/>
      <c r="V122" s="12"/>
      <c r="W122" s="12"/>
      <c r="X122" s="12"/>
      <c r="Y122" s="12"/>
      <c r="Z122" s="12"/>
      <c r="AA122" s="12"/>
      <c r="AB122" s="12"/>
      <c r="AC122" s="12"/>
      <c r="AD122" s="12"/>
      <c r="AE122" s="12"/>
      <c r="AR122" s="242" t="s">
        <v>124</v>
      </c>
      <c r="AT122" s="243" t="s">
        <v>82</v>
      </c>
      <c r="AU122" s="243" t="s">
        <v>83</v>
      </c>
      <c r="AY122" s="242" t="s">
        <v>397</v>
      </c>
      <c r="BK122" s="244">
        <f>SUM(BK123:BK131)</f>
        <v>0</v>
      </c>
    </row>
    <row r="123" s="2" customFormat="1" ht="44.25" customHeight="1">
      <c r="A123" s="40"/>
      <c r="B123" s="41"/>
      <c r="C123" s="247" t="s">
        <v>91</v>
      </c>
      <c r="D123" s="247" t="s">
        <v>400</v>
      </c>
      <c r="E123" s="248" t="s">
        <v>9212</v>
      </c>
      <c r="F123" s="249" t="s">
        <v>9213</v>
      </c>
      <c r="G123" s="250" t="s">
        <v>1828</v>
      </c>
      <c r="H123" s="251">
        <v>1</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4000</v>
      </c>
      <c r="AT123" s="259" t="s">
        <v>400</v>
      </c>
      <c r="AU123" s="259" t="s">
        <v>91</v>
      </c>
      <c r="AY123" s="18" t="s">
        <v>397</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4000</v>
      </c>
      <c r="BM123" s="259" t="s">
        <v>93</v>
      </c>
    </row>
    <row r="124" s="2" customFormat="1">
      <c r="A124" s="40"/>
      <c r="B124" s="41"/>
      <c r="C124" s="42"/>
      <c r="D124" s="261" t="s">
        <v>404</v>
      </c>
      <c r="E124" s="42"/>
      <c r="F124" s="262" t="s">
        <v>9214</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404</v>
      </c>
      <c r="AU124" s="18" t="s">
        <v>91</v>
      </c>
    </row>
    <row r="125" s="2" customFormat="1" ht="44.25" customHeight="1">
      <c r="A125" s="40"/>
      <c r="B125" s="41"/>
      <c r="C125" s="247" t="s">
        <v>93</v>
      </c>
      <c r="D125" s="247" t="s">
        <v>400</v>
      </c>
      <c r="E125" s="248" t="s">
        <v>9215</v>
      </c>
      <c r="F125" s="249" t="s">
        <v>9216</v>
      </c>
      <c r="G125" s="250" t="s">
        <v>1828</v>
      </c>
      <c r="H125" s="251">
        <v>9</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4000</v>
      </c>
      <c r="AT125" s="259" t="s">
        <v>400</v>
      </c>
      <c r="AU125" s="259" t="s">
        <v>91</v>
      </c>
      <c r="AY125" s="18" t="s">
        <v>397</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4000</v>
      </c>
      <c r="BM125" s="259" t="s">
        <v>124</v>
      </c>
    </row>
    <row r="126" s="2" customFormat="1" ht="55.5" customHeight="1">
      <c r="A126" s="40"/>
      <c r="B126" s="41"/>
      <c r="C126" s="247" t="s">
        <v>112</v>
      </c>
      <c r="D126" s="247" t="s">
        <v>400</v>
      </c>
      <c r="E126" s="248" t="s">
        <v>9217</v>
      </c>
      <c r="F126" s="249" t="s">
        <v>9218</v>
      </c>
      <c r="G126" s="250" t="s">
        <v>1828</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4000</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4000</v>
      </c>
      <c r="BM126" s="259" t="s">
        <v>133</v>
      </c>
    </row>
    <row r="127" s="2" customFormat="1">
      <c r="A127" s="40"/>
      <c r="B127" s="41"/>
      <c r="C127" s="42"/>
      <c r="D127" s="261" t="s">
        <v>404</v>
      </c>
      <c r="E127" s="42"/>
      <c r="F127" s="262" t="s">
        <v>9219</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404</v>
      </c>
      <c r="AU127" s="18" t="s">
        <v>91</v>
      </c>
    </row>
    <row r="128" s="2" customFormat="1" ht="55.5" customHeight="1">
      <c r="A128" s="40"/>
      <c r="B128" s="41"/>
      <c r="C128" s="247" t="s">
        <v>124</v>
      </c>
      <c r="D128" s="247" t="s">
        <v>400</v>
      </c>
      <c r="E128" s="248" t="s">
        <v>9220</v>
      </c>
      <c r="F128" s="249" t="s">
        <v>9221</v>
      </c>
      <c r="G128" s="250" t="s">
        <v>1828</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4000</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4000</v>
      </c>
      <c r="BM128" s="259" t="s">
        <v>136</v>
      </c>
    </row>
    <row r="129" s="2" customFormat="1">
      <c r="A129" s="40"/>
      <c r="B129" s="41"/>
      <c r="C129" s="42"/>
      <c r="D129" s="261" t="s">
        <v>404</v>
      </c>
      <c r="E129" s="42"/>
      <c r="F129" s="262" t="s">
        <v>9222</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404</v>
      </c>
      <c r="AU129" s="18" t="s">
        <v>91</v>
      </c>
    </row>
    <row r="130" s="2" customFormat="1" ht="66.75" customHeight="1">
      <c r="A130" s="40"/>
      <c r="B130" s="41"/>
      <c r="C130" s="247" t="s">
        <v>130</v>
      </c>
      <c r="D130" s="247" t="s">
        <v>400</v>
      </c>
      <c r="E130" s="248" t="s">
        <v>9223</v>
      </c>
      <c r="F130" s="249" t="s">
        <v>9224</v>
      </c>
      <c r="G130" s="250" t="s">
        <v>1828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4000</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4000</v>
      </c>
      <c r="BM130" s="259" t="s">
        <v>145</v>
      </c>
    </row>
    <row r="131" s="2" customFormat="1" ht="55.5" customHeight="1">
      <c r="A131" s="40"/>
      <c r="B131" s="41"/>
      <c r="C131" s="247" t="s">
        <v>133</v>
      </c>
      <c r="D131" s="247" t="s">
        <v>400</v>
      </c>
      <c r="E131" s="248" t="s">
        <v>9225</v>
      </c>
      <c r="F131" s="249" t="s">
        <v>9226</v>
      </c>
      <c r="G131" s="250" t="s">
        <v>4123</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4000</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4000</v>
      </c>
      <c r="BM131" s="259" t="s">
        <v>9227</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DULy4zKvyjxWyRkurYdGE16ep6J6otfjdx7tQxq4wDIeJqv3bdq73+OIH10TumvIZ6c3rNkCr5t4WPLHNynwcw==" hashValue="aASWHUy+ZZm8Bqy8/PCH3aP2AiqoYTNAgoTWD6UzvwqjIxwGtg8oMLU4PAGXIFoUNEMeem4hTKNZa9d/tbt1oQ==" algorithmName="SHA-512" password="CC3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358</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9228</v>
      </c>
      <c r="F9" s="1"/>
      <c r="G9" s="1"/>
      <c r="H9" s="1"/>
      <c r="I9" s="149"/>
      <c r="L9" s="21"/>
    </row>
    <row r="10" s="1" customFormat="1" ht="12" customHeight="1">
      <c r="B10" s="21"/>
      <c r="D10" s="155" t="s">
        <v>556</v>
      </c>
      <c r="I10" s="149"/>
      <c r="L10" s="21"/>
    </row>
    <row r="11" s="2" customFormat="1" ht="16.5" customHeight="1">
      <c r="A11" s="40"/>
      <c r="B11" s="46"/>
      <c r="C11" s="40"/>
      <c r="D11" s="40"/>
      <c r="E11" s="172" t="s">
        <v>9229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24.75" customHeight="1">
      <c r="A13" s="40"/>
      <c r="B13" s="46"/>
      <c r="C13" s="40"/>
      <c r="D13" s="40"/>
      <c r="E13" s="158" t="s">
        <v>9230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9231</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ROUND((SUM(BE136:BE245)),  2)</f>
        <v>0</v>
      </c>
      <c r="G37" s="40"/>
      <c r="H37" s="40"/>
      <c r="I37" s="174">
        <v>0.20999999999999999</v>
      </c>
      <c r="J37" s="173">
        <f>ROUND(((SUM(BE136:BE245))*I37),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ROUND((SUM(BF136:BF245)),  2)</f>
        <v>0</v>
      </c>
      <c r="G38" s="40"/>
      <c r="H38" s="40"/>
      <c r="I38" s="174">
        <v>0.14999999999999999</v>
      </c>
      <c r="J38" s="173">
        <f>ROUND(((SUM(BF136:BF245))*I38),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ROUND((SUM(BG136:BG245)),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ROUND((SUM(BH136:BH245)),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ROUND((SUM(BI136:BI245)),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9228</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9229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4.75" customHeight="1">
      <c r="A91" s="40"/>
      <c r="B91" s="41"/>
      <c r="C91" s="42"/>
      <c r="D91" s="42"/>
      <c r="E91" s="78" t="str">
        <f>E13</f>
        <v>D.1.1 - Architektonicko-stavební a stavebně konstrukční řešení - ul. Školní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Statutární město Moravská Třebová</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J136</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452</v>
      </c>
      <c r="E101" s="208"/>
      <c r="F101" s="208"/>
      <c r="G101" s="208"/>
      <c r="H101" s="208"/>
      <c r="I101" s="209"/>
      <c r="J101" s="210">
        <f>J137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453</v>
      </c>
      <c r="E102" s="214"/>
      <c r="F102" s="214"/>
      <c r="G102" s="214"/>
      <c r="H102" s="214"/>
      <c r="I102" s="215"/>
      <c r="J102" s="216">
        <f>J138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558</v>
      </c>
      <c r="E103" s="214"/>
      <c r="F103" s="214"/>
      <c r="G103" s="214"/>
      <c r="H103" s="214"/>
      <c r="I103" s="215"/>
      <c r="J103" s="216">
        <f>J180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7591</v>
      </c>
      <c r="E104" s="214"/>
      <c r="F104" s="214"/>
      <c r="G104" s="214"/>
      <c r="H104" s="214"/>
      <c r="I104" s="215"/>
      <c r="J104" s="216">
        <f>J195</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454</v>
      </c>
      <c r="E105" s="214"/>
      <c r="F105" s="214"/>
      <c r="G105" s="214"/>
      <c r="H105" s="214"/>
      <c r="I105" s="215"/>
      <c r="J105" s="216">
        <f>J208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455</v>
      </c>
      <c r="E106" s="214"/>
      <c r="F106" s="214"/>
      <c r="G106" s="214"/>
      <c r="H106" s="214"/>
      <c r="I106" s="215"/>
      <c r="J106" s="216">
        <f>J213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562</v>
      </c>
      <c r="E107" s="214"/>
      <c r="F107" s="214"/>
      <c r="G107" s="214"/>
      <c r="H107" s="214"/>
      <c r="I107" s="215"/>
      <c r="J107" s="216">
        <f>J221</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563</v>
      </c>
      <c r="E108" s="208"/>
      <c r="F108" s="208"/>
      <c r="G108" s="208"/>
      <c r="H108" s="208"/>
      <c r="I108" s="209"/>
      <c r="J108" s="210">
        <f>J223</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570</v>
      </c>
      <c r="E109" s="214"/>
      <c r="F109" s="214"/>
      <c r="G109" s="214"/>
      <c r="H109" s="214"/>
      <c r="I109" s="215"/>
      <c r="J109" s="216">
        <f>J224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571</v>
      </c>
      <c r="E110" s="214"/>
      <c r="F110" s="214"/>
      <c r="G110" s="214"/>
      <c r="H110" s="214"/>
      <c r="I110" s="215"/>
      <c r="J110" s="216">
        <f>J231</f>
        <v>0</v>
      </c>
      <c r="K110" s="135"/>
      <c r="L110" s="217"/>
      <c r="S110" s="10"/>
      <c r="T110" s="10"/>
      <c r="U110" s="10"/>
      <c r="V110" s="10"/>
      <c r="W110" s="10"/>
      <c r="X110" s="10"/>
      <c r="Y110" s="10"/>
      <c r="Z110" s="10"/>
      <c r="AA110" s="10"/>
      <c r="AB110" s="10"/>
      <c r="AC110" s="10"/>
      <c r="AD110" s="10"/>
      <c r="AE110" s="10"/>
    </row>
    <row r="111" s="9" customFormat="1" ht="24.96" customHeight="1">
      <c r="A111" s="9"/>
      <c r="B111" s="205"/>
      <c r="C111" s="206"/>
      <c r="D111" s="207" t="s">
        <v>580</v>
      </c>
      <c r="E111" s="208"/>
      <c r="F111" s="208"/>
      <c r="G111" s="208"/>
      <c r="H111" s="208"/>
      <c r="I111" s="209"/>
      <c r="J111" s="210">
        <f>J242</f>
        <v>0</v>
      </c>
      <c r="K111" s="206"/>
      <c r="L111" s="211"/>
      <c r="S111" s="9"/>
      <c r="T111" s="9"/>
      <c r="U111" s="9"/>
      <c r="V111" s="9"/>
      <c r="W111" s="9"/>
      <c r="X111" s="9"/>
      <c r="Y111" s="9"/>
      <c r="Z111" s="9"/>
      <c r="AA111" s="9"/>
      <c r="AB111" s="9"/>
      <c r="AC111" s="9"/>
      <c r="AD111" s="9"/>
      <c r="AE111" s="9"/>
    </row>
    <row r="112" s="10" customFormat="1" ht="19.92" customHeight="1">
      <c r="A112" s="10"/>
      <c r="B112" s="212"/>
      <c r="C112" s="135"/>
      <c r="D112" s="213" t="s">
        <v>9232</v>
      </c>
      <c r="E112" s="214"/>
      <c r="F112" s="214"/>
      <c r="G112" s="214"/>
      <c r="H112" s="214"/>
      <c r="I112" s="215"/>
      <c r="J112" s="216">
        <f>J243</f>
        <v>0</v>
      </c>
      <c r="K112" s="135"/>
      <c r="L112" s="217"/>
      <c r="S112" s="10"/>
      <c r="T112" s="10"/>
      <c r="U112" s="10"/>
      <c r="V112" s="10"/>
      <c r="W112" s="10"/>
      <c r="X112" s="10"/>
      <c r="Y112" s="10"/>
      <c r="Z112" s="10"/>
      <c r="AA112" s="10"/>
      <c r="AB112" s="10"/>
      <c r="AC112" s="10"/>
      <c r="AD112" s="10"/>
      <c r="AE112" s="10"/>
    </row>
    <row r="113" s="2" customFormat="1" ht="21.84"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195"/>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198"/>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4" t="s">
        <v>383</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3.25" customHeight="1">
      <c r="A122" s="40"/>
      <c r="B122" s="41"/>
      <c r="C122" s="42"/>
      <c r="D122" s="42"/>
      <c r="E122" s="199" t="str">
        <f>E7</f>
        <v>NNP Moravská Třebová, výstavba nového objektu nemocnice a výjezdové základny ZZS PAK</v>
      </c>
      <c r="F122" s="33"/>
      <c r="G122" s="33"/>
      <c r="H122" s="33"/>
      <c r="I122" s="157"/>
      <c r="J122" s="42"/>
      <c r="K122" s="42"/>
      <c r="L122" s="65"/>
      <c r="S122" s="40"/>
      <c r="T122" s="40"/>
      <c r="U122" s="40"/>
      <c r="V122" s="40"/>
      <c r="W122" s="40"/>
      <c r="X122" s="40"/>
      <c r="Y122" s="40"/>
      <c r="Z122" s="40"/>
      <c r="AA122" s="40"/>
      <c r="AB122" s="40"/>
      <c r="AC122" s="40"/>
      <c r="AD122" s="40"/>
      <c r="AE122" s="40"/>
    </row>
    <row r="123" s="1" customFormat="1" ht="12" customHeight="1">
      <c r="B123" s="22"/>
      <c r="C123" s="33" t="s">
        <v>368</v>
      </c>
      <c r="D123" s="23"/>
      <c r="E123" s="23"/>
      <c r="F123" s="23"/>
      <c r="G123" s="23"/>
      <c r="H123" s="23"/>
      <c r="I123" s="149"/>
      <c r="J123" s="23"/>
      <c r="K123" s="23"/>
      <c r="L123" s="21"/>
    </row>
    <row r="124" s="1" customFormat="1" ht="16.5" customHeight="1">
      <c r="B124" s="22"/>
      <c r="C124" s="23"/>
      <c r="D124" s="23"/>
      <c r="E124" s="199" t="s">
        <v>9228</v>
      </c>
      <c r="F124" s="23"/>
      <c r="G124" s="23"/>
      <c r="H124" s="23"/>
      <c r="I124" s="149"/>
      <c r="J124" s="23"/>
      <c r="K124" s="23"/>
      <c r="L124" s="21"/>
    </row>
    <row r="125" s="1" customFormat="1" ht="12" customHeight="1">
      <c r="B125" s="22"/>
      <c r="C125" s="33" t="s">
        <v>556</v>
      </c>
      <c r="D125" s="23"/>
      <c r="E125" s="23"/>
      <c r="F125" s="23"/>
      <c r="G125" s="23"/>
      <c r="H125" s="23"/>
      <c r="I125" s="149"/>
      <c r="J125" s="23"/>
      <c r="K125" s="23"/>
      <c r="L125" s="21"/>
    </row>
    <row r="126" s="2" customFormat="1" ht="16.5" customHeight="1">
      <c r="A126" s="40"/>
      <c r="B126" s="41"/>
      <c r="C126" s="42"/>
      <c r="D126" s="42"/>
      <c r="E126" s="333" t="s">
        <v>9229</v>
      </c>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4348</v>
      </c>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24.75" customHeight="1">
      <c r="A128" s="40"/>
      <c r="B128" s="41"/>
      <c r="C128" s="42"/>
      <c r="D128" s="42"/>
      <c r="E128" s="78" t="str">
        <f>E13</f>
        <v>D.1.1 - Architektonicko-stavební a stavebně konstrukční řešení - ul. Školní</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3" t="s">
        <v>22</v>
      </c>
      <c r="D130" s="42"/>
      <c r="E130" s="42"/>
      <c r="F130" s="28" t="str">
        <f>F16</f>
        <v>Moravská Třebová</v>
      </c>
      <c r="G130" s="42"/>
      <c r="H130" s="42"/>
      <c r="I130" s="159" t="s">
        <v>24</v>
      </c>
      <c r="J130" s="81" t="str">
        <f>IF(J16="","",J16)</f>
        <v>1. 6. 2020</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25.65" customHeight="1">
      <c r="A132" s="40"/>
      <c r="B132" s="41"/>
      <c r="C132" s="33" t="s">
        <v>30</v>
      </c>
      <c r="D132" s="42"/>
      <c r="E132" s="42"/>
      <c r="F132" s="28" t="str">
        <f>E19</f>
        <v>Statutární město Moravská Třebová</v>
      </c>
      <c r="G132" s="42"/>
      <c r="H132" s="42"/>
      <c r="I132" s="159" t="s">
        <v>36</v>
      </c>
      <c r="J132" s="38" t="str">
        <f>E25</f>
        <v>SIEBERT + TALAŠ, spol. s r.o.</v>
      </c>
      <c r="K132" s="42"/>
      <c r="L132" s="65"/>
      <c r="S132" s="40"/>
      <c r="T132" s="40"/>
      <c r="U132" s="40"/>
      <c r="V132" s="40"/>
      <c r="W132" s="40"/>
      <c r="X132" s="40"/>
      <c r="Y132" s="40"/>
      <c r="Z132" s="40"/>
      <c r="AA132" s="40"/>
      <c r="AB132" s="40"/>
      <c r="AC132" s="40"/>
      <c r="AD132" s="40"/>
      <c r="AE132" s="40"/>
    </row>
    <row r="133" s="2" customFormat="1" ht="15.15" customHeight="1">
      <c r="A133" s="40"/>
      <c r="B133" s="41"/>
      <c r="C133" s="33" t="s">
        <v>34</v>
      </c>
      <c r="D133" s="42"/>
      <c r="E133" s="42"/>
      <c r="F133" s="28" t="str">
        <f>IF(E22="","",E22)</f>
        <v>Vyplň údaj</v>
      </c>
      <c r="G133" s="42"/>
      <c r="H133" s="42"/>
      <c r="I133" s="159" t="s">
        <v>39</v>
      </c>
      <c r="J133" s="38" t="str">
        <f>E28</f>
        <v xml:space="preserve"> </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11" customFormat="1" ht="29.28" customHeight="1">
      <c r="A135" s="218"/>
      <c r="B135" s="219"/>
      <c r="C135" s="220" t="s">
        <v>384</v>
      </c>
      <c r="D135" s="221" t="s">
        <v>68</v>
      </c>
      <c r="E135" s="221" t="s">
        <v>64</v>
      </c>
      <c r="F135" s="221" t="s">
        <v>65</v>
      </c>
      <c r="G135" s="221" t="s">
        <v>385</v>
      </c>
      <c r="H135" s="221" t="s">
        <v>386</v>
      </c>
      <c r="I135" s="222" t="s">
        <v>387</v>
      </c>
      <c r="J135" s="223" t="s">
        <v>372</v>
      </c>
      <c r="K135" s="224" t="s">
        <v>388</v>
      </c>
      <c r="L135" s="225"/>
      <c r="M135" s="102" t="s">
        <v>1</v>
      </c>
      <c r="N135" s="103" t="s">
        <v>47</v>
      </c>
      <c r="O135" s="103" t="s">
        <v>389</v>
      </c>
      <c r="P135" s="103" t="s">
        <v>390</v>
      </c>
      <c r="Q135" s="103" t="s">
        <v>391</v>
      </c>
      <c r="R135" s="103" t="s">
        <v>392</v>
      </c>
      <c r="S135" s="103" t="s">
        <v>393</v>
      </c>
      <c r="T135" s="104" t="s">
        <v>394</v>
      </c>
      <c r="U135" s="218"/>
      <c r="V135" s="218"/>
      <c r="W135" s="218"/>
      <c r="X135" s="218"/>
      <c r="Y135" s="218"/>
      <c r="Z135" s="218"/>
      <c r="AA135" s="218"/>
      <c r="AB135" s="218"/>
      <c r="AC135" s="218"/>
      <c r="AD135" s="218"/>
      <c r="AE135" s="218"/>
    </row>
    <row r="136" s="2" customFormat="1" ht="22.8" customHeight="1">
      <c r="A136" s="40"/>
      <c r="B136" s="41"/>
      <c r="C136" s="109" t="s">
        <v>395</v>
      </c>
      <c r="D136" s="42"/>
      <c r="E136" s="42"/>
      <c r="F136" s="42"/>
      <c r="G136" s="42"/>
      <c r="H136" s="42"/>
      <c r="I136" s="157"/>
      <c r="J136" s="226">
        <f>BK136</f>
        <v>0</v>
      </c>
      <c r="K136" s="42"/>
      <c r="L136" s="46"/>
      <c r="M136" s="105"/>
      <c r="N136" s="227"/>
      <c r="O136" s="106"/>
      <c r="P136" s="228">
        <f>P137+P223+P242</f>
        <v>0</v>
      </c>
      <c r="Q136" s="106"/>
      <c r="R136" s="228">
        <f>R137+R223+R242</f>
        <v>0</v>
      </c>
      <c r="S136" s="106"/>
      <c r="T136" s="229">
        <f>T137+T223+T242</f>
        <v>0</v>
      </c>
      <c r="U136" s="40"/>
      <c r="V136" s="40"/>
      <c r="W136" s="40"/>
      <c r="X136" s="40"/>
      <c r="Y136" s="40"/>
      <c r="Z136" s="40"/>
      <c r="AA136" s="40"/>
      <c r="AB136" s="40"/>
      <c r="AC136" s="40"/>
      <c r="AD136" s="40"/>
      <c r="AE136" s="40"/>
      <c r="AT136" s="18" t="s">
        <v>82</v>
      </c>
      <c r="AU136" s="18" t="s">
        <v>374</v>
      </c>
      <c r="BK136" s="230">
        <f>BK137+BK223+BK242</f>
        <v>0</v>
      </c>
    </row>
    <row r="137" s="12" customFormat="1" ht="25.92" customHeight="1">
      <c r="A137" s="12"/>
      <c r="B137" s="231"/>
      <c r="C137" s="232"/>
      <c r="D137" s="233" t="s">
        <v>82</v>
      </c>
      <c r="E137" s="234" t="s">
        <v>456</v>
      </c>
      <c r="F137" s="234" t="s">
        <v>457</v>
      </c>
      <c r="G137" s="232"/>
      <c r="H137" s="232"/>
      <c r="I137" s="235"/>
      <c r="J137" s="236">
        <f>BK137</f>
        <v>0</v>
      </c>
      <c r="K137" s="232"/>
      <c r="L137" s="237"/>
      <c r="M137" s="238"/>
      <c r="N137" s="239"/>
      <c r="O137" s="239"/>
      <c r="P137" s="240">
        <f>P138+P180+P195+P208+P213+P221</f>
        <v>0</v>
      </c>
      <c r="Q137" s="239"/>
      <c r="R137" s="240">
        <f>R138+R180+R195+R208+R213+R221</f>
        <v>0</v>
      </c>
      <c r="S137" s="239"/>
      <c r="T137" s="241">
        <f>T138+T180+T195+T208+T213+T221</f>
        <v>0</v>
      </c>
      <c r="U137" s="12"/>
      <c r="V137" s="12"/>
      <c r="W137" s="12"/>
      <c r="X137" s="12"/>
      <c r="Y137" s="12"/>
      <c r="Z137" s="12"/>
      <c r="AA137" s="12"/>
      <c r="AB137" s="12"/>
      <c r="AC137" s="12"/>
      <c r="AD137" s="12"/>
      <c r="AE137" s="12"/>
      <c r="AR137" s="242" t="s">
        <v>91</v>
      </c>
      <c r="AT137" s="243" t="s">
        <v>82</v>
      </c>
      <c r="AU137" s="243" t="s">
        <v>83</v>
      </c>
      <c r="AY137" s="242" t="s">
        <v>397</v>
      </c>
      <c r="BK137" s="244">
        <f>BK138+BK180+BK195+BK208+BK213+BK221</f>
        <v>0</v>
      </c>
    </row>
    <row r="138" s="12" customFormat="1" ht="22.8" customHeight="1">
      <c r="A138" s="12"/>
      <c r="B138" s="231"/>
      <c r="C138" s="232"/>
      <c r="D138" s="233" t="s">
        <v>82</v>
      </c>
      <c r="E138" s="245" t="s">
        <v>91</v>
      </c>
      <c r="F138" s="245" t="s">
        <v>458</v>
      </c>
      <c r="G138" s="232"/>
      <c r="H138" s="232"/>
      <c r="I138" s="235"/>
      <c r="J138" s="246">
        <f>BK138</f>
        <v>0</v>
      </c>
      <c r="K138" s="232"/>
      <c r="L138" s="237"/>
      <c r="M138" s="238"/>
      <c r="N138" s="239"/>
      <c r="O138" s="239"/>
      <c r="P138" s="240">
        <f>SUM(P139:P179)</f>
        <v>0</v>
      </c>
      <c r="Q138" s="239"/>
      <c r="R138" s="240">
        <f>SUM(R139:R179)</f>
        <v>0</v>
      </c>
      <c r="S138" s="239"/>
      <c r="T138" s="241">
        <f>SUM(T139:T179)</f>
        <v>0</v>
      </c>
      <c r="U138" s="12"/>
      <c r="V138" s="12"/>
      <c r="W138" s="12"/>
      <c r="X138" s="12"/>
      <c r="Y138" s="12"/>
      <c r="Z138" s="12"/>
      <c r="AA138" s="12"/>
      <c r="AB138" s="12"/>
      <c r="AC138" s="12"/>
      <c r="AD138" s="12"/>
      <c r="AE138" s="12"/>
      <c r="AR138" s="242" t="s">
        <v>91</v>
      </c>
      <c r="AT138" s="243" t="s">
        <v>82</v>
      </c>
      <c r="AU138" s="243" t="s">
        <v>91</v>
      </c>
      <c r="AY138" s="242" t="s">
        <v>397</v>
      </c>
      <c r="BK138" s="244">
        <f>SUM(BK139:BK179)</f>
        <v>0</v>
      </c>
    </row>
    <row r="139" s="2" customFormat="1" ht="33" customHeight="1">
      <c r="A139" s="40"/>
      <c r="B139" s="41"/>
      <c r="C139" s="247" t="s">
        <v>91</v>
      </c>
      <c r="D139" s="247" t="s">
        <v>400</v>
      </c>
      <c r="E139" s="248" t="s">
        <v>9233</v>
      </c>
      <c r="F139" s="249" t="s">
        <v>9234</v>
      </c>
      <c r="G139" s="250" t="s">
        <v>546</v>
      </c>
      <c r="H139" s="251">
        <v>45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93</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93</v>
      </c>
    </row>
    <row r="140" s="13" customFormat="1">
      <c r="A140" s="13"/>
      <c r="B140" s="269"/>
      <c r="C140" s="270"/>
      <c r="D140" s="261" t="s">
        <v>465</v>
      </c>
      <c r="E140" s="271" t="s">
        <v>1</v>
      </c>
      <c r="F140" s="272" t="s">
        <v>9235</v>
      </c>
      <c r="G140" s="270"/>
      <c r="H140" s="273">
        <v>45</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45</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93</v>
      </c>
      <c r="D142" s="247" t="s">
        <v>400</v>
      </c>
      <c r="E142" s="248" t="s">
        <v>9236</v>
      </c>
      <c r="F142" s="249" t="s">
        <v>9237</v>
      </c>
      <c r="G142" s="250" t="s">
        <v>656</v>
      </c>
      <c r="H142" s="251">
        <v>6</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124</v>
      </c>
    </row>
    <row r="143" s="2" customFormat="1" ht="21.75" customHeight="1">
      <c r="A143" s="40"/>
      <c r="B143" s="41"/>
      <c r="C143" s="247" t="s">
        <v>112</v>
      </c>
      <c r="D143" s="247" t="s">
        <v>400</v>
      </c>
      <c r="E143" s="248" t="s">
        <v>9238</v>
      </c>
      <c r="F143" s="249" t="s">
        <v>9239</v>
      </c>
      <c r="G143" s="250" t="s">
        <v>656</v>
      </c>
      <c r="H143" s="251">
        <v>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93</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2" customFormat="1" ht="21.75" customHeight="1">
      <c r="A144" s="40"/>
      <c r="B144" s="41"/>
      <c r="C144" s="247" t="s">
        <v>124</v>
      </c>
      <c r="D144" s="247" t="s">
        <v>400</v>
      </c>
      <c r="E144" s="248" t="s">
        <v>9240</v>
      </c>
      <c r="F144" s="249" t="s">
        <v>9241</v>
      </c>
      <c r="G144" s="250" t="s">
        <v>403</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93</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136</v>
      </c>
    </row>
    <row r="145" s="2" customFormat="1">
      <c r="A145" s="40"/>
      <c r="B145" s="41"/>
      <c r="C145" s="42"/>
      <c r="D145" s="261" t="s">
        <v>404</v>
      </c>
      <c r="E145" s="42"/>
      <c r="F145" s="262" t="s">
        <v>9242</v>
      </c>
      <c r="G145" s="42"/>
      <c r="H145" s="42"/>
      <c r="I145" s="157"/>
      <c r="J145" s="42"/>
      <c r="K145" s="42"/>
      <c r="L145" s="46"/>
      <c r="M145" s="263"/>
      <c r="N145" s="264"/>
      <c r="O145" s="93"/>
      <c r="P145" s="93"/>
      <c r="Q145" s="93"/>
      <c r="R145" s="93"/>
      <c r="S145" s="93"/>
      <c r="T145" s="94"/>
      <c r="U145" s="40"/>
      <c r="V145" s="40"/>
      <c r="W145" s="40"/>
      <c r="X145" s="40"/>
      <c r="Y145" s="40"/>
      <c r="Z145" s="40"/>
      <c r="AA145" s="40"/>
      <c r="AB145" s="40"/>
      <c r="AC145" s="40"/>
      <c r="AD145" s="40"/>
      <c r="AE145" s="40"/>
      <c r="AT145" s="18" t="s">
        <v>404</v>
      </c>
      <c r="AU145" s="18" t="s">
        <v>93</v>
      </c>
    </row>
    <row r="146" s="2" customFormat="1" ht="21.75" customHeight="1">
      <c r="A146" s="40"/>
      <c r="B146" s="41"/>
      <c r="C146" s="247" t="s">
        <v>130</v>
      </c>
      <c r="D146" s="247" t="s">
        <v>400</v>
      </c>
      <c r="E146" s="248" t="s">
        <v>9243</v>
      </c>
      <c r="F146" s="249" t="s">
        <v>9244</v>
      </c>
      <c r="G146" s="250" t="s">
        <v>546</v>
      </c>
      <c r="H146" s="251">
        <v>95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2" customFormat="1" ht="21.75" customHeight="1">
      <c r="A147" s="40"/>
      <c r="B147" s="41"/>
      <c r="C147" s="247" t="s">
        <v>133</v>
      </c>
      <c r="D147" s="247" t="s">
        <v>400</v>
      </c>
      <c r="E147" s="248" t="s">
        <v>9245</v>
      </c>
      <c r="F147" s="249" t="s">
        <v>9246</v>
      </c>
      <c r="G147" s="250" t="s">
        <v>464</v>
      </c>
      <c r="H147" s="251">
        <v>21.837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93</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151</v>
      </c>
    </row>
    <row r="148" s="13" customFormat="1">
      <c r="A148" s="13"/>
      <c r="B148" s="269"/>
      <c r="C148" s="270"/>
      <c r="D148" s="261" t="s">
        <v>465</v>
      </c>
      <c r="E148" s="271" t="s">
        <v>1</v>
      </c>
      <c r="F148" s="272" t="s">
        <v>9247</v>
      </c>
      <c r="G148" s="270"/>
      <c r="H148" s="273">
        <v>21.837</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21.837</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21.75" customHeight="1">
      <c r="A150" s="40"/>
      <c r="B150" s="41"/>
      <c r="C150" s="247" t="s">
        <v>139</v>
      </c>
      <c r="D150" s="247" t="s">
        <v>400</v>
      </c>
      <c r="E150" s="248" t="s">
        <v>9248</v>
      </c>
      <c r="F150" s="249" t="s">
        <v>9249</v>
      </c>
      <c r="G150" s="250" t="s">
        <v>464</v>
      </c>
      <c r="H150" s="251">
        <v>10.108000000000001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3" customFormat="1">
      <c r="A151" s="13"/>
      <c r="B151" s="269"/>
      <c r="C151" s="270"/>
      <c r="D151" s="261" t="s">
        <v>465</v>
      </c>
      <c r="E151" s="271" t="s">
        <v>1</v>
      </c>
      <c r="F151" s="272" t="s">
        <v>9250</v>
      </c>
      <c r="G151" s="270"/>
      <c r="H151" s="273">
        <v>10.108000000000001</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465</v>
      </c>
      <c r="AU151" s="279" t="s">
        <v>93</v>
      </c>
      <c r="AV151" s="13" t="s">
        <v>93</v>
      </c>
      <c r="AW151" s="13" t="s">
        <v>38</v>
      </c>
      <c r="AX151" s="13" t="s">
        <v>83</v>
      </c>
      <c r="AY151" s="279" t="s">
        <v>397</v>
      </c>
    </row>
    <row r="152" s="14" customFormat="1">
      <c r="A152" s="14"/>
      <c r="B152" s="280"/>
      <c r="C152" s="281"/>
      <c r="D152" s="261" t="s">
        <v>465</v>
      </c>
      <c r="E152" s="282" t="s">
        <v>1</v>
      </c>
      <c r="F152" s="283" t="s">
        <v>467</v>
      </c>
      <c r="G152" s="281"/>
      <c r="H152" s="284">
        <v>10.108000000000001</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465</v>
      </c>
      <c r="AU152" s="290" t="s">
        <v>93</v>
      </c>
      <c r="AV152" s="14" t="s">
        <v>124</v>
      </c>
      <c r="AW152" s="14" t="s">
        <v>38</v>
      </c>
      <c r="AX152" s="14" t="s">
        <v>91</v>
      </c>
      <c r="AY152" s="290" t="s">
        <v>397</v>
      </c>
    </row>
    <row r="153" s="2" customFormat="1" ht="21.75" customHeight="1">
      <c r="A153" s="40"/>
      <c r="B153" s="41"/>
      <c r="C153" s="247" t="s">
        <v>136</v>
      </c>
      <c r="D153" s="247" t="s">
        <v>400</v>
      </c>
      <c r="E153" s="248" t="s">
        <v>7556</v>
      </c>
      <c r="F153" s="249" t="s">
        <v>7557</v>
      </c>
      <c r="G153" s="250" t="s">
        <v>464</v>
      </c>
      <c r="H153" s="251">
        <v>16.786000000000001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93</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2" customFormat="1">
      <c r="A154" s="40"/>
      <c r="B154" s="41"/>
      <c r="C154" s="42"/>
      <c r="D154" s="261" t="s">
        <v>404</v>
      </c>
      <c r="E154" s="42"/>
      <c r="F154" s="262" t="s">
        <v>7558</v>
      </c>
      <c r="G154" s="42"/>
      <c r="H154" s="42"/>
      <c r="I154" s="157"/>
      <c r="J154" s="42"/>
      <c r="K154" s="42"/>
      <c r="L154" s="46"/>
      <c r="M154" s="263"/>
      <c r="N154" s="264"/>
      <c r="O154" s="93"/>
      <c r="P154" s="93"/>
      <c r="Q154" s="93"/>
      <c r="R154" s="93"/>
      <c r="S154" s="93"/>
      <c r="T154" s="94"/>
      <c r="U154" s="40"/>
      <c r="V154" s="40"/>
      <c r="W154" s="40"/>
      <c r="X154" s="40"/>
      <c r="Y154" s="40"/>
      <c r="Z154" s="40"/>
      <c r="AA154" s="40"/>
      <c r="AB154" s="40"/>
      <c r="AC154" s="40"/>
      <c r="AD154" s="40"/>
      <c r="AE154" s="40"/>
      <c r="AT154" s="18" t="s">
        <v>404</v>
      </c>
      <c r="AU154" s="18" t="s">
        <v>93</v>
      </c>
    </row>
    <row r="155" s="13" customFormat="1">
      <c r="A155" s="13"/>
      <c r="B155" s="269"/>
      <c r="C155" s="270"/>
      <c r="D155" s="261" t="s">
        <v>465</v>
      </c>
      <c r="E155" s="271" t="s">
        <v>1</v>
      </c>
      <c r="F155" s="272" t="s">
        <v>9251</v>
      </c>
      <c r="G155" s="270"/>
      <c r="H155" s="273">
        <v>16.786000000000001</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465</v>
      </c>
      <c r="AU155" s="279" t="s">
        <v>93</v>
      </c>
      <c r="AV155" s="13" t="s">
        <v>93</v>
      </c>
      <c r="AW155" s="13" t="s">
        <v>38</v>
      </c>
      <c r="AX155" s="13" t="s">
        <v>83</v>
      </c>
      <c r="AY155" s="279" t="s">
        <v>397</v>
      </c>
    </row>
    <row r="156" s="14" customFormat="1">
      <c r="A156" s="14"/>
      <c r="B156" s="280"/>
      <c r="C156" s="281"/>
      <c r="D156" s="261" t="s">
        <v>465</v>
      </c>
      <c r="E156" s="282" t="s">
        <v>1</v>
      </c>
      <c r="F156" s="283" t="s">
        <v>467</v>
      </c>
      <c r="G156" s="281"/>
      <c r="H156" s="284">
        <v>16.786000000000001</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465</v>
      </c>
      <c r="AU156" s="290" t="s">
        <v>93</v>
      </c>
      <c r="AV156" s="14" t="s">
        <v>124</v>
      </c>
      <c r="AW156" s="14" t="s">
        <v>38</v>
      </c>
      <c r="AX156" s="14" t="s">
        <v>91</v>
      </c>
      <c r="AY156" s="290" t="s">
        <v>397</v>
      </c>
    </row>
    <row r="157" s="2" customFormat="1" ht="21.75" customHeight="1">
      <c r="A157" s="40"/>
      <c r="B157" s="41"/>
      <c r="C157" s="247" t="s">
        <v>142</v>
      </c>
      <c r="D157" s="247" t="s">
        <v>400</v>
      </c>
      <c r="E157" s="248" t="s">
        <v>9252</v>
      </c>
      <c r="F157" s="249" t="s">
        <v>9253</v>
      </c>
      <c r="G157" s="250" t="s">
        <v>464</v>
      </c>
      <c r="H157" s="251">
        <v>14.25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93</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13" customFormat="1">
      <c r="A158" s="13"/>
      <c r="B158" s="269"/>
      <c r="C158" s="270"/>
      <c r="D158" s="261" t="s">
        <v>465</v>
      </c>
      <c r="E158" s="271" t="s">
        <v>1</v>
      </c>
      <c r="F158" s="272" t="s">
        <v>9254</v>
      </c>
      <c r="G158" s="270"/>
      <c r="H158" s="273">
        <v>14.25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465</v>
      </c>
      <c r="AU158" s="279" t="s">
        <v>93</v>
      </c>
      <c r="AV158" s="13" t="s">
        <v>93</v>
      </c>
      <c r="AW158" s="13" t="s">
        <v>38</v>
      </c>
      <c r="AX158" s="13" t="s">
        <v>83</v>
      </c>
      <c r="AY158" s="279" t="s">
        <v>397</v>
      </c>
    </row>
    <row r="159" s="14" customFormat="1">
      <c r="A159" s="14"/>
      <c r="B159" s="280"/>
      <c r="C159" s="281"/>
      <c r="D159" s="261" t="s">
        <v>465</v>
      </c>
      <c r="E159" s="282" t="s">
        <v>1</v>
      </c>
      <c r="F159" s="283" t="s">
        <v>467</v>
      </c>
      <c r="G159" s="281"/>
      <c r="H159" s="284">
        <v>14.25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465</v>
      </c>
      <c r="AU159" s="290" t="s">
        <v>93</v>
      </c>
      <c r="AV159" s="14" t="s">
        <v>124</v>
      </c>
      <c r="AW159" s="14" t="s">
        <v>38</v>
      </c>
      <c r="AX159" s="14" t="s">
        <v>91</v>
      </c>
      <c r="AY159" s="290" t="s">
        <v>397</v>
      </c>
    </row>
    <row r="160" s="2" customFormat="1" ht="21.75" customHeight="1">
      <c r="A160" s="40"/>
      <c r="B160" s="41"/>
      <c r="C160" s="247" t="s">
        <v>145</v>
      </c>
      <c r="D160" s="247" t="s">
        <v>400</v>
      </c>
      <c r="E160" s="248" t="s">
        <v>7560</v>
      </c>
      <c r="F160" s="249" t="s">
        <v>7561</v>
      </c>
      <c r="G160" s="250" t="s">
        <v>464</v>
      </c>
      <c r="H160" s="251">
        <v>23.552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93</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465</v>
      </c>
      <c r="E161" s="271" t="s">
        <v>1</v>
      </c>
      <c r="F161" s="272" t="s">
        <v>9247</v>
      </c>
      <c r="G161" s="270"/>
      <c r="H161" s="273">
        <v>21.837</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6" customFormat="1">
      <c r="A162" s="16"/>
      <c r="B162" s="306"/>
      <c r="C162" s="307"/>
      <c r="D162" s="261" t="s">
        <v>465</v>
      </c>
      <c r="E162" s="308" t="s">
        <v>1</v>
      </c>
      <c r="F162" s="309" t="s">
        <v>9255</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465</v>
      </c>
      <c r="AU162" s="315" t="s">
        <v>93</v>
      </c>
      <c r="AV162" s="16" t="s">
        <v>91</v>
      </c>
      <c r="AW162" s="16" t="s">
        <v>38</v>
      </c>
      <c r="AX162" s="16" t="s">
        <v>83</v>
      </c>
      <c r="AY162" s="315" t="s">
        <v>397</v>
      </c>
    </row>
    <row r="163" s="13" customFormat="1">
      <c r="A163" s="13"/>
      <c r="B163" s="269"/>
      <c r="C163" s="270"/>
      <c r="D163" s="261" t="s">
        <v>465</v>
      </c>
      <c r="E163" s="271" t="s">
        <v>1</v>
      </c>
      <c r="F163" s="272" t="s">
        <v>9256</v>
      </c>
      <c r="G163" s="270"/>
      <c r="H163" s="273">
        <v>1.7150000000000001</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465</v>
      </c>
      <c r="AU163" s="279" t="s">
        <v>93</v>
      </c>
      <c r="AV163" s="13" t="s">
        <v>93</v>
      </c>
      <c r="AW163" s="13" t="s">
        <v>38</v>
      </c>
      <c r="AX163" s="13" t="s">
        <v>83</v>
      </c>
      <c r="AY163" s="279" t="s">
        <v>397</v>
      </c>
    </row>
    <row r="164" s="14" customFormat="1">
      <c r="A164" s="14"/>
      <c r="B164" s="280"/>
      <c r="C164" s="281"/>
      <c r="D164" s="261" t="s">
        <v>465</v>
      </c>
      <c r="E164" s="282" t="s">
        <v>1</v>
      </c>
      <c r="F164" s="283" t="s">
        <v>467</v>
      </c>
      <c r="G164" s="281"/>
      <c r="H164" s="284">
        <v>23.552</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465</v>
      </c>
      <c r="AU164" s="290" t="s">
        <v>93</v>
      </c>
      <c r="AV164" s="14" t="s">
        <v>124</v>
      </c>
      <c r="AW164" s="14" t="s">
        <v>38</v>
      </c>
      <c r="AX164" s="14" t="s">
        <v>91</v>
      </c>
      <c r="AY164" s="290" t="s">
        <v>397</v>
      </c>
    </row>
    <row r="165" s="2" customFormat="1" ht="33" customHeight="1">
      <c r="A165" s="40"/>
      <c r="B165" s="41"/>
      <c r="C165" s="247" t="s">
        <v>148</v>
      </c>
      <c r="D165" s="247" t="s">
        <v>400</v>
      </c>
      <c r="E165" s="248" t="s">
        <v>7565</v>
      </c>
      <c r="F165" s="249" t="s">
        <v>7566</v>
      </c>
      <c r="G165" s="250" t="s">
        <v>464</v>
      </c>
      <c r="H165" s="251">
        <v>471.04000000000002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400</v>
      </c>
      <c r="AU165" s="259" t="s">
        <v>93</v>
      </c>
      <c r="AY165" s="18" t="s">
        <v>397</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13" customFormat="1">
      <c r="A166" s="13"/>
      <c r="B166" s="269"/>
      <c r="C166" s="270"/>
      <c r="D166" s="261" t="s">
        <v>465</v>
      </c>
      <c r="E166" s="271" t="s">
        <v>1</v>
      </c>
      <c r="F166" s="272" t="s">
        <v>9257</v>
      </c>
      <c r="G166" s="270"/>
      <c r="H166" s="273">
        <v>471.04000000000002</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465</v>
      </c>
      <c r="AU166" s="279" t="s">
        <v>93</v>
      </c>
      <c r="AV166" s="13" t="s">
        <v>93</v>
      </c>
      <c r="AW166" s="13" t="s">
        <v>38</v>
      </c>
      <c r="AX166" s="13" t="s">
        <v>83</v>
      </c>
      <c r="AY166" s="279" t="s">
        <v>397</v>
      </c>
    </row>
    <row r="167" s="14" customFormat="1">
      <c r="A167" s="14"/>
      <c r="B167" s="280"/>
      <c r="C167" s="281"/>
      <c r="D167" s="261" t="s">
        <v>465</v>
      </c>
      <c r="E167" s="282" t="s">
        <v>1</v>
      </c>
      <c r="F167" s="283" t="s">
        <v>467</v>
      </c>
      <c r="G167" s="281"/>
      <c r="H167" s="284">
        <v>471.04000000000002</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465</v>
      </c>
      <c r="AU167" s="290" t="s">
        <v>93</v>
      </c>
      <c r="AV167" s="14" t="s">
        <v>124</v>
      </c>
      <c r="AW167" s="14" t="s">
        <v>38</v>
      </c>
      <c r="AX167" s="14" t="s">
        <v>91</v>
      </c>
      <c r="AY167" s="290" t="s">
        <v>397</v>
      </c>
    </row>
    <row r="168" s="2" customFormat="1" ht="21.75" customHeight="1">
      <c r="A168" s="40"/>
      <c r="B168" s="41"/>
      <c r="C168" s="247" t="s">
        <v>151</v>
      </c>
      <c r="D168" s="247" t="s">
        <v>400</v>
      </c>
      <c r="E168" s="248" t="s">
        <v>7568</v>
      </c>
      <c r="F168" s="249" t="s">
        <v>7569</v>
      </c>
      <c r="G168" s="250" t="s">
        <v>502</v>
      </c>
      <c r="H168" s="251">
        <v>42.393999999999998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400</v>
      </c>
      <c r="AU168" s="259" t="s">
        <v>93</v>
      </c>
      <c r="AY168" s="18" t="s">
        <v>397</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465</v>
      </c>
      <c r="E169" s="271" t="s">
        <v>1</v>
      </c>
      <c r="F169" s="272" t="s">
        <v>9258</v>
      </c>
      <c r="G169" s="270"/>
      <c r="H169" s="273">
        <v>42.393999999999998</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4" customFormat="1">
      <c r="A170" s="14"/>
      <c r="B170" s="280"/>
      <c r="C170" s="281"/>
      <c r="D170" s="261" t="s">
        <v>465</v>
      </c>
      <c r="E170" s="282" t="s">
        <v>1</v>
      </c>
      <c r="F170" s="283" t="s">
        <v>467</v>
      </c>
      <c r="G170" s="281"/>
      <c r="H170" s="284">
        <v>42.393999999999998</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465</v>
      </c>
      <c r="AU170" s="290" t="s">
        <v>93</v>
      </c>
      <c r="AV170" s="14" t="s">
        <v>124</v>
      </c>
      <c r="AW170" s="14" t="s">
        <v>38</v>
      </c>
      <c r="AX170" s="14" t="s">
        <v>91</v>
      </c>
      <c r="AY170" s="290" t="s">
        <v>397</v>
      </c>
    </row>
    <row r="171" s="2" customFormat="1" ht="16.5" customHeight="1">
      <c r="A171" s="40"/>
      <c r="B171" s="41"/>
      <c r="C171" s="247" t="s">
        <v>154</v>
      </c>
      <c r="D171" s="247" t="s">
        <v>400</v>
      </c>
      <c r="E171" s="248" t="s">
        <v>542</v>
      </c>
      <c r="F171" s="249" t="s">
        <v>543</v>
      </c>
      <c r="G171" s="250" t="s">
        <v>464</v>
      </c>
      <c r="H171" s="251">
        <v>23.552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194</v>
      </c>
    </row>
    <row r="172" s="2" customFormat="1" ht="21.75" customHeight="1">
      <c r="A172" s="40"/>
      <c r="B172" s="41"/>
      <c r="C172" s="247" t="s">
        <v>157</v>
      </c>
      <c r="D172" s="247" t="s">
        <v>400</v>
      </c>
      <c r="E172" s="248" t="s">
        <v>586</v>
      </c>
      <c r="F172" s="249" t="s">
        <v>587</v>
      </c>
      <c r="G172" s="250" t="s">
        <v>464</v>
      </c>
      <c r="H172" s="251">
        <v>8.3930000000000007</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400</v>
      </c>
      <c r="AU172" s="259" t="s">
        <v>93</v>
      </c>
      <c r="AY172" s="18" t="s">
        <v>397</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200</v>
      </c>
    </row>
    <row r="173" s="13" customFormat="1">
      <c r="A173" s="13"/>
      <c r="B173" s="269"/>
      <c r="C173" s="270"/>
      <c r="D173" s="261" t="s">
        <v>465</v>
      </c>
      <c r="E173" s="271" t="s">
        <v>1</v>
      </c>
      <c r="F173" s="272" t="s">
        <v>9259</v>
      </c>
      <c r="G173" s="270"/>
      <c r="H173" s="273">
        <v>8.3930000000000007</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465</v>
      </c>
      <c r="AU173" s="279" t="s">
        <v>93</v>
      </c>
      <c r="AV173" s="13" t="s">
        <v>93</v>
      </c>
      <c r="AW173" s="13" t="s">
        <v>38</v>
      </c>
      <c r="AX173" s="13" t="s">
        <v>83</v>
      </c>
      <c r="AY173" s="279" t="s">
        <v>397</v>
      </c>
    </row>
    <row r="174" s="14" customFormat="1">
      <c r="A174" s="14"/>
      <c r="B174" s="280"/>
      <c r="C174" s="281"/>
      <c r="D174" s="261" t="s">
        <v>465</v>
      </c>
      <c r="E174" s="282" t="s">
        <v>1</v>
      </c>
      <c r="F174" s="283" t="s">
        <v>467</v>
      </c>
      <c r="G174" s="281"/>
      <c r="H174" s="284">
        <v>8.3930000000000007</v>
      </c>
      <c r="I174" s="285"/>
      <c r="J174" s="281"/>
      <c r="K174" s="281"/>
      <c r="L174" s="286"/>
      <c r="M174" s="287"/>
      <c r="N174" s="288"/>
      <c r="O174" s="288"/>
      <c r="P174" s="288"/>
      <c r="Q174" s="288"/>
      <c r="R174" s="288"/>
      <c r="S174" s="288"/>
      <c r="T174" s="289"/>
      <c r="U174" s="14"/>
      <c r="V174" s="14"/>
      <c r="W174" s="14"/>
      <c r="X174" s="14"/>
      <c r="Y174" s="14"/>
      <c r="Z174" s="14"/>
      <c r="AA174" s="14"/>
      <c r="AB174" s="14"/>
      <c r="AC174" s="14"/>
      <c r="AD174" s="14"/>
      <c r="AE174" s="14"/>
      <c r="AT174" s="290" t="s">
        <v>465</v>
      </c>
      <c r="AU174" s="290" t="s">
        <v>93</v>
      </c>
      <c r="AV174" s="14" t="s">
        <v>124</v>
      </c>
      <c r="AW174" s="14" t="s">
        <v>38</v>
      </c>
      <c r="AX174" s="14" t="s">
        <v>91</v>
      </c>
      <c r="AY174" s="290" t="s">
        <v>397</v>
      </c>
    </row>
    <row r="175" s="2" customFormat="1" ht="21.75" customHeight="1">
      <c r="A175" s="40"/>
      <c r="B175" s="41"/>
      <c r="C175" s="247" t="s">
        <v>8</v>
      </c>
      <c r="D175" s="247" t="s">
        <v>400</v>
      </c>
      <c r="E175" s="248" t="s">
        <v>544</v>
      </c>
      <c r="F175" s="249" t="s">
        <v>545</v>
      </c>
      <c r="G175" s="250" t="s">
        <v>546</v>
      </c>
      <c r="H175" s="251">
        <v>62.392000000000003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400</v>
      </c>
      <c r="AU175" s="259" t="s">
        <v>93</v>
      </c>
      <c r="AY175" s="18" t="s">
        <v>397</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206</v>
      </c>
    </row>
    <row r="176" s="13" customFormat="1">
      <c r="A176" s="13"/>
      <c r="B176" s="269"/>
      <c r="C176" s="270"/>
      <c r="D176" s="261" t="s">
        <v>465</v>
      </c>
      <c r="E176" s="271" t="s">
        <v>1</v>
      </c>
      <c r="F176" s="272" t="s">
        <v>9260</v>
      </c>
      <c r="G176" s="270"/>
      <c r="H176" s="273">
        <v>62.392000000000003</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4" customFormat="1">
      <c r="A177" s="14"/>
      <c r="B177" s="280"/>
      <c r="C177" s="281"/>
      <c r="D177" s="261" t="s">
        <v>465</v>
      </c>
      <c r="E177" s="282" t="s">
        <v>1</v>
      </c>
      <c r="F177" s="283" t="s">
        <v>467</v>
      </c>
      <c r="G177" s="281"/>
      <c r="H177" s="284">
        <v>62.392000000000003</v>
      </c>
      <c r="I177" s="285"/>
      <c r="J177" s="281"/>
      <c r="K177" s="281"/>
      <c r="L177" s="286"/>
      <c r="M177" s="287"/>
      <c r="N177" s="288"/>
      <c r="O177" s="288"/>
      <c r="P177" s="288"/>
      <c r="Q177" s="288"/>
      <c r="R177" s="288"/>
      <c r="S177" s="288"/>
      <c r="T177" s="289"/>
      <c r="U177" s="14"/>
      <c r="V177" s="14"/>
      <c r="W177" s="14"/>
      <c r="X177" s="14"/>
      <c r="Y177" s="14"/>
      <c r="Z177" s="14"/>
      <c r="AA177" s="14"/>
      <c r="AB177" s="14"/>
      <c r="AC177" s="14"/>
      <c r="AD177" s="14"/>
      <c r="AE177" s="14"/>
      <c r="AT177" s="290" t="s">
        <v>465</v>
      </c>
      <c r="AU177" s="290" t="s">
        <v>93</v>
      </c>
      <c r="AV177" s="14" t="s">
        <v>124</v>
      </c>
      <c r="AW177" s="14" t="s">
        <v>38</v>
      </c>
      <c r="AX177" s="14" t="s">
        <v>91</v>
      </c>
      <c r="AY177" s="290" t="s">
        <v>397</v>
      </c>
    </row>
    <row r="178" s="2" customFormat="1" ht="21.75" customHeight="1">
      <c r="A178" s="40"/>
      <c r="B178" s="41"/>
      <c r="C178" s="247" t="s">
        <v>162</v>
      </c>
      <c r="D178" s="247" t="s">
        <v>400</v>
      </c>
      <c r="E178" s="248" t="s">
        <v>9261</v>
      </c>
      <c r="F178" s="249" t="s">
        <v>9262</v>
      </c>
      <c r="G178" s="250" t="s">
        <v>656</v>
      </c>
      <c r="H178" s="251">
        <v>16</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212</v>
      </c>
    </row>
    <row r="179" s="2" customFormat="1" ht="16.5" customHeight="1">
      <c r="A179" s="40"/>
      <c r="B179" s="41"/>
      <c r="C179" s="247" t="s">
        <v>165</v>
      </c>
      <c r="D179" s="247" t="s">
        <v>400</v>
      </c>
      <c r="E179" s="248" t="s">
        <v>7575</v>
      </c>
      <c r="F179" s="249" t="s">
        <v>549</v>
      </c>
      <c r="G179" s="250" t="s">
        <v>464</v>
      </c>
      <c r="H179" s="251">
        <v>8.3930000000000007</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400</v>
      </c>
      <c r="AU179" s="259" t="s">
        <v>93</v>
      </c>
      <c r="AY179" s="18" t="s">
        <v>397</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215</v>
      </c>
    </row>
    <row r="180" s="12" customFormat="1" ht="22.8" customHeight="1">
      <c r="A180" s="12"/>
      <c r="B180" s="231"/>
      <c r="C180" s="232"/>
      <c r="D180" s="233" t="s">
        <v>82</v>
      </c>
      <c r="E180" s="245" t="s">
        <v>93</v>
      </c>
      <c r="F180" s="245" t="s">
        <v>594</v>
      </c>
      <c r="G180" s="232"/>
      <c r="H180" s="232"/>
      <c r="I180" s="235"/>
      <c r="J180" s="246">
        <f>BK180</f>
        <v>0</v>
      </c>
      <c r="K180" s="232"/>
      <c r="L180" s="237"/>
      <c r="M180" s="238"/>
      <c r="N180" s="239"/>
      <c r="O180" s="239"/>
      <c r="P180" s="240">
        <f>SUM(P181:P194)</f>
        <v>0</v>
      </c>
      <c r="Q180" s="239"/>
      <c r="R180" s="240">
        <f>SUM(R181:R194)</f>
        <v>0</v>
      </c>
      <c r="S180" s="239"/>
      <c r="T180" s="241">
        <f>SUM(T181:T194)</f>
        <v>0</v>
      </c>
      <c r="U180" s="12"/>
      <c r="V180" s="12"/>
      <c r="W180" s="12"/>
      <c r="X180" s="12"/>
      <c r="Y180" s="12"/>
      <c r="Z180" s="12"/>
      <c r="AA180" s="12"/>
      <c r="AB180" s="12"/>
      <c r="AC180" s="12"/>
      <c r="AD180" s="12"/>
      <c r="AE180" s="12"/>
      <c r="AR180" s="242" t="s">
        <v>91</v>
      </c>
      <c r="AT180" s="243" t="s">
        <v>82</v>
      </c>
      <c r="AU180" s="243" t="s">
        <v>91</v>
      </c>
      <c r="AY180" s="242" t="s">
        <v>397</v>
      </c>
      <c r="BK180" s="244">
        <f>SUM(BK181:BK194)</f>
        <v>0</v>
      </c>
    </row>
    <row r="181" s="2" customFormat="1" ht="21.75" customHeight="1">
      <c r="A181" s="40"/>
      <c r="B181" s="41"/>
      <c r="C181" s="247" t="s">
        <v>168</v>
      </c>
      <c r="D181" s="247" t="s">
        <v>400</v>
      </c>
      <c r="E181" s="248" t="s">
        <v>7576</v>
      </c>
      <c r="F181" s="249" t="s">
        <v>7577</v>
      </c>
      <c r="G181" s="250" t="s">
        <v>464</v>
      </c>
      <c r="H181" s="251">
        <v>0.68600000000000005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661</v>
      </c>
    </row>
    <row r="182" s="13" customFormat="1">
      <c r="A182" s="13"/>
      <c r="B182" s="269"/>
      <c r="C182" s="270"/>
      <c r="D182" s="261" t="s">
        <v>465</v>
      </c>
      <c r="E182" s="271" t="s">
        <v>1</v>
      </c>
      <c r="F182" s="272" t="s">
        <v>9263</v>
      </c>
      <c r="G182" s="270"/>
      <c r="H182" s="273">
        <v>0.68600000000000005</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465</v>
      </c>
      <c r="AU182" s="279" t="s">
        <v>93</v>
      </c>
      <c r="AV182" s="13" t="s">
        <v>93</v>
      </c>
      <c r="AW182" s="13" t="s">
        <v>38</v>
      </c>
      <c r="AX182" s="13" t="s">
        <v>83</v>
      </c>
      <c r="AY182" s="279" t="s">
        <v>397</v>
      </c>
    </row>
    <row r="183" s="14" customFormat="1">
      <c r="A183" s="14"/>
      <c r="B183" s="280"/>
      <c r="C183" s="281"/>
      <c r="D183" s="261" t="s">
        <v>465</v>
      </c>
      <c r="E183" s="282" t="s">
        <v>1</v>
      </c>
      <c r="F183" s="283" t="s">
        <v>467</v>
      </c>
      <c r="G183" s="281"/>
      <c r="H183" s="284">
        <v>0.68600000000000005</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465</v>
      </c>
      <c r="AU183" s="290" t="s">
        <v>93</v>
      </c>
      <c r="AV183" s="14" t="s">
        <v>124</v>
      </c>
      <c r="AW183" s="14" t="s">
        <v>38</v>
      </c>
      <c r="AX183" s="14" t="s">
        <v>91</v>
      </c>
      <c r="AY183" s="290" t="s">
        <v>397</v>
      </c>
    </row>
    <row r="184" s="2" customFormat="1" ht="21.75" customHeight="1">
      <c r="A184" s="40"/>
      <c r="B184" s="41"/>
      <c r="C184" s="247" t="s">
        <v>171</v>
      </c>
      <c r="D184" s="247" t="s">
        <v>400</v>
      </c>
      <c r="E184" s="248" t="s">
        <v>9264</v>
      </c>
      <c r="F184" s="249" t="s">
        <v>9265</v>
      </c>
      <c r="G184" s="250" t="s">
        <v>464</v>
      </c>
      <c r="H184" s="251">
        <v>1.0289999999999999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400</v>
      </c>
      <c r="AU184" s="259" t="s">
        <v>93</v>
      </c>
      <c r="AY184" s="18" t="s">
        <v>397</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664</v>
      </c>
    </row>
    <row r="185" s="13" customFormat="1">
      <c r="A185" s="13"/>
      <c r="B185" s="269"/>
      <c r="C185" s="270"/>
      <c r="D185" s="261" t="s">
        <v>465</v>
      </c>
      <c r="E185" s="271" t="s">
        <v>1</v>
      </c>
      <c r="F185" s="272" t="s">
        <v>9266</v>
      </c>
      <c r="G185" s="270"/>
      <c r="H185" s="273">
        <v>1.0289999999999999</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465</v>
      </c>
      <c r="AU185" s="279" t="s">
        <v>93</v>
      </c>
      <c r="AV185" s="13" t="s">
        <v>93</v>
      </c>
      <c r="AW185" s="13" t="s">
        <v>38</v>
      </c>
      <c r="AX185" s="13" t="s">
        <v>83</v>
      </c>
      <c r="AY185" s="279" t="s">
        <v>397</v>
      </c>
    </row>
    <row r="186" s="14" customFormat="1">
      <c r="A186" s="14"/>
      <c r="B186" s="280"/>
      <c r="C186" s="281"/>
      <c r="D186" s="261" t="s">
        <v>465</v>
      </c>
      <c r="E186" s="282" t="s">
        <v>1</v>
      </c>
      <c r="F186" s="283" t="s">
        <v>467</v>
      </c>
      <c r="G186" s="281"/>
      <c r="H186" s="284">
        <v>1.0289999999999999</v>
      </c>
      <c r="I186" s="285"/>
      <c r="J186" s="281"/>
      <c r="K186" s="281"/>
      <c r="L186" s="286"/>
      <c r="M186" s="287"/>
      <c r="N186" s="288"/>
      <c r="O186" s="288"/>
      <c r="P186" s="288"/>
      <c r="Q186" s="288"/>
      <c r="R186" s="288"/>
      <c r="S186" s="288"/>
      <c r="T186" s="289"/>
      <c r="U186" s="14"/>
      <c r="V186" s="14"/>
      <c r="W186" s="14"/>
      <c r="X186" s="14"/>
      <c r="Y186" s="14"/>
      <c r="Z186" s="14"/>
      <c r="AA186" s="14"/>
      <c r="AB186" s="14"/>
      <c r="AC186" s="14"/>
      <c r="AD186" s="14"/>
      <c r="AE186" s="14"/>
      <c r="AT186" s="290" t="s">
        <v>465</v>
      </c>
      <c r="AU186" s="290" t="s">
        <v>93</v>
      </c>
      <c r="AV186" s="14" t="s">
        <v>124</v>
      </c>
      <c r="AW186" s="14" t="s">
        <v>38</v>
      </c>
      <c r="AX186" s="14" t="s">
        <v>91</v>
      </c>
      <c r="AY186" s="290" t="s">
        <v>397</v>
      </c>
    </row>
    <row r="187" s="2" customFormat="1" ht="16.5" customHeight="1">
      <c r="A187" s="40"/>
      <c r="B187" s="41"/>
      <c r="C187" s="247" t="s">
        <v>174</v>
      </c>
      <c r="D187" s="247" t="s">
        <v>400</v>
      </c>
      <c r="E187" s="248" t="s">
        <v>9267</v>
      </c>
      <c r="F187" s="249" t="s">
        <v>9268</v>
      </c>
      <c r="G187" s="250" t="s">
        <v>546</v>
      </c>
      <c r="H187" s="251">
        <v>11.76</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400</v>
      </c>
      <c r="AU187" s="259" t="s">
        <v>93</v>
      </c>
      <c r="AY187" s="18" t="s">
        <v>397</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667</v>
      </c>
    </row>
    <row r="188" s="13" customFormat="1">
      <c r="A188" s="13"/>
      <c r="B188" s="269"/>
      <c r="C188" s="270"/>
      <c r="D188" s="261" t="s">
        <v>465</v>
      </c>
      <c r="E188" s="271" t="s">
        <v>1</v>
      </c>
      <c r="F188" s="272" t="s">
        <v>9269</v>
      </c>
      <c r="G188" s="270"/>
      <c r="H188" s="273">
        <v>11.76</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465</v>
      </c>
      <c r="AU188" s="279" t="s">
        <v>93</v>
      </c>
      <c r="AV188" s="13" t="s">
        <v>93</v>
      </c>
      <c r="AW188" s="13" t="s">
        <v>38</v>
      </c>
      <c r="AX188" s="13" t="s">
        <v>83</v>
      </c>
      <c r="AY188" s="279" t="s">
        <v>397</v>
      </c>
    </row>
    <row r="189" s="14" customFormat="1">
      <c r="A189" s="14"/>
      <c r="B189" s="280"/>
      <c r="C189" s="281"/>
      <c r="D189" s="261" t="s">
        <v>465</v>
      </c>
      <c r="E189" s="282" t="s">
        <v>1</v>
      </c>
      <c r="F189" s="283" t="s">
        <v>467</v>
      </c>
      <c r="G189" s="281"/>
      <c r="H189" s="284">
        <v>11.76</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465</v>
      </c>
      <c r="AU189" s="290" t="s">
        <v>93</v>
      </c>
      <c r="AV189" s="14" t="s">
        <v>124</v>
      </c>
      <c r="AW189" s="14" t="s">
        <v>38</v>
      </c>
      <c r="AX189" s="14" t="s">
        <v>91</v>
      </c>
      <c r="AY189" s="290" t="s">
        <v>397</v>
      </c>
    </row>
    <row r="190" s="2" customFormat="1" ht="16.5" customHeight="1">
      <c r="A190" s="40"/>
      <c r="B190" s="41"/>
      <c r="C190" s="247" t="s">
        <v>7</v>
      </c>
      <c r="D190" s="247" t="s">
        <v>400</v>
      </c>
      <c r="E190" s="248" t="s">
        <v>9270</v>
      </c>
      <c r="F190" s="249" t="s">
        <v>9271</v>
      </c>
      <c r="G190" s="250" t="s">
        <v>546</v>
      </c>
      <c r="H190" s="251">
        <v>11.76</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400</v>
      </c>
      <c r="AU190" s="259" t="s">
        <v>93</v>
      </c>
      <c r="AY190" s="18" t="s">
        <v>397</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670</v>
      </c>
    </row>
    <row r="191" s="2" customFormat="1" ht="16.5" customHeight="1">
      <c r="A191" s="40"/>
      <c r="B191" s="41"/>
      <c r="C191" s="247" t="s">
        <v>179</v>
      </c>
      <c r="D191" s="247" t="s">
        <v>400</v>
      </c>
      <c r="E191" s="248" t="s">
        <v>9272</v>
      </c>
      <c r="F191" s="249" t="s">
        <v>9273</v>
      </c>
      <c r="G191" s="250" t="s">
        <v>502</v>
      </c>
      <c r="H191" s="251">
        <v>0.050999999999999997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400</v>
      </c>
      <c r="AU191" s="259" t="s">
        <v>93</v>
      </c>
      <c r="AY191" s="18" t="s">
        <v>397</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673</v>
      </c>
    </row>
    <row r="192" s="16" customFormat="1">
      <c r="A192" s="16"/>
      <c r="B192" s="306"/>
      <c r="C192" s="307"/>
      <c r="D192" s="261" t="s">
        <v>465</v>
      </c>
      <c r="E192" s="308" t="s">
        <v>1</v>
      </c>
      <c r="F192" s="309" t="s">
        <v>9274</v>
      </c>
      <c r="G192" s="307"/>
      <c r="H192" s="308" t="s">
        <v>1</v>
      </c>
      <c r="I192" s="310"/>
      <c r="J192" s="307"/>
      <c r="K192" s="307"/>
      <c r="L192" s="311"/>
      <c r="M192" s="312"/>
      <c r="N192" s="313"/>
      <c r="O192" s="313"/>
      <c r="P192" s="313"/>
      <c r="Q192" s="313"/>
      <c r="R192" s="313"/>
      <c r="S192" s="313"/>
      <c r="T192" s="314"/>
      <c r="U192" s="16"/>
      <c r="V192" s="16"/>
      <c r="W192" s="16"/>
      <c r="X192" s="16"/>
      <c r="Y192" s="16"/>
      <c r="Z192" s="16"/>
      <c r="AA192" s="16"/>
      <c r="AB192" s="16"/>
      <c r="AC192" s="16"/>
      <c r="AD192" s="16"/>
      <c r="AE192" s="16"/>
      <c r="AT192" s="315" t="s">
        <v>465</v>
      </c>
      <c r="AU192" s="315" t="s">
        <v>93</v>
      </c>
      <c r="AV192" s="16" t="s">
        <v>91</v>
      </c>
      <c r="AW192" s="16" t="s">
        <v>38</v>
      </c>
      <c r="AX192" s="16" t="s">
        <v>83</v>
      </c>
      <c r="AY192" s="315" t="s">
        <v>397</v>
      </c>
    </row>
    <row r="193" s="13" customFormat="1">
      <c r="A193" s="13"/>
      <c r="B193" s="269"/>
      <c r="C193" s="270"/>
      <c r="D193" s="261" t="s">
        <v>465</v>
      </c>
      <c r="E193" s="271" t="s">
        <v>1</v>
      </c>
      <c r="F193" s="272" t="s">
        <v>9275</v>
      </c>
      <c r="G193" s="270"/>
      <c r="H193" s="273">
        <v>0.050999999999999997</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465</v>
      </c>
      <c r="AU193" s="279" t="s">
        <v>93</v>
      </c>
      <c r="AV193" s="13" t="s">
        <v>93</v>
      </c>
      <c r="AW193" s="13" t="s">
        <v>38</v>
      </c>
      <c r="AX193" s="13" t="s">
        <v>83</v>
      </c>
      <c r="AY193" s="279" t="s">
        <v>397</v>
      </c>
    </row>
    <row r="194" s="14" customFormat="1">
      <c r="A194" s="14"/>
      <c r="B194" s="280"/>
      <c r="C194" s="281"/>
      <c r="D194" s="261" t="s">
        <v>465</v>
      </c>
      <c r="E194" s="282" t="s">
        <v>1</v>
      </c>
      <c r="F194" s="283" t="s">
        <v>467</v>
      </c>
      <c r="G194" s="281"/>
      <c r="H194" s="284">
        <v>0.050999999999999997</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465</v>
      </c>
      <c r="AU194" s="290" t="s">
        <v>93</v>
      </c>
      <c r="AV194" s="14" t="s">
        <v>124</v>
      </c>
      <c r="AW194" s="14" t="s">
        <v>38</v>
      </c>
      <c r="AX194" s="14" t="s">
        <v>91</v>
      </c>
      <c r="AY194" s="290" t="s">
        <v>397</v>
      </c>
    </row>
    <row r="195" s="12" customFormat="1" ht="22.8" customHeight="1">
      <c r="A195" s="12"/>
      <c r="B195" s="231"/>
      <c r="C195" s="232"/>
      <c r="D195" s="233" t="s">
        <v>82</v>
      </c>
      <c r="E195" s="245" t="s">
        <v>130</v>
      </c>
      <c r="F195" s="245" t="s">
        <v>7602</v>
      </c>
      <c r="G195" s="232"/>
      <c r="H195" s="232"/>
      <c r="I195" s="235"/>
      <c r="J195" s="246">
        <f>BK195</f>
        <v>0</v>
      </c>
      <c r="K195" s="232"/>
      <c r="L195" s="237"/>
      <c r="M195" s="238"/>
      <c r="N195" s="239"/>
      <c r="O195" s="239"/>
      <c r="P195" s="240">
        <f>SUM(P196:P207)</f>
        <v>0</v>
      </c>
      <c r="Q195" s="239"/>
      <c r="R195" s="240">
        <f>SUM(R196:R207)</f>
        <v>0</v>
      </c>
      <c r="S195" s="239"/>
      <c r="T195" s="241">
        <f>SUM(T196:T207)</f>
        <v>0</v>
      </c>
      <c r="U195" s="12"/>
      <c r="V195" s="12"/>
      <c r="W195" s="12"/>
      <c r="X195" s="12"/>
      <c r="Y195" s="12"/>
      <c r="Z195" s="12"/>
      <c r="AA195" s="12"/>
      <c r="AB195" s="12"/>
      <c r="AC195" s="12"/>
      <c r="AD195" s="12"/>
      <c r="AE195" s="12"/>
      <c r="AR195" s="242" t="s">
        <v>91</v>
      </c>
      <c r="AT195" s="243" t="s">
        <v>82</v>
      </c>
      <c r="AU195" s="243" t="s">
        <v>91</v>
      </c>
      <c r="AY195" s="242" t="s">
        <v>397</v>
      </c>
      <c r="BK195" s="244">
        <f>SUM(BK196:BK207)</f>
        <v>0</v>
      </c>
    </row>
    <row r="196" s="2" customFormat="1" ht="16.5" customHeight="1">
      <c r="A196" s="40"/>
      <c r="B196" s="41"/>
      <c r="C196" s="247" t="s">
        <v>185</v>
      </c>
      <c r="D196" s="247" t="s">
        <v>400</v>
      </c>
      <c r="E196" s="248" t="s">
        <v>7605</v>
      </c>
      <c r="F196" s="249" t="s">
        <v>7606</v>
      </c>
      <c r="G196" s="250" t="s">
        <v>546</v>
      </c>
      <c r="H196" s="251">
        <v>62.392000000000003</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400</v>
      </c>
      <c r="AU196" s="259" t="s">
        <v>93</v>
      </c>
      <c r="AY196" s="18" t="s">
        <v>397</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676</v>
      </c>
    </row>
    <row r="197" s="13" customFormat="1">
      <c r="A197" s="13"/>
      <c r="B197" s="269"/>
      <c r="C197" s="270"/>
      <c r="D197" s="261" t="s">
        <v>465</v>
      </c>
      <c r="E197" s="271" t="s">
        <v>1</v>
      </c>
      <c r="F197" s="272" t="s">
        <v>9260</v>
      </c>
      <c r="G197" s="270"/>
      <c r="H197" s="273">
        <v>62.392000000000003</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465</v>
      </c>
      <c r="AU197" s="279" t="s">
        <v>93</v>
      </c>
      <c r="AV197" s="13" t="s">
        <v>93</v>
      </c>
      <c r="AW197" s="13" t="s">
        <v>38</v>
      </c>
      <c r="AX197" s="13" t="s">
        <v>83</v>
      </c>
      <c r="AY197" s="279" t="s">
        <v>397</v>
      </c>
    </row>
    <row r="198" s="14" customFormat="1">
      <c r="A198" s="14"/>
      <c r="B198" s="280"/>
      <c r="C198" s="281"/>
      <c r="D198" s="261" t="s">
        <v>465</v>
      </c>
      <c r="E198" s="282" t="s">
        <v>1</v>
      </c>
      <c r="F198" s="283" t="s">
        <v>467</v>
      </c>
      <c r="G198" s="281"/>
      <c r="H198" s="284">
        <v>62.392000000000003</v>
      </c>
      <c r="I198" s="285"/>
      <c r="J198" s="281"/>
      <c r="K198" s="281"/>
      <c r="L198" s="286"/>
      <c r="M198" s="287"/>
      <c r="N198" s="288"/>
      <c r="O198" s="288"/>
      <c r="P198" s="288"/>
      <c r="Q198" s="288"/>
      <c r="R198" s="288"/>
      <c r="S198" s="288"/>
      <c r="T198" s="289"/>
      <c r="U198" s="14"/>
      <c r="V198" s="14"/>
      <c r="W198" s="14"/>
      <c r="X198" s="14"/>
      <c r="Y198" s="14"/>
      <c r="Z198" s="14"/>
      <c r="AA198" s="14"/>
      <c r="AB198" s="14"/>
      <c r="AC198" s="14"/>
      <c r="AD198" s="14"/>
      <c r="AE198" s="14"/>
      <c r="AT198" s="290" t="s">
        <v>465</v>
      </c>
      <c r="AU198" s="290" t="s">
        <v>93</v>
      </c>
      <c r="AV198" s="14" t="s">
        <v>124</v>
      </c>
      <c r="AW198" s="14" t="s">
        <v>38</v>
      </c>
      <c r="AX198" s="14" t="s">
        <v>91</v>
      </c>
      <c r="AY198" s="290" t="s">
        <v>397</v>
      </c>
    </row>
    <row r="199" s="2" customFormat="1" ht="16.5" customHeight="1">
      <c r="A199" s="40"/>
      <c r="B199" s="41"/>
      <c r="C199" s="247" t="s">
        <v>188</v>
      </c>
      <c r="D199" s="247" t="s">
        <v>400</v>
      </c>
      <c r="E199" s="248" t="s">
        <v>7607</v>
      </c>
      <c r="F199" s="249" t="s">
        <v>7608</v>
      </c>
      <c r="G199" s="250" t="s">
        <v>546</v>
      </c>
      <c r="H199" s="251">
        <v>62.392000000000003</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400</v>
      </c>
      <c r="AU199" s="259" t="s">
        <v>93</v>
      </c>
      <c r="AY199" s="18" t="s">
        <v>397</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679</v>
      </c>
    </row>
    <row r="200" s="13" customFormat="1">
      <c r="A200" s="13"/>
      <c r="B200" s="269"/>
      <c r="C200" s="270"/>
      <c r="D200" s="261" t="s">
        <v>465</v>
      </c>
      <c r="E200" s="271" t="s">
        <v>1</v>
      </c>
      <c r="F200" s="272" t="s">
        <v>9260</v>
      </c>
      <c r="G200" s="270"/>
      <c r="H200" s="273">
        <v>62.392000000000003</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465</v>
      </c>
      <c r="AU200" s="279" t="s">
        <v>93</v>
      </c>
      <c r="AV200" s="13" t="s">
        <v>93</v>
      </c>
      <c r="AW200" s="13" t="s">
        <v>38</v>
      </c>
      <c r="AX200" s="13" t="s">
        <v>83</v>
      </c>
      <c r="AY200" s="279" t="s">
        <v>397</v>
      </c>
    </row>
    <row r="201" s="14" customFormat="1">
      <c r="A201" s="14"/>
      <c r="B201" s="280"/>
      <c r="C201" s="281"/>
      <c r="D201" s="261" t="s">
        <v>465</v>
      </c>
      <c r="E201" s="282" t="s">
        <v>1</v>
      </c>
      <c r="F201" s="283" t="s">
        <v>467</v>
      </c>
      <c r="G201" s="281"/>
      <c r="H201" s="284">
        <v>62.392000000000003</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465</v>
      </c>
      <c r="AU201" s="290" t="s">
        <v>93</v>
      </c>
      <c r="AV201" s="14" t="s">
        <v>124</v>
      </c>
      <c r="AW201" s="14" t="s">
        <v>38</v>
      </c>
      <c r="AX201" s="14" t="s">
        <v>91</v>
      </c>
      <c r="AY201" s="290" t="s">
        <v>397</v>
      </c>
    </row>
    <row r="202" s="2" customFormat="1" ht="21.75" customHeight="1">
      <c r="A202" s="40"/>
      <c r="B202" s="41"/>
      <c r="C202" s="247" t="s">
        <v>191</v>
      </c>
      <c r="D202" s="247" t="s">
        <v>400</v>
      </c>
      <c r="E202" s="248" t="s">
        <v>8978</v>
      </c>
      <c r="F202" s="249" t="s">
        <v>8979</v>
      </c>
      <c r="G202" s="250" t="s">
        <v>546</v>
      </c>
      <c r="H202" s="251">
        <v>62.392000000000003</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400</v>
      </c>
      <c r="AU202" s="259" t="s">
        <v>93</v>
      </c>
      <c r="AY202" s="18" t="s">
        <v>397</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682</v>
      </c>
    </row>
    <row r="203" s="13" customFormat="1">
      <c r="A203" s="13"/>
      <c r="B203" s="269"/>
      <c r="C203" s="270"/>
      <c r="D203" s="261" t="s">
        <v>465</v>
      </c>
      <c r="E203" s="271" t="s">
        <v>1</v>
      </c>
      <c r="F203" s="272" t="s">
        <v>9260</v>
      </c>
      <c r="G203" s="270"/>
      <c r="H203" s="273">
        <v>62.392000000000003</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62.392000000000003</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16.5" customHeight="1">
      <c r="A205" s="40"/>
      <c r="B205" s="41"/>
      <c r="C205" s="316" t="s">
        <v>194</v>
      </c>
      <c r="D205" s="316" t="s">
        <v>534</v>
      </c>
      <c r="E205" s="317" t="s">
        <v>7612</v>
      </c>
      <c r="F205" s="318" t="s">
        <v>7613</v>
      </c>
      <c r="G205" s="319" t="s">
        <v>546</v>
      </c>
      <c r="H205" s="320">
        <v>68.631</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136</v>
      </c>
      <c r="AT205" s="259" t="s">
        <v>534</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995</v>
      </c>
    </row>
    <row r="206" s="13" customFormat="1">
      <c r="A206" s="13"/>
      <c r="B206" s="269"/>
      <c r="C206" s="270"/>
      <c r="D206" s="261" t="s">
        <v>465</v>
      </c>
      <c r="E206" s="271" t="s">
        <v>1</v>
      </c>
      <c r="F206" s="272" t="s">
        <v>9276</v>
      </c>
      <c r="G206" s="270"/>
      <c r="H206" s="273">
        <v>68.631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465</v>
      </c>
      <c r="AU206" s="279" t="s">
        <v>93</v>
      </c>
      <c r="AV206" s="13" t="s">
        <v>93</v>
      </c>
      <c r="AW206" s="13" t="s">
        <v>38</v>
      </c>
      <c r="AX206" s="13" t="s">
        <v>83</v>
      </c>
      <c r="AY206" s="279" t="s">
        <v>397</v>
      </c>
    </row>
    <row r="207" s="14" customFormat="1">
      <c r="A207" s="14"/>
      <c r="B207" s="280"/>
      <c r="C207" s="281"/>
      <c r="D207" s="261" t="s">
        <v>465</v>
      </c>
      <c r="E207" s="282" t="s">
        <v>1</v>
      </c>
      <c r="F207" s="283" t="s">
        <v>467</v>
      </c>
      <c r="G207" s="281"/>
      <c r="H207" s="284">
        <v>68.631</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465</v>
      </c>
      <c r="AU207" s="290" t="s">
        <v>93</v>
      </c>
      <c r="AV207" s="14" t="s">
        <v>124</v>
      </c>
      <c r="AW207" s="14" t="s">
        <v>38</v>
      </c>
      <c r="AX207" s="14" t="s">
        <v>91</v>
      </c>
      <c r="AY207" s="290" t="s">
        <v>397</v>
      </c>
    </row>
    <row r="208" s="12" customFormat="1" ht="22.8" customHeight="1">
      <c r="A208" s="12"/>
      <c r="B208" s="231"/>
      <c r="C208" s="232"/>
      <c r="D208" s="233" t="s">
        <v>82</v>
      </c>
      <c r="E208" s="245" t="s">
        <v>142</v>
      </c>
      <c r="F208" s="245" t="s">
        <v>471</v>
      </c>
      <c r="G208" s="232"/>
      <c r="H208" s="232"/>
      <c r="I208" s="235"/>
      <c r="J208" s="246">
        <f>BK208</f>
        <v>0</v>
      </c>
      <c r="K208" s="232"/>
      <c r="L208" s="237"/>
      <c r="M208" s="238"/>
      <c r="N208" s="239"/>
      <c r="O208" s="239"/>
      <c r="P208" s="240">
        <f>SUM(P209:P212)</f>
        <v>0</v>
      </c>
      <c r="Q208" s="239"/>
      <c r="R208" s="240">
        <f>SUM(R209:R212)</f>
        <v>0</v>
      </c>
      <c r="S208" s="239"/>
      <c r="T208" s="241">
        <f>SUM(T209:T212)</f>
        <v>0</v>
      </c>
      <c r="U208" s="12"/>
      <c r="V208" s="12"/>
      <c r="W208" s="12"/>
      <c r="X208" s="12"/>
      <c r="Y208" s="12"/>
      <c r="Z208" s="12"/>
      <c r="AA208" s="12"/>
      <c r="AB208" s="12"/>
      <c r="AC208" s="12"/>
      <c r="AD208" s="12"/>
      <c r="AE208" s="12"/>
      <c r="AR208" s="242" t="s">
        <v>91</v>
      </c>
      <c r="AT208" s="243" t="s">
        <v>82</v>
      </c>
      <c r="AU208" s="243" t="s">
        <v>91</v>
      </c>
      <c r="AY208" s="242" t="s">
        <v>397</v>
      </c>
      <c r="BK208" s="244">
        <f>SUM(BK209:BK212)</f>
        <v>0</v>
      </c>
    </row>
    <row r="209" s="2" customFormat="1" ht="16.5" customHeight="1">
      <c r="A209" s="40"/>
      <c r="B209" s="41"/>
      <c r="C209" s="247" t="s">
        <v>197</v>
      </c>
      <c r="D209" s="247" t="s">
        <v>400</v>
      </c>
      <c r="E209" s="248" t="s">
        <v>472</v>
      </c>
      <c r="F209" s="249" t="s">
        <v>473</v>
      </c>
      <c r="G209" s="250" t="s">
        <v>464</v>
      </c>
      <c r="H209" s="251">
        <v>1.28</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1026</v>
      </c>
    </row>
    <row r="210" s="2" customFormat="1" ht="16.5" customHeight="1">
      <c r="A210" s="40"/>
      <c r="B210" s="41"/>
      <c r="C210" s="247" t="s">
        <v>200</v>
      </c>
      <c r="D210" s="247" t="s">
        <v>400</v>
      </c>
      <c r="E210" s="248" t="s">
        <v>9277</v>
      </c>
      <c r="F210" s="249" t="s">
        <v>9278</v>
      </c>
      <c r="G210" s="250" t="s">
        <v>464</v>
      </c>
      <c r="H210" s="251">
        <v>0.75</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400</v>
      </c>
      <c r="AU210" s="259" t="s">
        <v>93</v>
      </c>
      <c r="AY210" s="18" t="s">
        <v>397</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1042</v>
      </c>
    </row>
    <row r="211" s="2" customFormat="1" ht="21.75" customHeight="1">
      <c r="A211" s="40"/>
      <c r="B211" s="41"/>
      <c r="C211" s="247" t="s">
        <v>203</v>
      </c>
      <c r="D211" s="247" t="s">
        <v>400</v>
      </c>
      <c r="E211" s="248" t="s">
        <v>9279</v>
      </c>
      <c r="F211" s="249" t="s">
        <v>9280</v>
      </c>
      <c r="G211" s="250" t="s">
        <v>656</v>
      </c>
      <c r="H211" s="251">
        <v>10</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400</v>
      </c>
      <c r="AU211" s="259" t="s">
        <v>93</v>
      </c>
      <c r="AY211" s="18" t="s">
        <v>397</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1057</v>
      </c>
    </row>
    <row r="212" s="2" customFormat="1" ht="21.75" customHeight="1">
      <c r="A212" s="40"/>
      <c r="B212" s="41"/>
      <c r="C212" s="247" t="s">
        <v>206</v>
      </c>
      <c r="D212" s="247" t="s">
        <v>400</v>
      </c>
      <c r="E212" s="248" t="s">
        <v>492</v>
      </c>
      <c r="F212" s="249" t="s">
        <v>493</v>
      </c>
      <c r="G212" s="250" t="s">
        <v>461</v>
      </c>
      <c r="H212" s="251">
        <v>20</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400</v>
      </c>
      <c r="AU212" s="259" t="s">
        <v>93</v>
      </c>
      <c r="AY212" s="18" t="s">
        <v>397</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1066</v>
      </c>
    </row>
    <row r="213" s="12" customFormat="1" ht="22.8" customHeight="1">
      <c r="A213" s="12"/>
      <c r="B213" s="231"/>
      <c r="C213" s="232"/>
      <c r="D213" s="233" t="s">
        <v>82</v>
      </c>
      <c r="E213" s="245" t="s">
        <v>498</v>
      </c>
      <c r="F213" s="245" t="s">
        <v>499</v>
      </c>
      <c r="G213" s="232"/>
      <c r="H213" s="232"/>
      <c r="I213" s="235"/>
      <c r="J213" s="246">
        <f>BK213</f>
        <v>0</v>
      </c>
      <c r="K213" s="232"/>
      <c r="L213" s="237"/>
      <c r="M213" s="238"/>
      <c r="N213" s="239"/>
      <c r="O213" s="239"/>
      <c r="P213" s="240">
        <f>SUM(P214:P220)</f>
        <v>0</v>
      </c>
      <c r="Q213" s="239"/>
      <c r="R213" s="240">
        <f>SUM(R214:R220)</f>
        <v>0</v>
      </c>
      <c r="S213" s="239"/>
      <c r="T213" s="241">
        <f>SUM(T214:T220)</f>
        <v>0</v>
      </c>
      <c r="U213" s="12"/>
      <c r="V213" s="12"/>
      <c r="W213" s="12"/>
      <c r="X213" s="12"/>
      <c r="Y213" s="12"/>
      <c r="Z213" s="12"/>
      <c r="AA213" s="12"/>
      <c r="AB213" s="12"/>
      <c r="AC213" s="12"/>
      <c r="AD213" s="12"/>
      <c r="AE213" s="12"/>
      <c r="AR213" s="242" t="s">
        <v>91</v>
      </c>
      <c r="AT213" s="243" t="s">
        <v>82</v>
      </c>
      <c r="AU213" s="243" t="s">
        <v>91</v>
      </c>
      <c r="AY213" s="242" t="s">
        <v>397</v>
      </c>
      <c r="BK213" s="244">
        <f>SUM(BK214:BK220)</f>
        <v>0</v>
      </c>
    </row>
    <row r="214" s="2" customFormat="1" ht="21.75" customHeight="1">
      <c r="A214" s="40"/>
      <c r="B214" s="41"/>
      <c r="C214" s="247" t="s">
        <v>209</v>
      </c>
      <c r="D214" s="247" t="s">
        <v>400</v>
      </c>
      <c r="E214" s="248" t="s">
        <v>500</v>
      </c>
      <c r="F214" s="249" t="s">
        <v>501</v>
      </c>
      <c r="G214" s="250" t="s">
        <v>502</v>
      </c>
      <c r="H214" s="251">
        <v>5.5789999999999997</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400</v>
      </c>
      <c r="AU214" s="259" t="s">
        <v>93</v>
      </c>
      <c r="AY214" s="18" t="s">
        <v>397</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1078</v>
      </c>
    </row>
    <row r="215" s="2" customFormat="1">
      <c r="A215" s="40"/>
      <c r="B215" s="41"/>
      <c r="C215" s="42"/>
      <c r="D215" s="261" t="s">
        <v>404</v>
      </c>
      <c r="E215" s="42"/>
      <c r="F215" s="262" t="s">
        <v>503</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404</v>
      </c>
      <c r="AU215" s="18" t="s">
        <v>93</v>
      </c>
    </row>
    <row r="216" s="2" customFormat="1" ht="21.75" customHeight="1">
      <c r="A216" s="40"/>
      <c r="B216" s="41"/>
      <c r="C216" s="247" t="s">
        <v>212</v>
      </c>
      <c r="D216" s="247" t="s">
        <v>400</v>
      </c>
      <c r="E216" s="248" t="s">
        <v>504</v>
      </c>
      <c r="F216" s="249" t="s">
        <v>505</v>
      </c>
      <c r="G216" s="250" t="s">
        <v>502</v>
      </c>
      <c r="H216" s="251">
        <v>5.5789999999999997</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400</v>
      </c>
      <c r="AU216" s="259" t="s">
        <v>93</v>
      </c>
      <c r="AY216" s="18" t="s">
        <v>397</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1088</v>
      </c>
    </row>
    <row r="217" s="2" customFormat="1" ht="21.75" customHeight="1">
      <c r="A217" s="40"/>
      <c r="B217" s="41"/>
      <c r="C217" s="247" t="s">
        <v>182</v>
      </c>
      <c r="D217" s="247" t="s">
        <v>400</v>
      </c>
      <c r="E217" s="248" t="s">
        <v>506</v>
      </c>
      <c r="F217" s="249" t="s">
        <v>507</v>
      </c>
      <c r="G217" s="250" t="s">
        <v>502</v>
      </c>
      <c r="H217" s="251">
        <v>111.58</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1096</v>
      </c>
    </row>
    <row r="218" s="13" customFormat="1">
      <c r="A218" s="13"/>
      <c r="B218" s="269"/>
      <c r="C218" s="270"/>
      <c r="D218" s="261" t="s">
        <v>465</v>
      </c>
      <c r="E218" s="271" t="s">
        <v>1</v>
      </c>
      <c r="F218" s="272" t="s">
        <v>9281</v>
      </c>
      <c r="G218" s="270"/>
      <c r="H218" s="273">
        <v>111.58</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465</v>
      </c>
      <c r="AU218" s="279" t="s">
        <v>93</v>
      </c>
      <c r="AV218" s="13" t="s">
        <v>93</v>
      </c>
      <c r="AW218" s="13" t="s">
        <v>38</v>
      </c>
      <c r="AX218" s="13" t="s">
        <v>83</v>
      </c>
      <c r="AY218" s="279" t="s">
        <v>397</v>
      </c>
    </row>
    <row r="219" s="14" customFormat="1">
      <c r="A219" s="14"/>
      <c r="B219" s="280"/>
      <c r="C219" s="281"/>
      <c r="D219" s="261" t="s">
        <v>465</v>
      </c>
      <c r="E219" s="282" t="s">
        <v>1</v>
      </c>
      <c r="F219" s="283" t="s">
        <v>467</v>
      </c>
      <c r="G219" s="281"/>
      <c r="H219" s="284">
        <v>111.58</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465</v>
      </c>
      <c r="AU219" s="290" t="s">
        <v>93</v>
      </c>
      <c r="AV219" s="14" t="s">
        <v>124</v>
      </c>
      <c r="AW219" s="14" t="s">
        <v>38</v>
      </c>
      <c r="AX219" s="14" t="s">
        <v>91</v>
      </c>
      <c r="AY219" s="290" t="s">
        <v>397</v>
      </c>
    </row>
    <row r="220" s="2" customFormat="1" ht="16.5" customHeight="1">
      <c r="A220" s="40"/>
      <c r="B220" s="41"/>
      <c r="C220" s="247" t="s">
        <v>215</v>
      </c>
      <c r="D220" s="247" t="s">
        <v>400</v>
      </c>
      <c r="E220" s="248" t="s">
        <v>509</v>
      </c>
      <c r="F220" s="249" t="s">
        <v>510</v>
      </c>
      <c r="G220" s="250" t="s">
        <v>502</v>
      </c>
      <c r="H220" s="251">
        <v>5.5789999999999997</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400</v>
      </c>
      <c r="AU220" s="259" t="s">
        <v>93</v>
      </c>
      <c r="AY220" s="18" t="s">
        <v>397</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1105</v>
      </c>
    </row>
    <row r="221" s="12" customFormat="1" ht="22.8" customHeight="1">
      <c r="A221" s="12"/>
      <c r="B221" s="231"/>
      <c r="C221" s="232"/>
      <c r="D221" s="233" t="s">
        <v>82</v>
      </c>
      <c r="E221" s="245" t="s">
        <v>1353</v>
      </c>
      <c r="F221" s="245" t="s">
        <v>1354</v>
      </c>
      <c r="G221" s="232"/>
      <c r="H221" s="232"/>
      <c r="I221" s="235"/>
      <c r="J221" s="246">
        <f>BK221</f>
        <v>0</v>
      </c>
      <c r="K221" s="232"/>
      <c r="L221" s="237"/>
      <c r="M221" s="238"/>
      <c r="N221" s="239"/>
      <c r="O221" s="239"/>
      <c r="P221" s="240">
        <f>P222</f>
        <v>0</v>
      </c>
      <c r="Q221" s="239"/>
      <c r="R221" s="240">
        <f>R222</f>
        <v>0</v>
      </c>
      <c r="S221" s="239"/>
      <c r="T221" s="241">
        <f>T222</f>
        <v>0</v>
      </c>
      <c r="U221" s="12"/>
      <c r="V221" s="12"/>
      <c r="W221" s="12"/>
      <c r="X221" s="12"/>
      <c r="Y221" s="12"/>
      <c r="Z221" s="12"/>
      <c r="AA221" s="12"/>
      <c r="AB221" s="12"/>
      <c r="AC221" s="12"/>
      <c r="AD221" s="12"/>
      <c r="AE221" s="12"/>
      <c r="AR221" s="242" t="s">
        <v>91</v>
      </c>
      <c r="AT221" s="243" t="s">
        <v>82</v>
      </c>
      <c r="AU221" s="243" t="s">
        <v>91</v>
      </c>
      <c r="AY221" s="242" t="s">
        <v>397</v>
      </c>
      <c r="BK221" s="244">
        <f>BK222</f>
        <v>0</v>
      </c>
    </row>
    <row r="222" s="2" customFormat="1" ht="16.5" customHeight="1">
      <c r="A222" s="40"/>
      <c r="B222" s="41"/>
      <c r="C222" s="247" t="s">
        <v>218</v>
      </c>
      <c r="D222" s="247" t="s">
        <v>400</v>
      </c>
      <c r="E222" s="248" t="s">
        <v>8984</v>
      </c>
      <c r="F222" s="249" t="s">
        <v>9282</v>
      </c>
      <c r="G222" s="250" t="s">
        <v>502</v>
      </c>
      <c r="H222" s="251">
        <v>57.767000000000003</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400</v>
      </c>
      <c r="AU222" s="259" t="s">
        <v>93</v>
      </c>
      <c r="AY222" s="18" t="s">
        <v>397</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790</v>
      </c>
    </row>
    <row r="223" s="12" customFormat="1" ht="25.92" customHeight="1">
      <c r="A223" s="12"/>
      <c r="B223" s="231"/>
      <c r="C223" s="232"/>
      <c r="D223" s="233" t="s">
        <v>82</v>
      </c>
      <c r="E223" s="234" t="s">
        <v>1359</v>
      </c>
      <c r="F223" s="234" t="s">
        <v>1360</v>
      </c>
      <c r="G223" s="232"/>
      <c r="H223" s="232"/>
      <c r="I223" s="235"/>
      <c r="J223" s="236">
        <f>BK223</f>
        <v>0</v>
      </c>
      <c r="K223" s="232"/>
      <c r="L223" s="237"/>
      <c r="M223" s="238"/>
      <c r="N223" s="239"/>
      <c r="O223" s="239"/>
      <c r="P223" s="240">
        <f>P224+P231</f>
        <v>0</v>
      </c>
      <c r="Q223" s="239"/>
      <c r="R223" s="240">
        <f>R224+R231</f>
        <v>0</v>
      </c>
      <c r="S223" s="239"/>
      <c r="T223" s="241">
        <f>T224+T231</f>
        <v>0</v>
      </c>
      <c r="U223" s="12"/>
      <c r="V223" s="12"/>
      <c r="W223" s="12"/>
      <c r="X223" s="12"/>
      <c r="Y223" s="12"/>
      <c r="Z223" s="12"/>
      <c r="AA223" s="12"/>
      <c r="AB223" s="12"/>
      <c r="AC223" s="12"/>
      <c r="AD223" s="12"/>
      <c r="AE223" s="12"/>
      <c r="AR223" s="242" t="s">
        <v>93</v>
      </c>
      <c r="AT223" s="243" t="s">
        <v>82</v>
      </c>
      <c r="AU223" s="243" t="s">
        <v>83</v>
      </c>
      <c r="AY223" s="242" t="s">
        <v>397</v>
      </c>
      <c r="BK223" s="244">
        <f>BK224+BK231</f>
        <v>0</v>
      </c>
    </row>
    <row r="224" s="12" customFormat="1" ht="22.8" customHeight="1">
      <c r="A224" s="12"/>
      <c r="B224" s="231"/>
      <c r="C224" s="232"/>
      <c r="D224" s="233" t="s">
        <v>82</v>
      </c>
      <c r="E224" s="245" t="s">
        <v>1823</v>
      </c>
      <c r="F224" s="245" t="s">
        <v>1824</v>
      </c>
      <c r="G224" s="232"/>
      <c r="H224" s="232"/>
      <c r="I224" s="235"/>
      <c r="J224" s="246">
        <f>BK224</f>
        <v>0</v>
      </c>
      <c r="K224" s="232"/>
      <c r="L224" s="237"/>
      <c r="M224" s="238"/>
      <c r="N224" s="239"/>
      <c r="O224" s="239"/>
      <c r="P224" s="240">
        <f>SUM(P225:P230)</f>
        <v>0</v>
      </c>
      <c r="Q224" s="239"/>
      <c r="R224" s="240">
        <f>SUM(R225:R230)</f>
        <v>0</v>
      </c>
      <c r="S224" s="239"/>
      <c r="T224" s="241">
        <f>SUM(T225:T230)</f>
        <v>0</v>
      </c>
      <c r="U224" s="12"/>
      <c r="V224" s="12"/>
      <c r="W224" s="12"/>
      <c r="X224" s="12"/>
      <c r="Y224" s="12"/>
      <c r="Z224" s="12"/>
      <c r="AA224" s="12"/>
      <c r="AB224" s="12"/>
      <c r="AC224" s="12"/>
      <c r="AD224" s="12"/>
      <c r="AE224" s="12"/>
      <c r="AR224" s="242" t="s">
        <v>93</v>
      </c>
      <c r="AT224" s="243" t="s">
        <v>82</v>
      </c>
      <c r="AU224" s="243" t="s">
        <v>91</v>
      </c>
      <c r="AY224" s="242" t="s">
        <v>397</v>
      </c>
      <c r="BK224" s="244">
        <f>SUM(BK225:BK230)</f>
        <v>0</v>
      </c>
    </row>
    <row r="225" s="2" customFormat="1" ht="16.5" customHeight="1">
      <c r="A225" s="40"/>
      <c r="B225" s="41"/>
      <c r="C225" s="247" t="s">
        <v>661</v>
      </c>
      <c r="D225" s="247" t="s">
        <v>400</v>
      </c>
      <c r="E225" s="248" t="s">
        <v>9283</v>
      </c>
      <c r="F225" s="249" t="s">
        <v>9284</v>
      </c>
      <c r="G225" s="250" t="s">
        <v>464</v>
      </c>
      <c r="H225" s="251">
        <v>0.23999999999999999</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162</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162</v>
      </c>
      <c r="BM225" s="259" t="s">
        <v>793</v>
      </c>
    </row>
    <row r="226" s="2" customFormat="1">
      <c r="A226" s="40"/>
      <c r="B226" s="41"/>
      <c r="C226" s="42"/>
      <c r="D226" s="261" t="s">
        <v>404</v>
      </c>
      <c r="E226" s="42"/>
      <c r="F226" s="262" t="s">
        <v>7623</v>
      </c>
      <c r="G226" s="42"/>
      <c r="H226" s="42"/>
      <c r="I226" s="157"/>
      <c r="J226" s="42"/>
      <c r="K226" s="42"/>
      <c r="L226" s="46"/>
      <c r="M226" s="263"/>
      <c r="N226" s="264"/>
      <c r="O226" s="93"/>
      <c r="P226" s="93"/>
      <c r="Q226" s="93"/>
      <c r="R226" s="93"/>
      <c r="S226" s="93"/>
      <c r="T226" s="94"/>
      <c r="U226" s="40"/>
      <c r="V226" s="40"/>
      <c r="W226" s="40"/>
      <c r="X226" s="40"/>
      <c r="Y226" s="40"/>
      <c r="Z226" s="40"/>
      <c r="AA226" s="40"/>
      <c r="AB226" s="40"/>
      <c r="AC226" s="40"/>
      <c r="AD226" s="40"/>
      <c r="AE226" s="40"/>
      <c r="AT226" s="18" t="s">
        <v>404</v>
      </c>
      <c r="AU226" s="18" t="s">
        <v>93</v>
      </c>
    </row>
    <row r="227" s="2" customFormat="1" ht="16.5" customHeight="1">
      <c r="A227" s="40"/>
      <c r="B227" s="41"/>
      <c r="C227" s="247" t="s">
        <v>795</v>
      </c>
      <c r="D227" s="247" t="s">
        <v>400</v>
      </c>
      <c r="E227" s="248" t="s">
        <v>9285</v>
      </c>
      <c r="F227" s="249" t="s">
        <v>9286</v>
      </c>
      <c r="G227" s="250" t="s">
        <v>464</v>
      </c>
      <c r="H227" s="251">
        <v>0.90000000000000002</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162</v>
      </c>
      <c r="AT227" s="259" t="s">
        <v>400</v>
      </c>
      <c r="AU227" s="259" t="s">
        <v>93</v>
      </c>
      <c r="AY227" s="18" t="s">
        <v>397</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162</v>
      </c>
      <c r="BM227" s="259" t="s">
        <v>798</v>
      </c>
    </row>
    <row r="228" s="2" customFormat="1">
      <c r="A228" s="40"/>
      <c r="B228" s="41"/>
      <c r="C228" s="42"/>
      <c r="D228" s="261" t="s">
        <v>404</v>
      </c>
      <c r="E228" s="42"/>
      <c r="F228" s="262" t="s">
        <v>7623</v>
      </c>
      <c r="G228" s="42"/>
      <c r="H228" s="42"/>
      <c r="I228" s="157"/>
      <c r="J228" s="42"/>
      <c r="K228" s="42"/>
      <c r="L228" s="46"/>
      <c r="M228" s="263"/>
      <c r="N228" s="264"/>
      <c r="O228" s="93"/>
      <c r="P228" s="93"/>
      <c r="Q228" s="93"/>
      <c r="R228" s="93"/>
      <c r="S228" s="93"/>
      <c r="T228" s="94"/>
      <c r="U228" s="40"/>
      <c r="V228" s="40"/>
      <c r="W228" s="40"/>
      <c r="X228" s="40"/>
      <c r="Y228" s="40"/>
      <c r="Z228" s="40"/>
      <c r="AA228" s="40"/>
      <c r="AB228" s="40"/>
      <c r="AC228" s="40"/>
      <c r="AD228" s="40"/>
      <c r="AE228" s="40"/>
      <c r="AT228" s="18" t="s">
        <v>404</v>
      </c>
      <c r="AU228" s="18" t="s">
        <v>93</v>
      </c>
    </row>
    <row r="229" s="2" customFormat="1" ht="16.5" customHeight="1">
      <c r="A229" s="40"/>
      <c r="B229" s="41"/>
      <c r="C229" s="247" t="s">
        <v>664</v>
      </c>
      <c r="D229" s="247" t="s">
        <v>400</v>
      </c>
      <c r="E229" s="248" t="s">
        <v>9287</v>
      </c>
      <c r="F229" s="249" t="s">
        <v>9288</v>
      </c>
      <c r="G229" s="250" t="s">
        <v>464</v>
      </c>
      <c r="H229" s="251">
        <v>0.19</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162</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162</v>
      </c>
      <c r="BM229" s="259" t="s">
        <v>807</v>
      </c>
    </row>
    <row r="230" s="2" customFormat="1">
      <c r="A230" s="40"/>
      <c r="B230" s="41"/>
      <c r="C230" s="42"/>
      <c r="D230" s="261" t="s">
        <v>404</v>
      </c>
      <c r="E230" s="42"/>
      <c r="F230" s="262" t="s">
        <v>7623</v>
      </c>
      <c r="G230" s="42"/>
      <c r="H230" s="42"/>
      <c r="I230" s="157"/>
      <c r="J230" s="42"/>
      <c r="K230" s="42"/>
      <c r="L230" s="46"/>
      <c r="M230" s="263"/>
      <c r="N230" s="264"/>
      <c r="O230" s="93"/>
      <c r="P230" s="93"/>
      <c r="Q230" s="93"/>
      <c r="R230" s="93"/>
      <c r="S230" s="93"/>
      <c r="T230" s="94"/>
      <c r="U230" s="40"/>
      <c r="V230" s="40"/>
      <c r="W230" s="40"/>
      <c r="X230" s="40"/>
      <c r="Y230" s="40"/>
      <c r="Z230" s="40"/>
      <c r="AA230" s="40"/>
      <c r="AB230" s="40"/>
      <c r="AC230" s="40"/>
      <c r="AD230" s="40"/>
      <c r="AE230" s="40"/>
      <c r="AT230" s="18" t="s">
        <v>404</v>
      </c>
      <c r="AU230" s="18" t="s">
        <v>93</v>
      </c>
    </row>
    <row r="231" s="12" customFormat="1" ht="22.8" customHeight="1">
      <c r="A231" s="12"/>
      <c r="B231" s="231"/>
      <c r="C231" s="232"/>
      <c r="D231" s="233" t="s">
        <v>82</v>
      </c>
      <c r="E231" s="245" t="s">
        <v>3515</v>
      </c>
      <c r="F231" s="245" t="s">
        <v>3516</v>
      </c>
      <c r="G231" s="232"/>
      <c r="H231" s="232"/>
      <c r="I231" s="235"/>
      <c r="J231" s="246">
        <f>BK231</f>
        <v>0</v>
      </c>
      <c r="K231" s="232"/>
      <c r="L231" s="237"/>
      <c r="M231" s="238"/>
      <c r="N231" s="239"/>
      <c r="O231" s="239"/>
      <c r="P231" s="240">
        <f>SUM(P232:P241)</f>
        <v>0</v>
      </c>
      <c r="Q231" s="239"/>
      <c r="R231" s="240">
        <f>SUM(R232:R241)</f>
        <v>0</v>
      </c>
      <c r="S231" s="239"/>
      <c r="T231" s="241">
        <f>SUM(T232:T241)</f>
        <v>0</v>
      </c>
      <c r="U231" s="12"/>
      <c r="V231" s="12"/>
      <c r="W231" s="12"/>
      <c r="X231" s="12"/>
      <c r="Y231" s="12"/>
      <c r="Z231" s="12"/>
      <c r="AA231" s="12"/>
      <c r="AB231" s="12"/>
      <c r="AC231" s="12"/>
      <c r="AD231" s="12"/>
      <c r="AE231" s="12"/>
      <c r="AR231" s="242" t="s">
        <v>93</v>
      </c>
      <c r="AT231" s="243" t="s">
        <v>82</v>
      </c>
      <c r="AU231" s="243" t="s">
        <v>91</v>
      </c>
      <c r="AY231" s="242" t="s">
        <v>397</v>
      </c>
      <c r="BK231" s="244">
        <f>SUM(BK232:BK241)</f>
        <v>0</v>
      </c>
    </row>
    <row r="232" s="2" customFormat="1" ht="16.5" customHeight="1">
      <c r="A232" s="40"/>
      <c r="B232" s="41"/>
      <c r="C232" s="247" t="s">
        <v>809</v>
      </c>
      <c r="D232" s="247" t="s">
        <v>400</v>
      </c>
      <c r="E232" s="248" t="s">
        <v>7631</v>
      </c>
      <c r="F232" s="249" t="s">
        <v>9289</v>
      </c>
      <c r="G232" s="250" t="s">
        <v>3621</v>
      </c>
      <c r="H232" s="251">
        <v>3.3199999999999998</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162</v>
      </c>
      <c r="AT232" s="259" t="s">
        <v>400</v>
      </c>
      <c r="AU232" s="259" t="s">
        <v>93</v>
      </c>
      <c r="AY232" s="18" t="s">
        <v>397</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162</v>
      </c>
      <c r="BM232" s="259" t="s">
        <v>812</v>
      </c>
    </row>
    <row r="233" s="2" customFormat="1">
      <c r="A233" s="40"/>
      <c r="B233" s="41"/>
      <c r="C233" s="42"/>
      <c r="D233" s="261" t="s">
        <v>404</v>
      </c>
      <c r="E233" s="42"/>
      <c r="F233" s="262" t="s">
        <v>7623</v>
      </c>
      <c r="G233" s="42"/>
      <c r="H233" s="42"/>
      <c r="I233" s="157"/>
      <c r="J233" s="42"/>
      <c r="K233" s="42"/>
      <c r="L233" s="46"/>
      <c r="M233" s="263"/>
      <c r="N233" s="264"/>
      <c r="O233" s="93"/>
      <c r="P233" s="93"/>
      <c r="Q233" s="93"/>
      <c r="R233" s="93"/>
      <c r="S233" s="93"/>
      <c r="T233" s="94"/>
      <c r="U233" s="40"/>
      <c r="V233" s="40"/>
      <c r="W233" s="40"/>
      <c r="X233" s="40"/>
      <c r="Y233" s="40"/>
      <c r="Z233" s="40"/>
      <c r="AA233" s="40"/>
      <c r="AB233" s="40"/>
      <c r="AC233" s="40"/>
      <c r="AD233" s="40"/>
      <c r="AE233" s="40"/>
      <c r="AT233" s="18" t="s">
        <v>404</v>
      </c>
      <c r="AU233" s="18" t="s">
        <v>93</v>
      </c>
    </row>
    <row r="234" s="2" customFormat="1" ht="16.5" customHeight="1">
      <c r="A234" s="40"/>
      <c r="B234" s="41"/>
      <c r="C234" s="247" t="s">
        <v>667</v>
      </c>
      <c r="D234" s="247" t="s">
        <v>400</v>
      </c>
      <c r="E234" s="248" t="s">
        <v>7633</v>
      </c>
      <c r="F234" s="249" t="s">
        <v>9290</v>
      </c>
      <c r="G234" s="250" t="s">
        <v>3621</v>
      </c>
      <c r="H234" s="251">
        <v>4.4299999999999997</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162</v>
      </c>
      <c r="AT234" s="259" t="s">
        <v>400</v>
      </c>
      <c r="AU234" s="259" t="s">
        <v>93</v>
      </c>
      <c r="AY234" s="18" t="s">
        <v>397</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162</v>
      </c>
      <c r="BM234" s="259" t="s">
        <v>815</v>
      </c>
    </row>
    <row r="235" s="2" customFormat="1">
      <c r="A235" s="40"/>
      <c r="B235" s="41"/>
      <c r="C235" s="42"/>
      <c r="D235" s="261" t="s">
        <v>404</v>
      </c>
      <c r="E235" s="42"/>
      <c r="F235" s="262" t="s">
        <v>7623</v>
      </c>
      <c r="G235" s="42"/>
      <c r="H235" s="42"/>
      <c r="I235" s="157"/>
      <c r="J235" s="42"/>
      <c r="K235" s="42"/>
      <c r="L235" s="46"/>
      <c r="M235" s="263"/>
      <c r="N235" s="264"/>
      <c r="O235" s="93"/>
      <c r="P235" s="93"/>
      <c r="Q235" s="93"/>
      <c r="R235" s="93"/>
      <c r="S235" s="93"/>
      <c r="T235" s="94"/>
      <c r="U235" s="40"/>
      <c r="V235" s="40"/>
      <c r="W235" s="40"/>
      <c r="X235" s="40"/>
      <c r="Y235" s="40"/>
      <c r="Z235" s="40"/>
      <c r="AA235" s="40"/>
      <c r="AB235" s="40"/>
      <c r="AC235" s="40"/>
      <c r="AD235" s="40"/>
      <c r="AE235" s="40"/>
      <c r="AT235" s="18" t="s">
        <v>404</v>
      </c>
      <c r="AU235" s="18" t="s">
        <v>93</v>
      </c>
    </row>
    <row r="236" s="2" customFormat="1" ht="16.5" customHeight="1">
      <c r="A236" s="40"/>
      <c r="B236" s="41"/>
      <c r="C236" s="247" t="s">
        <v>818</v>
      </c>
      <c r="D236" s="247" t="s">
        <v>400</v>
      </c>
      <c r="E236" s="248" t="s">
        <v>7635</v>
      </c>
      <c r="F236" s="249" t="s">
        <v>9291</v>
      </c>
      <c r="G236" s="250" t="s">
        <v>3621</v>
      </c>
      <c r="H236" s="251">
        <v>13.960000000000001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162</v>
      </c>
      <c r="AT236" s="259" t="s">
        <v>400</v>
      </c>
      <c r="AU236" s="259" t="s">
        <v>93</v>
      </c>
      <c r="AY236" s="18" t="s">
        <v>397</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162</v>
      </c>
      <c r="BM236" s="259" t="s">
        <v>821</v>
      </c>
    </row>
    <row r="237" s="2" customFormat="1">
      <c r="A237" s="40"/>
      <c r="B237" s="41"/>
      <c r="C237" s="42"/>
      <c r="D237" s="261" t="s">
        <v>404</v>
      </c>
      <c r="E237" s="42"/>
      <c r="F237" s="262" t="s">
        <v>7623</v>
      </c>
      <c r="G237" s="42"/>
      <c r="H237" s="42"/>
      <c r="I237" s="157"/>
      <c r="J237" s="42"/>
      <c r="K237" s="42"/>
      <c r="L237" s="46"/>
      <c r="M237" s="263"/>
      <c r="N237" s="264"/>
      <c r="O237" s="93"/>
      <c r="P237" s="93"/>
      <c r="Q237" s="93"/>
      <c r="R237" s="93"/>
      <c r="S237" s="93"/>
      <c r="T237" s="94"/>
      <c r="U237" s="40"/>
      <c r="V237" s="40"/>
      <c r="W237" s="40"/>
      <c r="X237" s="40"/>
      <c r="Y237" s="40"/>
      <c r="Z237" s="40"/>
      <c r="AA237" s="40"/>
      <c r="AB237" s="40"/>
      <c r="AC237" s="40"/>
      <c r="AD237" s="40"/>
      <c r="AE237" s="40"/>
      <c r="AT237" s="18" t="s">
        <v>404</v>
      </c>
      <c r="AU237" s="18" t="s">
        <v>93</v>
      </c>
    </row>
    <row r="238" s="2" customFormat="1" ht="16.5" customHeight="1">
      <c r="A238" s="40"/>
      <c r="B238" s="41"/>
      <c r="C238" s="247" t="s">
        <v>670</v>
      </c>
      <c r="D238" s="247" t="s">
        <v>400</v>
      </c>
      <c r="E238" s="248" t="s">
        <v>7637</v>
      </c>
      <c r="F238" s="249" t="s">
        <v>9292</v>
      </c>
      <c r="G238" s="250" t="s">
        <v>3621</v>
      </c>
      <c r="H238" s="251">
        <v>818.74000000000001</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162</v>
      </c>
      <c r="AT238" s="259" t="s">
        <v>400</v>
      </c>
      <c r="AU238" s="259" t="s">
        <v>93</v>
      </c>
      <c r="AY238" s="18" t="s">
        <v>397</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162</v>
      </c>
      <c r="BM238" s="259" t="s">
        <v>1173</v>
      </c>
    </row>
    <row r="239" s="2" customFormat="1">
      <c r="A239" s="40"/>
      <c r="B239" s="41"/>
      <c r="C239" s="42"/>
      <c r="D239" s="261" t="s">
        <v>404</v>
      </c>
      <c r="E239" s="42"/>
      <c r="F239" s="262" t="s">
        <v>7623</v>
      </c>
      <c r="G239" s="42"/>
      <c r="H239" s="42"/>
      <c r="I239" s="157"/>
      <c r="J239" s="42"/>
      <c r="K239" s="42"/>
      <c r="L239" s="46"/>
      <c r="M239" s="263"/>
      <c r="N239" s="264"/>
      <c r="O239" s="93"/>
      <c r="P239" s="93"/>
      <c r="Q239" s="93"/>
      <c r="R239" s="93"/>
      <c r="S239" s="93"/>
      <c r="T239" s="94"/>
      <c r="U239" s="40"/>
      <c r="V239" s="40"/>
      <c r="W239" s="40"/>
      <c r="X239" s="40"/>
      <c r="Y239" s="40"/>
      <c r="Z239" s="40"/>
      <c r="AA239" s="40"/>
      <c r="AB239" s="40"/>
      <c r="AC239" s="40"/>
      <c r="AD239" s="40"/>
      <c r="AE239" s="40"/>
      <c r="AT239" s="18" t="s">
        <v>404</v>
      </c>
      <c r="AU239" s="18" t="s">
        <v>93</v>
      </c>
    </row>
    <row r="240" s="2" customFormat="1" ht="16.5" customHeight="1">
      <c r="A240" s="40"/>
      <c r="B240" s="41"/>
      <c r="C240" s="247" t="s">
        <v>836</v>
      </c>
      <c r="D240" s="247" t="s">
        <v>400</v>
      </c>
      <c r="E240" s="248" t="s">
        <v>7656</v>
      </c>
      <c r="F240" s="249" t="s">
        <v>9293</v>
      </c>
      <c r="G240" s="250" t="s">
        <v>656</v>
      </c>
      <c r="H240" s="251">
        <v>26</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162</v>
      </c>
      <c r="AT240" s="259" t="s">
        <v>400</v>
      </c>
      <c r="AU240" s="259" t="s">
        <v>93</v>
      </c>
      <c r="AY240" s="18" t="s">
        <v>397</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162</v>
      </c>
      <c r="BM240" s="259" t="s">
        <v>1187</v>
      </c>
    </row>
    <row r="241" s="2" customFormat="1">
      <c r="A241" s="40"/>
      <c r="B241" s="41"/>
      <c r="C241" s="42"/>
      <c r="D241" s="261" t="s">
        <v>404</v>
      </c>
      <c r="E241" s="42"/>
      <c r="F241" s="262" t="s">
        <v>7623</v>
      </c>
      <c r="G241" s="42"/>
      <c r="H241" s="42"/>
      <c r="I241" s="157"/>
      <c r="J241" s="42"/>
      <c r="K241" s="42"/>
      <c r="L241" s="46"/>
      <c r="M241" s="263"/>
      <c r="N241" s="264"/>
      <c r="O241" s="93"/>
      <c r="P241" s="93"/>
      <c r="Q241" s="93"/>
      <c r="R241" s="93"/>
      <c r="S241" s="93"/>
      <c r="T241" s="94"/>
      <c r="U241" s="40"/>
      <c r="V241" s="40"/>
      <c r="W241" s="40"/>
      <c r="X241" s="40"/>
      <c r="Y241" s="40"/>
      <c r="Z241" s="40"/>
      <c r="AA241" s="40"/>
      <c r="AB241" s="40"/>
      <c r="AC241" s="40"/>
      <c r="AD241" s="40"/>
      <c r="AE241" s="40"/>
      <c r="AT241" s="18" t="s">
        <v>404</v>
      </c>
      <c r="AU241" s="18" t="s">
        <v>93</v>
      </c>
    </row>
    <row r="242" s="12" customFormat="1" ht="25.92" customHeight="1">
      <c r="A242" s="12"/>
      <c r="B242" s="231"/>
      <c r="C242" s="232"/>
      <c r="D242" s="233" t="s">
        <v>82</v>
      </c>
      <c r="E242" s="234" t="s">
        <v>4008</v>
      </c>
      <c r="F242" s="234" t="s">
        <v>4008</v>
      </c>
      <c r="G242" s="232"/>
      <c r="H242" s="232"/>
      <c r="I242" s="235"/>
      <c r="J242" s="236">
        <f>BK242</f>
        <v>0</v>
      </c>
      <c r="K242" s="232"/>
      <c r="L242" s="237"/>
      <c r="M242" s="238"/>
      <c r="N242" s="239"/>
      <c r="O242" s="239"/>
      <c r="P242" s="240">
        <f>P243</f>
        <v>0</v>
      </c>
      <c r="Q242" s="239"/>
      <c r="R242" s="240">
        <f>R243</f>
        <v>0</v>
      </c>
      <c r="S242" s="239"/>
      <c r="T242" s="241">
        <f>T243</f>
        <v>0</v>
      </c>
      <c r="U242" s="12"/>
      <c r="V242" s="12"/>
      <c r="W242" s="12"/>
      <c r="X242" s="12"/>
      <c r="Y242" s="12"/>
      <c r="Z242" s="12"/>
      <c r="AA242" s="12"/>
      <c r="AB242" s="12"/>
      <c r="AC242" s="12"/>
      <c r="AD242" s="12"/>
      <c r="AE242" s="12"/>
      <c r="AR242" s="242" t="s">
        <v>91</v>
      </c>
      <c r="AT242" s="243" t="s">
        <v>82</v>
      </c>
      <c r="AU242" s="243" t="s">
        <v>83</v>
      </c>
      <c r="AY242" s="242" t="s">
        <v>397</v>
      </c>
      <c r="BK242" s="244">
        <f>BK243</f>
        <v>0</v>
      </c>
    </row>
    <row r="243" s="12" customFormat="1" ht="22.8" customHeight="1">
      <c r="A243" s="12"/>
      <c r="B243" s="231"/>
      <c r="C243" s="232"/>
      <c r="D243" s="233" t="s">
        <v>82</v>
      </c>
      <c r="E243" s="245" t="s">
        <v>9294</v>
      </c>
      <c r="F243" s="245" t="s">
        <v>9295</v>
      </c>
      <c r="G243" s="232"/>
      <c r="H243" s="232"/>
      <c r="I243" s="235"/>
      <c r="J243" s="246">
        <f>BK243</f>
        <v>0</v>
      </c>
      <c r="K243" s="232"/>
      <c r="L243" s="237"/>
      <c r="M243" s="238"/>
      <c r="N243" s="239"/>
      <c r="O243" s="239"/>
      <c r="P243" s="240">
        <f>SUM(P244:P245)</f>
        <v>0</v>
      </c>
      <c r="Q243" s="239"/>
      <c r="R243" s="240">
        <f>SUM(R244:R245)</f>
        <v>0</v>
      </c>
      <c r="S243" s="239"/>
      <c r="T243" s="241">
        <f>SUM(T244:T245)</f>
        <v>0</v>
      </c>
      <c r="U243" s="12"/>
      <c r="V243" s="12"/>
      <c r="W243" s="12"/>
      <c r="X243" s="12"/>
      <c r="Y243" s="12"/>
      <c r="Z243" s="12"/>
      <c r="AA243" s="12"/>
      <c r="AB243" s="12"/>
      <c r="AC243" s="12"/>
      <c r="AD243" s="12"/>
      <c r="AE243" s="12"/>
      <c r="AR243" s="242" t="s">
        <v>91</v>
      </c>
      <c r="AT243" s="243" t="s">
        <v>82</v>
      </c>
      <c r="AU243" s="243" t="s">
        <v>91</v>
      </c>
      <c r="AY243" s="242" t="s">
        <v>397</v>
      </c>
      <c r="BK243" s="244">
        <f>SUM(BK244:BK245)</f>
        <v>0</v>
      </c>
    </row>
    <row r="244" s="2" customFormat="1" ht="21.75" customHeight="1">
      <c r="A244" s="40"/>
      <c r="B244" s="41"/>
      <c r="C244" s="247" t="s">
        <v>673</v>
      </c>
      <c r="D244" s="247" t="s">
        <v>400</v>
      </c>
      <c r="E244" s="248" t="s">
        <v>9296</v>
      </c>
      <c r="F244" s="249" t="s">
        <v>9297</v>
      </c>
      <c r="G244" s="250" t="s">
        <v>1828</v>
      </c>
      <c r="H244" s="251">
        <v>26</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400</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1197</v>
      </c>
    </row>
    <row r="245" s="2" customFormat="1">
      <c r="A245" s="40"/>
      <c r="B245" s="41"/>
      <c r="C245" s="42"/>
      <c r="D245" s="261" t="s">
        <v>404</v>
      </c>
      <c r="E245" s="42"/>
      <c r="F245" s="262" t="s">
        <v>7623</v>
      </c>
      <c r="G245" s="42"/>
      <c r="H245" s="42"/>
      <c r="I245" s="157"/>
      <c r="J245" s="42"/>
      <c r="K245" s="42"/>
      <c r="L245" s="46"/>
      <c r="M245" s="265"/>
      <c r="N245" s="266"/>
      <c r="O245" s="267"/>
      <c r="P245" s="267"/>
      <c r="Q245" s="267"/>
      <c r="R245" s="267"/>
      <c r="S245" s="267"/>
      <c r="T245" s="268"/>
      <c r="U245" s="40"/>
      <c r="V245" s="40"/>
      <c r="W245" s="40"/>
      <c r="X245" s="40"/>
      <c r="Y245" s="40"/>
      <c r="Z245" s="40"/>
      <c r="AA245" s="40"/>
      <c r="AB245" s="40"/>
      <c r="AC245" s="40"/>
      <c r="AD245" s="40"/>
      <c r="AE245" s="40"/>
      <c r="AT245" s="18" t="s">
        <v>404</v>
      </c>
      <c r="AU245" s="18" t="s">
        <v>93</v>
      </c>
    </row>
    <row r="246" s="2" customFormat="1" ht="6.96" customHeight="1">
      <c r="A246" s="40"/>
      <c r="B246" s="68"/>
      <c r="C246" s="69"/>
      <c r="D246" s="69"/>
      <c r="E246" s="69"/>
      <c r="F246" s="69"/>
      <c r="G246" s="69"/>
      <c r="H246" s="69"/>
      <c r="I246" s="195"/>
      <c r="J246" s="69"/>
      <c r="K246" s="69"/>
      <c r="L246" s="46"/>
      <c r="M246" s="40"/>
      <c r="O246" s="40"/>
      <c r="P246" s="40"/>
      <c r="Q246" s="40"/>
      <c r="R246" s="40"/>
      <c r="S246" s="40"/>
      <c r="T246" s="40"/>
      <c r="U246" s="40"/>
      <c r="V246" s="40"/>
      <c r="W246" s="40"/>
      <c r="X246" s="40"/>
      <c r="Y246" s="40"/>
      <c r="Z246" s="40"/>
      <c r="AA246" s="40"/>
      <c r="AB246" s="40"/>
      <c r="AC246" s="40"/>
      <c r="AD246" s="40"/>
      <c r="AE246" s="40"/>
    </row>
  </sheetData>
  <sheetProtection sheet="1" autoFilter="0" formatColumns="0" formatRows="0" objects="1" scenarios="1" spinCount="100000" saltValue="CLbmLunVSyz1RK1SLy1OZZKc+/WDTjoQk/7mYqnhHCa6upkFEfEINWkaiy9HLSnC+JLfVwU+94TYkTplYWMSkA==" hashValue="bt4TExroO+lWcub1MhwogD49UQo9wSv7vUv6yZ+zBv6kmhNvzdvjbK5yE4Ib2cXwD2EmR5lEALqVipjYQdGrrw==" algorithmName="SHA-512" password="CC35"/>
  <autoFilter ref="C135:K245"/>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361</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368</v>
      </c>
      <c r="I8" s="149"/>
      <c r="L8" s="21"/>
    </row>
    <row r="9" s="2" customFormat="1" ht="16.5" customHeight="1">
      <c r="A9" s="40"/>
      <c r="B9" s="46"/>
      <c r="C9" s="40"/>
      <c r="D9" s="40"/>
      <c r="E9" s="156" t="s">
        <v>9228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556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9298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1. 6. 2020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9231</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ROUND((SUM(BE124:BE162)),  2)</f>
        <v>0</v>
      </c>
      <c r="G35" s="40"/>
      <c r="H35" s="40"/>
      <c r="I35" s="174">
        <v>0.20999999999999999</v>
      </c>
      <c r="J35" s="173">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ROUND((SUM(BF124:BF162)),  2)</f>
        <v>0</v>
      </c>
      <c r="G36" s="40"/>
      <c r="H36" s="40"/>
      <c r="I36" s="174">
        <v>0.14999999999999999</v>
      </c>
      <c r="J36" s="173">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2" customFormat="1" ht="16.5" customHeight="1">
      <c r="A87" s="40"/>
      <c r="B87" s="41"/>
      <c r="C87" s="42"/>
      <c r="D87" s="42"/>
      <c r="E87" s="199" t="s">
        <v>9228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556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SO406 - doplněk - Úpravy VO - ul. školní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1. 6. 2020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Statutární město Moravská Třebová</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371</v>
      </c>
      <c r="D96" s="201"/>
      <c r="E96" s="201"/>
      <c r="F96" s="201"/>
      <c r="G96" s="201"/>
      <c r="H96" s="201"/>
      <c r="I96" s="202"/>
      <c r="J96" s="203" t="s">
        <v>372</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373</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374</v>
      </c>
    </row>
    <row r="99" s="9" customFormat="1" ht="24.96" customHeight="1">
      <c r="A99" s="9"/>
      <c r="B99" s="205"/>
      <c r="C99" s="206"/>
      <c r="D99" s="207" t="s">
        <v>8518</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8519</v>
      </c>
      <c r="E100" s="208"/>
      <c r="F100" s="208"/>
      <c r="G100" s="208"/>
      <c r="H100" s="208"/>
      <c r="I100" s="209"/>
      <c r="J100" s="210">
        <f>J136</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8520</v>
      </c>
      <c r="E101" s="208"/>
      <c r="F101" s="208"/>
      <c r="G101" s="208"/>
      <c r="H101" s="208"/>
      <c r="I101" s="209"/>
      <c r="J101" s="210">
        <f>J140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8521</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383</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368</v>
      </c>
      <c r="D113" s="23"/>
      <c r="E113" s="23"/>
      <c r="F113" s="23"/>
      <c r="G113" s="23"/>
      <c r="H113" s="23"/>
      <c r="I113" s="149"/>
      <c r="J113" s="23"/>
      <c r="K113" s="23"/>
      <c r="L113" s="21"/>
    </row>
    <row r="114" s="2" customFormat="1" ht="16.5" customHeight="1">
      <c r="A114" s="40"/>
      <c r="B114" s="41"/>
      <c r="C114" s="42"/>
      <c r="D114" s="42"/>
      <c r="E114" s="199" t="s">
        <v>9228</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556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SO406 - doplněk - Úpravy VO - ul. školní</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1. 6. 2020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Statutární město Moravská Třebová</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384</v>
      </c>
      <c r="D123" s="221" t="s">
        <v>68</v>
      </c>
      <c r="E123" s="221" t="s">
        <v>64</v>
      </c>
      <c r="F123" s="221" t="s">
        <v>65</v>
      </c>
      <c r="G123" s="221" t="s">
        <v>385</v>
      </c>
      <c r="H123" s="221" t="s">
        <v>386</v>
      </c>
      <c r="I123" s="222" t="s">
        <v>387</v>
      </c>
      <c r="J123" s="223" t="s">
        <v>372</v>
      </c>
      <c r="K123" s="224" t="s">
        <v>388</v>
      </c>
      <c r="L123" s="225"/>
      <c r="M123" s="102" t="s">
        <v>1</v>
      </c>
      <c r="N123" s="103" t="s">
        <v>47</v>
      </c>
      <c r="O123" s="103" t="s">
        <v>389</v>
      </c>
      <c r="P123" s="103" t="s">
        <v>390</v>
      </c>
      <c r="Q123" s="103" t="s">
        <v>391</v>
      </c>
      <c r="R123" s="103" t="s">
        <v>392</v>
      </c>
      <c r="S123" s="103" t="s">
        <v>393</v>
      </c>
      <c r="T123" s="104" t="s">
        <v>394</v>
      </c>
      <c r="U123" s="218"/>
      <c r="V123" s="218"/>
      <c r="W123" s="218"/>
      <c r="X123" s="218"/>
      <c r="Y123" s="218"/>
      <c r="Z123" s="218"/>
      <c r="AA123" s="218"/>
      <c r="AB123" s="218"/>
      <c r="AC123" s="218"/>
      <c r="AD123" s="218"/>
      <c r="AE123" s="218"/>
    </row>
    <row r="124" s="2" customFormat="1" ht="22.8" customHeight="1">
      <c r="A124" s="40"/>
      <c r="B124" s="41"/>
      <c r="C124" s="109" t="s">
        <v>395</v>
      </c>
      <c r="D124" s="42"/>
      <c r="E124" s="42"/>
      <c r="F124" s="42"/>
      <c r="G124" s="42"/>
      <c r="H124" s="42"/>
      <c r="I124" s="157"/>
      <c r="J124" s="226">
        <f>BK124</f>
        <v>0</v>
      </c>
      <c r="K124" s="42"/>
      <c r="L124" s="46"/>
      <c r="M124" s="105"/>
      <c r="N124" s="227"/>
      <c r="O124" s="106"/>
      <c r="P124" s="228">
        <f>P125+P136+P140+P154</f>
        <v>0</v>
      </c>
      <c r="Q124" s="106"/>
      <c r="R124" s="228">
        <f>R125+R136+R140+R154</f>
        <v>0</v>
      </c>
      <c r="S124" s="106"/>
      <c r="T124" s="229">
        <f>T125+T136+T140+T154</f>
        <v>0</v>
      </c>
      <c r="U124" s="40"/>
      <c r="V124" s="40"/>
      <c r="W124" s="40"/>
      <c r="X124" s="40"/>
      <c r="Y124" s="40"/>
      <c r="Z124" s="40"/>
      <c r="AA124" s="40"/>
      <c r="AB124" s="40"/>
      <c r="AC124" s="40"/>
      <c r="AD124" s="40"/>
      <c r="AE124" s="40"/>
      <c r="AT124" s="18" t="s">
        <v>82</v>
      </c>
      <c r="AU124" s="18" t="s">
        <v>374</v>
      </c>
      <c r="BK124" s="230">
        <f>BK125+BK136+BK140+BK154</f>
        <v>0</v>
      </c>
    </row>
    <row r="125" s="12" customFormat="1" ht="25.92" customHeight="1">
      <c r="A125" s="12"/>
      <c r="B125" s="231"/>
      <c r="C125" s="232"/>
      <c r="D125" s="233" t="s">
        <v>82</v>
      </c>
      <c r="E125" s="234" t="s">
        <v>5095</v>
      </c>
      <c r="F125" s="234" t="s">
        <v>8522</v>
      </c>
      <c r="G125" s="232"/>
      <c r="H125" s="232"/>
      <c r="I125" s="235"/>
      <c r="J125" s="236">
        <f>BK125</f>
        <v>0</v>
      </c>
      <c r="K125" s="232"/>
      <c r="L125" s="237"/>
      <c r="M125" s="238"/>
      <c r="N125" s="239"/>
      <c r="O125" s="239"/>
      <c r="P125" s="240">
        <f>SUM(P126:P135)</f>
        <v>0</v>
      </c>
      <c r="Q125" s="239"/>
      <c r="R125" s="240">
        <f>SUM(R126:R135)</f>
        <v>0</v>
      </c>
      <c r="S125" s="239"/>
      <c r="T125" s="241">
        <f>SUM(T126:T135)</f>
        <v>0</v>
      </c>
      <c r="U125" s="12"/>
      <c r="V125" s="12"/>
      <c r="W125" s="12"/>
      <c r="X125" s="12"/>
      <c r="Y125" s="12"/>
      <c r="Z125" s="12"/>
      <c r="AA125" s="12"/>
      <c r="AB125" s="12"/>
      <c r="AC125" s="12"/>
      <c r="AD125" s="12"/>
      <c r="AE125" s="12"/>
      <c r="AR125" s="242" t="s">
        <v>91</v>
      </c>
      <c r="AT125" s="243" t="s">
        <v>82</v>
      </c>
      <c r="AU125" s="243" t="s">
        <v>83</v>
      </c>
      <c r="AY125" s="242" t="s">
        <v>397</v>
      </c>
      <c r="BK125" s="244">
        <f>SUM(BK126:BK135)</f>
        <v>0</v>
      </c>
    </row>
    <row r="126" s="2" customFormat="1" ht="16.5" customHeight="1">
      <c r="A126" s="40"/>
      <c r="B126" s="41"/>
      <c r="C126" s="247" t="s">
        <v>91</v>
      </c>
      <c r="D126" s="247" t="s">
        <v>400</v>
      </c>
      <c r="E126" s="248" t="s">
        <v>9299</v>
      </c>
      <c r="F126" s="249" t="s">
        <v>9300</v>
      </c>
      <c r="G126" s="250" t="s">
        <v>1828</v>
      </c>
      <c r="H126" s="251">
        <v>4</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400</v>
      </c>
      <c r="AU126" s="259" t="s">
        <v>91</v>
      </c>
      <c r="AY126" s="18" t="s">
        <v>397</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93</v>
      </c>
    </row>
    <row r="127" s="2" customFormat="1" ht="21.75" customHeight="1">
      <c r="A127" s="40"/>
      <c r="B127" s="41"/>
      <c r="C127" s="247" t="s">
        <v>93</v>
      </c>
      <c r="D127" s="247" t="s">
        <v>400</v>
      </c>
      <c r="E127" s="248" t="s">
        <v>8655</v>
      </c>
      <c r="F127" s="249" t="s">
        <v>8656</v>
      </c>
      <c r="G127" s="250" t="s">
        <v>1828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400</v>
      </c>
      <c r="AU127" s="259" t="s">
        <v>91</v>
      </c>
      <c r="AY127" s="18" t="s">
        <v>397</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124</v>
      </c>
    </row>
    <row r="128" s="2" customFormat="1" ht="16.5" customHeight="1">
      <c r="A128" s="40"/>
      <c r="B128" s="41"/>
      <c r="C128" s="247" t="s">
        <v>112</v>
      </c>
      <c r="D128" s="247" t="s">
        <v>400</v>
      </c>
      <c r="E128" s="248" t="s">
        <v>8659</v>
      </c>
      <c r="F128" s="249" t="s">
        <v>8660</v>
      </c>
      <c r="G128" s="250" t="s">
        <v>1828</v>
      </c>
      <c r="H128" s="251">
        <v>6</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400</v>
      </c>
      <c r="AU128" s="259" t="s">
        <v>91</v>
      </c>
      <c r="AY128" s="18" t="s">
        <v>397</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ht="16.5" customHeight="1">
      <c r="A129" s="40"/>
      <c r="B129" s="41"/>
      <c r="C129" s="247" t="s">
        <v>124</v>
      </c>
      <c r="D129" s="247" t="s">
        <v>400</v>
      </c>
      <c r="E129" s="248" t="s">
        <v>8608</v>
      </c>
      <c r="F129" s="249" t="s">
        <v>8609</v>
      </c>
      <c r="G129" s="250" t="s">
        <v>1828</v>
      </c>
      <c r="H129" s="251">
        <v>6</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400</v>
      </c>
      <c r="AU129" s="259" t="s">
        <v>91</v>
      </c>
      <c r="AY129" s="18" t="s">
        <v>397</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ht="33" customHeight="1">
      <c r="A130" s="40"/>
      <c r="B130" s="41"/>
      <c r="C130" s="247" t="s">
        <v>130</v>
      </c>
      <c r="D130" s="247" t="s">
        <v>400</v>
      </c>
      <c r="E130" s="248" t="s">
        <v>8610</v>
      </c>
      <c r="F130" s="249" t="s">
        <v>8611</v>
      </c>
      <c r="G130" s="250" t="s">
        <v>1828</v>
      </c>
      <c r="H130" s="251">
        <v>6</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400</v>
      </c>
      <c r="AU130" s="259" t="s">
        <v>91</v>
      </c>
      <c r="AY130" s="18" t="s">
        <v>397</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133</v>
      </c>
      <c r="D131" s="247" t="s">
        <v>400</v>
      </c>
      <c r="E131" s="248" t="s">
        <v>8661</v>
      </c>
      <c r="F131" s="249" t="s">
        <v>8662</v>
      </c>
      <c r="G131" s="250" t="s">
        <v>461</v>
      </c>
      <c r="H131" s="251">
        <v>180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400</v>
      </c>
      <c r="AU131" s="259" t="s">
        <v>91</v>
      </c>
      <c r="AY131" s="18" t="s">
        <v>397</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16.5" customHeight="1">
      <c r="A132" s="40"/>
      <c r="B132" s="41"/>
      <c r="C132" s="247" t="s">
        <v>139</v>
      </c>
      <c r="D132" s="247" t="s">
        <v>400</v>
      </c>
      <c r="E132" s="248" t="s">
        <v>8537</v>
      </c>
      <c r="F132" s="249" t="s">
        <v>8538</v>
      </c>
      <c r="G132" s="250" t="s">
        <v>461</v>
      </c>
      <c r="H132" s="251">
        <v>180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400</v>
      </c>
      <c r="AU132" s="259" t="s">
        <v>91</v>
      </c>
      <c r="AY132" s="18" t="s">
        <v>397</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162</v>
      </c>
    </row>
    <row r="133" s="2" customFormat="1" ht="16.5" customHeight="1">
      <c r="A133" s="40"/>
      <c r="B133" s="41"/>
      <c r="C133" s="247" t="s">
        <v>136</v>
      </c>
      <c r="D133" s="247" t="s">
        <v>400</v>
      </c>
      <c r="E133" s="248" t="s">
        <v>8626</v>
      </c>
      <c r="F133" s="249" t="s">
        <v>8627</v>
      </c>
      <c r="G133" s="250" t="s">
        <v>461</v>
      </c>
      <c r="H133" s="251">
        <v>15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400</v>
      </c>
      <c r="AU133" s="259" t="s">
        <v>91</v>
      </c>
      <c r="AY133" s="18" t="s">
        <v>397</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168</v>
      </c>
    </row>
    <row r="134" s="2" customFormat="1" ht="16.5" customHeight="1">
      <c r="A134" s="40"/>
      <c r="B134" s="41"/>
      <c r="C134" s="247" t="s">
        <v>142</v>
      </c>
      <c r="D134" s="247" t="s">
        <v>400</v>
      </c>
      <c r="E134" s="248" t="s">
        <v>8663</v>
      </c>
      <c r="F134" s="249" t="s">
        <v>8664</v>
      </c>
      <c r="G134" s="250" t="s">
        <v>461</v>
      </c>
      <c r="H134" s="251">
        <v>160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91</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174</v>
      </c>
    </row>
    <row r="135" s="2" customFormat="1" ht="16.5" customHeight="1">
      <c r="A135" s="40"/>
      <c r="B135" s="41"/>
      <c r="C135" s="247" t="s">
        <v>145</v>
      </c>
      <c r="D135" s="247" t="s">
        <v>400</v>
      </c>
      <c r="E135" s="248" t="s">
        <v>8541</v>
      </c>
      <c r="F135" s="249" t="s">
        <v>8542</v>
      </c>
      <c r="G135" s="250" t="s">
        <v>1828</v>
      </c>
      <c r="H135" s="251">
        <v>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400</v>
      </c>
      <c r="AU135" s="259" t="s">
        <v>91</v>
      </c>
      <c r="AY135" s="18" t="s">
        <v>397</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179</v>
      </c>
    </row>
    <row r="136" s="12" customFormat="1" ht="25.92" customHeight="1">
      <c r="A136" s="12"/>
      <c r="B136" s="231"/>
      <c r="C136" s="232"/>
      <c r="D136" s="233" t="s">
        <v>82</v>
      </c>
      <c r="E136" s="234" t="s">
        <v>5135</v>
      </c>
      <c r="F136" s="234" t="s">
        <v>5398</v>
      </c>
      <c r="G136" s="232"/>
      <c r="H136" s="232"/>
      <c r="I136" s="235"/>
      <c r="J136" s="236">
        <f>BK136</f>
        <v>0</v>
      </c>
      <c r="K136" s="232"/>
      <c r="L136" s="237"/>
      <c r="M136" s="238"/>
      <c r="N136" s="239"/>
      <c r="O136" s="239"/>
      <c r="P136" s="240">
        <f>SUM(P137:P139)</f>
        <v>0</v>
      </c>
      <c r="Q136" s="239"/>
      <c r="R136" s="240">
        <f>SUM(R137:R139)</f>
        <v>0</v>
      </c>
      <c r="S136" s="239"/>
      <c r="T136" s="241">
        <f>SUM(T137:T139)</f>
        <v>0</v>
      </c>
      <c r="U136" s="12"/>
      <c r="V136" s="12"/>
      <c r="W136" s="12"/>
      <c r="X136" s="12"/>
      <c r="Y136" s="12"/>
      <c r="Z136" s="12"/>
      <c r="AA136" s="12"/>
      <c r="AB136" s="12"/>
      <c r="AC136" s="12"/>
      <c r="AD136" s="12"/>
      <c r="AE136" s="12"/>
      <c r="AR136" s="242" t="s">
        <v>91</v>
      </c>
      <c r="AT136" s="243" t="s">
        <v>82</v>
      </c>
      <c r="AU136" s="243" t="s">
        <v>83</v>
      </c>
      <c r="AY136" s="242" t="s">
        <v>397</v>
      </c>
      <c r="BK136" s="244">
        <f>SUM(BK137:BK139)</f>
        <v>0</v>
      </c>
    </row>
    <row r="137" s="2" customFormat="1" ht="16.5" customHeight="1">
      <c r="A137" s="40"/>
      <c r="B137" s="41"/>
      <c r="C137" s="247" t="s">
        <v>148</v>
      </c>
      <c r="D137" s="247" t="s">
        <v>400</v>
      </c>
      <c r="E137" s="248" t="s">
        <v>8665</v>
      </c>
      <c r="F137" s="249" t="s">
        <v>8666</v>
      </c>
      <c r="G137" s="250" t="s">
        <v>1828</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400</v>
      </c>
      <c r="AU137" s="259" t="s">
        <v>91</v>
      </c>
      <c r="AY137" s="18" t="s">
        <v>397</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188</v>
      </c>
    </row>
    <row r="138" s="2" customFormat="1" ht="16.5" customHeight="1">
      <c r="A138" s="40"/>
      <c r="B138" s="41"/>
      <c r="C138" s="247" t="s">
        <v>151</v>
      </c>
      <c r="D138" s="247" t="s">
        <v>400</v>
      </c>
      <c r="E138" s="248" t="s">
        <v>8667</v>
      </c>
      <c r="F138" s="249" t="s">
        <v>8668</v>
      </c>
      <c r="G138" s="250" t="s">
        <v>1828</v>
      </c>
      <c r="H138" s="251">
        <v>12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91</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194</v>
      </c>
    </row>
    <row r="139" s="2" customFormat="1" ht="16.5" customHeight="1">
      <c r="A139" s="40"/>
      <c r="B139" s="41"/>
      <c r="C139" s="247" t="s">
        <v>154</v>
      </c>
      <c r="D139" s="247" t="s">
        <v>400</v>
      </c>
      <c r="E139" s="248" t="s">
        <v>8547</v>
      </c>
      <c r="F139" s="249" t="s">
        <v>8548</v>
      </c>
      <c r="G139" s="250" t="s">
        <v>1828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400</v>
      </c>
      <c r="AU139" s="259" t="s">
        <v>91</v>
      </c>
      <c r="AY139" s="18" t="s">
        <v>397</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200</v>
      </c>
    </row>
    <row r="140" s="12" customFormat="1" ht="25.92" customHeight="1">
      <c r="A140" s="12"/>
      <c r="B140" s="231"/>
      <c r="C140" s="232"/>
      <c r="D140" s="233" t="s">
        <v>82</v>
      </c>
      <c r="E140" s="234" t="s">
        <v>5147</v>
      </c>
      <c r="F140" s="234" t="s">
        <v>458</v>
      </c>
      <c r="G140" s="232"/>
      <c r="H140" s="232"/>
      <c r="I140" s="235"/>
      <c r="J140" s="236">
        <f>BK140</f>
        <v>0</v>
      </c>
      <c r="K140" s="232"/>
      <c r="L140" s="237"/>
      <c r="M140" s="238"/>
      <c r="N140" s="239"/>
      <c r="O140" s="239"/>
      <c r="P140" s="240">
        <f>SUM(P141:P153)</f>
        <v>0</v>
      </c>
      <c r="Q140" s="239"/>
      <c r="R140" s="240">
        <f>SUM(R141:R153)</f>
        <v>0</v>
      </c>
      <c r="S140" s="239"/>
      <c r="T140" s="241">
        <f>SUM(T141:T153)</f>
        <v>0</v>
      </c>
      <c r="U140" s="12"/>
      <c r="V140" s="12"/>
      <c r="W140" s="12"/>
      <c r="X140" s="12"/>
      <c r="Y140" s="12"/>
      <c r="Z140" s="12"/>
      <c r="AA140" s="12"/>
      <c r="AB140" s="12"/>
      <c r="AC140" s="12"/>
      <c r="AD140" s="12"/>
      <c r="AE140" s="12"/>
      <c r="AR140" s="242" t="s">
        <v>91</v>
      </c>
      <c r="AT140" s="243" t="s">
        <v>82</v>
      </c>
      <c r="AU140" s="243" t="s">
        <v>83</v>
      </c>
      <c r="AY140" s="242" t="s">
        <v>397</v>
      </c>
      <c r="BK140" s="244">
        <f>SUM(BK141:BK153)</f>
        <v>0</v>
      </c>
    </row>
    <row r="141" s="2" customFormat="1" ht="16.5" customHeight="1">
      <c r="A141" s="40"/>
      <c r="B141" s="41"/>
      <c r="C141" s="247" t="s">
        <v>157</v>
      </c>
      <c r="D141" s="247" t="s">
        <v>400</v>
      </c>
      <c r="E141" s="248" t="s">
        <v>8549</v>
      </c>
      <c r="F141" s="249" t="s">
        <v>8550</v>
      </c>
      <c r="G141" s="250" t="s">
        <v>461</v>
      </c>
      <c r="H141" s="251">
        <v>150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400</v>
      </c>
      <c r="AU141" s="259" t="s">
        <v>91</v>
      </c>
      <c r="AY141" s="18" t="s">
        <v>397</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8</v>
      </c>
      <c r="D142" s="247" t="s">
        <v>400</v>
      </c>
      <c r="E142" s="248" t="s">
        <v>8551</v>
      </c>
      <c r="F142" s="249" t="s">
        <v>8552</v>
      </c>
      <c r="G142" s="250" t="s">
        <v>461</v>
      </c>
      <c r="H142" s="251">
        <v>15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91</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162</v>
      </c>
      <c r="D143" s="247" t="s">
        <v>400</v>
      </c>
      <c r="E143" s="248" t="s">
        <v>8553</v>
      </c>
      <c r="F143" s="249" t="s">
        <v>8554</v>
      </c>
      <c r="G143" s="250" t="s">
        <v>461</v>
      </c>
      <c r="H143" s="251">
        <v>15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400</v>
      </c>
      <c r="AU143" s="259" t="s">
        <v>91</v>
      </c>
      <c r="AY143" s="18" t="s">
        <v>397</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215</v>
      </c>
    </row>
    <row r="144" s="2" customFormat="1" ht="16.5" customHeight="1">
      <c r="A144" s="40"/>
      <c r="B144" s="41"/>
      <c r="C144" s="247" t="s">
        <v>165</v>
      </c>
      <c r="D144" s="247" t="s">
        <v>400</v>
      </c>
      <c r="E144" s="248" t="s">
        <v>8555</v>
      </c>
      <c r="F144" s="249" t="s">
        <v>8556</v>
      </c>
      <c r="G144" s="250" t="s">
        <v>461</v>
      </c>
      <c r="H144" s="251">
        <v>135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400</v>
      </c>
      <c r="AU144" s="259" t="s">
        <v>91</v>
      </c>
      <c r="AY144" s="18" t="s">
        <v>397</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661</v>
      </c>
    </row>
    <row r="145" s="2" customFormat="1" ht="16.5" customHeight="1">
      <c r="A145" s="40"/>
      <c r="B145" s="41"/>
      <c r="C145" s="247" t="s">
        <v>168</v>
      </c>
      <c r="D145" s="247" t="s">
        <v>400</v>
      </c>
      <c r="E145" s="248" t="s">
        <v>8557</v>
      </c>
      <c r="F145" s="249" t="s">
        <v>8558</v>
      </c>
      <c r="G145" s="250" t="s">
        <v>461</v>
      </c>
      <c r="H145" s="251">
        <v>135</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400</v>
      </c>
      <c r="AU145" s="259" t="s">
        <v>91</v>
      </c>
      <c r="AY145" s="18" t="s">
        <v>397</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664</v>
      </c>
    </row>
    <row r="146" s="2" customFormat="1" ht="16.5" customHeight="1">
      <c r="A146" s="40"/>
      <c r="B146" s="41"/>
      <c r="C146" s="247" t="s">
        <v>171</v>
      </c>
      <c r="D146" s="247" t="s">
        <v>400</v>
      </c>
      <c r="E146" s="248" t="s">
        <v>8559</v>
      </c>
      <c r="F146" s="249" t="s">
        <v>8560</v>
      </c>
      <c r="G146" s="250" t="s">
        <v>461</v>
      </c>
      <c r="H146" s="251">
        <v>15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91</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667</v>
      </c>
    </row>
    <row r="147" s="2" customFormat="1" ht="21.75" customHeight="1">
      <c r="A147" s="40"/>
      <c r="B147" s="41"/>
      <c r="C147" s="247" t="s">
        <v>174</v>
      </c>
      <c r="D147" s="247" t="s">
        <v>400</v>
      </c>
      <c r="E147" s="248" t="s">
        <v>8561</v>
      </c>
      <c r="F147" s="249" t="s">
        <v>8669</v>
      </c>
      <c r="G147" s="250" t="s">
        <v>461</v>
      </c>
      <c r="H147" s="251">
        <v>135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400</v>
      </c>
      <c r="AU147" s="259" t="s">
        <v>91</v>
      </c>
      <c r="AY147" s="18" t="s">
        <v>397</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670</v>
      </c>
    </row>
    <row r="148" s="2" customFormat="1" ht="16.5" customHeight="1">
      <c r="A148" s="40"/>
      <c r="B148" s="41"/>
      <c r="C148" s="247" t="s">
        <v>7</v>
      </c>
      <c r="D148" s="247" t="s">
        <v>400</v>
      </c>
      <c r="E148" s="248" t="s">
        <v>8636</v>
      </c>
      <c r="F148" s="249" t="s">
        <v>8637</v>
      </c>
      <c r="G148" s="250" t="s">
        <v>1828</v>
      </c>
      <c r="H148" s="251">
        <v>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400</v>
      </c>
      <c r="AU148" s="259" t="s">
        <v>91</v>
      </c>
      <c r="AY148" s="18" t="s">
        <v>397</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673</v>
      </c>
    </row>
    <row r="149" s="2" customFormat="1" ht="16.5" customHeight="1">
      <c r="A149" s="40"/>
      <c r="B149" s="41"/>
      <c r="C149" s="247" t="s">
        <v>179</v>
      </c>
      <c r="D149" s="247" t="s">
        <v>400</v>
      </c>
      <c r="E149" s="248" t="s">
        <v>8563</v>
      </c>
      <c r="F149" s="249" t="s">
        <v>8564</v>
      </c>
      <c r="G149" s="250" t="s">
        <v>461</v>
      </c>
      <c r="H149" s="251">
        <v>15</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400</v>
      </c>
      <c r="AU149" s="259" t="s">
        <v>91</v>
      </c>
      <c r="AY149" s="18" t="s">
        <v>397</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676</v>
      </c>
    </row>
    <row r="150" s="2" customFormat="1" ht="16.5" customHeight="1">
      <c r="A150" s="40"/>
      <c r="B150" s="41"/>
      <c r="C150" s="247" t="s">
        <v>185</v>
      </c>
      <c r="D150" s="247" t="s">
        <v>400</v>
      </c>
      <c r="E150" s="248" t="s">
        <v>8565</v>
      </c>
      <c r="F150" s="249" t="s">
        <v>8566</v>
      </c>
      <c r="G150" s="250" t="s">
        <v>461</v>
      </c>
      <c r="H150" s="251">
        <v>180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91</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679</v>
      </c>
    </row>
    <row r="151" s="2" customFormat="1" ht="16.5" customHeight="1">
      <c r="A151" s="40"/>
      <c r="B151" s="41"/>
      <c r="C151" s="247" t="s">
        <v>188</v>
      </c>
      <c r="D151" s="247" t="s">
        <v>400</v>
      </c>
      <c r="E151" s="248" t="s">
        <v>8567</v>
      </c>
      <c r="F151" s="249" t="s">
        <v>8568</v>
      </c>
      <c r="G151" s="250" t="s">
        <v>1828</v>
      </c>
      <c r="H151" s="251">
        <v>20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400</v>
      </c>
      <c r="AU151" s="259" t="s">
        <v>91</v>
      </c>
      <c r="AY151" s="18" t="s">
        <v>397</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682</v>
      </c>
    </row>
    <row r="152" s="2" customFormat="1" ht="16.5" customHeight="1">
      <c r="A152" s="40"/>
      <c r="B152" s="41"/>
      <c r="C152" s="247" t="s">
        <v>191</v>
      </c>
      <c r="D152" s="247" t="s">
        <v>400</v>
      </c>
      <c r="E152" s="248" t="s">
        <v>8569</v>
      </c>
      <c r="F152" s="249" t="s">
        <v>8570</v>
      </c>
      <c r="G152" s="250" t="s">
        <v>464</v>
      </c>
      <c r="H152" s="251">
        <v>11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400</v>
      </c>
      <c r="AU152" s="259" t="s">
        <v>91</v>
      </c>
      <c r="AY152" s="18" t="s">
        <v>397</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995</v>
      </c>
    </row>
    <row r="153" s="2" customFormat="1" ht="16.5" customHeight="1">
      <c r="A153" s="40"/>
      <c r="B153" s="41"/>
      <c r="C153" s="247" t="s">
        <v>194</v>
      </c>
      <c r="D153" s="247" t="s">
        <v>400</v>
      </c>
      <c r="E153" s="248" t="s">
        <v>8573</v>
      </c>
      <c r="F153" s="249" t="s">
        <v>8574</v>
      </c>
      <c r="G153" s="250" t="s">
        <v>461</v>
      </c>
      <c r="H153" s="251">
        <v>150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400</v>
      </c>
      <c r="AU153" s="259" t="s">
        <v>91</v>
      </c>
      <c r="AY153" s="18" t="s">
        <v>397</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1042</v>
      </c>
    </row>
    <row r="154" s="12" customFormat="1" ht="25.92" customHeight="1">
      <c r="A154" s="12"/>
      <c r="B154" s="231"/>
      <c r="C154" s="232"/>
      <c r="D154" s="233" t="s">
        <v>82</v>
      </c>
      <c r="E154" s="234" t="s">
        <v>5151</v>
      </c>
      <c r="F154" s="234" t="s">
        <v>4008</v>
      </c>
      <c r="G154" s="232"/>
      <c r="H154" s="232"/>
      <c r="I154" s="235"/>
      <c r="J154" s="236">
        <f>BK154</f>
        <v>0</v>
      </c>
      <c r="K154" s="232"/>
      <c r="L154" s="237"/>
      <c r="M154" s="238"/>
      <c r="N154" s="239"/>
      <c r="O154" s="239"/>
      <c r="P154" s="240">
        <f>SUM(P155:P162)</f>
        <v>0</v>
      </c>
      <c r="Q154" s="239"/>
      <c r="R154" s="240">
        <f>SUM(R155:R162)</f>
        <v>0</v>
      </c>
      <c r="S154" s="239"/>
      <c r="T154" s="241">
        <f>SUM(T155:T162)</f>
        <v>0</v>
      </c>
      <c r="U154" s="12"/>
      <c r="V154" s="12"/>
      <c r="W154" s="12"/>
      <c r="X154" s="12"/>
      <c r="Y154" s="12"/>
      <c r="Z154" s="12"/>
      <c r="AA154" s="12"/>
      <c r="AB154" s="12"/>
      <c r="AC154" s="12"/>
      <c r="AD154" s="12"/>
      <c r="AE154" s="12"/>
      <c r="AR154" s="242" t="s">
        <v>91</v>
      </c>
      <c r="AT154" s="243" t="s">
        <v>82</v>
      </c>
      <c r="AU154" s="243" t="s">
        <v>83</v>
      </c>
      <c r="AY154" s="242" t="s">
        <v>397</v>
      </c>
      <c r="BK154" s="244">
        <f>SUM(BK155:BK162)</f>
        <v>0</v>
      </c>
    </row>
    <row r="155" s="2" customFormat="1" ht="16.5" customHeight="1">
      <c r="A155" s="40"/>
      <c r="B155" s="41"/>
      <c r="C155" s="247" t="s">
        <v>197</v>
      </c>
      <c r="D155" s="247" t="s">
        <v>400</v>
      </c>
      <c r="E155" s="248" t="s">
        <v>8670</v>
      </c>
      <c r="F155" s="249" t="s">
        <v>6492</v>
      </c>
      <c r="G155" s="250" t="s">
        <v>5373</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91</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1057</v>
      </c>
    </row>
    <row r="156" s="2" customFormat="1" ht="16.5" customHeight="1">
      <c r="A156" s="40"/>
      <c r="B156" s="41"/>
      <c r="C156" s="247" t="s">
        <v>200</v>
      </c>
      <c r="D156" s="247" t="s">
        <v>400</v>
      </c>
      <c r="E156" s="248" t="s">
        <v>8576</v>
      </c>
      <c r="F156" s="249" t="s">
        <v>8577</v>
      </c>
      <c r="G156" s="250" t="s">
        <v>5373</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400</v>
      </c>
      <c r="AU156" s="259" t="s">
        <v>91</v>
      </c>
      <c r="AY156" s="18" t="s">
        <v>397</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1066</v>
      </c>
    </row>
    <row r="157" s="2" customFormat="1" ht="16.5" customHeight="1">
      <c r="A157" s="40"/>
      <c r="B157" s="41"/>
      <c r="C157" s="247" t="s">
        <v>203</v>
      </c>
      <c r="D157" s="247" t="s">
        <v>400</v>
      </c>
      <c r="E157" s="248" t="s">
        <v>8671</v>
      </c>
      <c r="F157" s="249" t="s">
        <v>8579</v>
      </c>
      <c r="G157" s="250" t="s">
        <v>5373</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400</v>
      </c>
      <c r="AU157" s="259" t="s">
        <v>91</v>
      </c>
      <c r="AY157" s="18" t="s">
        <v>397</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1078</v>
      </c>
    </row>
    <row r="158" s="2" customFormat="1" ht="16.5" customHeight="1">
      <c r="A158" s="40"/>
      <c r="B158" s="41"/>
      <c r="C158" s="247" t="s">
        <v>206</v>
      </c>
      <c r="D158" s="247" t="s">
        <v>400</v>
      </c>
      <c r="E158" s="248" t="s">
        <v>8672</v>
      </c>
      <c r="F158" s="249" t="s">
        <v>8581</v>
      </c>
      <c r="G158" s="250" t="s">
        <v>5373</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400</v>
      </c>
      <c r="AU158" s="259" t="s">
        <v>91</v>
      </c>
      <c r="AY158" s="18" t="s">
        <v>397</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1088</v>
      </c>
    </row>
    <row r="159" s="2" customFormat="1" ht="16.5" customHeight="1">
      <c r="A159" s="40"/>
      <c r="B159" s="41"/>
      <c r="C159" s="247" t="s">
        <v>209</v>
      </c>
      <c r="D159" s="247" t="s">
        <v>400</v>
      </c>
      <c r="E159" s="248" t="s">
        <v>8644</v>
      </c>
      <c r="F159" s="249" t="s">
        <v>8645</v>
      </c>
      <c r="G159" s="250" t="s">
        <v>5373</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91</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1096</v>
      </c>
    </row>
    <row r="160" s="2" customFormat="1" ht="16.5" customHeight="1">
      <c r="A160" s="40"/>
      <c r="B160" s="41"/>
      <c r="C160" s="247" t="s">
        <v>212</v>
      </c>
      <c r="D160" s="247" t="s">
        <v>400</v>
      </c>
      <c r="E160" s="248" t="s">
        <v>8582</v>
      </c>
      <c r="F160" s="249" t="s">
        <v>8583</v>
      </c>
      <c r="G160" s="250" t="s">
        <v>5373</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400</v>
      </c>
      <c r="AU160" s="259" t="s">
        <v>91</v>
      </c>
      <c r="AY160" s="18" t="s">
        <v>397</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1105</v>
      </c>
    </row>
    <row r="161" s="2" customFormat="1" ht="16.5" customHeight="1">
      <c r="A161" s="40"/>
      <c r="B161" s="41"/>
      <c r="C161" s="247" t="s">
        <v>182</v>
      </c>
      <c r="D161" s="247" t="s">
        <v>400</v>
      </c>
      <c r="E161" s="248" t="s">
        <v>8673</v>
      </c>
      <c r="F161" s="249" t="s">
        <v>8585</v>
      </c>
      <c r="G161" s="250" t="s">
        <v>5373</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400</v>
      </c>
      <c r="AU161" s="259" t="s">
        <v>91</v>
      </c>
      <c r="AY161" s="18" t="s">
        <v>397</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790</v>
      </c>
    </row>
    <row r="162" s="2" customFormat="1" ht="16.5" customHeight="1">
      <c r="A162" s="40"/>
      <c r="B162" s="41"/>
      <c r="C162" s="247" t="s">
        <v>215</v>
      </c>
      <c r="D162" s="247" t="s">
        <v>400</v>
      </c>
      <c r="E162" s="248" t="s">
        <v>8674</v>
      </c>
      <c r="F162" s="249" t="s">
        <v>1354</v>
      </c>
      <c r="G162" s="250" t="s">
        <v>5373</v>
      </c>
      <c r="H162" s="251">
        <v>1</v>
      </c>
      <c r="I162" s="252"/>
      <c r="J162" s="253">
        <f>ROUND(I162*H162,2)</f>
        <v>0</v>
      </c>
      <c r="K162" s="254"/>
      <c r="L162" s="46"/>
      <c r="M162" s="302" t="s">
        <v>1</v>
      </c>
      <c r="N162" s="303" t="s">
        <v>48</v>
      </c>
      <c r="O162" s="267"/>
      <c r="P162" s="304">
        <f>O162*H162</f>
        <v>0</v>
      </c>
      <c r="Q162" s="304">
        <v>0</v>
      </c>
      <c r="R162" s="304">
        <f>Q162*H162</f>
        <v>0</v>
      </c>
      <c r="S162" s="304">
        <v>0</v>
      </c>
      <c r="T162" s="305">
        <f>S162*H162</f>
        <v>0</v>
      </c>
      <c r="U162" s="40"/>
      <c r="V162" s="40"/>
      <c r="W162" s="40"/>
      <c r="X162" s="40"/>
      <c r="Y162" s="40"/>
      <c r="Z162" s="40"/>
      <c r="AA162" s="40"/>
      <c r="AB162" s="40"/>
      <c r="AC162" s="40"/>
      <c r="AD162" s="40"/>
      <c r="AE162" s="40"/>
      <c r="AR162" s="259" t="s">
        <v>124</v>
      </c>
      <c r="AT162" s="259" t="s">
        <v>400</v>
      </c>
      <c r="AU162" s="259" t="s">
        <v>91</v>
      </c>
      <c r="AY162" s="18" t="s">
        <v>397</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793</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SVq4eMMgtAhKjeSsqRb7GqzWs+4HSriPKSRC0m4/mNunRoMotWnddW4SUiapFso2F+baAyMMtexFqCL7bPqZ3A==" hashValue="rZADDuFIum6SkbrfF3goZe2vbPdVb99je7WuIN68pSiQvn6tMYsgdjD/3gbvyWWrhECMTDvO+QY/i+uGkx0VTw==" algorithmName="SHA-512" password="CC35"/>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366</v>
      </c>
    </row>
    <row r="3" s="1" customFormat="1" ht="6.96" customHeight="1">
      <c r="B3" s="150"/>
      <c r="C3" s="151"/>
      <c r="D3" s="151"/>
      <c r="E3" s="151"/>
      <c r="F3" s="151"/>
      <c r="G3" s="151"/>
      <c r="H3" s="151"/>
      <c r="I3" s="152"/>
      <c r="J3" s="151"/>
      <c r="K3" s="151"/>
      <c r="L3" s="21"/>
      <c r="AT3" s="18" t="s">
        <v>93</v>
      </c>
    </row>
    <row r="4" s="1" customFormat="1" ht="24.96" customHeight="1">
      <c r="B4" s="21"/>
      <c r="D4" s="153" t="s">
        <v>367</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368</v>
      </c>
      <c r="L8" s="21"/>
    </row>
    <row r="9" s="1" customFormat="1" ht="16.5" customHeight="1">
      <c r="B9" s="21"/>
      <c r="E9" s="156" t="s">
        <v>9228</v>
      </c>
      <c r="F9" s="1"/>
      <c r="G9" s="1"/>
      <c r="H9" s="1"/>
      <c r="I9" s="149"/>
      <c r="L9" s="21"/>
    </row>
    <row r="10" s="1" customFormat="1" ht="12" customHeight="1">
      <c r="B10" s="21"/>
      <c r="D10" s="155" t="s">
        <v>556</v>
      </c>
      <c r="I10" s="149"/>
      <c r="L10" s="21"/>
    </row>
    <row r="11" s="2" customFormat="1" ht="16.5" customHeight="1">
      <c r="A11" s="40"/>
      <c r="B11" s="46"/>
      <c r="C11" s="40"/>
      <c r="D11" s="40"/>
      <c r="E11" s="172" t="s">
        <v>9301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4348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9302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1. 6. 2020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9231</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ROUND(J131,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ROUND((SUM(BE131:BE292)),  2)</f>
        <v>0</v>
      </c>
      <c r="G37" s="40"/>
      <c r="H37" s="40"/>
      <c r="I37" s="174">
        <v>0.20999999999999999</v>
      </c>
      <c r="J37" s="173">
        <f>ROUND(((SUM(BE131:BE292))*I37),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ROUND((SUM(BF131:BF292)),  2)</f>
        <v>0</v>
      </c>
      <c r="G38" s="40"/>
      <c r="H38" s="40"/>
      <c r="I38" s="174">
        <v>0.14999999999999999</v>
      </c>
      <c r="J38" s="173">
        <f>ROUND(((SUM(BF131:BF292))*I38),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ROUND((SUM(BG131:BG292)),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ROUND((SUM(BH131:BH292)),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ROUND((SUM(BI131:BI292)),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370</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368</v>
      </c>
      <c r="D86" s="23"/>
      <c r="E86" s="23"/>
      <c r="F86" s="23"/>
      <c r="G86" s="23"/>
      <c r="H86" s="23"/>
      <c r="I86" s="149"/>
      <c r="J86" s="23"/>
      <c r="K86" s="23"/>
      <c r="L86" s="21"/>
    </row>
    <row r="87" s="1" customFormat="1" ht="16.5" customHeight="1">
      <c r="B87" s="22"/>
      <c r="C87" s="23"/>
      <c r="D87" s="23"/>
      <c r="E87" s="199" t="s">
        <v>9228</v>
      </c>
      <c r="F87" s="23"/>
      <c r="G87" s="23"/>
      <c r="H87" s="23"/>
      <c r="I87" s="149"/>
      <c r="J87" s="23"/>
      <c r="K87" s="23"/>
      <c r="L87" s="21"/>
    </row>
    <row r="88" s="1" customFormat="1" ht="12" customHeight="1">
      <c r="B88" s="22"/>
      <c r="C88" s="33" t="s">
        <v>556</v>
      </c>
      <c r="D88" s="23"/>
      <c r="E88" s="23"/>
      <c r="F88" s="23"/>
      <c r="G88" s="23"/>
      <c r="H88" s="23"/>
      <c r="I88" s="149"/>
      <c r="J88" s="23"/>
      <c r="K88" s="23"/>
      <c r="L88" s="21"/>
    </row>
    <row r="89" s="2" customFormat="1" ht="16.5" customHeight="1">
      <c r="A89" s="40"/>
      <c r="B89" s="41"/>
      <c r="C89" s="42"/>
      <c r="D89" s="42"/>
      <c r="E89" s="333" t="s">
        <v>9301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4348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SO 602.4 - Chodníky v ul. Školní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1. 6. 2020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Statutární město Moravská Třebová</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371</v>
      </c>
      <c r="D98" s="201"/>
      <c r="E98" s="201"/>
      <c r="F98" s="201"/>
      <c r="G98" s="201"/>
      <c r="H98" s="201"/>
      <c r="I98" s="202"/>
      <c r="J98" s="203" t="s">
        <v>372</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373</v>
      </c>
      <c r="D100" s="42"/>
      <c r="E100" s="42"/>
      <c r="F100" s="42"/>
      <c r="G100" s="42"/>
      <c r="H100" s="42"/>
      <c r="I100" s="157"/>
      <c r="J100" s="112">
        <f>J131</f>
        <v>0</v>
      </c>
      <c r="K100" s="42"/>
      <c r="L100" s="65"/>
      <c r="S100" s="40"/>
      <c r="T100" s="40"/>
      <c r="U100" s="40"/>
      <c r="V100" s="40"/>
      <c r="W100" s="40"/>
      <c r="X100" s="40"/>
      <c r="Y100" s="40"/>
      <c r="Z100" s="40"/>
      <c r="AA100" s="40"/>
      <c r="AB100" s="40"/>
      <c r="AC100" s="40"/>
      <c r="AD100" s="40"/>
      <c r="AE100" s="40"/>
      <c r="AU100" s="18" t="s">
        <v>374</v>
      </c>
    </row>
    <row r="101" s="9" customFormat="1" ht="24.96" customHeight="1">
      <c r="A101" s="9"/>
      <c r="B101" s="205"/>
      <c r="C101" s="206"/>
      <c r="D101" s="207" t="s">
        <v>452</v>
      </c>
      <c r="E101" s="208"/>
      <c r="F101" s="208"/>
      <c r="G101" s="208"/>
      <c r="H101" s="208"/>
      <c r="I101" s="209"/>
      <c r="J101" s="210">
        <f>J132</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453</v>
      </c>
      <c r="E102" s="214"/>
      <c r="F102" s="214"/>
      <c r="G102" s="214"/>
      <c r="H102" s="214"/>
      <c r="I102" s="215"/>
      <c r="J102" s="216">
        <f>J133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558</v>
      </c>
      <c r="E103" s="214"/>
      <c r="F103" s="214"/>
      <c r="G103" s="214"/>
      <c r="H103" s="214"/>
      <c r="I103" s="215"/>
      <c r="J103" s="216">
        <f>J187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7591</v>
      </c>
      <c r="E104" s="214"/>
      <c r="F104" s="214"/>
      <c r="G104" s="214"/>
      <c r="H104" s="214"/>
      <c r="I104" s="215"/>
      <c r="J104" s="216">
        <f>J193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454</v>
      </c>
      <c r="E105" s="214"/>
      <c r="F105" s="214"/>
      <c r="G105" s="214"/>
      <c r="H105" s="214"/>
      <c r="I105" s="215"/>
      <c r="J105" s="216">
        <f>J252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455</v>
      </c>
      <c r="E106" s="214"/>
      <c r="F106" s="214"/>
      <c r="G106" s="214"/>
      <c r="H106" s="214"/>
      <c r="I106" s="215"/>
      <c r="J106" s="216">
        <f>J283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562</v>
      </c>
      <c r="E107" s="214"/>
      <c r="F107" s="214"/>
      <c r="G107" s="214"/>
      <c r="H107" s="214"/>
      <c r="I107" s="215"/>
      <c r="J107" s="216">
        <f>J291</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383</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3.25" customHeight="1">
      <c r="A117" s="40"/>
      <c r="B117" s="41"/>
      <c r="C117" s="42"/>
      <c r="D117" s="42"/>
      <c r="E117" s="199" t="str">
        <f>E7</f>
        <v>NNP Moravská Třebová, výstavba nového objektu nemocnice a výjezdové základny ZZS PAK</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368</v>
      </c>
      <c r="D118" s="23"/>
      <c r="E118" s="23"/>
      <c r="F118" s="23"/>
      <c r="G118" s="23"/>
      <c r="H118" s="23"/>
      <c r="I118" s="149"/>
      <c r="J118" s="23"/>
      <c r="K118" s="23"/>
      <c r="L118" s="21"/>
    </row>
    <row r="119" s="1" customFormat="1" ht="16.5" customHeight="1">
      <c r="B119" s="22"/>
      <c r="C119" s="23"/>
      <c r="D119" s="23"/>
      <c r="E119" s="199" t="s">
        <v>9228</v>
      </c>
      <c r="F119" s="23"/>
      <c r="G119" s="23"/>
      <c r="H119" s="23"/>
      <c r="I119" s="149"/>
      <c r="J119" s="23"/>
      <c r="K119" s="23"/>
      <c r="L119" s="21"/>
    </row>
    <row r="120" s="1" customFormat="1" ht="12" customHeight="1">
      <c r="B120" s="22"/>
      <c r="C120" s="33" t="s">
        <v>556</v>
      </c>
      <c r="D120" s="23"/>
      <c r="E120" s="23"/>
      <c r="F120" s="23"/>
      <c r="G120" s="23"/>
      <c r="H120" s="23"/>
      <c r="I120" s="149"/>
      <c r="J120" s="23"/>
      <c r="K120" s="23"/>
      <c r="L120" s="21"/>
    </row>
    <row r="121" s="2" customFormat="1" ht="16.5" customHeight="1">
      <c r="A121" s="40"/>
      <c r="B121" s="41"/>
      <c r="C121" s="42"/>
      <c r="D121" s="42"/>
      <c r="E121" s="333" t="s">
        <v>9301</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4348</v>
      </c>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E13</f>
        <v>SO 602.4 - Chodníky v ul. Školní</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F16</f>
        <v>Moravská Třebová</v>
      </c>
      <c r="G125" s="42"/>
      <c r="H125" s="42"/>
      <c r="I125" s="159" t="s">
        <v>24</v>
      </c>
      <c r="J125" s="81" t="str">
        <f>IF(J16="","",J16)</f>
        <v>1. 6. 2020</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30</v>
      </c>
      <c r="D127" s="42"/>
      <c r="E127" s="42"/>
      <c r="F127" s="28" t="str">
        <f>E19</f>
        <v>Statutární město Moravská Třebová</v>
      </c>
      <c r="G127" s="42"/>
      <c r="H127" s="42"/>
      <c r="I127" s="159" t="s">
        <v>36</v>
      </c>
      <c r="J127" s="38" t="str">
        <f>E25</f>
        <v>SIEBERT + TALAŠ, spol. s r.o.</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IF(E22="","",E22)</f>
        <v>Vyplň údaj</v>
      </c>
      <c r="G128" s="42"/>
      <c r="H128" s="42"/>
      <c r="I128" s="159" t="s">
        <v>39</v>
      </c>
      <c r="J128" s="38" t="str">
        <f>E28</f>
        <v xml:space="preserve"> </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11" customFormat="1" ht="29.28" customHeight="1">
      <c r="A130" s="218"/>
      <c r="B130" s="219"/>
      <c r="C130" s="220" t="s">
        <v>384</v>
      </c>
      <c r="D130" s="221" t="s">
        <v>68</v>
      </c>
      <c r="E130" s="221" t="s">
        <v>64</v>
      </c>
      <c r="F130" s="221" t="s">
        <v>65</v>
      </c>
      <c r="G130" s="221" t="s">
        <v>385</v>
      </c>
      <c r="H130" s="221" t="s">
        <v>386</v>
      </c>
      <c r="I130" s="222" t="s">
        <v>387</v>
      </c>
      <c r="J130" s="223" t="s">
        <v>372</v>
      </c>
      <c r="K130" s="224" t="s">
        <v>388</v>
      </c>
      <c r="L130" s="225"/>
      <c r="M130" s="102" t="s">
        <v>1</v>
      </c>
      <c r="N130" s="103" t="s">
        <v>47</v>
      </c>
      <c r="O130" s="103" t="s">
        <v>389</v>
      </c>
      <c r="P130" s="103" t="s">
        <v>390</v>
      </c>
      <c r="Q130" s="103" t="s">
        <v>391</v>
      </c>
      <c r="R130" s="103" t="s">
        <v>392</v>
      </c>
      <c r="S130" s="103" t="s">
        <v>393</v>
      </c>
      <c r="T130" s="104" t="s">
        <v>394</v>
      </c>
      <c r="U130" s="218"/>
      <c r="V130" s="218"/>
      <c r="W130" s="218"/>
      <c r="X130" s="218"/>
      <c r="Y130" s="218"/>
      <c r="Z130" s="218"/>
      <c r="AA130" s="218"/>
      <c r="AB130" s="218"/>
      <c r="AC130" s="218"/>
      <c r="AD130" s="218"/>
      <c r="AE130" s="218"/>
    </row>
    <row r="131" s="2" customFormat="1" ht="22.8" customHeight="1">
      <c r="A131" s="40"/>
      <c r="B131" s="41"/>
      <c r="C131" s="109" t="s">
        <v>395</v>
      </c>
      <c r="D131" s="42"/>
      <c r="E131" s="42"/>
      <c r="F131" s="42"/>
      <c r="G131" s="42"/>
      <c r="H131" s="42"/>
      <c r="I131" s="157"/>
      <c r="J131" s="226">
        <f>BK131</f>
        <v>0</v>
      </c>
      <c r="K131" s="42"/>
      <c r="L131" s="46"/>
      <c r="M131" s="105"/>
      <c r="N131" s="227"/>
      <c r="O131" s="106"/>
      <c r="P131" s="228">
        <f>P132</f>
        <v>0</v>
      </c>
      <c r="Q131" s="106"/>
      <c r="R131" s="228">
        <f>R132</f>
        <v>0</v>
      </c>
      <c r="S131" s="106"/>
      <c r="T131" s="229">
        <f>T132</f>
        <v>0</v>
      </c>
      <c r="U131" s="40"/>
      <c r="V131" s="40"/>
      <c r="W131" s="40"/>
      <c r="X131" s="40"/>
      <c r="Y131" s="40"/>
      <c r="Z131" s="40"/>
      <c r="AA131" s="40"/>
      <c r="AB131" s="40"/>
      <c r="AC131" s="40"/>
      <c r="AD131" s="40"/>
      <c r="AE131" s="40"/>
      <c r="AT131" s="18" t="s">
        <v>82</v>
      </c>
      <c r="AU131" s="18" t="s">
        <v>374</v>
      </c>
      <c r="BK131" s="230">
        <f>BK132</f>
        <v>0</v>
      </c>
    </row>
    <row r="132" s="12" customFormat="1" ht="25.92" customHeight="1">
      <c r="A132" s="12"/>
      <c r="B132" s="231"/>
      <c r="C132" s="232"/>
      <c r="D132" s="233" t="s">
        <v>82</v>
      </c>
      <c r="E132" s="234" t="s">
        <v>456</v>
      </c>
      <c r="F132" s="234" t="s">
        <v>457</v>
      </c>
      <c r="G132" s="232"/>
      <c r="H132" s="232"/>
      <c r="I132" s="235"/>
      <c r="J132" s="236">
        <f>BK132</f>
        <v>0</v>
      </c>
      <c r="K132" s="232"/>
      <c r="L132" s="237"/>
      <c r="M132" s="238"/>
      <c r="N132" s="239"/>
      <c r="O132" s="239"/>
      <c r="P132" s="240">
        <f>P133+P187+P193+P252+P283+P291</f>
        <v>0</v>
      </c>
      <c r="Q132" s="239"/>
      <c r="R132" s="240">
        <f>R133+R187+R193+R252+R283+R291</f>
        <v>0</v>
      </c>
      <c r="S132" s="239"/>
      <c r="T132" s="241">
        <f>T133+T187+T193+T252+T283+T291</f>
        <v>0</v>
      </c>
      <c r="U132" s="12"/>
      <c r="V132" s="12"/>
      <c r="W132" s="12"/>
      <c r="X132" s="12"/>
      <c r="Y132" s="12"/>
      <c r="Z132" s="12"/>
      <c r="AA132" s="12"/>
      <c r="AB132" s="12"/>
      <c r="AC132" s="12"/>
      <c r="AD132" s="12"/>
      <c r="AE132" s="12"/>
      <c r="AR132" s="242" t="s">
        <v>91</v>
      </c>
      <c r="AT132" s="243" t="s">
        <v>82</v>
      </c>
      <c r="AU132" s="243" t="s">
        <v>83</v>
      </c>
      <c r="AY132" s="242" t="s">
        <v>397</v>
      </c>
      <c r="BK132" s="244">
        <f>BK133+BK187+BK193+BK252+BK283+BK291</f>
        <v>0</v>
      </c>
    </row>
    <row r="133" s="12" customFormat="1" ht="22.8" customHeight="1">
      <c r="A133" s="12"/>
      <c r="B133" s="231"/>
      <c r="C133" s="232"/>
      <c r="D133" s="233" t="s">
        <v>82</v>
      </c>
      <c r="E133" s="245" t="s">
        <v>91</v>
      </c>
      <c r="F133" s="245" t="s">
        <v>458</v>
      </c>
      <c r="G133" s="232"/>
      <c r="H133" s="232"/>
      <c r="I133" s="235"/>
      <c r="J133" s="246">
        <f>BK133</f>
        <v>0</v>
      </c>
      <c r="K133" s="232"/>
      <c r="L133" s="237"/>
      <c r="M133" s="238"/>
      <c r="N133" s="239"/>
      <c r="O133" s="239"/>
      <c r="P133" s="240">
        <f>SUM(P134:P186)</f>
        <v>0</v>
      </c>
      <c r="Q133" s="239"/>
      <c r="R133" s="240">
        <f>SUM(R134:R186)</f>
        <v>0</v>
      </c>
      <c r="S133" s="239"/>
      <c r="T133" s="241">
        <f>SUM(T134:T186)</f>
        <v>0</v>
      </c>
      <c r="U133" s="12"/>
      <c r="V133" s="12"/>
      <c r="W133" s="12"/>
      <c r="X133" s="12"/>
      <c r="Y133" s="12"/>
      <c r="Z133" s="12"/>
      <c r="AA133" s="12"/>
      <c r="AB133" s="12"/>
      <c r="AC133" s="12"/>
      <c r="AD133" s="12"/>
      <c r="AE133" s="12"/>
      <c r="AR133" s="242" t="s">
        <v>91</v>
      </c>
      <c r="AT133" s="243" t="s">
        <v>82</v>
      </c>
      <c r="AU133" s="243" t="s">
        <v>91</v>
      </c>
      <c r="AY133" s="242" t="s">
        <v>397</v>
      </c>
      <c r="BK133" s="244">
        <f>SUM(BK134:BK186)</f>
        <v>0</v>
      </c>
    </row>
    <row r="134" s="2" customFormat="1" ht="21.75" customHeight="1">
      <c r="A134" s="40"/>
      <c r="B134" s="41"/>
      <c r="C134" s="247" t="s">
        <v>91</v>
      </c>
      <c r="D134" s="247" t="s">
        <v>400</v>
      </c>
      <c r="E134" s="248" t="s">
        <v>9303</v>
      </c>
      <c r="F134" s="249" t="s">
        <v>9304</v>
      </c>
      <c r="G134" s="250" t="s">
        <v>546</v>
      </c>
      <c r="H134" s="251">
        <v>242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400</v>
      </c>
      <c r="AU134" s="259" t="s">
        <v>93</v>
      </c>
      <c r="AY134" s="18" t="s">
        <v>397</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93</v>
      </c>
    </row>
    <row r="135" s="16" customFormat="1">
      <c r="A135" s="16"/>
      <c r="B135" s="306"/>
      <c r="C135" s="307"/>
      <c r="D135" s="261" t="s">
        <v>465</v>
      </c>
      <c r="E135" s="308" t="s">
        <v>1</v>
      </c>
      <c r="F135" s="309" t="s">
        <v>9305</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465</v>
      </c>
      <c r="AU135" s="315" t="s">
        <v>93</v>
      </c>
      <c r="AV135" s="16" t="s">
        <v>91</v>
      </c>
      <c r="AW135" s="16" t="s">
        <v>38</v>
      </c>
      <c r="AX135" s="16" t="s">
        <v>83</v>
      </c>
      <c r="AY135" s="315" t="s">
        <v>397</v>
      </c>
    </row>
    <row r="136" s="13" customFormat="1">
      <c r="A136" s="13"/>
      <c r="B136" s="269"/>
      <c r="C136" s="270"/>
      <c r="D136" s="261" t="s">
        <v>465</v>
      </c>
      <c r="E136" s="271" t="s">
        <v>1</v>
      </c>
      <c r="F136" s="272" t="s">
        <v>9306</v>
      </c>
      <c r="G136" s="270"/>
      <c r="H136" s="273">
        <v>242</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465</v>
      </c>
      <c r="AU136" s="279" t="s">
        <v>93</v>
      </c>
      <c r="AV136" s="13" t="s">
        <v>93</v>
      </c>
      <c r="AW136" s="13" t="s">
        <v>38</v>
      </c>
      <c r="AX136" s="13" t="s">
        <v>83</v>
      </c>
      <c r="AY136" s="279" t="s">
        <v>397</v>
      </c>
    </row>
    <row r="137" s="14" customFormat="1">
      <c r="A137" s="14"/>
      <c r="B137" s="280"/>
      <c r="C137" s="281"/>
      <c r="D137" s="261" t="s">
        <v>465</v>
      </c>
      <c r="E137" s="282" t="s">
        <v>1</v>
      </c>
      <c r="F137" s="283" t="s">
        <v>467</v>
      </c>
      <c r="G137" s="281"/>
      <c r="H137" s="284">
        <v>242</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465</v>
      </c>
      <c r="AU137" s="290" t="s">
        <v>93</v>
      </c>
      <c r="AV137" s="14" t="s">
        <v>124</v>
      </c>
      <c r="AW137" s="14" t="s">
        <v>38</v>
      </c>
      <c r="AX137" s="14" t="s">
        <v>91</v>
      </c>
      <c r="AY137" s="290" t="s">
        <v>397</v>
      </c>
    </row>
    <row r="138" s="2" customFormat="1" ht="21.75" customHeight="1">
      <c r="A138" s="40"/>
      <c r="B138" s="41"/>
      <c r="C138" s="247" t="s">
        <v>93</v>
      </c>
      <c r="D138" s="247" t="s">
        <v>400</v>
      </c>
      <c r="E138" s="248" t="s">
        <v>8989</v>
      </c>
      <c r="F138" s="249" t="s">
        <v>8990</v>
      </c>
      <c r="G138" s="250" t="s">
        <v>546</v>
      </c>
      <c r="H138" s="251">
        <v>242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400</v>
      </c>
      <c r="AU138" s="259" t="s">
        <v>93</v>
      </c>
      <c r="AY138" s="18" t="s">
        <v>397</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16" customFormat="1">
      <c r="A139" s="16"/>
      <c r="B139" s="306"/>
      <c r="C139" s="307"/>
      <c r="D139" s="261" t="s">
        <v>465</v>
      </c>
      <c r="E139" s="308" t="s">
        <v>1</v>
      </c>
      <c r="F139" s="309" t="s">
        <v>9305</v>
      </c>
      <c r="G139" s="307"/>
      <c r="H139" s="308" t="s">
        <v>1</v>
      </c>
      <c r="I139" s="310"/>
      <c r="J139" s="307"/>
      <c r="K139" s="307"/>
      <c r="L139" s="311"/>
      <c r="M139" s="312"/>
      <c r="N139" s="313"/>
      <c r="O139" s="313"/>
      <c r="P139" s="313"/>
      <c r="Q139" s="313"/>
      <c r="R139" s="313"/>
      <c r="S139" s="313"/>
      <c r="T139" s="314"/>
      <c r="U139" s="16"/>
      <c r="V139" s="16"/>
      <c r="W139" s="16"/>
      <c r="X139" s="16"/>
      <c r="Y139" s="16"/>
      <c r="Z139" s="16"/>
      <c r="AA139" s="16"/>
      <c r="AB139" s="16"/>
      <c r="AC139" s="16"/>
      <c r="AD139" s="16"/>
      <c r="AE139" s="16"/>
      <c r="AT139" s="315" t="s">
        <v>465</v>
      </c>
      <c r="AU139" s="315" t="s">
        <v>93</v>
      </c>
      <c r="AV139" s="16" t="s">
        <v>91</v>
      </c>
      <c r="AW139" s="16" t="s">
        <v>38</v>
      </c>
      <c r="AX139" s="16" t="s">
        <v>83</v>
      </c>
      <c r="AY139" s="315" t="s">
        <v>397</v>
      </c>
    </row>
    <row r="140" s="13" customFormat="1">
      <c r="A140" s="13"/>
      <c r="B140" s="269"/>
      <c r="C140" s="270"/>
      <c r="D140" s="261" t="s">
        <v>465</v>
      </c>
      <c r="E140" s="271" t="s">
        <v>1</v>
      </c>
      <c r="F140" s="272" t="s">
        <v>9306</v>
      </c>
      <c r="G140" s="270"/>
      <c r="H140" s="273">
        <v>242</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465</v>
      </c>
      <c r="AU140" s="279" t="s">
        <v>93</v>
      </c>
      <c r="AV140" s="13" t="s">
        <v>93</v>
      </c>
      <c r="AW140" s="13" t="s">
        <v>38</v>
      </c>
      <c r="AX140" s="13" t="s">
        <v>83</v>
      </c>
      <c r="AY140" s="279" t="s">
        <v>397</v>
      </c>
    </row>
    <row r="141" s="14" customFormat="1">
      <c r="A141" s="14"/>
      <c r="B141" s="280"/>
      <c r="C141" s="281"/>
      <c r="D141" s="261" t="s">
        <v>465</v>
      </c>
      <c r="E141" s="282" t="s">
        <v>1</v>
      </c>
      <c r="F141" s="283" t="s">
        <v>467</v>
      </c>
      <c r="G141" s="281"/>
      <c r="H141" s="284">
        <v>242</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465</v>
      </c>
      <c r="AU141" s="290" t="s">
        <v>93</v>
      </c>
      <c r="AV141" s="14" t="s">
        <v>124</v>
      </c>
      <c r="AW141" s="14" t="s">
        <v>38</v>
      </c>
      <c r="AX141" s="14" t="s">
        <v>91</v>
      </c>
      <c r="AY141" s="290" t="s">
        <v>397</v>
      </c>
    </row>
    <row r="142" s="2" customFormat="1" ht="21.75" customHeight="1">
      <c r="A142" s="40"/>
      <c r="B142" s="41"/>
      <c r="C142" s="247" t="s">
        <v>112</v>
      </c>
      <c r="D142" s="247" t="s">
        <v>400</v>
      </c>
      <c r="E142" s="248" t="s">
        <v>9307</v>
      </c>
      <c r="F142" s="249" t="s">
        <v>9308</v>
      </c>
      <c r="G142" s="250" t="s">
        <v>546</v>
      </c>
      <c r="H142" s="251">
        <v>805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400</v>
      </c>
      <c r="AU142" s="259" t="s">
        <v>93</v>
      </c>
      <c r="AY142" s="18" t="s">
        <v>397</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133</v>
      </c>
    </row>
    <row r="143" s="16" customFormat="1">
      <c r="A143" s="16"/>
      <c r="B143" s="306"/>
      <c r="C143" s="307"/>
      <c r="D143" s="261" t="s">
        <v>465</v>
      </c>
      <c r="E143" s="308" t="s">
        <v>1</v>
      </c>
      <c r="F143" s="309" t="s">
        <v>9305</v>
      </c>
      <c r="G143" s="307"/>
      <c r="H143" s="308" t="s">
        <v>1</v>
      </c>
      <c r="I143" s="310"/>
      <c r="J143" s="307"/>
      <c r="K143" s="307"/>
      <c r="L143" s="311"/>
      <c r="M143" s="312"/>
      <c r="N143" s="313"/>
      <c r="O143" s="313"/>
      <c r="P143" s="313"/>
      <c r="Q143" s="313"/>
      <c r="R143" s="313"/>
      <c r="S143" s="313"/>
      <c r="T143" s="314"/>
      <c r="U143" s="16"/>
      <c r="V143" s="16"/>
      <c r="W143" s="16"/>
      <c r="X143" s="16"/>
      <c r="Y143" s="16"/>
      <c r="Z143" s="16"/>
      <c r="AA143" s="16"/>
      <c r="AB143" s="16"/>
      <c r="AC143" s="16"/>
      <c r="AD143" s="16"/>
      <c r="AE143" s="16"/>
      <c r="AT143" s="315" t="s">
        <v>465</v>
      </c>
      <c r="AU143" s="315" t="s">
        <v>93</v>
      </c>
      <c r="AV143" s="16" t="s">
        <v>91</v>
      </c>
      <c r="AW143" s="16" t="s">
        <v>38</v>
      </c>
      <c r="AX143" s="16" t="s">
        <v>83</v>
      </c>
      <c r="AY143" s="315" t="s">
        <v>397</v>
      </c>
    </row>
    <row r="144" s="13" customFormat="1">
      <c r="A144" s="13"/>
      <c r="B144" s="269"/>
      <c r="C144" s="270"/>
      <c r="D144" s="261" t="s">
        <v>465</v>
      </c>
      <c r="E144" s="271" t="s">
        <v>1</v>
      </c>
      <c r="F144" s="272" t="s">
        <v>9309</v>
      </c>
      <c r="G144" s="270"/>
      <c r="H144" s="273">
        <v>805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465</v>
      </c>
      <c r="AU144" s="279" t="s">
        <v>93</v>
      </c>
      <c r="AV144" s="13" t="s">
        <v>93</v>
      </c>
      <c r="AW144" s="13" t="s">
        <v>38</v>
      </c>
      <c r="AX144" s="13" t="s">
        <v>83</v>
      </c>
      <c r="AY144" s="279" t="s">
        <v>397</v>
      </c>
    </row>
    <row r="145" s="14" customFormat="1">
      <c r="A145" s="14"/>
      <c r="B145" s="280"/>
      <c r="C145" s="281"/>
      <c r="D145" s="261" t="s">
        <v>465</v>
      </c>
      <c r="E145" s="282" t="s">
        <v>1</v>
      </c>
      <c r="F145" s="283" t="s">
        <v>467</v>
      </c>
      <c r="G145" s="281"/>
      <c r="H145" s="284">
        <v>805</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465</v>
      </c>
      <c r="AU145" s="290" t="s">
        <v>93</v>
      </c>
      <c r="AV145" s="14" t="s">
        <v>124</v>
      </c>
      <c r="AW145" s="14" t="s">
        <v>38</v>
      </c>
      <c r="AX145" s="14" t="s">
        <v>91</v>
      </c>
      <c r="AY145" s="290" t="s">
        <v>397</v>
      </c>
    </row>
    <row r="146" s="2" customFormat="1" ht="21.75" customHeight="1">
      <c r="A146" s="40"/>
      <c r="B146" s="41"/>
      <c r="C146" s="247" t="s">
        <v>124</v>
      </c>
      <c r="D146" s="247" t="s">
        <v>400</v>
      </c>
      <c r="E146" s="248" t="s">
        <v>9310</v>
      </c>
      <c r="F146" s="249" t="s">
        <v>9311</v>
      </c>
      <c r="G146" s="250" t="s">
        <v>546</v>
      </c>
      <c r="H146" s="251">
        <v>805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400</v>
      </c>
      <c r="AU146" s="259" t="s">
        <v>93</v>
      </c>
      <c r="AY146" s="18" t="s">
        <v>397</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136</v>
      </c>
    </row>
    <row r="147" s="16" customFormat="1">
      <c r="A147" s="16"/>
      <c r="B147" s="306"/>
      <c r="C147" s="307"/>
      <c r="D147" s="261" t="s">
        <v>465</v>
      </c>
      <c r="E147" s="308" t="s">
        <v>1</v>
      </c>
      <c r="F147" s="309" t="s">
        <v>9305</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465</v>
      </c>
      <c r="AU147" s="315" t="s">
        <v>93</v>
      </c>
      <c r="AV147" s="16" t="s">
        <v>91</v>
      </c>
      <c r="AW147" s="16" t="s">
        <v>38</v>
      </c>
      <c r="AX147" s="16" t="s">
        <v>83</v>
      </c>
      <c r="AY147" s="315" t="s">
        <v>397</v>
      </c>
    </row>
    <row r="148" s="13" customFormat="1">
      <c r="A148" s="13"/>
      <c r="B148" s="269"/>
      <c r="C148" s="270"/>
      <c r="D148" s="261" t="s">
        <v>465</v>
      </c>
      <c r="E148" s="271" t="s">
        <v>1</v>
      </c>
      <c r="F148" s="272" t="s">
        <v>9309</v>
      </c>
      <c r="G148" s="270"/>
      <c r="H148" s="273">
        <v>805</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465</v>
      </c>
      <c r="AU148" s="279" t="s">
        <v>93</v>
      </c>
      <c r="AV148" s="13" t="s">
        <v>93</v>
      </c>
      <c r="AW148" s="13" t="s">
        <v>38</v>
      </c>
      <c r="AX148" s="13" t="s">
        <v>83</v>
      </c>
      <c r="AY148" s="279" t="s">
        <v>397</v>
      </c>
    </row>
    <row r="149" s="14" customFormat="1">
      <c r="A149" s="14"/>
      <c r="B149" s="280"/>
      <c r="C149" s="281"/>
      <c r="D149" s="261" t="s">
        <v>465</v>
      </c>
      <c r="E149" s="282" t="s">
        <v>1</v>
      </c>
      <c r="F149" s="283" t="s">
        <v>467</v>
      </c>
      <c r="G149" s="281"/>
      <c r="H149" s="284">
        <v>805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465</v>
      </c>
      <c r="AU149" s="290" t="s">
        <v>93</v>
      </c>
      <c r="AV149" s="14" t="s">
        <v>124</v>
      </c>
      <c r="AW149" s="14" t="s">
        <v>38</v>
      </c>
      <c r="AX149" s="14" t="s">
        <v>91</v>
      </c>
      <c r="AY149" s="290" t="s">
        <v>397</v>
      </c>
    </row>
    <row r="150" s="2" customFormat="1" ht="16.5" customHeight="1">
      <c r="A150" s="40"/>
      <c r="B150" s="41"/>
      <c r="C150" s="247" t="s">
        <v>130</v>
      </c>
      <c r="D150" s="247" t="s">
        <v>400</v>
      </c>
      <c r="E150" s="248" t="s">
        <v>459</v>
      </c>
      <c r="F150" s="249" t="s">
        <v>460</v>
      </c>
      <c r="G150" s="250" t="s">
        <v>461</v>
      </c>
      <c r="H150" s="251">
        <v>286.5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400</v>
      </c>
      <c r="AU150" s="259" t="s">
        <v>93</v>
      </c>
      <c r="AY150" s="18" t="s">
        <v>397</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6" customFormat="1">
      <c r="A151" s="16"/>
      <c r="B151" s="306"/>
      <c r="C151" s="307"/>
      <c r="D151" s="261" t="s">
        <v>465</v>
      </c>
      <c r="E151" s="308" t="s">
        <v>1</v>
      </c>
      <c r="F151" s="309" t="s">
        <v>9305</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465</v>
      </c>
      <c r="AU151" s="315" t="s">
        <v>93</v>
      </c>
      <c r="AV151" s="16" t="s">
        <v>91</v>
      </c>
      <c r="AW151" s="16" t="s">
        <v>38</v>
      </c>
      <c r="AX151" s="16" t="s">
        <v>83</v>
      </c>
      <c r="AY151" s="315" t="s">
        <v>397</v>
      </c>
    </row>
    <row r="152" s="13" customFormat="1">
      <c r="A152" s="13"/>
      <c r="B152" s="269"/>
      <c r="C152" s="270"/>
      <c r="D152" s="261" t="s">
        <v>465</v>
      </c>
      <c r="E152" s="271" t="s">
        <v>1</v>
      </c>
      <c r="F152" s="272" t="s">
        <v>9312</v>
      </c>
      <c r="G152" s="270"/>
      <c r="H152" s="273">
        <v>286.5</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465</v>
      </c>
      <c r="AU152" s="279" t="s">
        <v>93</v>
      </c>
      <c r="AV152" s="13" t="s">
        <v>93</v>
      </c>
      <c r="AW152" s="13" t="s">
        <v>38</v>
      </c>
      <c r="AX152" s="13" t="s">
        <v>83</v>
      </c>
      <c r="AY152" s="279" t="s">
        <v>397</v>
      </c>
    </row>
    <row r="153" s="14" customFormat="1">
      <c r="A153" s="14"/>
      <c r="B153" s="280"/>
      <c r="C153" s="281"/>
      <c r="D153" s="261" t="s">
        <v>465</v>
      </c>
      <c r="E153" s="282" t="s">
        <v>1</v>
      </c>
      <c r="F153" s="283" t="s">
        <v>467</v>
      </c>
      <c r="G153" s="281"/>
      <c r="H153" s="284">
        <v>286.5</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465</v>
      </c>
      <c r="AU153" s="290" t="s">
        <v>93</v>
      </c>
      <c r="AV153" s="14" t="s">
        <v>124</v>
      </c>
      <c r="AW153" s="14" t="s">
        <v>38</v>
      </c>
      <c r="AX153" s="14" t="s">
        <v>91</v>
      </c>
      <c r="AY153" s="290" t="s">
        <v>397</v>
      </c>
    </row>
    <row r="154" s="2" customFormat="1" ht="16.5" customHeight="1">
      <c r="A154" s="40"/>
      <c r="B154" s="41"/>
      <c r="C154" s="247" t="s">
        <v>133</v>
      </c>
      <c r="D154" s="247" t="s">
        <v>400</v>
      </c>
      <c r="E154" s="248" t="s">
        <v>8993</v>
      </c>
      <c r="F154" s="249" t="s">
        <v>8994</v>
      </c>
      <c r="G154" s="250" t="s">
        <v>546</v>
      </c>
      <c r="H154" s="251">
        <v>24</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400</v>
      </c>
      <c r="AU154" s="259" t="s">
        <v>93</v>
      </c>
      <c r="AY154" s="18" t="s">
        <v>397</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151</v>
      </c>
    </row>
    <row r="155" s="2" customFormat="1" ht="21.75" customHeight="1">
      <c r="A155" s="40"/>
      <c r="B155" s="41"/>
      <c r="C155" s="247" t="s">
        <v>139</v>
      </c>
      <c r="D155" s="247" t="s">
        <v>400</v>
      </c>
      <c r="E155" s="248" t="s">
        <v>8823</v>
      </c>
      <c r="F155" s="249" t="s">
        <v>8824</v>
      </c>
      <c r="G155" s="250" t="s">
        <v>464</v>
      </c>
      <c r="H155" s="251">
        <v>182.80000000000001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400</v>
      </c>
      <c r="AU155" s="259" t="s">
        <v>93</v>
      </c>
      <c r="AY155" s="18" t="s">
        <v>397</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16" customFormat="1">
      <c r="A156" s="16"/>
      <c r="B156" s="306"/>
      <c r="C156" s="307"/>
      <c r="D156" s="261" t="s">
        <v>465</v>
      </c>
      <c r="E156" s="308" t="s">
        <v>1</v>
      </c>
      <c r="F156" s="309" t="s">
        <v>9305</v>
      </c>
      <c r="G156" s="307"/>
      <c r="H156" s="308" t="s">
        <v>1</v>
      </c>
      <c r="I156" s="310"/>
      <c r="J156" s="307"/>
      <c r="K156" s="307"/>
      <c r="L156" s="311"/>
      <c r="M156" s="312"/>
      <c r="N156" s="313"/>
      <c r="O156" s="313"/>
      <c r="P156" s="313"/>
      <c r="Q156" s="313"/>
      <c r="R156" s="313"/>
      <c r="S156" s="313"/>
      <c r="T156" s="314"/>
      <c r="U156" s="16"/>
      <c r="V156" s="16"/>
      <c r="W156" s="16"/>
      <c r="X156" s="16"/>
      <c r="Y156" s="16"/>
      <c r="Z156" s="16"/>
      <c r="AA156" s="16"/>
      <c r="AB156" s="16"/>
      <c r="AC156" s="16"/>
      <c r="AD156" s="16"/>
      <c r="AE156" s="16"/>
      <c r="AT156" s="315" t="s">
        <v>465</v>
      </c>
      <c r="AU156" s="315" t="s">
        <v>93</v>
      </c>
      <c r="AV156" s="16" t="s">
        <v>91</v>
      </c>
      <c r="AW156" s="16" t="s">
        <v>38</v>
      </c>
      <c r="AX156" s="16" t="s">
        <v>83</v>
      </c>
      <c r="AY156" s="315" t="s">
        <v>397</v>
      </c>
    </row>
    <row r="157" s="13" customFormat="1">
      <c r="A157" s="13"/>
      <c r="B157" s="269"/>
      <c r="C157" s="270"/>
      <c r="D157" s="261" t="s">
        <v>465</v>
      </c>
      <c r="E157" s="271" t="s">
        <v>1</v>
      </c>
      <c r="F157" s="272" t="s">
        <v>9313</v>
      </c>
      <c r="G157" s="270"/>
      <c r="H157" s="273">
        <v>182.80000000000001</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465</v>
      </c>
      <c r="AU157" s="279" t="s">
        <v>93</v>
      </c>
      <c r="AV157" s="13" t="s">
        <v>93</v>
      </c>
      <c r="AW157" s="13" t="s">
        <v>38</v>
      </c>
      <c r="AX157" s="13" t="s">
        <v>83</v>
      </c>
      <c r="AY157" s="279" t="s">
        <v>397</v>
      </c>
    </row>
    <row r="158" s="14" customFormat="1">
      <c r="A158" s="14"/>
      <c r="B158" s="280"/>
      <c r="C158" s="281"/>
      <c r="D158" s="261" t="s">
        <v>465</v>
      </c>
      <c r="E158" s="282" t="s">
        <v>1</v>
      </c>
      <c r="F158" s="283" t="s">
        <v>467</v>
      </c>
      <c r="G158" s="281"/>
      <c r="H158" s="284">
        <v>182.80000000000001</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465</v>
      </c>
      <c r="AU158" s="290" t="s">
        <v>93</v>
      </c>
      <c r="AV158" s="14" t="s">
        <v>124</v>
      </c>
      <c r="AW158" s="14" t="s">
        <v>38</v>
      </c>
      <c r="AX158" s="14" t="s">
        <v>91</v>
      </c>
      <c r="AY158" s="290" t="s">
        <v>397</v>
      </c>
    </row>
    <row r="159" s="2" customFormat="1" ht="21.75" customHeight="1">
      <c r="A159" s="40"/>
      <c r="B159" s="41"/>
      <c r="C159" s="247" t="s">
        <v>136</v>
      </c>
      <c r="D159" s="247" t="s">
        <v>400</v>
      </c>
      <c r="E159" s="248" t="s">
        <v>8826</v>
      </c>
      <c r="F159" s="249" t="s">
        <v>8827</v>
      </c>
      <c r="G159" s="250" t="s">
        <v>464</v>
      </c>
      <c r="H159" s="251">
        <v>19.5</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400</v>
      </c>
      <c r="AU159" s="259" t="s">
        <v>93</v>
      </c>
      <c r="AY159" s="18" t="s">
        <v>397</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6" customFormat="1">
      <c r="A160" s="16"/>
      <c r="B160" s="306"/>
      <c r="C160" s="307"/>
      <c r="D160" s="261" t="s">
        <v>465</v>
      </c>
      <c r="E160" s="308" t="s">
        <v>1</v>
      </c>
      <c r="F160" s="309" t="s">
        <v>9305</v>
      </c>
      <c r="G160" s="307"/>
      <c r="H160" s="308" t="s">
        <v>1</v>
      </c>
      <c r="I160" s="310"/>
      <c r="J160" s="307"/>
      <c r="K160" s="307"/>
      <c r="L160" s="311"/>
      <c r="M160" s="312"/>
      <c r="N160" s="313"/>
      <c r="O160" s="313"/>
      <c r="P160" s="313"/>
      <c r="Q160" s="313"/>
      <c r="R160" s="313"/>
      <c r="S160" s="313"/>
      <c r="T160" s="314"/>
      <c r="U160" s="16"/>
      <c r="V160" s="16"/>
      <c r="W160" s="16"/>
      <c r="X160" s="16"/>
      <c r="Y160" s="16"/>
      <c r="Z160" s="16"/>
      <c r="AA160" s="16"/>
      <c r="AB160" s="16"/>
      <c r="AC160" s="16"/>
      <c r="AD160" s="16"/>
      <c r="AE160" s="16"/>
      <c r="AT160" s="315" t="s">
        <v>465</v>
      </c>
      <c r="AU160" s="315" t="s">
        <v>93</v>
      </c>
      <c r="AV160" s="16" t="s">
        <v>91</v>
      </c>
      <c r="AW160" s="16" t="s">
        <v>38</v>
      </c>
      <c r="AX160" s="16" t="s">
        <v>83</v>
      </c>
      <c r="AY160" s="315" t="s">
        <v>397</v>
      </c>
    </row>
    <row r="161" s="13" customFormat="1">
      <c r="A161" s="13"/>
      <c r="B161" s="269"/>
      <c r="C161" s="270"/>
      <c r="D161" s="261" t="s">
        <v>465</v>
      </c>
      <c r="E161" s="271" t="s">
        <v>1</v>
      </c>
      <c r="F161" s="272" t="s">
        <v>9314</v>
      </c>
      <c r="G161" s="270"/>
      <c r="H161" s="273">
        <v>19.5</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465</v>
      </c>
      <c r="AU161" s="279" t="s">
        <v>93</v>
      </c>
      <c r="AV161" s="13" t="s">
        <v>93</v>
      </c>
      <c r="AW161" s="13" t="s">
        <v>38</v>
      </c>
      <c r="AX161" s="13" t="s">
        <v>83</v>
      </c>
      <c r="AY161" s="279" t="s">
        <v>397</v>
      </c>
    </row>
    <row r="162" s="14" customFormat="1">
      <c r="A162" s="14"/>
      <c r="B162" s="280"/>
      <c r="C162" s="281"/>
      <c r="D162" s="261" t="s">
        <v>465</v>
      </c>
      <c r="E162" s="282" t="s">
        <v>1</v>
      </c>
      <c r="F162" s="283" t="s">
        <v>467</v>
      </c>
      <c r="G162" s="281"/>
      <c r="H162" s="284">
        <v>19.5</v>
      </c>
      <c r="I162" s="285"/>
      <c r="J162" s="281"/>
      <c r="K162" s="281"/>
      <c r="L162" s="286"/>
      <c r="M162" s="287"/>
      <c r="N162" s="288"/>
      <c r="O162" s="288"/>
      <c r="P162" s="288"/>
      <c r="Q162" s="288"/>
      <c r="R162" s="288"/>
      <c r="S162" s="288"/>
      <c r="T162" s="289"/>
      <c r="U162" s="14"/>
      <c r="V162" s="14"/>
      <c r="W162" s="14"/>
      <c r="X162" s="14"/>
      <c r="Y162" s="14"/>
      <c r="Z162" s="14"/>
      <c r="AA162" s="14"/>
      <c r="AB162" s="14"/>
      <c r="AC162" s="14"/>
      <c r="AD162" s="14"/>
      <c r="AE162" s="14"/>
      <c r="AT162" s="290" t="s">
        <v>465</v>
      </c>
      <c r="AU162" s="290" t="s">
        <v>93</v>
      </c>
      <c r="AV162" s="14" t="s">
        <v>124</v>
      </c>
      <c r="AW162" s="14" t="s">
        <v>38</v>
      </c>
      <c r="AX162" s="14" t="s">
        <v>91</v>
      </c>
      <c r="AY162" s="290" t="s">
        <v>397</v>
      </c>
    </row>
    <row r="163" s="2" customFormat="1" ht="21.75" customHeight="1">
      <c r="A163" s="40"/>
      <c r="B163" s="41"/>
      <c r="C163" s="247" t="s">
        <v>142</v>
      </c>
      <c r="D163" s="247" t="s">
        <v>400</v>
      </c>
      <c r="E163" s="248" t="s">
        <v>7556</v>
      </c>
      <c r="F163" s="249" t="s">
        <v>7557</v>
      </c>
      <c r="G163" s="250" t="s">
        <v>464</v>
      </c>
      <c r="H163" s="251">
        <v>19.199999999999999</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400</v>
      </c>
      <c r="AU163" s="259" t="s">
        <v>93</v>
      </c>
      <c r="AY163" s="18" t="s">
        <v>397</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2" customFormat="1">
      <c r="A164" s="40"/>
      <c r="B164" s="41"/>
      <c r="C164" s="42"/>
      <c r="D164" s="261" t="s">
        <v>404</v>
      </c>
      <c r="E164" s="42"/>
      <c r="F164" s="262" t="s">
        <v>7558</v>
      </c>
      <c r="G164" s="42"/>
      <c r="H164" s="42"/>
      <c r="I164" s="157"/>
      <c r="J164" s="42"/>
      <c r="K164" s="42"/>
      <c r="L164" s="46"/>
      <c r="M164" s="263"/>
      <c r="N164" s="264"/>
      <c r="O164" s="93"/>
      <c r="P164" s="93"/>
      <c r="Q164" s="93"/>
      <c r="R164" s="93"/>
      <c r="S164" s="93"/>
      <c r="T164" s="94"/>
      <c r="U164" s="40"/>
      <c r="V164" s="40"/>
      <c r="W164" s="40"/>
      <c r="X164" s="40"/>
      <c r="Y164" s="40"/>
      <c r="Z164" s="40"/>
      <c r="AA164" s="40"/>
      <c r="AB164" s="40"/>
      <c r="AC164" s="40"/>
      <c r="AD164" s="40"/>
      <c r="AE164" s="40"/>
      <c r="AT164" s="18" t="s">
        <v>404</v>
      </c>
      <c r="AU164" s="18" t="s">
        <v>93</v>
      </c>
    </row>
    <row r="165" s="13" customFormat="1">
      <c r="A165" s="13"/>
      <c r="B165" s="269"/>
      <c r="C165" s="270"/>
      <c r="D165" s="261" t="s">
        <v>465</v>
      </c>
      <c r="E165" s="271" t="s">
        <v>1</v>
      </c>
      <c r="F165" s="272" t="s">
        <v>9315</v>
      </c>
      <c r="G165" s="270"/>
      <c r="H165" s="273">
        <v>19.199999999999999</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465</v>
      </c>
      <c r="AU165" s="279" t="s">
        <v>93</v>
      </c>
      <c r="AV165" s="13" t="s">
        <v>93</v>
      </c>
      <c r="AW165" s="13" t="s">
        <v>38</v>
      </c>
      <c r="AX165" s="13" t="s">
        <v>83</v>
      </c>
      <c r="AY165" s="279" t="s">
        <v>397</v>
      </c>
    </row>
    <row r="166" s="14" customFormat="1">
      <c r="A166" s="14"/>
      <c r="B166" s="280"/>
      <c r="C166" s="281"/>
      <c r="D166" s="261" t="s">
        <v>465</v>
      </c>
      <c r="E166" s="282" t="s">
        <v>1</v>
      </c>
      <c r="F166" s="283" t="s">
        <v>467</v>
      </c>
      <c r="G166" s="281"/>
      <c r="H166" s="284">
        <v>19.199999999999999</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465</v>
      </c>
      <c r="AU166" s="290" t="s">
        <v>93</v>
      </c>
      <c r="AV166" s="14" t="s">
        <v>124</v>
      </c>
      <c r="AW166" s="14" t="s">
        <v>38</v>
      </c>
      <c r="AX166" s="14" t="s">
        <v>91</v>
      </c>
      <c r="AY166" s="290" t="s">
        <v>397</v>
      </c>
    </row>
    <row r="167" s="2" customFormat="1" ht="21.75" customHeight="1">
      <c r="A167" s="40"/>
      <c r="B167" s="41"/>
      <c r="C167" s="247" t="s">
        <v>145</v>
      </c>
      <c r="D167" s="247" t="s">
        <v>400</v>
      </c>
      <c r="E167" s="248" t="s">
        <v>7560</v>
      </c>
      <c r="F167" s="249" t="s">
        <v>7561</v>
      </c>
      <c r="G167" s="250" t="s">
        <v>464</v>
      </c>
      <c r="H167" s="251">
        <v>202.30000000000001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400</v>
      </c>
      <c r="AU167" s="259" t="s">
        <v>93</v>
      </c>
      <c r="AY167" s="18" t="s">
        <v>397</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6" customFormat="1">
      <c r="A168" s="16"/>
      <c r="B168" s="306"/>
      <c r="C168" s="307"/>
      <c r="D168" s="261" t="s">
        <v>465</v>
      </c>
      <c r="E168" s="308" t="s">
        <v>1</v>
      </c>
      <c r="F168" s="309" t="s">
        <v>9305</v>
      </c>
      <c r="G168" s="307"/>
      <c r="H168" s="308" t="s">
        <v>1</v>
      </c>
      <c r="I168" s="310"/>
      <c r="J168" s="307"/>
      <c r="K168" s="307"/>
      <c r="L168" s="311"/>
      <c r="M168" s="312"/>
      <c r="N168" s="313"/>
      <c r="O168" s="313"/>
      <c r="P168" s="313"/>
      <c r="Q168" s="313"/>
      <c r="R168" s="313"/>
      <c r="S168" s="313"/>
      <c r="T168" s="314"/>
      <c r="U168" s="16"/>
      <c r="V168" s="16"/>
      <c r="W168" s="16"/>
      <c r="X168" s="16"/>
      <c r="Y168" s="16"/>
      <c r="Z168" s="16"/>
      <c r="AA168" s="16"/>
      <c r="AB168" s="16"/>
      <c r="AC168" s="16"/>
      <c r="AD168" s="16"/>
      <c r="AE168" s="16"/>
      <c r="AT168" s="315" t="s">
        <v>465</v>
      </c>
      <c r="AU168" s="315" t="s">
        <v>93</v>
      </c>
      <c r="AV168" s="16" t="s">
        <v>91</v>
      </c>
      <c r="AW168" s="16" t="s">
        <v>38</v>
      </c>
      <c r="AX168" s="16" t="s">
        <v>83</v>
      </c>
      <c r="AY168" s="315" t="s">
        <v>397</v>
      </c>
    </row>
    <row r="169" s="13" customFormat="1">
      <c r="A169" s="13"/>
      <c r="B169" s="269"/>
      <c r="C169" s="270"/>
      <c r="D169" s="261" t="s">
        <v>465</v>
      </c>
      <c r="E169" s="271" t="s">
        <v>1</v>
      </c>
      <c r="F169" s="272" t="s">
        <v>9316</v>
      </c>
      <c r="G169" s="270"/>
      <c r="H169" s="273">
        <v>202.30000000000001</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465</v>
      </c>
      <c r="AU169" s="279" t="s">
        <v>93</v>
      </c>
      <c r="AV169" s="13" t="s">
        <v>93</v>
      </c>
      <c r="AW169" s="13" t="s">
        <v>38</v>
      </c>
      <c r="AX169" s="13" t="s">
        <v>83</v>
      </c>
      <c r="AY169" s="279" t="s">
        <v>397</v>
      </c>
    </row>
    <row r="170" s="14" customFormat="1">
      <c r="A170" s="14"/>
      <c r="B170" s="280"/>
      <c r="C170" s="281"/>
      <c r="D170" s="261" t="s">
        <v>465</v>
      </c>
      <c r="E170" s="282" t="s">
        <v>1</v>
      </c>
      <c r="F170" s="283" t="s">
        <v>467</v>
      </c>
      <c r="G170" s="281"/>
      <c r="H170" s="284">
        <v>202.30000000000001</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465</v>
      </c>
      <c r="AU170" s="290" t="s">
        <v>93</v>
      </c>
      <c r="AV170" s="14" t="s">
        <v>124</v>
      </c>
      <c r="AW170" s="14" t="s">
        <v>38</v>
      </c>
      <c r="AX170" s="14" t="s">
        <v>91</v>
      </c>
      <c r="AY170" s="290" t="s">
        <v>397</v>
      </c>
    </row>
    <row r="171" s="2" customFormat="1" ht="33" customHeight="1">
      <c r="A171" s="40"/>
      <c r="B171" s="41"/>
      <c r="C171" s="247" t="s">
        <v>148</v>
      </c>
      <c r="D171" s="247" t="s">
        <v>400</v>
      </c>
      <c r="E171" s="248" t="s">
        <v>7565</v>
      </c>
      <c r="F171" s="249" t="s">
        <v>7566</v>
      </c>
      <c r="G171" s="250" t="s">
        <v>464</v>
      </c>
      <c r="H171" s="251">
        <v>4046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400</v>
      </c>
      <c r="AU171" s="259" t="s">
        <v>93</v>
      </c>
      <c r="AY171" s="18" t="s">
        <v>397</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179</v>
      </c>
    </row>
    <row r="172" s="13" customFormat="1">
      <c r="A172" s="13"/>
      <c r="B172" s="269"/>
      <c r="C172" s="270"/>
      <c r="D172" s="261" t="s">
        <v>465</v>
      </c>
      <c r="E172" s="271" t="s">
        <v>1</v>
      </c>
      <c r="F172" s="272" t="s">
        <v>9317</v>
      </c>
      <c r="G172" s="270"/>
      <c r="H172" s="273">
        <v>4046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465</v>
      </c>
      <c r="AU172" s="279" t="s">
        <v>93</v>
      </c>
      <c r="AV172" s="13" t="s">
        <v>93</v>
      </c>
      <c r="AW172" s="13" t="s">
        <v>38</v>
      </c>
      <c r="AX172" s="13" t="s">
        <v>83</v>
      </c>
      <c r="AY172" s="279" t="s">
        <v>397</v>
      </c>
    </row>
    <row r="173" s="14" customFormat="1">
      <c r="A173" s="14"/>
      <c r="B173" s="280"/>
      <c r="C173" s="281"/>
      <c r="D173" s="261" t="s">
        <v>465</v>
      </c>
      <c r="E173" s="282" t="s">
        <v>1</v>
      </c>
      <c r="F173" s="283" t="s">
        <v>467</v>
      </c>
      <c r="G173" s="281"/>
      <c r="H173" s="284">
        <v>4046</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465</v>
      </c>
      <c r="AU173" s="290" t="s">
        <v>93</v>
      </c>
      <c r="AV173" s="14" t="s">
        <v>124</v>
      </c>
      <c r="AW173" s="14" t="s">
        <v>38</v>
      </c>
      <c r="AX173" s="14" t="s">
        <v>91</v>
      </c>
      <c r="AY173" s="290" t="s">
        <v>397</v>
      </c>
    </row>
    <row r="174" s="2" customFormat="1" ht="21.75" customHeight="1">
      <c r="A174" s="40"/>
      <c r="B174" s="41"/>
      <c r="C174" s="247" t="s">
        <v>151</v>
      </c>
      <c r="D174" s="247" t="s">
        <v>400</v>
      </c>
      <c r="E174" s="248" t="s">
        <v>8833</v>
      </c>
      <c r="F174" s="249" t="s">
        <v>8834</v>
      </c>
      <c r="G174" s="250" t="s">
        <v>464</v>
      </c>
      <c r="H174" s="251">
        <v>9.5999999999999996</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400</v>
      </c>
      <c r="AU174" s="259" t="s">
        <v>93</v>
      </c>
      <c r="AY174" s="18" t="s">
        <v>397</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188</v>
      </c>
    </row>
    <row r="175" s="16" customFormat="1">
      <c r="A175" s="16"/>
      <c r="B175" s="306"/>
      <c r="C175" s="307"/>
      <c r="D175" s="261" t="s">
        <v>465</v>
      </c>
      <c r="E175" s="308" t="s">
        <v>1</v>
      </c>
      <c r="F175" s="309" t="s">
        <v>9305</v>
      </c>
      <c r="G175" s="307"/>
      <c r="H175" s="308" t="s">
        <v>1</v>
      </c>
      <c r="I175" s="310"/>
      <c r="J175" s="307"/>
      <c r="K175" s="307"/>
      <c r="L175" s="311"/>
      <c r="M175" s="312"/>
      <c r="N175" s="313"/>
      <c r="O175" s="313"/>
      <c r="P175" s="313"/>
      <c r="Q175" s="313"/>
      <c r="R175" s="313"/>
      <c r="S175" s="313"/>
      <c r="T175" s="314"/>
      <c r="U175" s="16"/>
      <c r="V175" s="16"/>
      <c r="W175" s="16"/>
      <c r="X175" s="16"/>
      <c r="Y175" s="16"/>
      <c r="Z175" s="16"/>
      <c r="AA175" s="16"/>
      <c r="AB175" s="16"/>
      <c r="AC175" s="16"/>
      <c r="AD175" s="16"/>
      <c r="AE175" s="16"/>
      <c r="AT175" s="315" t="s">
        <v>465</v>
      </c>
      <c r="AU175" s="315" t="s">
        <v>93</v>
      </c>
      <c r="AV175" s="16" t="s">
        <v>91</v>
      </c>
      <c r="AW175" s="16" t="s">
        <v>38</v>
      </c>
      <c r="AX175" s="16" t="s">
        <v>83</v>
      </c>
      <c r="AY175" s="315" t="s">
        <v>397</v>
      </c>
    </row>
    <row r="176" s="13" customFormat="1">
      <c r="A176" s="13"/>
      <c r="B176" s="269"/>
      <c r="C176" s="270"/>
      <c r="D176" s="261" t="s">
        <v>465</v>
      </c>
      <c r="E176" s="271" t="s">
        <v>1</v>
      </c>
      <c r="F176" s="272" t="s">
        <v>9318</v>
      </c>
      <c r="G176" s="270"/>
      <c r="H176" s="273">
        <v>9.5999999999999996</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465</v>
      </c>
      <c r="AU176" s="279" t="s">
        <v>93</v>
      </c>
      <c r="AV176" s="13" t="s">
        <v>93</v>
      </c>
      <c r="AW176" s="13" t="s">
        <v>38</v>
      </c>
      <c r="AX176" s="13" t="s">
        <v>83</v>
      </c>
      <c r="AY176" s="279" t="s">
        <v>397</v>
      </c>
    </row>
    <row r="177" s="14" customFormat="1">
      <c r="A177" s="14"/>
      <c r="B177" s="280"/>
      <c r="C177" s="281"/>
      <c r="D177" s="261" t="s">
        <v>465</v>
      </c>
      <c r="E177" s="282" t="s">
        <v>1</v>
      </c>
      <c r="F177" s="283" t="s">
        <v>467</v>
      </c>
      <c r="G177" s="281"/>
      <c r="H177" s="284">
        <v>9.5999999999999996</v>
      </c>
      <c r="I177" s="285"/>
      <c r="J177" s="281"/>
      <c r="K177" s="281"/>
      <c r="L177" s="286"/>
      <c r="M177" s="287"/>
      <c r="N177" s="288"/>
      <c r="O177" s="288"/>
      <c r="P177" s="288"/>
      <c r="Q177" s="288"/>
      <c r="R177" s="288"/>
      <c r="S177" s="288"/>
      <c r="T177" s="289"/>
      <c r="U177" s="14"/>
      <c r="V177" s="14"/>
      <c r="W177" s="14"/>
      <c r="X177" s="14"/>
      <c r="Y177" s="14"/>
      <c r="Z177" s="14"/>
      <c r="AA177" s="14"/>
      <c r="AB177" s="14"/>
      <c r="AC177" s="14"/>
      <c r="AD177" s="14"/>
      <c r="AE177" s="14"/>
      <c r="AT177" s="290" t="s">
        <v>465</v>
      </c>
      <c r="AU177" s="290" t="s">
        <v>93</v>
      </c>
      <c r="AV177" s="14" t="s">
        <v>124</v>
      </c>
      <c r="AW177" s="14" t="s">
        <v>38</v>
      </c>
      <c r="AX177" s="14" t="s">
        <v>91</v>
      </c>
      <c r="AY177" s="290" t="s">
        <v>397</v>
      </c>
    </row>
    <row r="178" s="2" customFormat="1" ht="21.75" customHeight="1">
      <c r="A178" s="40"/>
      <c r="B178" s="41"/>
      <c r="C178" s="247" t="s">
        <v>154</v>
      </c>
      <c r="D178" s="247" t="s">
        <v>400</v>
      </c>
      <c r="E178" s="248" t="s">
        <v>7568</v>
      </c>
      <c r="F178" s="249" t="s">
        <v>7569</v>
      </c>
      <c r="G178" s="250" t="s">
        <v>502</v>
      </c>
      <c r="H178" s="251">
        <v>364.13999999999999</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400</v>
      </c>
      <c r="AU178" s="259" t="s">
        <v>93</v>
      </c>
      <c r="AY178" s="18" t="s">
        <v>397</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194</v>
      </c>
    </row>
    <row r="179" s="13" customFormat="1">
      <c r="A179" s="13"/>
      <c r="B179" s="269"/>
      <c r="C179" s="270"/>
      <c r="D179" s="261" t="s">
        <v>465</v>
      </c>
      <c r="E179" s="271" t="s">
        <v>1</v>
      </c>
      <c r="F179" s="272" t="s">
        <v>9319</v>
      </c>
      <c r="G179" s="270"/>
      <c r="H179" s="273">
        <v>364.13999999999999</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465</v>
      </c>
      <c r="AU179" s="279" t="s">
        <v>93</v>
      </c>
      <c r="AV179" s="13" t="s">
        <v>93</v>
      </c>
      <c r="AW179" s="13" t="s">
        <v>38</v>
      </c>
      <c r="AX179" s="13" t="s">
        <v>83</v>
      </c>
      <c r="AY179" s="279" t="s">
        <v>397</v>
      </c>
    </row>
    <row r="180" s="14" customFormat="1">
      <c r="A180" s="14"/>
      <c r="B180" s="280"/>
      <c r="C180" s="281"/>
      <c r="D180" s="261" t="s">
        <v>465</v>
      </c>
      <c r="E180" s="282" t="s">
        <v>1</v>
      </c>
      <c r="F180" s="283" t="s">
        <v>467</v>
      </c>
      <c r="G180" s="281"/>
      <c r="H180" s="284">
        <v>364.13999999999999</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465</v>
      </c>
      <c r="AU180" s="290" t="s">
        <v>93</v>
      </c>
      <c r="AV180" s="14" t="s">
        <v>124</v>
      </c>
      <c r="AW180" s="14" t="s">
        <v>38</v>
      </c>
      <c r="AX180" s="14" t="s">
        <v>91</v>
      </c>
      <c r="AY180" s="290" t="s">
        <v>397</v>
      </c>
    </row>
    <row r="181" s="2" customFormat="1" ht="16.5" customHeight="1">
      <c r="A181" s="40"/>
      <c r="B181" s="41"/>
      <c r="C181" s="247" t="s">
        <v>157</v>
      </c>
      <c r="D181" s="247" t="s">
        <v>400</v>
      </c>
      <c r="E181" s="248" t="s">
        <v>542</v>
      </c>
      <c r="F181" s="249" t="s">
        <v>543</v>
      </c>
      <c r="G181" s="250" t="s">
        <v>464</v>
      </c>
      <c r="H181" s="251">
        <v>202.30000000000001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400</v>
      </c>
      <c r="AU181" s="259" t="s">
        <v>93</v>
      </c>
      <c r="AY181" s="18" t="s">
        <v>397</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200</v>
      </c>
    </row>
    <row r="182" s="2" customFormat="1" ht="21.75" customHeight="1">
      <c r="A182" s="40"/>
      <c r="B182" s="41"/>
      <c r="C182" s="247" t="s">
        <v>8</v>
      </c>
      <c r="D182" s="247" t="s">
        <v>400</v>
      </c>
      <c r="E182" s="248" t="s">
        <v>7572</v>
      </c>
      <c r="F182" s="249" t="s">
        <v>8976</v>
      </c>
      <c r="G182" s="250" t="s">
        <v>546</v>
      </c>
      <c r="H182" s="251">
        <v>908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400</v>
      </c>
      <c r="AU182" s="259" t="s">
        <v>93</v>
      </c>
      <c r="AY182" s="18" t="s">
        <v>397</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206</v>
      </c>
    </row>
    <row r="183" s="16" customFormat="1">
      <c r="A183" s="16"/>
      <c r="B183" s="306"/>
      <c r="C183" s="307"/>
      <c r="D183" s="261" t="s">
        <v>465</v>
      </c>
      <c r="E183" s="308" t="s">
        <v>1</v>
      </c>
      <c r="F183" s="309" t="s">
        <v>9305</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465</v>
      </c>
      <c r="AU183" s="315" t="s">
        <v>93</v>
      </c>
      <c r="AV183" s="16" t="s">
        <v>91</v>
      </c>
      <c r="AW183" s="16" t="s">
        <v>38</v>
      </c>
      <c r="AX183" s="16" t="s">
        <v>83</v>
      </c>
      <c r="AY183" s="315" t="s">
        <v>397</v>
      </c>
    </row>
    <row r="184" s="13" customFormat="1">
      <c r="A184" s="13"/>
      <c r="B184" s="269"/>
      <c r="C184" s="270"/>
      <c r="D184" s="261" t="s">
        <v>465</v>
      </c>
      <c r="E184" s="271" t="s">
        <v>1</v>
      </c>
      <c r="F184" s="272" t="s">
        <v>9320</v>
      </c>
      <c r="G184" s="270"/>
      <c r="H184" s="273">
        <v>908</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465</v>
      </c>
      <c r="AU184" s="279" t="s">
        <v>93</v>
      </c>
      <c r="AV184" s="13" t="s">
        <v>93</v>
      </c>
      <c r="AW184" s="13" t="s">
        <v>38</v>
      </c>
      <c r="AX184" s="13" t="s">
        <v>83</v>
      </c>
      <c r="AY184" s="279" t="s">
        <v>397</v>
      </c>
    </row>
    <row r="185" s="14" customFormat="1">
      <c r="A185" s="14"/>
      <c r="B185" s="280"/>
      <c r="C185" s="281"/>
      <c r="D185" s="261" t="s">
        <v>465</v>
      </c>
      <c r="E185" s="282" t="s">
        <v>1</v>
      </c>
      <c r="F185" s="283" t="s">
        <v>467</v>
      </c>
      <c r="G185" s="281"/>
      <c r="H185" s="284">
        <v>908</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465</v>
      </c>
      <c r="AU185" s="290" t="s">
        <v>93</v>
      </c>
      <c r="AV185" s="14" t="s">
        <v>124</v>
      </c>
      <c r="AW185" s="14" t="s">
        <v>38</v>
      </c>
      <c r="AX185" s="14" t="s">
        <v>91</v>
      </c>
      <c r="AY185" s="290" t="s">
        <v>397</v>
      </c>
    </row>
    <row r="186" s="2" customFormat="1" ht="16.5" customHeight="1">
      <c r="A186" s="40"/>
      <c r="B186" s="41"/>
      <c r="C186" s="247" t="s">
        <v>162</v>
      </c>
      <c r="D186" s="247" t="s">
        <v>400</v>
      </c>
      <c r="E186" s="248" t="s">
        <v>7575</v>
      </c>
      <c r="F186" s="249" t="s">
        <v>549</v>
      </c>
      <c r="G186" s="250" t="s">
        <v>464</v>
      </c>
      <c r="H186" s="251">
        <v>9.5999999999999996</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400</v>
      </c>
      <c r="AU186" s="259" t="s">
        <v>93</v>
      </c>
      <c r="AY186" s="18" t="s">
        <v>397</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212</v>
      </c>
    </row>
    <row r="187" s="12" customFormat="1" ht="22.8" customHeight="1">
      <c r="A187" s="12"/>
      <c r="B187" s="231"/>
      <c r="C187" s="232"/>
      <c r="D187" s="233" t="s">
        <v>82</v>
      </c>
      <c r="E187" s="245" t="s">
        <v>93</v>
      </c>
      <c r="F187" s="245" t="s">
        <v>594</v>
      </c>
      <c r="G187" s="232"/>
      <c r="H187" s="232"/>
      <c r="I187" s="235"/>
      <c r="J187" s="246">
        <f>BK187</f>
        <v>0</v>
      </c>
      <c r="K187" s="232"/>
      <c r="L187" s="237"/>
      <c r="M187" s="238"/>
      <c r="N187" s="239"/>
      <c r="O187" s="239"/>
      <c r="P187" s="240">
        <f>SUM(P188:P192)</f>
        <v>0</v>
      </c>
      <c r="Q187" s="239"/>
      <c r="R187" s="240">
        <f>SUM(R188:R192)</f>
        <v>0</v>
      </c>
      <c r="S187" s="239"/>
      <c r="T187" s="241">
        <f>SUM(T188:T192)</f>
        <v>0</v>
      </c>
      <c r="U187" s="12"/>
      <c r="V187" s="12"/>
      <c r="W187" s="12"/>
      <c r="X187" s="12"/>
      <c r="Y187" s="12"/>
      <c r="Z187" s="12"/>
      <c r="AA187" s="12"/>
      <c r="AB187" s="12"/>
      <c r="AC187" s="12"/>
      <c r="AD187" s="12"/>
      <c r="AE187" s="12"/>
      <c r="AR187" s="242" t="s">
        <v>91</v>
      </c>
      <c r="AT187" s="243" t="s">
        <v>82</v>
      </c>
      <c r="AU187" s="243" t="s">
        <v>91</v>
      </c>
      <c r="AY187" s="242" t="s">
        <v>397</v>
      </c>
      <c r="BK187" s="244">
        <f>SUM(BK188:BK192)</f>
        <v>0</v>
      </c>
    </row>
    <row r="188" s="2" customFormat="1" ht="21.75" customHeight="1">
      <c r="A188" s="40"/>
      <c r="B188" s="41"/>
      <c r="C188" s="247" t="s">
        <v>165</v>
      </c>
      <c r="D188" s="247" t="s">
        <v>400</v>
      </c>
      <c r="E188" s="248" t="s">
        <v>8840</v>
      </c>
      <c r="F188" s="249" t="s">
        <v>8841</v>
      </c>
      <c r="G188" s="250" t="s">
        <v>461</v>
      </c>
      <c r="H188" s="251">
        <v>98.5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400</v>
      </c>
      <c r="AU188" s="259" t="s">
        <v>93</v>
      </c>
      <c r="AY188" s="18" t="s">
        <v>397</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215</v>
      </c>
    </row>
    <row r="189" s="16" customFormat="1">
      <c r="A189" s="16"/>
      <c r="B189" s="306"/>
      <c r="C189" s="307"/>
      <c r="D189" s="261" t="s">
        <v>465</v>
      </c>
      <c r="E189" s="308" t="s">
        <v>1</v>
      </c>
      <c r="F189" s="309" t="s">
        <v>9305</v>
      </c>
      <c r="G189" s="307"/>
      <c r="H189" s="308" t="s">
        <v>1</v>
      </c>
      <c r="I189" s="310"/>
      <c r="J189" s="307"/>
      <c r="K189" s="307"/>
      <c r="L189" s="311"/>
      <c r="M189" s="312"/>
      <c r="N189" s="313"/>
      <c r="O189" s="313"/>
      <c r="P189" s="313"/>
      <c r="Q189" s="313"/>
      <c r="R189" s="313"/>
      <c r="S189" s="313"/>
      <c r="T189" s="314"/>
      <c r="U189" s="16"/>
      <c r="V189" s="16"/>
      <c r="W189" s="16"/>
      <c r="X189" s="16"/>
      <c r="Y189" s="16"/>
      <c r="Z189" s="16"/>
      <c r="AA189" s="16"/>
      <c r="AB189" s="16"/>
      <c r="AC189" s="16"/>
      <c r="AD189" s="16"/>
      <c r="AE189" s="16"/>
      <c r="AT189" s="315" t="s">
        <v>465</v>
      </c>
      <c r="AU189" s="315" t="s">
        <v>93</v>
      </c>
      <c r="AV189" s="16" t="s">
        <v>91</v>
      </c>
      <c r="AW189" s="16" t="s">
        <v>38</v>
      </c>
      <c r="AX189" s="16" t="s">
        <v>83</v>
      </c>
      <c r="AY189" s="315" t="s">
        <v>397</v>
      </c>
    </row>
    <row r="190" s="13" customFormat="1">
      <c r="A190" s="13"/>
      <c r="B190" s="269"/>
      <c r="C190" s="270"/>
      <c r="D190" s="261" t="s">
        <v>465</v>
      </c>
      <c r="E190" s="271" t="s">
        <v>1</v>
      </c>
      <c r="F190" s="272" t="s">
        <v>9321</v>
      </c>
      <c r="G190" s="270"/>
      <c r="H190" s="273">
        <v>98.5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465</v>
      </c>
      <c r="AU190" s="279" t="s">
        <v>93</v>
      </c>
      <c r="AV190" s="13" t="s">
        <v>93</v>
      </c>
      <c r="AW190" s="13" t="s">
        <v>38</v>
      </c>
      <c r="AX190" s="13" t="s">
        <v>83</v>
      </c>
      <c r="AY190" s="279" t="s">
        <v>397</v>
      </c>
    </row>
    <row r="191" s="14" customFormat="1">
      <c r="A191" s="14"/>
      <c r="B191" s="280"/>
      <c r="C191" s="281"/>
      <c r="D191" s="261" t="s">
        <v>465</v>
      </c>
      <c r="E191" s="282" t="s">
        <v>1</v>
      </c>
      <c r="F191" s="283" t="s">
        <v>467</v>
      </c>
      <c r="G191" s="281"/>
      <c r="H191" s="284">
        <v>98.5</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465</v>
      </c>
      <c r="AU191" s="290" t="s">
        <v>93</v>
      </c>
      <c r="AV191" s="14" t="s">
        <v>124</v>
      </c>
      <c r="AW191" s="14" t="s">
        <v>38</v>
      </c>
      <c r="AX191" s="14" t="s">
        <v>91</v>
      </c>
      <c r="AY191" s="290" t="s">
        <v>397</v>
      </c>
    </row>
    <row r="192" s="2" customFormat="1" ht="16.5" customHeight="1">
      <c r="A192" s="40"/>
      <c r="B192" s="41"/>
      <c r="C192" s="247" t="s">
        <v>168</v>
      </c>
      <c r="D192" s="247" t="s">
        <v>400</v>
      </c>
      <c r="E192" s="248" t="s">
        <v>8843</v>
      </c>
      <c r="F192" s="249" t="s">
        <v>8844</v>
      </c>
      <c r="G192" s="250" t="s">
        <v>461</v>
      </c>
      <c r="H192" s="251">
        <v>98.5</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400</v>
      </c>
      <c r="AU192" s="259" t="s">
        <v>93</v>
      </c>
      <c r="AY192" s="18" t="s">
        <v>397</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661</v>
      </c>
    </row>
    <row r="193" s="12" customFormat="1" ht="22.8" customHeight="1">
      <c r="A193" s="12"/>
      <c r="B193" s="231"/>
      <c r="C193" s="232"/>
      <c r="D193" s="233" t="s">
        <v>82</v>
      </c>
      <c r="E193" s="245" t="s">
        <v>130</v>
      </c>
      <c r="F193" s="245" t="s">
        <v>7602</v>
      </c>
      <c r="G193" s="232"/>
      <c r="H193" s="232"/>
      <c r="I193" s="235"/>
      <c r="J193" s="246">
        <f>BK193</f>
        <v>0</v>
      </c>
      <c r="K193" s="232"/>
      <c r="L193" s="237"/>
      <c r="M193" s="238"/>
      <c r="N193" s="239"/>
      <c r="O193" s="239"/>
      <c r="P193" s="240">
        <f>SUM(P194:P251)</f>
        <v>0</v>
      </c>
      <c r="Q193" s="239"/>
      <c r="R193" s="240">
        <f>SUM(R194:R251)</f>
        <v>0</v>
      </c>
      <c r="S193" s="239"/>
      <c r="T193" s="241">
        <f>SUM(T194:T251)</f>
        <v>0</v>
      </c>
      <c r="U193" s="12"/>
      <c r="V193" s="12"/>
      <c r="W193" s="12"/>
      <c r="X193" s="12"/>
      <c r="Y193" s="12"/>
      <c r="Z193" s="12"/>
      <c r="AA193" s="12"/>
      <c r="AB193" s="12"/>
      <c r="AC193" s="12"/>
      <c r="AD193" s="12"/>
      <c r="AE193" s="12"/>
      <c r="AR193" s="242" t="s">
        <v>91</v>
      </c>
      <c r="AT193" s="243" t="s">
        <v>82</v>
      </c>
      <c r="AU193" s="243" t="s">
        <v>91</v>
      </c>
      <c r="AY193" s="242" t="s">
        <v>397</v>
      </c>
      <c r="BK193" s="244">
        <f>SUM(BK194:BK251)</f>
        <v>0</v>
      </c>
    </row>
    <row r="194" s="2" customFormat="1" ht="33" customHeight="1">
      <c r="A194" s="40"/>
      <c r="B194" s="41"/>
      <c r="C194" s="247" t="s">
        <v>171</v>
      </c>
      <c r="D194" s="247" t="s">
        <v>400</v>
      </c>
      <c r="E194" s="248" t="s">
        <v>8845</v>
      </c>
      <c r="F194" s="249" t="s">
        <v>8846</v>
      </c>
      <c r="G194" s="250" t="s">
        <v>546</v>
      </c>
      <c r="H194" s="251">
        <v>692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400</v>
      </c>
      <c r="AU194" s="259" t="s">
        <v>93</v>
      </c>
      <c r="AY194" s="18" t="s">
        <v>397</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664</v>
      </c>
    </row>
    <row r="195" s="16" customFormat="1">
      <c r="A195" s="16"/>
      <c r="B195" s="306"/>
      <c r="C195" s="307"/>
      <c r="D195" s="261" t="s">
        <v>465</v>
      </c>
      <c r="E195" s="308" t="s">
        <v>1</v>
      </c>
      <c r="F195" s="309" t="s">
        <v>9305</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465</v>
      </c>
      <c r="AU195" s="315" t="s">
        <v>93</v>
      </c>
      <c r="AV195" s="16" t="s">
        <v>91</v>
      </c>
      <c r="AW195" s="16" t="s">
        <v>38</v>
      </c>
      <c r="AX195" s="16" t="s">
        <v>83</v>
      </c>
      <c r="AY195" s="315" t="s">
        <v>397</v>
      </c>
    </row>
    <row r="196" s="13" customFormat="1">
      <c r="A196" s="13"/>
      <c r="B196" s="269"/>
      <c r="C196" s="270"/>
      <c r="D196" s="261" t="s">
        <v>465</v>
      </c>
      <c r="E196" s="271" t="s">
        <v>1</v>
      </c>
      <c r="F196" s="272" t="s">
        <v>9322</v>
      </c>
      <c r="G196" s="270"/>
      <c r="H196" s="273">
        <v>692</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465</v>
      </c>
      <c r="AU196" s="279" t="s">
        <v>93</v>
      </c>
      <c r="AV196" s="13" t="s">
        <v>93</v>
      </c>
      <c r="AW196" s="13" t="s">
        <v>38</v>
      </c>
      <c r="AX196" s="13" t="s">
        <v>83</v>
      </c>
      <c r="AY196" s="279" t="s">
        <v>397</v>
      </c>
    </row>
    <row r="197" s="14" customFormat="1">
      <c r="A197" s="14"/>
      <c r="B197" s="280"/>
      <c r="C197" s="281"/>
      <c r="D197" s="261" t="s">
        <v>465</v>
      </c>
      <c r="E197" s="282" t="s">
        <v>1</v>
      </c>
      <c r="F197" s="283" t="s">
        <v>467</v>
      </c>
      <c r="G197" s="281"/>
      <c r="H197" s="284">
        <v>692</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465</v>
      </c>
      <c r="AU197" s="290" t="s">
        <v>93</v>
      </c>
      <c r="AV197" s="14" t="s">
        <v>124</v>
      </c>
      <c r="AW197" s="14" t="s">
        <v>38</v>
      </c>
      <c r="AX197" s="14" t="s">
        <v>91</v>
      </c>
      <c r="AY197" s="290" t="s">
        <v>397</v>
      </c>
    </row>
    <row r="198" s="2" customFormat="1" ht="16.5" customHeight="1">
      <c r="A198" s="40"/>
      <c r="B198" s="41"/>
      <c r="C198" s="316" t="s">
        <v>174</v>
      </c>
      <c r="D198" s="316" t="s">
        <v>534</v>
      </c>
      <c r="E198" s="317" t="s">
        <v>553</v>
      </c>
      <c r="F198" s="318" t="s">
        <v>554</v>
      </c>
      <c r="G198" s="319" t="s">
        <v>502</v>
      </c>
      <c r="H198" s="320">
        <v>18.352</v>
      </c>
      <c r="I198" s="321"/>
      <c r="J198" s="322">
        <f>ROUND(I198*H198,2)</f>
        <v>0</v>
      </c>
      <c r="K198" s="323"/>
      <c r="L198" s="324"/>
      <c r="M198" s="325" t="s">
        <v>1</v>
      </c>
      <c r="N198" s="32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136</v>
      </c>
      <c r="AT198" s="259" t="s">
        <v>534</v>
      </c>
      <c r="AU198" s="259" t="s">
        <v>93</v>
      </c>
      <c r="AY198" s="18" t="s">
        <v>397</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667</v>
      </c>
    </row>
    <row r="199" s="13" customFormat="1">
      <c r="A199" s="13"/>
      <c r="B199" s="269"/>
      <c r="C199" s="270"/>
      <c r="D199" s="261" t="s">
        <v>465</v>
      </c>
      <c r="E199" s="271" t="s">
        <v>1</v>
      </c>
      <c r="F199" s="272" t="s">
        <v>9323</v>
      </c>
      <c r="G199" s="270"/>
      <c r="H199" s="273">
        <v>18.352</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465</v>
      </c>
      <c r="AU199" s="279" t="s">
        <v>93</v>
      </c>
      <c r="AV199" s="13" t="s">
        <v>93</v>
      </c>
      <c r="AW199" s="13" t="s">
        <v>38</v>
      </c>
      <c r="AX199" s="13" t="s">
        <v>83</v>
      </c>
      <c r="AY199" s="279" t="s">
        <v>397</v>
      </c>
    </row>
    <row r="200" s="14" customFormat="1">
      <c r="A200" s="14"/>
      <c r="B200" s="280"/>
      <c r="C200" s="281"/>
      <c r="D200" s="261" t="s">
        <v>465</v>
      </c>
      <c r="E200" s="282" t="s">
        <v>1</v>
      </c>
      <c r="F200" s="283" t="s">
        <v>467</v>
      </c>
      <c r="G200" s="281"/>
      <c r="H200" s="284">
        <v>18.352</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465</v>
      </c>
      <c r="AU200" s="290" t="s">
        <v>93</v>
      </c>
      <c r="AV200" s="14" t="s">
        <v>124</v>
      </c>
      <c r="AW200" s="14" t="s">
        <v>38</v>
      </c>
      <c r="AX200" s="14" t="s">
        <v>91</v>
      </c>
      <c r="AY200" s="290" t="s">
        <v>397</v>
      </c>
    </row>
    <row r="201" s="2" customFormat="1" ht="16.5" customHeight="1">
      <c r="A201" s="40"/>
      <c r="B201" s="41"/>
      <c r="C201" s="247" t="s">
        <v>7</v>
      </c>
      <c r="D201" s="247" t="s">
        <v>400</v>
      </c>
      <c r="E201" s="248" t="s">
        <v>8849</v>
      </c>
      <c r="F201" s="249" t="s">
        <v>8850</v>
      </c>
      <c r="G201" s="250" t="s">
        <v>546</v>
      </c>
      <c r="H201" s="251">
        <v>300.5</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400</v>
      </c>
      <c r="AU201" s="259" t="s">
        <v>93</v>
      </c>
      <c r="AY201" s="18" t="s">
        <v>397</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670</v>
      </c>
    </row>
    <row r="202" s="16" customFormat="1">
      <c r="A202" s="16"/>
      <c r="B202" s="306"/>
      <c r="C202" s="307"/>
      <c r="D202" s="261" t="s">
        <v>465</v>
      </c>
      <c r="E202" s="308" t="s">
        <v>1</v>
      </c>
      <c r="F202" s="309" t="s">
        <v>9305</v>
      </c>
      <c r="G202" s="307"/>
      <c r="H202" s="308" t="s">
        <v>1</v>
      </c>
      <c r="I202" s="310"/>
      <c r="J202" s="307"/>
      <c r="K202" s="307"/>
      <c r="L202" s="311"/>
      <c r="M202" s="312"/>
      <c r="N202" s="313"/>
      <c r="O202" s="313"/>
      <c r="P202" s="313"/>
      <c r="Q202" s="313"/>
      <c r="R202" s="313"/>
      <c r="S202" s="313"/>
      <c r="T202" s="314"/>
      <c r="U202" s="16"/>
      <c r="V202" s="16"/>
      <c r="W202" s="16"/>
      <c r="X202" s="16"/>
      <c r="Y202" s="16"/>
      <c r="Z202" s="16"/>
      <c r="AA202" s="16"/>
      <c r="AB202" s="16"/>
      <c r="AC202" s="16"/>
      <c r="AD202" s="16"/>
      <c r="AE202" s="16"/>
      <c r="AT202" s="315" t="s">
        <v>465</v>
      </c>
      <c r="AU202" s="315" t="s">
        <v>93</v>
      </c>
      <c r="AV202" s="16" t="s">
        <v>91</v>
      </c>
      <c r="AW202" s="16" t="s">
        <v>38</v>
      </c>
      <c r="AX202" s="16" t="s">
        <v>83</v>
      </c>
      <c r="AY202" s="315" t="s">
        <v>397</v>
      </c>
    </row>
    <row r="203" s="13" customFormat="1">
      <c r="A203" s="13"/>
      <c r="B203" s="269"/>
      <c r="C203" s="270"/>
      <c r="D203" s="261" t="s">
        <v>465</v>
      </c>
      <c r="E203" s="271" t="s">
        <v>1</v>
      </c>
      <c r="F203" s="272" t="s">
        <v>9324</v>
      </c>
      <c r="G203" s="270"/>
      <c r="H203" s="273">
        <v>300.5</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465</v>
      </c>
      <c r="AU203" s="279" t="s">
        <v>93</v>
      </c>
      <c r="AV203" s="13" t="s">
        <v>93</v>
      </c>
      <c r="AW203" s="13" t="s">
        <v>38</v>
      </c>
      <c r="AX203" s="13" t="s">
        <v>83</v>
      </c>
      <c r="AY203" s="279" t="s">
        <v>397</v>
      </c>
    </row>
    <row r="204" s="14" customFormat="1">
      <c r="A204" s="14"/>
      <c r="B204" s="280"/>
      <c r="C204" s="281"/>
      <c r="D204" s="261" t="s">
        <v>465</v>
      </c>
      <c r="E204" s="282" t="s">
        <v>1</v>
      </c>
      <c r="F204" s="283" t="s">
        <v>467</v>
      </c>
      <c r="G204" s="281"/>
      <c r="H204" s="284">
        <v>300.5</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465</v>
      </c>
      <c r="AU204" s="290" t="s">
        <v>93</v>
      </c>
      <c r="AV204" s="14" t="s">
        <v>124</v>
      </c>
      <c r="AW204" s="14" t="s">
        <v>38</v>
      </c>
      <c r="AX204" s="14" t="s">
        <v>91</v>
      </c>
      <c r="AY204" s="290" t="s">
        <v>397</v>
      </c>
    </row>
    <row r="205" s="2" customFormat="1" ht="16.5" customHeight="1">
      <c r="A205" s="40"/>
      <c r="B205" s="41"/>
      <c r="C205" s="247" t="s">
        <v>179</v>
      </c>
      <c r="D205" s="247" t="s">
        <v>400</v>
      </c>
      <c r="E205" s="248" t="s">
        <v>8855</v>
      </c>
      <c r="F205" s="249" t="s">
        <v>8856</v>
      </c>
      <c r="G205" s="250" t="s">
        <v>546</v>
      </c>
      <c r="H205" s="251">
        <v>1538</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400</v>
      </c>
      <c r="AU205" s="259" t="s">
        <v>93</v>
      </c>
      <c r="AY205" s="18" t="s">
        <v>397</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673</v>
      </c>
    </row>
    <row r="206" s="16" customFormat="1">
      <c r="A206" s="16"/>
      <c r="B206" s="306"/>
      <c r="C206" s="307"/>
      <c r="D206" s="261" t="s">
        <v>465</v>
      </c>
      <c r="E206" s="308" t="s">
        <v>1</v>
      </c>
      <c r="F206" s="309" t="s">
        <v>9305</v>
      </c>
      <c r="G206" s="307"/>
      <c r="H206" s="308" t="s">
        <v>1</v>
      </c>
      <c r="I206" s="310"/>
      <c r="J206" s="307"/>
      <c r="K206" s="307"/>
      <c r="L206" s="311"/>
      <c r="M206" s="312"/>
      <c r="N206" s="313"/>
      <c r="O206" s="313"/>
      <c r="P206" s="313"/>
      <c r="Q206" s="313"/>
      <c r="R206" s="313"/>
      <c r="S206" s="313"/>
      <c r="T206" s="314"/>
      <c r="U206" s="16"/>
      <c r="V206" s="16"/>
      <c r="W206" s="16"/>
      <c r="X206" s="16"/>
      <c r="Y206" s="16"/>
      <c r="Z206" s="16"/>
      <c r="AA206" s="16"/>
      <c r="AB206" s="16"/>
      <c r="AC206" s="16"/>
      <c r="AD206" s="16"/>
      <c r="AE206" s="16"/>
      <c r="AT206" s="315" t="s">
        <v>465</v>
      </c>
      <c r="AU206" s="315" t="s">
        <v>93</v>
      </c>
      <c r="AV206" s="16" t="s">
        <v>91</v>
      </c>
      <c r="AW206" s="16" t="s">
        <v>38</v>
      </c>
      <c r="AX206" s="16" t="s">
        <v>83</v>
      </c>
      <c r="AY206" s="315" t="s">
        <v>397</v>
      </c>
    </row>
    <row r="207" s="13" customFormat="1">
      <c r="A207" s="13"/>
      <c r="B207" s="269"/>
      <c r="C207" s="270"/>
      <c r="D207" s="261" t="s">
        <v>465</v>
      </c>
      <c r="E207" s="271" t="s">
        <v>1</v>
      </c>
      <c r="F207" s="272" t="s">
        <v>9325</v>
      </c>
      <c r="G207" s="270"/>
      <c r="H207" s="273">
        <v>1538</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465</v>
      </c>
      <c r="AU207" s="279" t="s">
        <v>93</v>
      </c>
      <c r="AV207" s="13" t="s">
        <v>93</v>
      </c>
      <c r="AW207" s="13" t="s">
        <v>38</v>
      </c>
      <c r="AX207" s="13" t="s">
        <v>83</v>
      </c>
      <c r="AY207" s="279" t="s">
        <v>397</v>
      </c>
    </row>
    <row r="208" s="14" customFormat="1">
      <c r="A208" s="14"/>
      <c r="B208" s="280"/>
      <c r="C208" s="281"/>
      <c r="D208" s="261" t="s">
        <v>465</v>
      </c>
      <c r="E208" s="282" t="s">
        <v>1</v>
      </c>
      <c r="F208" s="283" t="s">
        <v>467</v>
      </c>
      <c r="G208" s="281"/>
      <c r="H208" s="284">
        <v>1538</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465</v>
      </c>
      <c r="AU208" s="290" t="s">
        <v>93</v>
      </c>
      <c r="AV208" s="14" t="s">
        <v>124</v>
      </c>
      <c r="AW208" s="14" t="s">
        <v>38</v>
      </c>
      <c r="AX208" s="14" t="s">
        <v>91</v>
      </c>
      <c r="AY208" s="290" t="s">
        <v>397</v>
      </c>
    </row>
    <row r="209" s="2" customFormat="1" ht="16.5" customHeight="1">
      <c r="A209" s="40"/>
      <c r="B209" s="41"/>
      <c r="C209" s="247" t="s">
        <v>185</v>
      </c>
      <c r="D209" s="247" t="s">
        <v>400</v>
      </c>
      <c r="E209" s="248" t="s">
        <v>7607</v>
      </c>
      <c r="F209" s="249" t="s">
        <v>7608</v>
      </c>
      <c r="G209" s="250" t="s">
        <v>546</v>
      </c>
      <c r="H209" s="251">
        <v>10.5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400</v>
      </c>
      <c r="AU209" s="259" t="s">
        <v>93</v>
      </c>
      <c r="AY209" s="18" t="s">
        <v>397</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676</v>
      </c>
    </row>
    <row r="210" s="16" customFormat="1">
      <c r="A210" s="16"/>
      <c r="B210" s="306"/>
      <c r="C210" s="307"/>
      <c r="D210" s="261" t="s">
        <v>465</v>
      </c>
      <c r="E210" s="308" t="s">
        <v>1</v>
      </c>
      <c r="F210" s="309" t="s">
        <v>9305</v>
      </c>
      <c r="G210" s="307"/>
      <c r="H210" s="308" t="s">
        <v>1</v>
      </c>
      <c r="I210" s="310"/>
      <c r="J210" s="307"/>
      <c r="K210" s="307"/>
      <c r="L210" s="311"/>
      <c r="M210" s="312"/>
      <c r="N210" s="313"/>
      <c r="O210" s="313"/>
      <c r="P210" s="313"/>
      <c r="Q210" s="313"/>
      <c r="R210" s="313"/>
      <c r="S210" s="313"/>
      <c r="T210" s="314"/>
      <c r="U210" s="16"/>
      <c r="V210" s="16"/>
      <c r="W210" s="16"/>
      <c r="X210" s="16"/>
      <c r="Y210" s="16"/>
      <c r="Z210" s="16"/>
      <c r="AA210" s="16"/>
      <c r="AB210" s="16"/>
      <c r="AC210" s="16"/>
      <c r="AD210" s="16"/>
      <c r="AE210" s="16"/>
      <c r="AT210" s="315" t="s">
        <v>465</v>
      </c>
      <c r="AU210" s="315" t="s">
        <v>93</v>
      </c>
      <c r="AV210" s="16" t="s">
        <v>91</v>
      </c>
      <c r="AW210" s="16" t="s">
        <v>38</v>
      </c>
      <c r="AX210" s="16" t="s">
        <v>83</v>
      </c>
      <c r="AY210" s="315" t="s">
        <v>397</v>
      </c>
    </row>
    <row r="211" s="13" customFormat="1">
      <c r="A211" s="13"/>
      <c r="B211" s="269"/>
      <c r="C211" s="270"/>
      <c r="D211" s="261" t="s">
        <v>465</v>
      </c>
      <c r="E211" s="271" t="s">
        <v>1</v>
      </c>
      <c r="F211" s="272" t="s">
        <v>9326</v>
      </c>
      <c r="G211" s="270"/>
      <c r="H211" s="273">
        <v>10.5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465</v>
      </c>
      <c r="AU211" s="279" t="s">
        <v>93</v>
      </c>
      <c r="AV211" s="13" t="s">
        <v>93</v>
      </c>
      <c r="AW211" s="13" t="s">
        <v>38</v>
      </c>
      <c r="AX211" s="13" t="s">
        <v>83</v>
      </c>
      <c r="AY211" s="279" t="s">
        <v>397</v>
      </c>
    </row>
    <row r="212" s="14" customFormat="1">
      <c r="A212" s="14"/>
      <c r="B212" s="280"/>
      <c r="C212" s="281"/>
      <c r="D212" s="261" t="s">
        <v>465</v>
      </c>
      <c r="E212" s="282" t="s">
        <v>1</v>
      </c>
      <c r="F212" s="283" t="s">
        <v>467</v>
      </c>
      <c r="G212" s="281"/>
      <c r="H212" s="284">
        <v>10.5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465</v>
      </c>
      <c r="AU212" s="290" t="s">
        <v>93</v>
      </c>
      <c r="AV212" s="14" t="s">
        <v>124</v>
      </c>
      <c r="AW212" s="14" t="s">
        <v>38</v>
      </c>
      <c r="AX212" s="14" t="s">
        <v>91</v>
      </c>
      <c r="AY212" s="290" t="s">
        <v>397</v>
      </c>
    </row>
    <row r="213" s="2" customFormat="1" ht="21.75" customHeight="1">
      <c r="A213" s="40"/>
      <c r="B213" s="41"/>
      <c r="C213" s="247" t="s">
        <v>188</v>
      </c>
      <c r="D213" s="247" t="s">
        <v>400</v>
      </c>
      <c r="E213" s="248" t="s">
        <v>9327</v>
      </c>
      <c r="F213" s="249" t="s">
        <v>9328</v>
      </c>
      <c r="G213" s="250" t="s">
        <v>546</v>
      </c>
      <c r="H213" s="251">
        <v>607.5</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400</v>
      </c>
      <c r="AU213" s="259" t="s">
        <v>93</v>
      </c>
      <c r="AY213" s="18" t="s">
        <v>397</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679</v>
      </c>
    </row>
    <row r="214" s="16" customFormat="1">
      <c r="A214" s="16"/>
      <c r="B214" s="306"/>
      <c r="C214" s="307"/>
      <c r="D214" s="261" t="s">
        <v>465</v>
      </c>
      <c r="E214" s="308" t="s">
        <v>1</v>
      </c>
      <c r="F214" s="309" t="s">
        <v>9305</v>
      </c>
      <c r="G214" s="307"/>
      <c r="H214" s="308" t="s">
        <v>1</v>
      </c>
      <c r="I214" s="310"/>
      <c r="J214" s="307"/>
      <c r="K214" s="307"/>
      <c r="L214" s="311"/>
      <c r="M214" s="312"/>
      <c r="N214" s="313"/>
      <c r="O214" s="313"/>
      <c r="P214" s="313"/>
      <c r="Q214" s="313"/>
      <c r="R214" s="313"/>
      <c r="S214" s="313"/>
      <c r="T214" s="314"/>
      <c r="U214" s="16"/>
      <c r="V214" s="16"/>
      <c r="W214" s="16"/>
      <c r="X214" s="16"/>
      <c r="Y214" s="16"/>
      <c r="Z214" s="16"/>
      <c r="AA214" s="16"/>
      <c r="AB214" s="16"/>
      <c r="AC214" s="16"/>
      <c r="AD214" s="16"/>
      <c r="AE214" s="16"/>
      <c r="AT214" s="315" t="s">
        <v>465</v>
      </c>
      <c r="AU214" s="315" t="s">
        <v>93</v>
      </c>
      <c r="AV214" s="16" t="s">
        <v>91</v>
      </c>
      <c r="AW214" s="16" t="s">
        <v>38</v>
      </c>
      <c r="AX214" s="16" t="s">
        <v>83</v>
      </c>
      <c r="AY214" s="315" t="s">
        <v>397</v>
      </c>
    </row>
    <row r="215" s="13" customFormat="1">
      <c r="A215" s="13"/>
      <c r="B215" s="269"/>
      <c r="C215" s="270"/>
      <c r="D215" s="261" t="s">
        <v>465</v>
      </c>
      <c r="E215" s="271" t="s">
        <v>1</v>
      </c>
      <c r="F215" s="272" t="s">
        <v>9329</v>
      </c>
      <c r="G215" s="270"/>
      <c r="H215" s="273">
        <v>607.5</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465</v>
      </c>
      <c r="AU215" s="279" t="s">
        <v>93</v>
      </c>
      <c r="AV215" s="13" t="s">
        <v>93</v>
      </c>
      <c r="AW215" s="13" t="s">
        <v>38</v>
      </c>
      <c r="AX215" s="13" t="s">
        <v>83</v>
      </c>
      <c r="AY215" s="279" t="s">
        <v>397</v>
      </c>
    </row>
    <row r="216" s="14" customFormat="1">
      <c r="A216" s="14"/>
      <c r="B216" s="280"/>
      <c r="C216" s="281"/>
      <c r="D216" s="261" t="s">
        <v>465</v>
      </c>
      <c r="E216" s="282" t="s">
        <v>1</v>
      </c>
      <c r="F216" s="283" t="s">
        <v>467</v>
      </c>
      <c r="G216" s="281"/>
      <c r="H216" s="284">
        <v>607.5</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465</v>
      </c>
      <c r="AU216" s="290" t="s">
        <v>93</v>
      </c>
      <c r="AV216" s="14" t="s">
        <v>124</v>
      </c>
      <c r="AW216" s="14" t="s">
        <v>38</v>
      </c>
      <c r="AX216" s="14" t="s">
        <v>91</v>
      </c>
      <c r="AY216" s="290" t="s">
        <v>397</v>
      </c>
    </row>
    <row r="217" s="2" customFormat="1" ht="21.75" customHeight="1">
      <c r="A217" s="40"/>
      <c r="B217" s="41"/>
      <c r="C217" s="247" t="s">
        <v>191</v>
      </c>
      <c r="D217" s="247" t="s">
        <v>400</v>
      </c>
      <c r="E217" s="248" t="s">
        <v>8940</v>
      </c>
      <c r="F217" s="249" t="s">
        <v>8941</v>
      </c>
      <c r="G217" s="250" t="s">
        <v>546</v>
      </c>
      <c r="H217" s="251">
        <v>37.299999999999997</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400</v>
      </c>
      <c r="AU217" s="259" t="s">
        <v>93</v>
      </c>
      <c r="AY217" s="18" t="s">
        <v>397</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682</v>
      </c>
    </row>
    <row r="218" s="16" customFormat="1">
      <c r="A218" s="16"/>
      <c r="B218" s="306"/>
      <c r="C218" s="307"/>
      <c r="D218" s="261" t="s">
        <v>465</v>
      </c>
      <c r="E218" s="308" t="s">
        <v>1</v>
      </c>
      <c r="F218" s="309" t="s">
        <v>9305</v>
      </c>
      <c r="G218" s="307"/>
      <c r="H218" s="308" t="s">
        <v>1</v>
      </c>
      <c r="I218" s="310"/>
      <c r="J218" s="307"/>
      <c r="K218" s="307"/>
      <c r="L218" s="311"/>
      <c r="M218" s="312"/>
      <c r="N218" s="313"/>
      <c r="O218" s="313"/>
      <c r="P218" s="313"/>
      <c r="Q218" s="313"/>
      <c r="R218" s="313"/>
      <c r="S218" s="313"/>
      <c r="T218" s="314"/>
      <c r="U218" s="16"/>
      <c r="V218" s="16"/>
      <c r="W218" s="16"/>
      <c r="X218" s="16"/>
      <c r="Y218" s="16"/>
      <c r="Z218" s="16"/>
      <c r="AA218" s="16"/>
      <c r="AB218" s="16"/>
      <c r="AC218" s="16"/>
      <c r="AD218" s="16"/>
      <c r="AE218" s="16"/>
      <c r="AT218" s="315" t="s">
        <v>465</v>
      </c>
      <c r="AU218" s="315" t="s">
        <v>93</v>
      </c>
      <c r="AV218" s="16" t="s">
        <v>91</v>
      </c>
      <c r="AW218" s="16" t="s">
        <v>38</v>
      </c>
      <c r="AX218" s="16" t="s">
        <v>83</v>
      </c>
      <c r="AY218" s="315" t="s">
        <v>397</v>
      </c>
    </row>
    <row r="219" s="13" customFormat="1">
      <c r="A219" s="13"/>
      <c r="B219" s="269"/>
      <c r="C219" s="270"/>
      <c r="D219" s="261" t="s">
        <v>465</v>
      </c>
      <c r="E219" s="271" t="s">
        <v>1</v>
      </c>
      <c r="F219" s="272" t="s">
        <v>9330</v>
      </c>
      <c r="G219" s="270"/>
      <c r="H219" s="273">
        <v>37.299999999999997</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465</v>
      </c>
      <c r="AU219" s="279" t="s">
        <v>93</v>
      </c>
      <c r="AV219" s="13" t="s">
        <v>93</v>
      </c>
      <c r="AW219" s="13" t="s">
        <v>38</v>
      </c>
      <c r="AX219" s="13" t="s">
        <v>83</v>
      </c>
      <c r="AY219" s="279" t="s">
        <v>397</v>
      </c>
    </row>
    <row r="220" s="14" customFormat="1">
      <c r="A220" s="14"/>
      <c r="B220" s="280"/>
      <c r="C220" s="281"/>
      <c r="D220" s="261" t="s">
        <v>465</v>
      </c>
      <c r="E220" s="282" t="s">
        <v>1</v>
      </c>
      <c r="F220" s="283" t="s">
        <v>467</v>
      </c>
      <c r="G220" s="281"/>
      <c r="H220" s="284">
        <v>37.299999999999997</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465</v>
      </c>
      <c r="AU220" s="290" t="s">
        <v>93</v>
      </c>
      <c r="AV220" s="14" t="s">
        <v>124</v>
      </c>
      <c r="AW220" s="14" t="s">
        <v>38</v>
      </c>
      <c r="AX220" s="14" t="s">
        <v>91</v>
      </c>
      <c r="AY220" s="290" t="s">
        <v>397</v>
      </c>
    </row>
    <row r="221" s="2" customFormat="1" ht="21.75" customHeight="1">
      <c r="A221" s="40"/>
      <c r="B221" s="41"/>
      <c r="C221" s="247" t="s">
        <v>194</v>
      </c>
      <c r="D221" s="247" t="s">
        <v>400</v>
      </c>
      <c r="E221" s="248" t="s">
        <v>8865</v>
      </c>
      <c r="F221" s="249" t="s">
        <v>8866</v>
      </c>
      <c r="G221" s="250" t="s">
        <v>546</v>
      </c>
      <c r="H221" s="251">
        <v>607.5</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400</v>
      </c>
      <c r="AU221" s="259" t="s">
        <v>93</v>
      </c>
      <c r="AY221" s="18" t="s">
        <v>397</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995</v>
      </c>
    </row>
    <row r="222" s="16" customFormat="1">
      <c r="A222" s="16"/>
      <c r="B222" s="306"/>
      <c r="C222" s="307"/>
      <c r="D222" s="261" t="s">
        <v>465</v>
      </c>
      <c r="E222" s="308" t="s">
        <v>1</v>
      </c>
      <c r="F222" s="309" t="s">
        <v>9305</v>
      </c>
      <c r="G222" s="307"/>
      <c r="H222" s="308" t="s">
        <v>1</v>
      </c>
      <c r="I222" s="310"/>
      <c r="J222" s="307"/>
      <c r="K222" s="307"/>
      <c r="L222" s="311"/>
      <c r="M222" s="312"/>
      <c r="N222" s="313"/>
      <c r="O222" s="313"/>
      <c r="P222" s="313"/>
      <c r="Q222" s="313"/>
      <c r="R222" s="313"/>
      <c r="S222" s="313"/>
      <c r="T222" s="314"/>
      <c r="U222" s="16"/>
      <c r="V222" s="16"/>
      <c r="W222" s="16"/>
      <c r="X222" s="16"/>
      <c r="Y222" s="16"/>
      <c r="Z222" s="16"/>
      <c r="AA222" s="16"/>
      <c r="AB222" s="16"/>
      <c r="AC222" s="16"/>
      <c r="AD222" s="16"/>
      <c r="AE222" s="16"/>
      <c r="AT222" s="315" t="s">
        <v>465</v>
      </c>
      <c r="AU222" s="315" t="s">
        <v>93</v>
      </c>
      <c r="AV222" s="16" t="s">
        <v>91</v>
      </c>
      <c r="AW222" s="16" t="s">
        <v>38</v>
      </c>
      <c r="AX222" s="16" t="s">
        <v>83</v>
      </c>
      <c r="AY222" s="315" t="s">
        <v>397</v>
      </c>
    </row>
    <row r="223" s="13" customFormat="1">
      <c r="A223" s="13"/>
      <c r="B223" s="269"/>
      <c r="C223" s="270"/>
      <c r="D223" s="261" t="s">
        <v>465</v>
      </c>
      <c r="E223" s="271" t="s">
        <v>1</v>
      </c>
      <c r="F223" s="272" t="s">
        <v>9329</v>
      </c>
      <c r="G223" s="270"/>
      <c r="H223" s="273">
        <v>607.5</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465</v>
      </c>
      <c r="AU223" s="279" t="s">
        <v>93</v>
      </c>
      <c r="AV223" s="13" t="s">
        <v>93</v>
      </c>
      <c r="AW223" s="13" t="s">
        <v>38</v>
      </c>
      <c r="AX223" s="13" t="s">
        <v>83</v>
      </c>
      <c r="AY223" s="279" t="s">
        <v>397</v>
      </c>
    </row>
    <row r="224" s="14" customFormat="1">
      <c r="A224" s="14"/>
      <c r="B224" s="280"/>
      <c r="C224" s="281"/>
      <c r="D224" s="261" t="s">
        <v>465</v>
      </c>
      <c r="E224" s="282" t="s">
        <v>1</v>
      </c>
      <c r="F224" s="283" t="s">
        <v>467</v>
      </c>
      <c r="G224" s="281"/>
      <c r="H224" s="284">
        <v>607.5</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465</v>
      </c>
      <c r="AU224" s="290" t="s">
        <v>93</v>
      </c>
      <c r="AV224" s="14" t="s">
        <v>124</v>
      </c>
      <c r="AW224" s="14" t="s">
        <v>38</v>
      </c>
      <c r="AX224" s="14" t="s">
        <v>91</v>
      </c>
      <c r="AY224" s="290" t="s">
        <v>397</v>
      </c>
    </row>
    <row r="225" s="2" customFormat="1" ht="16.5" customHeight="1">
      <c r="A225" s="40"/>
      <c r="B225" s="41"/>
      <c r="C225" s="247" t="s">
        <v>197</v>
      </c>
      <c r="D225" s="247" t="s">
        <v>400</v>
      </c>
      <c r="E225" s="248" t="s">
        <v>8867</v>
      </c>
      <c r="F225" s="249" t="s">
        <v>8868</v>
      </c>
      <c r="G225" s="250" t="s">
        <v>546</v>
      </c>
      <c r="H225" s="251">
        <v>607.5</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400</v>
      </c>
      <c r="AU225" s="259" t="s">
        <v>93</v>
      </c>
      <c r="AY225" s="18" t="s">
        <v>397</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1026</v>
      </c>
    </row>
    <row r="226" s="16" customFormat="1">
      <c r="A226" s="16"/>
      <c r="B226" s="306"/>
      <c r="C226" s="307"/>
      <c r="D226" s="261" t="s">
        <v>465</v>
      </c>
      <c r="E226" s="308" t="s">
        <v>1</v>
      </c>
      <c r="F226" s="309" t="s">
        <v>9305</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465</v>
      </c>
      <c r="AU226" s="315" t="s">
        <v>93</v>
      </c>
      <c r="AV226" s="16" t="s">
        <v>91</v>
      </c>
      <c r="AW226" s="16" t="s">
        <v>38</v>
      </c>
      <c r="AX226" s="16" t="s">
        <v>83</v>
      </c>
      <c r="AY226" s="315" t="s">
        <v>397</v>
      </c>
    </row>
    <row r="227" s="13" customFormat="1">
      <c r="A227" s="13"/>
      <c r="B227" s="269"/>
      <c r="C227" s="270"/>
      <c r="D227" s="261" t="s">
        <v>465</v>
      </c>
      <c r="E227" s="271" t="s">
        <v>1</v>
      </c>
      <c r="F227" s="272" t="s">
        <v>9329</v>
      </c>
      <c r="G227" s="270"/>
      <c r="H227" s="273">
        <v>607.5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465</v>
      </c>
      <c r="AU227" s="279" t="s">
        <v>93</v>
      </c>
      <c r="AV227" s="13" t="s">
        <v>93</v>
      </c>
      <c r="AW227" s="13" t="s">
        <v>38</v>
      </c>
      <c r="AX227" s="13" t="s">
        <v>83</v>
      </c>
      <c r="AY227" s="279" t="s">
        <v>397</v>
      </c>
    </row>
    <row r="228" s="14" customFormat="1">
      <c r="A228" s="14"/>
      <c r="B228" s="280"/>
      <c r="C228" s="281"/>
      <c r="D228" s="261" t="s">
        <v>465</v>
      </c>
      <c r="E228" s="282" t="s">
        <v>1</v>
      </c>
      <c r="F228" s="283" t="s">
        <v>467</v>
      </c>
      <c r="G228" s="281"/>
      <c r="H228" s="284">
        <v>607.5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465</v>
      </c>
      <c r="AU228" s="290" t="s">
        <v>93</v>
      </c>
      <c r="AV228" s="14" t="s">
        <v>124</v>
      </c>
      <c r="AW228" s="14" t="s">
        <v>38</v>
      </c>
      <c r="AX228" s="14" t="s">
        <v>91</v>
      </c>
      <c r="AY228" s="290" t="s">
        <v>397</v>
      </c>
    </row>
    <row r="229" s="2" customFormat="1" ht="21.75" customHeight="1">
      <c r="A229" s="40"/>
      <c r="B229" s="41"/>
      <c r="C229" s="247" t="s">
        <v>200</v>
      </c>
      <c r="D229" s="247" t="s">
        <v>400</v>
      </c>
      <c r="E229" s="248" t="s">
        <v>8869</v>
      </c>
      <c r="F229" s="249" t="s">
        <v>8870</v>
      </c>
      <c r="G229" s="250" t="s">
        <v>546</v>
      </c>
      <c r="H229" s="251">
        <v>607.5</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400</v>
      </c>
      <c r="AU229" s="259" t="s">
        <v>93</v>
      </c>
      <c r="AY229" s="18" t="s">
        <v>397</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1042</v>
      </c>
    </row>
    <row r="230" s="16" customFormat="1">
      <c r="A230" s="16"/>
      <c r="B230" s="306"/>
      <c r="C230" s="307"/>
      <c r="D230" s="261" t="s">
        <v>465</v>
      </c>
      <c r="E230" s="308" t="s">
        <v>1</v>
      </c>
      <c r="F230" s="309" t="s">
        <v>9305</v>
      </c>
      <c r="G230" s="307"/>
      <c r="H230" s="308" t="s">
        <v>1</v>
      </c>
      <c r="I230" s="310"/>
      <c r="J230" s="307"/>
      <c r="K230" s="307"/>
      <c r="L230" s="311"/>
      <c r="M230" s="312"/>
      <c r="N230" s="313"/>
      <c r="O230" s="313"/>
      <c r="P230" s="313"/>
      <c r="Q230" s="313"/>
      <c r="R230" s="313"/>
      <c r="S230" s="313"/>
      <c r="T230" s="314"/>
      <c r="U230" s="16"/>
      <c r="V230" s="16"/>
      <c r="W230" s="16"/>
      <c r="X230" s="16"/>
      <c r="Y230" s="16"/>
      <c r="Z230" s="16"/>
      <c r="AA230" s="16"/>
      <c r="AB230" s="16"/>
      <c r="AC230" s="16"/>
      <c r="AD230" s="16"/>
      <c r="AE230" s="16"/>
      <c r="AT230" s="315" t="s">
        <v>465</v>
      </c>
      <c r="AU230" s="315" t="s">
        <v>93</v>
      </c>
      <c r="AV230" s="16" t="s">
        <v>91</v>
      </c>
      <c r="AW230" s="16" t="s">
        <v>38</v>
      </c>
      <c r="AX230" s="16" t="s">
        <v>83</v>
      </c>
      <c r="AY230" s="315" t="s">
        <v>397</v>
      </c>
    </row>
    <row r="231" s="13" customFormat="1">
      <c r="A231" s="13"/>
      <c r="B231" s="269"/>
      <c r="C231" s="270"/>
      <c r="D231" s="261" t="s">
        <v>465</v>
      </c>
      <c r="E231" s="271" t="s">
        <v>1</v>
      </c>
      <c r="F231" s="272" t="s">
        <v>9329</v>
      </c>
      <c r="G231" s="270"/>
      <c r="H231" s="273">
        <v>607.5</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465</v>
      </c>
      <c r="AU231" s="279" t="s">
        <v>93</v>
      </c>
      <c r="AV231" s="13" t="s">
        <v>93</v>
      </c>
      <c r="AW231" s="13" t="s">
        <v>38</v>
      </c>
      <c r="AX231" s="13" t="s">
        <v>83</v>
      </c>
      <c r="AY231" s="279" t="s">
        <v>397</v>
      </c>
    </row>
    <row r="232" s="14" customFormat="1">
      <c r="A232" s="14"/>
      <c r="B232" s="280"/>
      <c r="C232" s="281"/>
      <c r="D232" s="261" t="s">
        <v>465</v>
      </c>
      <c r="E232" s="282" t="s">
        <v>1</v>
      </c>
      <c r="F232" s="283" t="s">
        <v>467</v>
      </c>
      <c r="G232" s="281"/>
      <c r="H232" s="284">
        <v>607.5</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465</v>
      </c>
      <c r="AU232" s="290" t="s">
        <v>93</v>
      </c>
      <c r="AV232" s="14" t="s">
        <v>124</v>
      </c>
      <c r="AW232" s="14" t="s">
        <v>38</v>
      </c>
      <c r="AX232" s="14" t="s">
        <v>91</v>
      </c>
      <c r="AY232" s="290" t="s">
        <v>397</v>
      </c>
    </row>
    <row r="233" s="2" customFormat="1" ht="16.5" customHeight="1">
      <c r="A233" s="40"/>
      <c r="B233" s="41"/>
      <c r="C233" s="247" t="s">
        <v>203</v>
      </c>
      <c r="D233" s="247" t="s">
        <v>400</v>
      </c>
      <c r="E233" s="248" t="s">
        <v>9000</v>
      </c>
      <c r="F233" s="249" t="s">
        <v>9001</v>
      </c>
      <c r="G233" s="250" t="s">
        <v>546</v>
      </c>
      <c r="H233" s="251">
        <v>37.299999999999997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400</v>
      </c>
      <c r="AU233" s="259" t="s">
        <v>93</v>
      </c>
      <c r="AY233" s="18" t="s">
        <v>397</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1057</v>
      </c>
    </row>
    <row r="234" s="16" customFormat="1">
      <c r="A234" s="16"/>
      <c r="B234" s="306"/>
      <c r="C234" s="307"/>
      <c r="D234" s="261" t="s">
        <v>465</v>
      </c>
      <c r="E234" s="308" t="s">
        <v>1</v>
      </c>
      <c r="F234" s="309" t="s">
        <v>9305</v>
      </c>
      <c r="G234" s="307"/>
      <c r="H234" s="308" t="s">
        <v>1</v>
      </c>
      <c r="I234" s="310"/>
      <c r="J234" s="307"/>
      <c r="K234" s="307"/>
      <c r="L234" s="311"/>
      <c r="M234" s="312"/>
      <c r="N234" s="313"/>
      <c r="O234" s="313"/>
      <c r="P234" s="313"/>
      <c r="Q234" s="313"/>
      <c r="R234" s="313"/>
      <c r="S234" s="313"/>
      <c r="T234" s="314"/>
      <c r="U234" s="16"/>
      <c r="V234" s="16"/>
      <c r="W234" s="16"/>
      <c r="X234" s="16"/>
      <c r="Y234" s="16"/>
      <c r="Z234" s="16"/>
      <c r="AA234" s="16"/>
      <c r="AB234" s="16"/>
      <c r="AC234" s="16"/>
      <c r="AD234" s="16"/>
      <c r="AE234" s="16"/>
      <c r="AT234" s="315" t="s">
        <v>465</v>
      </c>
      <c r="AU234" s="315" t="s">
        <v>93</v>
      </c>
      <c r="AV234" s="16" t="s">
        <v>91</v>
      </c>
      <c r="AW234" s="16" t="s">
        <v>38</v>
      </c>
      <c r="AX234" s="16" t="s">
        <v>83</v>
      </c>
      <c r="AY234" s="315" t="s">
        <v>397</v>
      </c>
    </row>
    <row r="235" s="13" customFormat="1">
      <c r="A235" s="13"/>
      <c r="B235" s="269"/>
      <c r="C235" s="270"/>
      <c r="D235" s="261" t="s">
        <v>465</v>
      </c>
      <c r="E235" s="271" t="s">
        <v>1</v>
      </c>
      <c r="F235" s="272" t="s">
        <v>9330</v>
      </c>
      <c r="G235" s="270"/>
      <c r="H235" s="273">
        <v>37.299999999999997</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465</v>
      </c>
      <c r="AU235" s="279" t="s">
        <v>93</v>
      </c>
      <c r="AV235" s="13" t="s">
        <v>93</v>
      </c>
      <c r="AW235" s="13" t="s">
        <v>38</v>
      </c>
      <c r="AX235" s="13" t="s">
        <v>83</v>
      </c>
      <c r="AY235" s="279" t="s">
        <v>397</v>
      </c>
    </row>
    <row r="236" s="14" customFormat="1">
      <c r="A236" s="14"/>
      <c r="B236" s="280"/>
      <c r="C236" s="281"/>
      <c r="D236" s="261" t="s">
        <v>465</v>
      </c>
      <c r="E236" s="282" t="s">
        <v>1</v>
      </c>
      <c r="F236" s="283" t="s">
        <v>467</v>
      </c>
      <c r="G236" s="281"/>
      <c r="H236" s="284">
        <v>37.299999999999997</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465</v>
      </c>
      <c r="AU236" s="290" t="s">
        <v>93</v>
      </c>
      <c r="AV236" s="14" t="s">
        <v>124</v>
      </c>
      <c r="AW236" s="14" t="s">
        <v>38</v>
      </c>
      <c r="AX236" s="14" t="s">
        <v>91</v>
      </c>
      <c r="AY236" s="290" t="s">
        <v>397</v>
      </c>
    </row>
    <row r="237" s="2" customFormat="1" ht="21.75" customHeight="1">
      <c r="A237" s="40"/>
      <c r="B237" s="41"/>
      <c r="C237" s="247" t="s">
        <v>206</v>
      </c>
      <c r="D237" s="247" t="s">
        <v>400</v>
      </c>
      <c r="E237" s="248" t="s">
        <v>9331</v>
      </c>
      <c r="F237" s="249" t="s">
        <v>9332</v>
      </c>
      <c r="G237" s="250" t="s">
        <v>546</v>
      </c>
      <c r="H237" s="251">
        <v>290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400</v>
      </c>
      <c r="AU237" s="259" t="s">
        <v>93</v>
      </c>
      <c r="AY237" s="18" t="s">
        <v>397</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1066</v>
      </c>
    </row>
    <row r="238" s="16" customFormat="1">
      <c r="A238" s="16"/>
      <c r="B238" s="306"/>
      <c r="C238" s="307"/>
      <c r="D238" s="261" t="s">
        <v>465</v>
      </c>
      <c r="E238" s="308" t="s">
        <v>1</v>
      </c>
      <c r="F238" s="309" t="s">
        <v>9305</v>
      </c>
      <c r="G238" s="307"/>
      <c r="H238" s="308" t="s">
        <v>1</v>
      </c>
      <c r="I238" s="310"/>
      <c r="J238" s="307"/>
      <c r="K238" s="307"/>
      <c r="L238" s="311"/>
      <c r="M238" s="312"/>
      <c r="N238" s="313"/>
      <c r="O238" s="313"/>
      <c r="P238" s="313"/>
      <c r="Q238" s="313"/>
      <c r="R238" s="313"/>
      <c r="S238" s="313"/>
      <c r="T238" s="314"/>
      <c r="U238" s="16"/>
      <c r="V238" s="16"/>
      <c r="W238" s="16"/>
      <c r="X238" s="16"/>
      <c r="Y238" s="16"/>
      <c r="Z238" s="16"/>
      <c r="AA238" s="16"/>
      <c r="AB238" s="16"/>
      <c r="AC238" s="16"/>
      <c r="AD238" s="16"/>
      <c r="AE238" s="16"/>
      <c r="AT238" s="315" t="s">
        <v>465</v>
      </c>
      <c r="AU238" s="315" t="s">
        <v>93</v>
      </c>
      <c r="AV238" s="16" t="s">
        <v>91</v>
      </c>
      <c r="AW238" s="16" t="s">
        <v>38</v>
      </c>
      <c r="AX238" s="16" t="s">
        <v>83</v>
      </c>
      <c r="AY238" s="315" t="s">
        <v>397</v>
      </c>
    </row>
    <row r="239" s="13" customFormat="1">
      <c r="A239" s="13"/>
      <c r="B239" s="269"/>
      <c r="C239" s="270"/>
      <c r="D239" s="261" t="s">
        <v>465</v>
      </c>
      <c r="E239" s="271" t="s">
        <v>1</v>
      </c>
      <c r="F239" s="272" t="s">
        <v>9333</v>
      </c>
      <c r="G239" s="270"/>
      <c r="H239" s="273">
        <v>290</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465</v>
      </c>
      <c r="AU239" s="279" t="s">
        <v>93</v>
      </c>
      <c r="AV239" s="13" t="s">
        <v>93</v>
      </c>
      <c r="AW239" s="13" t="s">
        <v>38</v>
      </c>
      <c r="AX239" s="13" t="s">
        <v>83</v>
      </c>
      <c r="AY239" s="279" t="s">
        <v>397</v>
      </c>
    </row>
    <row r="240" s="14" customFormat="1">
      <c r="A240" s="14"/>
      <c r="B240" s="280"/>
      <c r="C240" s="281"/>
      <c r="D240" s="261" t="s">
        <v>465</v>
      </c>
      <c r="E240" s="282" t="s">
        <v>1</v>
      </c>
      <c r="F240" s="283" t="s">
        <v>467</v>
      </c>
      <c r="G240" s="281"/>
      <c r="H240" s="284">
        <v>290</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465</v>
      </c>
      <c r="AU240" s="290" t="s">
        <v>93</v>
      </c>
      <c r="AV240" s="14" t="s">
        <v>124</v>
      </c>
      <c r="AW240" s="14" t="s">
        <v>38</v>
      </c>
      <c r="AX240" s="14" t="s">
        <v>91</v>
      </c>
      <c r="AY240" s="290" t="s">
        <v>397</v>
      </c>
    </row>
    <row r="241" s="2" customFormat="1" ht="21.75" customHeight="1">
      <c r="A241" s="40"/>
      <c r="B241" s="41"/>
      <c r="C241" s="316" t="s">
        <v>209</v>
      </c>
      <c r="D241" s="316" t="s">
        <v>534</v>
      </c>
      <c r="E241" s="317" t="s">
        <v>8879</v>
      </c>
      <c r="F241" s="318" t="s">
        <v>8880</v>
      </c>
      <c r="G241" s="319" t="s">
        <v>546</v>
      </c>
      <c r="H241" s="320">
        <v>319</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534</v>
      </c>
      <c r="AU241" s="259" t="s">
        <v>93</v>
      </c>
      <c r="AY241" s="18" t="s">
        <v>397</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1078</v>
      </c>
    </row>
    <row r="242" s="13" customFormat="1">
      <c r="A242" s="13"/>
      <c r="B242" s="269"/>
      <c r="C242" s="270"/>
      <c r="D242" s="261" t="s">
        <v>465</v>
      </c>
      <c r="E242" s="271" t="s">
        <v>1</v>
      </c>
      <c r="F242" s="272" t="s">
        <v>9334</v>
      </c>
      <c r="G242" s="270"/>
      <c r="H242" s="273">
        <v>319</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465</v>
      </c>
      <c r="AU242" s="279" t="s">
        <v>93</v>
      </c>
      <c r="AV242" s="13" t="s">
        <v>93</v>
      </c>
      <c r="AW242" s="13" t="s">
        <v>38</v>
      </c>
      <c r="AX242" s="13" t="s">
        <v>83</v>
      </c>
      <c r="AY242" s="279" t="s">
        <v>397</v>
      </c>
    </row>
    <row r="243" s="14" customFormat="1">
      <c r="A243" s="14"/>
      <c r="B243" s="280"/>
      <c r="C243" s="281"/>
      <c r="D243" s="261" t="s">
        <v>465</v>
      </c>
      <c r="E243" s="282" t="s">
        <v>1</v>
      </c>
      <c r="F243" s="283" t="s">
        <v>467</v>
      </c>
      <c r="G243" s="281"/>
      <c r="H243" s="284">
        <v>319</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465</v>
      </c>
      <c r="AU243" s="290" t="s">
        <v>93</v>
      </c>
      <c r="AV243" s="14" t="s">
        <v>124</v>
      </c>
      <c r="AW243" s="14" t="s">
        <v>38</v>
      </c>
      <c r="AX243" s="14" t="s">
        <v>91</v>
      </c>
      <c r="AY243" s="290" t="s">
        <v>397</v>
      </c>
    </row>
    <row r="244" s="2" customFormat="1" ht="21.75" customHeight="1">
      <c r="A244" s="40"/>
      <c r="B244" s="41"/>
      <c r="C244" s="316" t="s">
        <v>212</v>
      </c>
      <c r="D244" s="316" t="s">
        <v>534</v>
      </c>
      <c r="E244" s="317" t="s">
        <v>8882</v>
      </c>
      <c r="F244" s="318" t="s">
        <v>8883</v>
      </c>
      <c r="G244" s="319" t="s">
        <v>546</v>
      </c>
      <c r="H244" s="320">
        <v>33.549999999999997</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534</v>
      </c>
      <c r="AU244" s="259" t="s">
        <v>93</v>
      </c>
      <c r="AY244" s="18" t="s">
        <v>397</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1088</v>
      </c>
    </row>
    <row r="245" s="2" customFormat="1" ht="21.75" customHeight="1">
      <c r="A245" s="40"/>
      <c r="B245" s="41"/>
      <c r="C245" s="247" t="s">
        <v>182</v>
      </c>
      <c r="D245" s="247" t="s">
        <v>400</v>
      </c>
      <c r="E245" s="248" t="s">
        <v>9335</v>
      </c>
      <c r="F245" s="249" t="s">
        <v>9336</v>
      </c>
      <c r="G245" s="250" t="s">
        <v>546</v>
      </c>
      <c r="H245" s="251">
        <v>10.5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400</v>
      </c>
      <c r="AU245" s="259" t="s">
        <v>93</v>
      </c>
      <c r="AY245" s="18" t="s">
        <v>397</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1096</v>
      </c>
    </row>
    <row r="246" s="16" customFormat="1">
      <c r="A246" s="16"/>
      <c r="B246" s="306"/>
      <c r="C246" s="307"/>
      <c r="D246" s="261" t="s">
        <v>465</v>
      </c>
      <c r="E246" s="308" t="s">
        <v>1</v>
      </c>
      <c r="F246" s="309" t="s">
        <v>9305</v>
      </c>
      <c r="G246" s="307"/>
      <c r="H246" s="308" t="s">
        <v>1</v>
      </c>
      <c r="I246" s="310"/>
      <c r="J246" s="307"/>
      <c r="K246" s="307"/>
      <c r="L246" s="311"/>
      <c r="M246" s="312"/>
      <c r="N246" s="313"/>
      <c r="O246" s="313"/>
      <c r="P246" s="313"/>
      <c r="Q246" s="313"/>
      <c r="R246" s="313"/>
      <c r="S246" s="313"/>
      <c r="T246" s="314"/>
      <c r="U246" s="16"/>
      <c r="V246" s="16"/>
      <c r="W246" s="16"/>
      <c r="X246" s="16"/>
      <c r="Y246" s="16"/>
      <c r="Z246" s="16"/>
      <c r="AA246" s="16"/>
      <c r="AB246" s="16"/>
      <c r="AC246" s="16"/>
      <c r="AD246" s="16"/>
      <c r="AE246" s="16"/>
      <c r="AT246" s="315" t="s">
        <v>465</v>
      </c>
      <c r="AU246" s="315" t="s">
        <v>93</v>
      </c>
      <c r="AV246" s="16" t="s">
        <v>91</v>
      </c>
      <c r="AW246" s="16" t="s">
        <v>38</v>
      </c>
      <c r="AX246" s="16" t="s">
        <v>83</v>
      </c>
      <c r="AY246" s="315" t="s">
        <v>397</v>
      </c>
    </row>
    <row r="247" s="13" customFormat="1">
      <c r="A247" s="13"/>
      <c r="B247" s="269"/>
      <c r="C247" s="270"/>
      <c r="D247" s="261" t="s">
        <v>465</v>
      </c>
      <c r="E247" s="271" t="s">
        <v>1</v>
      </c>
      <c r="F247" s="272" t="s">
        <v>9326</v>
      </c>
      <c r="G247" s="270"/>
      <c r="H247" s="273">
        <v>10.5</v>
      </c>
      <c r="I247" s="274"/>
      <c r="J247" s="270"/>
      <c r="K247" s="270"/>
      <c r="L247" s="275"/>
      <c r="M247" s="276"/>
      <c r="N247" s="277"/>
      <c r="O247" s="277"/>
      <c r="P247" s="277"/>
      <c r="Q247" s="277"/>
      <c r="R247" s="277"/>
      <c r="S247" s="277"/>
      <c r="T247" s="278"/>
      <c r="U247" s="13"/>
      <c r="V247" s="13"/>
      <c r="W247" s="13"/>
      <c r="X247" s="13"/>
      <c r="Y247" s="13"/>
      <c r="Z247" s="13"/>
      <c r="AA247" s="13"/>
      <c r="AB247" s="13"/>
      <c r="AC247" s="13"/>
      <c r="AD247" s="13"/>
      <c r="AE247" s="13"/>
      <c r="AT247" s="279" t="s">
        <v>465</v>
      </c>
      <c r="AU247" s="279" t="s">
        <v>93</v>
      </c>
      <c r="AV247" s="13" t="s">
        <v>93</v>
      </c>
      <c r="AW247" s="13" t="s">
        <v>38</v>
      </c>
      <c r="AX247" s="13" t="s">
        <v>83</v>
      </c>
      <c r="AY247" s="279" t="s">
        <v>397</v>
      </c>
    </row>
    <row r="248" s="14" customFormat="1">
      <c r="A248" s="14"/>
      <c r="B248" s="280"/>
      <c r="C248" s="281"/>
      <c r="D248" s="261" t="s">
        <v>465</v>
      </c>
      <c r="E248" s="282" t="s">
        <v>1</v>
      </c>
      <c r="F248" s="283" t="s">
        <v>467</v>
      </c>
      <c r="G248" s="281"/>
      <c r="H248" s="284">
        <v>10.5</v>
      </c>
      <c r="I248" s="285"/>
      <c r="J248" s="281"/>
      <c r="K248" s="281"/>
      <c r="L248" s="286"/>
      <c r="M248" s="287"/>
      <c r="N248" s="288"/>
      <c r="O248" s="288"/>
      <c r="P248" s="288"/>
      <c r="Q248" s="288"/>
      <c r="R248" s="288"/>
      <c r="S248" s="288"/>
      <c r="T248" s="289"/>
      <c r="U248" s="14"/>
      <c r="V248" s="14"/>
      <c r="W248" s="14"/>
      <c r="X248" s="14"/>
      <c r="Y248" s="14"/>
      <c r="Z248" s="14"/>
      <c r="AA248" s="14"/>
      <c r="AB248" s="14"/>
      <c r="AC248" s="14"/>
      <c r="AD248" s="14"/>
      <c r="AE248" s="14"/>
      <c r="AT248" s="290" t="s">
        <v>465</v>
      </c>
      <c r="AU248" s="290" t="s">
        <v>93</v>
      </c>
      <c r="AV248" s="14" t="s">
        <v>124</v>
      </c>
      <c r="AW248" s="14" t="s">
        <v>38</v>
      </c>
      <c r="AX248" s="14" t="s">
        <v>91</v>
      </c>
      <c r="AY248" s="290" t="s">
        <v>397</v>
      </c>
    </row>
    <row r="249" s="2" customFormat="1" ht="21.75" customHeight="1">
      <c r="A249" s="40"/>
      <c r="B249" s="41"/>
      <c r="C249" s="316" t="s">
        <v>215</v>
      </c>
      <c r="D249" s="316" t="s">
        <v>534</v>
      </c>
      <c r="E249" s="317" t="s">
        <v>8887</v>
      </c>
      <c r="F249" s="318" t="s">
        <v>8888</v>
      </c>
      <c r="G249" s="319" t="s">
        <v>546</v>
      </c>
      <c r="H249" s="320">
        <v>11.550000000000001</v>
      </c>
      <c r="I249" s="321"/>
      <c r="J249" s="322">
        <f>ROUND(I249*H249,2)</f>
        <v>0</v>
      </c>
      <c r="K249" s="323"/>
      <c r="L249" s="324"/>
      <c r="M249" s="325" t="s">
        <v>1</v>
      </c>
      <c r="N249" s="32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136</v>
      </c>
      <c r="AT249" s="259" t="s">
        <v>534</v>
      </c>
      <c r="AU249" s="259" t="s">
        <v>93</v>
      </c>
      <c r="AY249" s="18" t="s">
        <v>397</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1105</v>
      </c>
    </row>
    <row r="250" s="13" customFormat="1">
      <c r="A250" s="13"/>
      <c r="B250" s="269"/>
      <c r="C250" s="270"/>
      <c r="D250" s="261" t="s">
        <v>465</v>
      </c>
      <c r="E250" s="271" t="s">
        <v>1</v>
      </c>
      <c r="F250" s="272" t="s">
        <v>9337</v>
      </c>
      <c r="G250" s="270"/>
      <c r="H250" s="273">
        <v>11.550000000000001</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465</v>
      </c>
      <c r="AU250" s="279" t="s">
        <v>93</v>
      </c>
      <c r="AV250" s="13" t="s">
        <v>93</v>
      </c>
      <c r="AW250" s="13" t="s">
        <v>38</v>
      </c>
      <c r="AX250" s="13" t="s">
        <v>83</v>
      </c>
      <c r="AY250" s="279" t="s">
        <v>397</v>
      </c>
    </row>
    <row r="251" s="14" customFormat="1">
      <c r="A251" s="14"/>
      <c r="B251" s="280"/>
      <c r="C251" s="281"/>
      <c r="D251" s="261" t="s">
        <v>465</v>
      </c>
      <c r="E251" s="282" t="s">
        <v>1</v>
      </c>
      <c r="F251" s="283" t="s">
        <v>467</v>
      </c>
      <c r="G251" s="281"/>
      <c r="H251" s="284">
        <v>11.550000000000001</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465</v>
      </c>
      <c r="AU251" s="290" t="s">
        <v>93</v>
      </c>
      <c r="AV251" s="14" t="s">
        <v>124</v>
      </c>
      <c r="AW251" s="14" t="s">
        <v>38</v>
      </c>
      <c r="AX251" s="14" t="s">
        <v>91</v>
      </c>
      <c r="AY251" s="290" t="s">
        <v>397</v>
      </c>
    </row>
    <row r="252" s="12" customFormat="1" ht="22.8" customHeight="1">
      <c r="A252" s="12"/>
      <c r="B252" s="231"/>
      <c r="C252" s="232"/>
      <c r="D252" s="233" t="s">
        <v>82</v>
      </c>
      <c r="E252" s="245" t="s">
        <v>142</v>
      </c>
      <c r="F252" s="245" t="s">
        <v>471</v>
      </c>
      <c r="G252" s="232"/>
      <c r="H252" s="232"/>
      <c r="I252" s="235"/>
      <c r="J252" s="246">
        <f>BK252</f>
        <v>0</v>
      </c>
      <c r="K252" s="232"/>
      <c r="L252" s="237"/>
      <c r="M252" s="238"/>
      <c r="N252" s="239"/>
      <c r="O252" s="239"/>
      <c r="P252" s="240">
        <f>SUM(P253:P282)</f>
        <v>0</v>
      </c>
      <c r="Q252" s="239"/>
      <c r="R252" s="240">
        <f>SUM(R253:R282)</f>
        <v>0</v>
      </c>
      <c r="S252" s="239"/>
      <c r="T252" s="241">
        <f>SUM(T253:T282)</f>
        <v>0</v>
      </c>
      <c r="U252" s="12"/>
      <c r="V252" s="12"/>
      <c r="W252" s="12"/>
      <c r="X252" s="12"/>
      <c r="Y252" s="12"/>
      <c r="Z252" s="12"/>
      <c r="AA252" s="12"/>
      <c r="AB252" s="12"/>
      <c r="AC252" s="12"/>
      <c r="AD252" s="12"/>
      <c r="AE252" s="12"/>
      <c r="AR252" s="242" t="s">
        <v>91</v>
      </c>
      <c r="AT252" s="243" t="s">
        <v>82</v>
      </c>
      <c r="AU252" s="243" t="s">
        <v>91</v>
      </c>
      <c r="AY252" s="242" t="s">
        <v>397</v>
      </c>
      <c r="BK252" s="244">
        <f>SUM(BK253:BK282)</f>
        <v>0</v>
      </c>
    </row>
    <row r="253" s="2" customFormat="1" ht="21.75" customHeight="1">
      <c r="A253" s="40"/>
      <c r="B253" s="41"/>
      <c r="C253" s="247" t="s">
        <v>218</v>
      </c>
      <c r="D253" s="247" t="s">
        <v>400</v>
      </c>
      <c r="E253" s="248" t="s">
        <v>8890</v>
      </c>
      <c r="F253" s="249" t="s">
        <v>8891</v>
      </c>
      <c r="G253" s="250" t="s">
        <v>461</v>
      </c>
      <c r="H253" s="251">
        <v>38.5</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400</v>
      </c>
      <c r="AU253" s="259" t="s">
        <v>93</v>
      </c>
      <c r="AY253" s="18" t="s">
        <v>397</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790</v>
      </c>
    </row>
    <row r="254" s="16" customFormat="1">
      <c r="A254" s="16"/>
      <c r="B254" s="306"/>
      <c r="C254" s="307"/>
      <c r="D254" s="261" t="s">
        <v>465</v>
      </c>
      <c r="E254" s="308" t="s">
        <v>1</v>
      </c>
      <c r="F254" s="309" t="s">
        <v>9305</v>
      </c>
      <c r="G254" s="307"/>
      <c r="H254" s="308" t="s">
        <v>1</v>
      </c>
      <c r="I254" s="310"/>
      <c r="J254" s="307"/>
      <c r="K254" s="307"/>
      <c r="L254" s="311"/>
      <c r="M254" s="312"/>
      <c r="N254" s="313"/>
      <c r="O254" s="313"/>
      <c r="P254" s="313"/>
      <c r="Q254" s="313"/>
      <c r="R254" s="313"/>
      <c r="S254" s="313"/>
      <c r="T254" s="314"/>
      <c r="U254" s="16"/>
      <c r="V254" s="16"/>
      <c r="W254" s="16"/>
      <c r="X254" s="16"/>
      <c r="Y254" s="16"/>
      <c r="Z254" s="16"/>
      <c r="AA254" s="16"/>
      <c r="AB254" s="16"/>
      <c r="AC254" s="16"/>
      <c r="AD254" s="16"/>
      <c r="AE254" s="16"/>
      <c r="AT254" s="315" t="s">
        <v>465</v>
      </c>
      <c r="AU254" s="315" t="s">
        <v>93</v>
      </c>
      <c r="AV254" s="16" t="s">
        <v>91</v>
      </c>
      <c r="AW254" s="16" t="s">
        <v>38</v>
      </c>
      <c r="AX254" s="16" t="s">
        <v>83</v>
      </c>
      <c r="AY254" s="315" t="s">
        <v>397</v>
      </c>
    </row>
    <row r="255" s="13" customFormat="1">
      <c r="A255" s="13"/>
      <c r="B255" s="269"/>
      <c r="C255" s="270"/>
      <c r="D255" s="261" t="s">
        <v>465</v>
      </c>
      <c r="E255" s="271" t="s">
        <v>1</v>
      </c>
      <c r="F255" s="272" t="s">
        <v>8988</v>
      </c>
      <c r="G255" s="270"/>
      <c r="H255" s="273">
        <v>38.5</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465</v>
      </c>
      <c r="AU255" s="279" t="s">
        <v>93</v>
      </c>
      <c r="AV255" s="13" t="s">
        <v>93</v>
      </c>
      <c r="AW255" s="13" t="s">
        <v>38</v>
      </c>
      <c r="AX255" s="13" t="s">
        <v>83</v>
      </c>
      <c r="AY255" s="279" t="s">
        <v>397</v>
      </c>
    </row>
    <row r="256" s="14" customFormat="1">
      <c r="A256" s="14"/>
      <c r="B256" s="280"/>
      <c r="C256" s="281"/>
      <c r="D256" s="261" t="s">
        <v>465</v>
      </c>
      <c r="E256" s="282" t="s">
        <v>1</v>
      </c>
      <c r="F256" s="283" t="s">
        <v>467</v>
      </c>
      <c r="G256" s="281"/>
      <c r="H256" s="284">
        <v>38.5</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465</v>
      </c>
      <c r="AU256" s="290" t="s">
        <v>93</v>
      </c>
      <c r="AV256" s="14" t="s">
        <v>124</v>
      </c>
      <c r="AW256" s="14" t="s">
        <v>38</v>
      </c>
      <c r="AX256" s="14" t="s">
        <v>91</v>
      </c>
      <c r="AY256" s="290" t="s">
        <v>397</v>
      </c>
    </row>
    <row r="257" s="2" customFormat="1" ht="16.5" customHeight="1">
      <c r="A257" s="40"/>
      <c r="B257" s="41"/>
      <c r="C257" s="316" t="s">
        <v>661</v>
      </c>
      <c r="D257" s="316" t="s">
        <v>534</v>
      </c>
      <c r="E257" s="317" t="s">
        <v>8893</v>
      </c>
      <c r="F257" s="318" t="s">
        <v>8894</v>
      </c>
      <c r="G257" s="319" t="s">
        <v>461</v>
      </c>
      <c r="H257" s="320">
        <v>42.350000000000001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534</v>
      </c>
      <c r="AU257" s="259" t="s">
        <v>93</v>
      </c>
      <c r="AY257" s="18" t="s">
        <v>397</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793</v>
      </c>
    </row>
    <row r="258" s="13" customFormat="1">
      <c r="A258" s="13"/>
      <c r="B258" s="269"/>
      <c r="C258" s="270"/>
      <c r="D258" s="261" t="s">
        <v>465</v>
      </c>
      <c r="E258" s="271" t="s">
        <v>1</v>
      </c>
      <c r="F258" s="272" t="s">
        <v>9338</v>
      </c>
      <c r="G258" s="270"/>
      <c r="H258" s="273">
        <v>42.350000000000001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465</v>
      </c>
      <c r="AU258" s="279" t="s">
        <v>93</v>
      </c>
      <c r="AV258" s="13" t="s">
        <v>93</v>
      </c>
      <c r="AW258" s="13" t="s">
        <v>38</v>
      </c>
      <c r="AX258" s="13" t="s">
        <v>83</v>
      </c>
      <c r="AY258" s="279" t="s">
        <v>397</v>
      </c>
    </row>
    <row r="259" s="14" customFormat="1">
      <c r="A259" s="14"/>
      <c r="B259" s="280"/>
      <c r="C259" s="281"/>
      <c r="D259" s="261" t="s">
        <v>465</v>
      </c>
      <c r="E259" s="282" t="s">
        <v>1</v>
      </c>
      <c r="F259" s="283" t="s">
        <v>467</v>
      </c>
      <c r="G259" s="281"/>
      <c r="H259" s="284">
        <v>42.350000000000001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465</v>
      </c>
      <c r="AU259" s="290" t="s">
        <v>93</v>
      </c>
      <c r="AV259" s="14" t="s">
        <v>124</v>
      </c>
      <c r="AW259" s="14" t="s">
        <v>38</v>
      </c>
      <c r="AX259" s="14" t="s">
        <v>91</v>
      </c>
      <c r="AY259" s="290" t="s">
        <v>397</v>
      </c>
    </row>
    <row r="260" s="2" customFormat="1" ht="21.75" customHeight="1">
      <c r="A260" s="40"/>
      <c r="B260" s="41"/>
      <c r="C260" s="247" t="s">
        <v>795</v>
      </c>
      <c r="D260" s="247" t="s">
        <v>400</v>
      </c>
      <c r="E260" s="248" t="s">
        <v>8896</v>
      </c>
      <c r="F260" s="249" t="s">
        <v>8897</v>
      </c>
      <c r="G260" s="250" t="s">
        <v>461</v>
      </c>
      <c r="H260" s="251">
        <v>162.5</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400</v>
      </c>
      <c r="AU260" s="259" t="s">
        <v>93</v>
      </c>
      <c r="AY260" s="18" t="s">
        <v>397</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798</v>
      </c>
    </row>
    <row r="261" s="16" customFormat="1">
      <c r="A261" s="16"/>
      <c r="B261" s="306"/>
      <c r="C261" s="307"/>
      <c r="D261" s="261" t="s">
        <v>465</v>
      </c>
      <c r="E261" s="308" t="s">
        <v>1</v>
      </c>
      <c r="F261" s="309" t="s">
        <v>9305</v>
      </c>
      <c r="G261" s="307"/>
      <c r="H261" s="308" t="s">
        <v>1</v>
      </c>
      <c r="I261" s="310"/>
      <c r="J261" s="307"/>
      <c r="K261" s="307"/>
      <c r="L261" s="311"/>
      <c r="M261" s="312"/>
      <c r="N261" s="313"/>
      <c r="O261" s="313"/>
      <c r="P261" s="313"/>
      <c r="Q261" s="313"/>
      <c r="R261" s="313"/>
      <c r="S261" s="313"/>
      <c r="T261" s="314"/>
      <c r="U261" s="16"/>
      <c r="V261" s="16"/>
      <c r="W261" s="16"/>
      <c r="X261" s="16"/>
      <c r="Y261" s="16"/>
      <c r="Z261" s="16"/>
      <c r="AA261" s="16"/>
      <c r="AB261" s="16"/>
      <c r="AC261" s="16"/>
      <c r="AD261" s="16"/>
      <c r="AE261" s="16"/>
      <c r="AT261" s="315" t="s">
        <v>465</v>
      </c>
      <c r="AU261" s="315" t="s">
        <v>93</v>
      </c>
      <c r="AV261" s="16" t="s">
        <v>91</v>
      </c>
      <c r="AW261" s="16" t="s">
        <v>38</v>
      </c>
      <c r="AX261" s="16" t="s">
        <v>83</v>
      </c>
      <c r="AY261" s="315" t="s">
        <v>397</v>
      </c>
    </row>
    <row r="262" s="13" customFormat="1">
      <c r="A262" s="13"/>
      <c r="B262" s="269"/>
      <c r="C262" s="270"/>
      <c r="D262" s="261" t="s">
        <v>465</v>
      </c>
      <c r="E262" s="271" t="s">
        <v>1</v>
      </c>
      <c r="F262" s="272" t="s">
        <v>9339</v>
      </c>
      <c r="G262" s="270"/>
      <c r="H262" s="273">
        <v>162.5</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465</v>
      </c>
      <c r="AU262" s="279" t="s">
        <v>93</v>
      </c>
      <c r="AV262" s="13" t="s">
        <v>93</v>
      </c>
      <c r="AW262" s="13" t="s">
        <v>38</v>
      </c>
      <c r="AX262" s="13" t="s">
        <v>83</v>
      </c>
      <c r="AY262" s="279" t="s">
        <v>397</v>
      </c>
    </row>
    <row r="263" s="14" customFormat="1">
      <c r="A263" s="14"/>
      <c r="B263" s="280"/>
      <c r="C263" s="281"/>
      <c r="D263" s="261" t="s">
        <v>465</v>
      </c>
      <c r="E263" s="282" t="s">
        <v>1</v>
      </c>
      <c r="F263" s="283" t="s">
        <v>467</v>
      </c>
      <c r="G263" s="281"/>
      <c r="H263" s="284">
        <v>162.5</v>
      </c>
      <c r="I263" s="285"/>
      <c r="J263" s="281"/>
      <c r="K263" s="281"/>
      <c r="L263" s="286"/>
      <c r="M263" s="287"/>
      <c r="N263" s="288"/>
      <c r="O263" s="288"/>
      <c r="P263" s="288"/>
      <c r="Q263" s="288"/>
      <c r="R263" s="288"/>
      <c r="S263" s="288"/>
      <c r="T263" s="289"/>
      <c r="U263" s="14"/>
      <c r="V263" s="14"/>
      <c r="W263" s="14"/>
      <c r="X263" s="14"/>
      <c r="Y263" s="14"/>
      <c r="Z263" s="14"/>
      <c r="AA263" s="14"/>
      <c r="AB263" s="14"/>
      <c r="AC263" s="14"/>
      <c r="AD263" s="14"/>
      <c r="AE263" s="14"/>
      <c r="AT263" s="290" t="s">
        <v>465</v>
      </c>
      <c r="AU263" s="290" t="s">
        <v>93</v>
      </c>
      <c r="AV263" s="14" t="s">
        <v>124</v>
      </c>
      <c r="AW263" s="14" t="s">
        <v>38</v>
      </c>
      <c r="AX263" s="14" t="s">
        <v>91</v>
      </c>
      <c r="AY263" s="290" t="s">
        <v>397</v>
      </c>
    </row>
    <row r="264" s="2" customFormat="1" ht="16.5" customHeight="1">
      <c r="A264" s="40"/>
      <c r="B264" s="41"/>
      <c r="C264" s="316" t="s">
        <v>664</v>
      </c>
      <c r="D264" s="316" t="s">
        <v>534</v>
      </c>
      <c r="E264" s="317" t="s">
        <v>8893</v>
      </c>
      <c r="F264" s="318" t="s">
        <v>8894</v>
      </c>
      <c r="G264" s="319" t="s">
        <v>461</v>
      </c>
      <c r="H264" s="320">
        <v>178.75</v>
      </c>
      <c r="I264" s="321"/>
      <c r="J264" s="322">
        <f>ROUND(I264*H264,2)</f>
        <v>0</v>
      </c>
      <c r="K264" s="323"/>
      <c r="L264" s="324"/>
      <c r="M264" s="325" t="s">
        <v>1</v>
      </c>
      <c r="N264" s="32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136</v>
      </c>
      <c r="AT264" s="259" t="s">
        <v>534</v>
      </c>
      <c r="AU264" s="259" t="s">
        <v>93</v>
      </c>
      <c r="AY264" s="18" t="s">
        <v>397</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807</v>
      </c>
    </row>
    <row r="265" s="13" customFormat="1">
      <c r="A265" s="13"/>
      <c r="B265" s="269"/>
      <c r="C265" s="270"/>
      <c r="D265" s="261" t="s">
        <v>465</v>
      </c>
      <c r="E265" s="271" t="s">
        <v>1</v>
      </c>
      <c r="F265" s="272" t="s">
        <v>9340</v>
      </c>
      <c r="G265" s="270"/>
      <c r="H265" s="273">
        <v>178.75</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465</v>
      </c>
      <c r="AU265" s="279" t="s">
        <v>93</v>
      </c>
      <c r="AV265" s="13" t="s">
        <v>93</v>
      </c>
      <c r="AW265" s="13" t="s">
        <v>38</v>
      </c>
      <c r="AX265" s="13" t="s">
        <v>83</v>
      </c>
      <c r="AY265" s="279" t="s">
        <v>397</v>
      </c>
    </row>
    <row r="266" s="14" customFormat="1">
      <c r="A266" s="14"/>
      <c r="B266" s="280"/>
      <c r="C266" s="281"/>
      <c r="D266" s="261" t="s">
        <v>465</v>
      </c>
      <c r="E266" s="282" t="s">
        <v>1</v>
      </c>
      <c r="F266" s="283" t="s">
        <v>467</v>
      </c>
      <c r="G266" s="281"/>
      <c r="H266" s="284">
        <v>178.75</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465</v>
      </c>
      <c r="AU266" s="290" t="s">
        <v>93</v>
      </c>
      <c r="AV266" s="14" t="s">
        <v>124</v>
      </c>
      <c r="AW266" s="14" t="s">
        <v>38</v>
      </c>
      <c r="AX266" s="14" t="s">
        <v>91</v>
      </c>
      <c r="AY266" s="290" t="s">
        <v>397</v>
      </c>
    </row>
    <row r="267" s="2" customFormat="1" ht="21.75" customHeight="1">
      <c r="A267" s="40"/>
      <c r="B267" s="41"/>
      <c r="C267" s="247" t="s">
        <v>809</v>
      </c>
      <c r="D267" s="247" t="s">
        <v>400</v>
      </c>
      <c r="E267" s="248" t="s">
        <v>8900</v>
      </c>
      <c r="F267" s="249" t="s">
        <v>8901</v>
      </c>
      <c r="G267" s="250" t="s">
        <v>461</v>
      </c>
      <c r="H267" s="251">
        <v>157.80000000000001</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400</v>
      </c>
      <c r="AU267" s="259" t="s">
        <v>93</v>
      </c>
      <c r="AY267" s="18" t="s">
        <v>397</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812</v>
      </c>
    </row>
    <row r="268" s="16" customFormat="1">
      <c r="A268" s="16"/>
      <c r="B268" s="306"/>
      <c r="C268" s="307"/>
      <c r="D268" s="261" t="s">
        <v>465</v>
      </c>
      <c r="E268" s="308" t="s">
        <v>1</v>
      </c>
      <c r="F268" s="309" t="s">
        <v>9305</v>
      </c>
      <c r="G268" s="307"/>
      <c r="H268" s="308" t="s">
        <v>1</v>
      </c>
      <c r="I268" s="310"/>
      <c r="J268" s="307"/>
      <c r="K268" s="307"/>
      <c r="L268" s="311"/>
      <c r="M268" s="312"/>
      <c r="N268" s="313"/>
      <c r="O268" s="313"/>
      <c r="P268" s="313"/>
      <c r="Q268" s="313"/>
      <c r="R268" s="313"/>
      <c r="S268" s="313"/>
      <c r="T268" s="314"/>
      <c r="U268" s="16"/>
      <c r="V268" s="16"/>
      <c r="W268" s="16"/>
      <c r="X268" s="16"/>
      <c r="Y268" s="16"/>
      <c r="Z268" s="16"/>
      <c r="AA268" s="16"/>
      <c r="AB268" s="16"/>
      <c r="AC268" s="16"/>
      <c r="AD268" s="16"/>
      <c r="AE268" s="16"/>
      <c r="AT268" s="315" t="s">
        <v>465</v>
      </c>
      <c r="AU268" s="315" t="s">
        <v>93</v>
      </c>
      <c r="AV268" s="16" t="s">
        <v>91</v>
      </c>
      <c r="AW268" s="16" t="s">
        <v>38</v>
      </c>
      <c r="AX268" s="16" t="s">
        <v>83</v>
      </c>
      <c r="AY268" s="315" t="s">
        <v>397</v>
      </c>
    </row>
    <row r="269" s="13" customFormat="1">
      <c r="A269" s="13"/>
      <c r="B269" s="269"/>
      <c r="C269" s="270"/>
      <c r="D269" s="261" t="s">
        <v>465</v>
      </c>
      <c r="E269" s="271" t="s">
        <v>1</v>
      </c>
      <c r="F269" s="272" t="s">
        <v>9341</v>
      </c>
      <c r="G269" s="270"/>
      <c r="H269" s="273">
        <v>157.80000000000001</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465</v>
      </c>
      <c r="AU269" s="279" t="s">
        <v>93</v>
      </c>
      <c r="AV269" s="13" t="s">
        <v>93</v>
      </c>
      <c r="AW269" s="13" t="s">
        <v>38</v>
      </c>
      <c r="AX269" s="13" t="s">
        <v>83</v>
      </c>
      <c r="AY269" s="279" t="s">
        <v>397</v>
      </c>
    </row>
    <row r="270" s="14" customFormat="1">
      <c r="A270" s="14"/>
      <c r="B270" s="280"/>
      <c r="C270" s="281"/>
      <c r="D270" s="261" t="s">
        <v>465</v>
      </c>
      <c r="E270" s="282" t="s">
        <v>1</v>
      </c>
      <c r="F270" s="283" t="s">
        <v>467</v>
      </c>
      <c r="G270" s="281"/>
      <c r="H270" s="284">
        <v>157.80000000000001</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465</v>
      </c>
      <c r="AU270" s="290" t="s">
        <v>93</v>
      </c>
      <c r="AV270" s="14" t="s">
        <v>124</v>
      </c>
      <c r="AW270" s="14" t="s">
        <v>38</v>
      </c>
      <c r="AX270" s="14" t="s">
        <v>91</v>
      </c>
      <c r="AY270" s="290" t="s">
        <v>397</v>
      </c>
    </row>
    <row r="271" s="2" customFormat="1" ht="16.5" customHeight="1">
      <c r="A271" s="40"/>
      <c r="B271" s="41"/>
      <c r="C271" s="316" t="s">
        <v>667</v>
      </c>
      <c r="D271" s="316" t="s">
        <v>534</v>
      </c>
      <c r="E271" s="317" t="s">
        <v>8903</v>
      </c>
      <c r="F271" s="318" t="s">
        <v>8904</v>
      </c>
      <c r="G271" s="319" t="s">
        <v>461</v>
      </c>
      <c r="H271" s="320">
        <v>173.58000000000001</v>
      </c>
      <c r="I271" s="321"/>
      <c r="J271" s="322">
        <f>ROUND(I271*H271,2)</f>
        <v>0</v>
      </c>
      <c r="K271" s="323"/>
      <c r="L271" s="324"/>
      <c r="M271" s="325" t="s">
        <v>1</v>
      </c>
      <c r="N271" s="32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136</v>
      </c>
      <c r="AT271" s="259" t="s">
        <v>534</v>
      </c>
      <c r="AU271" s="259" t="s">
        <v>93</v>
      </c>
      <c r="AY271" s="18" t="s">
        <v>397</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815</v>
      </c>
    </row>
    <row r="272" s="13" customFormat="1">
      <c r="A272" s="13"/>
      <c r="B272" s="269"/>
      <c r="C272" s="270"/>
      <c r="D272" s="261" t="s">
        <v>465</v>
      </c>
      <c r="E272" s="271" t="s">
        <v>1</v>
      </c>
      <c r="F272" s="272" t="s">
        <v>9342</v>
      </c>
      <c r="G272" s="270"/>
      <c r="H272" s="273">
        <v>173.58000000000001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465</v>
      </c>
      <c r="AU272" s="279" t="s">
        <v>93</v>
      </c>
      <c r="AV272" s="13" t="s">
        <v>93</v>
      </c>
      <c r="AW272" s="13" t="s">
        <v>38</v>
      </c>
      <c r="AX272" s="13" t="s">
        <v>83</v>
      </c>
      <c r="AY272" s="279" t="s">
        <v>397</v>
      </c>
    </row>
    <row r="273" s="14" customFormat="1">
      <c r="A273" s="14"/>
      <c r="B273" s="280"/>
      <c r="C273" s="281"/>
      <c r="D273" s="261" t="s">
        <v>465</v>
      </c>
      <c r="E273" s="282" t="s">
        <v>1</v>
      </c>
      <c r="F273" s="283" t="s">
        <v>467</v>
      </c>
      <c r="G273" s="281"/>
      <c r="H273" s="284">
        <v>173.58000000000001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465</v>
      </c>
      <c r="AU273" s="290" t="s">
        <v>93</v>
      </c>
      <c r="AV273" s="14" t="s">
        <v>124</v>
      </c>
      <c r="AW273" s="14" t="s">
        <v>38</v>
      </c>
      <c r="AX273" s="14" t="s">
        <v>91</v>
      </c>
      <c r="AY273" s="290" t="s">
        <v>397</v>
      </c>
    </row>
    <row r="274" s="2" customFormat="1" ht="21.75" customHeight="1">
      <c r="A274" s="40"/>
      <c r="B274" s="41"/>
      <c r="C274" s="247" t="s">
        <v>818</v>
      </c>
      <c r="D274" s="247" t="s">
        <v>400</v>
      </c>
      <c r="E274" s="248" t="s">
        <v>8906</v>
      </c>
      <c r="F274" s="249" t="s">
        <v>8907</v>
      </c>
      <c r="G274" s="250" t="s">
        <v>461</v>
      </c>
      <c r="H274" s="251">
        <v>68.200000000000003</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400</v>
      </c>
      <c r="AU274" s="259" t="s">
        <v>93</v>
      </c>
      <c r="AY274" s="18" t="s">
        <v>397</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821</v>
      </c>
    </row>
    <row r="275" s="16" customFormat="1">
      <c r="A275" s="16"/>
      <c r="B275" s="306"/>
      <c r="C275" s="307"/>
      <c r="D275" s="261" t="s">
        <v>465</v>
      </c>
      <c r="E275" s="308" t="s">
        <v>1</v>
      </c>
      <c r="F275" s="309" t="s">
        <v>9305</v>
      </c>
      <c r="G275" s="307"/>
      <c r="H275" s="308" t="s">
        <v>1</v>
      </c>
      <c r="I275" s="310"/>
      <c r="J275" s="307"/>
      <c r="K275" s="307"/>
      <c r="L275" s="311"/>
      <c r="M275" s="312"/>
      <c r="N275" s="313"/>
      <c r="O275" s="313"/>
      <c r="P275" s="313"/>
      <c r="Q275" s="313"/>
      <c r="R275" s="313"/>
      <c r="S275" s="313"/>
      <c r="T275" s="314"/>
      <c r="U275" s="16"/>
      <c r="V275" s="16"/>
      <c r="W275" s="16"/>
      <c r="X275" s="16"/>
      <c r="Y275" s="16"/>
      <c r="Z275" s="16"/>
      <c r="AA275" s="16"/>
      <c r="AB275" s="16"/>
      <c r="AC275" s="16"/>
      <c r="AD275" s="16"/>
      <c r="AE275" s="16"/>
      <c r="AT275" s="315" t="s">
        <v>465</v>
      </c>
      <c r="AU275" s="315" t="s">
        <v>93</v>
      </c>
      <c r="AV275" s="16" t="s">
        <v>91</v>
      </c>
      <c r="AW275" s="16" t="s">
        <v>38</v>
      </c>
      <c r="AX275" s="16" t="s">
        <v>83</v>
      </c>
      <c r="AY275" s="315" t="s">
        <v>397</v>
      </c>
    </row>
    <row r="276" s="13" customFormat="1">
      <c r="A276" s="13"/>
      <c r="B276" s="269"/>
      <c r="C276" s="270"/>
      <c r="D276" s="261" t="s">
        <v>465</v>
      </c>
      <c r="E276" s="271" t="s">
        <v>1</v>
      </c>
      <c r="F276" s="272" t="s">
        <v>9343</v>
      </c>
      <c r="G276" s="270"/>
      <c r="H276" s="273">
        <v>68.200000000000003</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465</v>
      </c>
      <c r="AU276" s="279" t="s">
        <v>93</v>
      </c>
      <c r="AV276" s="13" t="s">
        <v>93</v>
      </c>
      <c r="AW276" s="13" t="s">
        <v>38</v>
      </c>
      <c r="AX276" s="13" t="s">
        <v>83</v>
      </c>
      <c r="AY276" s="279" t="s">
        <v>397</v>
      </c>
    </row>
    <row r="277" s="14" customFormat="1">
      <c r="A277" s="14"/>
      <c r="B277" s="280"/>
      <c r="C277" s="281"/>
      <c r="D277" s="261" t="s">
        <v>465</v>
      </c>
      <c r="E277" s="282" t="s">
        <v>1</v>
      </c>
      <c r="F277" s="283" t="s">
        <v>467</v>
      </c>
      <c r="G277" s="281"/>
      <c r="H277" s="284">
        <v>68.200000000000003</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465</v>
      </c>
      <c r="AU277" s="290" t="s">
        <v>93</v>
      </c>
      <c r="AV277" s="14" t="s">
        <v>124</v>
      </c>
      <c r="AW277" s="14" t="s">
        <v>38</v>
      </c>
      <c r="AX277" s="14" t="s">
        <v>91</v>
      </c>
      <c r="AY277" s="290" t="s">
        <v>397</v>
      </c>
    </row>
    <row r="278" s="2" customFormat="1" ht="21.75" customHeight="1">
      <c r="A278" s="40"/>
      <c r="B278" s="41"/>
      <c r="C278" s="247" t="s">
        <v>670</v>
      </c>
      <c r="D278" s="247" t="s">
        <v>400</v>
      </c>
      <c r="E278" s="248" t="s">
        <v>8909</v>
      </c>
      <c r="F278" s="249" t="s">
        <v>8910</v>
      </c>
      <c r="G278" s="250" t="s">
        <v>461</v>
      </c>
      <c r="H278" s="251">
        <v>68.200000000000003</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400</v>
      </c>
      <c r="AU278" s="259" t="s">
        <v>93</v>
      </c>
      <c r="AY278" s="18" t="s">
        <v>397</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1173</v>
      </c>
    </row>
    <row r="279" s="2" customFormat="1" ht="16.5" customHeight="1">
      <c r="A279" s="40"/>
      <c r="B279" s="41"/>
      <c r="C279" s="247" t="s">
        <v>836</v>
      </c>
      <c r="D279" s="247" t="s">
        <v>400</v>
      </c>
      <c r="E279" s="248" t="s">
        <v>7883</v>
      </c>
      <c r="F279" s="249" t="s">
        <v>8962</v>
      </c>
      <c r="G279" s="250" t="s">
        <v>461</v>
      </c>
      <c r="H279" s="251">
        <v>55</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400</v>
      </c>
      <c r="AU279" s="259" t="s">
        <v>93</v>
      </c>
      <c r="AY279" s="18" t="s">
        <v>397</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1187</v>
      </c>
    </row>
    <row r="280" s="16" customFormat="1">
      <c r="A280" s="16"/>
      <c r="B280" s="306"/>
      <c r="C280" s="307"/>
      <c r="D280" s="261" t="s">
        <v>465</v>
      </c>
      <c r="E280" s="308" t="s">
        <v>1</v>
      </c>
      <c r="F280" s="309" t="s">
        <v>9305</v>
      </c>
      <c r="G280" s="307"/>
      <c r="H280" s="308" t="s">
        <v>1</v>
      </c>
      <c r="I280" s="310"/>
      <c r="J280" s="307"/>
      <c r="K280" s="307"/>
      <c r="L280" s="311"/>
      <c r="M280" s="312"/>
      <c r="N280" s="313"/>
      <c r="O280" s="313"/>
      <c r="P280" s="313"/>
      <c r="Q280" s="313"/>
      <c r="R280" s="313"/>
      <c r="S280" s="313"/>
      <c r="T280" s="314"/>
      <c r="U280" s="16"/>
      <c r="V280" s="16"/>
      <c r="W280" s="16"/>
      <c r="X280" s="16"/>
      <c r="Y280" s="16"/>
      <c r="Z280" s="16"/>
      <c r="AA280" s="16"/>
      <c r="AB280" s="16"/>
      <c r="AC280" s="16"/>
      <c r="AD280" s="16"/>
      <c r="AE280" s="16"/>
      <c r="AT280" s="315" t="s">
        <v>465</v>
      </c>
      <c r="AU280" s="315" t="s">
        <v>93</v>
      </c>
      <c r="AV280" s="16" t="s">
        <v>91</v>
      </c>
      <c r="AW280" s="16" t="s">
        <v>38</v>
      </c>
      <c r="AX280" s="16" t="s">
        <v>83</v>
      </c>
      <c r="AY280" s="315" t="s">
        <v>397</v>
      </c>
    </row>
    <row r="281" s="13" customFormat="1">
      <c r="A281" s="13"/>
      <c r="B281" s="269"/>
      <c r="C281" s="270"/>
      <c r="D281" s="261" t="s">
        <v>465</v>
      </c>
      <c r="E281" s="271" t="s">
        <v>1</v>
      </c>
      <c r="F281" s="272" t="s">
        <v>9344</v>
      </c>
      <c r="G281" s="270"/>
      <c r="H281" s="273">
        <v>55</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465</v>
      </c>
      <c r="AU281" s="279" t="s">
        <v>93</v>
      </c>
      <c r="AV281" s="13" t="s">
        <v>93</v>
      </c>
      <c r="AW281" s="13" t="s">
        <v>38</v>
      </c>
      <c r="AX281" s="13" t="s">
        <v>83</v>
      </c>
      <c r="AY281" s="279" t="s">
        <v>397</v>
      </c>
    </row>
    <row r="282" s="14" customFormat="1">
      <c r="A282" s="14"/>
      <c r="B282" s="280"/>
      <c r="C282" s="281"/>
      <c r="D282" s="261" t="s">
        <v>465</v>
      </c>
      <c r="E282" s="282" t="s">
        <v>1</v>
      </c>
      <c r="F282" s="283" t="s">
        <v>467</v>
      </c>
      <c r="G282" s="281"/>
      <c r="H282" s="284">
        <v>55</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465</v>
      </c>
      <c r="AU282" s="290" t="s">
        <v>93</v>
      </c>
      <c r="AV282" s="14" t="s">
        <v>124</v>
      </c>
      <c r="AW282" s="14" t="s">
        <v>38</v>
      </c>
      <c r="AX282" s="14" t="s">
        <v>91</v>
      </c>
      <c r="AY282" s="290" t="s">
        <v>397</v>
      </c>
    </row>
    <row r="283" s="12" customFormat="1" ht="22.8" customHeight="1">
      <c r="A283" s="12"/>
      <c r="B283" s="231"/>
      <c r="C283" s="232"/>
      <c r="D283" s="233" t="s">
        <v>82</v>
      </c>
      <c r="E283" s="245" t="s">
        <v>498</v>
      </c>
      <c r="F283" s="245" t="s">
        <v>499</v>
      </c>
      <c r="G283" s="232"/>
      <c r="H283" s="232"/>
      <c r="I283" s="235"/>
      <c r="J283" s="246">
        <f>BK283</f>
        <v>0</v>
      </c>
      <c r="K283" s="232"/>
      <c r="L283" s="237"/>
      <c r="M283" s="238"/>
      <c r="N283" s="239"/>
      <c r="O283" s="239"/>
      <c r="P283" s="240">
        <f>SUM(P284:P290)</f>
        <v>0</v>
      </c>
      <c r="Q283" s="239"/>
      <c r="R283" s="240">
        <f>SUM(R284:R290)</f>
        <v>0</v>
      </c>
      <c r="S283" s="239"/>
      <c r="T283" s="241">
        <f>SUM(T284:T290)</f>
        <v>0</v>
      </c>
      <c r="U283" s="12"/>
      <c r="V283" s="12"/>
      <c r="W283" s="12"/>
      <c r="X283" s="12"/>
      <c r="Y283" s="12"/>
      <c r="Z283" s="12"/>
      <c r="AA283" s="12"/>
      <c r="AB283" s="12"/>
      <c r="AC283" s="12"/>
      <c r="AD283" s="12"/>
      <c r="AE283" s="12"/>
      <c r="AR283" s="242" t="s">
        <v>91</v>
      </c>
      <c r="AT283" s="243" t="s">
        <v>82</v>
      </c>
      <c r="AU283" s="243" t="s">
        <v>91</v>
      </c>
      <c r="AY283" s="242" t="s">
        <v>397</v>
      </c>
      <c r="BK283" s="244">
        <f>SUM(BK284:BK290)</f>
        <v>0</v>
      </c>
    </row>
    <row r="284" s="2" customFormat="1" ht="21.75" customHeight="1">
      <c r="A284" s="40"/>
      <c r="B284" s="41"/>
      <c r="C284" s="247" t="s">
        <v>673</v>
      </c>
      <c r="D284" s="247" t="s">
        <v>400</v>
      </c>
      <c r="E284" s="248" t="s">
        <v>500</v>
      </c>
      <c r="F284" s="249" t="s">
        <v>501</v>
      </c>
      <c r="G284" s="250" t="s">
        <v>502</v>
      </c>
      <c r="H284" s="251">
        <v>581.81299999999999</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400</v>
      </c>
      <c r="AU284" s="259" t="s">
        <v>93</v>
      </c>
      <c r="AY284" s="18" t="s">
        <v>397</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1197</v>
      </c>
    </row>
    <row r="285" s="2" customFormat="1">
      <c r="A285" s="40"/>
      <c r="B285" s="41"/>
      <c r="C285" s="42"/>
      <c r="D285" s="261" t="s">
        <v>404</v>
      </c>
      <c r="E285" s="42"/>
      <c r="F285" s="262" t="s">
        <v>503</v>
      </c>
      <c r="G285" s="42"/>
      <c r="H285" s="42"/>
      <c r="I285" s="157"/>
      <c r="J285" s="42"/>
      <c r="K285" s="42"/>
      <c r="L285" s="46"/>
      <c r="M285" s="263"/>
      <c r="N285" s="264"/>
      <c r="O285" s="93"/>
      <c r="P285" s="93"/>
      <c r="Q285" s="93"/>
      <c r="R285" s="93"/>
      <c r="S285" s="93"/>
      <c r="T285" s="94"/>
      <c r="U285" s="40"/>
      <c r="V285" s="40"/>
      <c r="W285" s="40"/>
      <c r="X285" s="40"/>
      <c r="Y285" s="40"/>
      <c r="Z285" s="40"/>
      <c r="AA285" s="40"/>
      <c r="AB285" s="40"/>
      <c r="AC285" s="40"/>
      <c r="AD285" s="40"/>
      <c r="AE285" s="40"/>
      <c r="AT285" s="18" t="s">
        <v>404</v>
      </c>
      <c r="AU285" s="18" t="s">
        <v>93</v>
      </c>
    </row>
    <row r="286" s="2" customFormat="1" ht="21.75" customHeight="1">
      <c r="A286" s="40"/>
      <c r="B286" s="41"/>
      <c r="C286" s="247" t="s">
        <v>849</v>
      </c>
      <c r="D286" s="247" t="s">
        <v>400</v>
      </c>
      <c r="E286" s="248" t="s">
        <v>504</v>
      </c>
      <c r="F286" s="249" t="s">
        <v>505</v>
      </c>
      <c r="G286" s="250" t="s">
        <v>502</v>
      </c>
      <c r="H286" s="251">
        <v>581.81299999999999</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400</v>
      </c>
      <c r="AU286" s="259" t="s">
        <v>93</v>
      </c>
      <c r="AY286" s="18" t="s">
        <v>397</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1205</v>
      </c>
    </row>
    <row r="287" s="2" customFormat="1" ht="21.75" customHeight="1">
      <c r="A287" s="40"/>
      <c r="B287" s="41"/>
      <c r="C287" s="247" t="s">
        <v>676</v>
      </c>
      <c r="D287" s="247" t="s">
        <v>400</v>
      </c>
      <c r="E287" s="248" t="s">
        <v>506</v>
      </c>
      <c r="F287" s="249" t="s">
        <v>507</v>
      </c>
      <c r="G287" s="250" t="s">
        <v>502</v>
      </c>
      <c r="H287" s="251">
        <v>11636.26</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400</v>
      </c>
      <c r="AU287" s="259" t="s">
        <v>93</v>
      </c>
      <c r="AY287" s="18" t="s">
        <v>397</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1216</v>
      </c>
    </row>
    <row r="288" s="13" customFormat="1">
      <c r="A288" s="13"/>
      <c r="B288" s="269"/>
      <c r="C288" s="270"/>
      <c r="D288" s="261" t="s">
        <v>465</v>
      </c>
      <c r="E288" s="271" t="s">
        <v>1</v>
      </c>
      <c r="F288" s="272" t="s">
        <v>9345</v>
      </c>
      <c r="G288" s="270"/>
      <c r="H288" s="273">
        <v>11636.26</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465</v>
      </c>
      <c r="AU288" s="279" t="s">
        <v>93</v>
      </c>
      <c r="AV288" s="13" t="s">
        <v>93</v>
      </c>
      <c r="AW288" s="13" t="s">
        <v>38</v>
      </c>
      <c r="AX288" s="13" t="s">
        <v>83</v>
      </c>
      <c r="AY288" s="279" t="s">
        <v>397</v>
      </c>
    </row>
    <row r="289" s="14" customFormat="1">
      <c r="A289" s="14"/>
      <c r="B289" s="280"/>
      <c r="C289" s="281"/>
      <c r="D289" s="261" t="s">
        <v>465</v>
      </c>
      <c r="E289" s="282" t="s">
        <v>1</v>
      </c>
      <c r="F289" s="283" t="s">
        <v>467</v>
      </c>
      <c r="G289" s="281"/>
      <c r="H289" s="284">
        <v>11636.26</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465</v>
      </c>
      <c r="AU289" s="290" t="s">
        <v>93</v>
      </c>
      <c r="AV289" s="14" t="s">
        <v>124</v>
      </c>
      <c r="AW289" s="14" t="s">
        <v>38</v>
      </c>
      <c r="AX289" s="14" t="s">
        <v>91</v>
      </c>
      <c r="AY289" s="290" t="s">
        <v>397</v>
      </c>
    </row>
    <row r="290" s="2" customFormat="1" ht="16.5" customHeight="1">
      <c r="A290" s="40"/>
      <c r="B290" s="41"/>
      <c r="C290" s="247" t="s">
        <v>859</v>
      </c>
      <c r="D290" s="247" t="s">
        <v>400</v>
      </c>
      <c r="E290" s="248" t="s">
        <v>509</v>
      </c>
      <c r="F290" s="249" t="s">
        <v>510</v>
      </c>
      <c r="G290" s="250" t="s">
        <v>502</v>
      </c>
      <c r="H290" s="251">
        <v>581.81299999999999</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400</v>
      </c>
      <c r="AU290" s="259" t="s">
        <v>93</v>
      </c>
      <c r="AY290" s="18" t="s">
        <v>397</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1233</v>
      </c>
    </row>
    <row r="291" s="12" customFormat="1" ht="22.8" customHeight="1">
      <c r="A291" s="12"/>
      <c r="B291" s="231"/>
      <c r="C291" s="232"/>
      <c r="D291" s="233" t="s">
        <v>82</v>
      </c>
      <c r="E291" s="245" t="s">
        <v>1353</v>
      </c>
      <c r="F291" s="245" t="s">
        <v>1354</v>
      </c>
      <c r="G291" s="232"/>
      <c r="H291" s="232"/>
      <c r="I291" s="235"/>
      <c r="J291" s="246">
        <f>BK291</f>
        <v>0</v>
      </c>
      <c r="K291" s="232"/>
      <c r="L291" s="237"/>
      <c r="M291" s="238"/>
      <c r="N291" s="239"/>
      <c r="O291" s="239"/>
      <c r="P291" s="240">
        <f>P292</f>
        <v>0</v>
      </c>
      <c r="Q291" s="239"/>
      <c r="R291" s="240">
        <f>R292</f>
        <v>0</v>
      </c>
      <c r="S291" s="239"/>
      <c r="T291" s="241">
        <f>T292</f>
        <v>0</v>
      </c>
      <c r="U291" s="12"/>
      <c r="V291" s="12"/>
      <c r="W291" s="12"/>
      <c r="X291" s="12"/>
      <c r="Y291" s="12"/>
      <c r="Z291" s="12"/>
      <c r="AA291" s="12"/>
      <c r="AB291" s="12"/>
      <c r="AC291" s="12"/>
      <c r="AD291" s="12"/>
      <c r="AE291" s="12"/>
      <c r="AR291" s="242" t="s">
        <v>91</v>
      </c>
      <c r="AT291" s="243" t="s">
        <v>82</v>
      </c>
      <c r="AU291" s="243" t="s">
        <v>91</v>
      </c>
      <c r="AY291" s="242" t="s">
        <v>397</v>
      </c>
      <c r="BK291" s="244">
        <f>BK292</f>
        <v>0</v>
      </c>
    </row>
    <row r="292" s="2" customFormat="1" ht="21.75" customHeight="1">
      <c r="A292" s="40"/>
      <c r="B292" s="41"/>
      <c r="C292" s="247" t="s">
        <v>679</v>
      </c>
      <c r="D292" s="247" t="s">
        <v>400</v>
      </c>
      <c r="E292" s="248" t="s">
        <v>7903</v>
      </c>
      <c r="F292" s="249" t="s">
        <v>8915</v>
      </c>
      <c r="G292" s="250" t="s">
        <v>502</v>
      </c>
      <c r="H292" s="251">
        <v>822.39999999999998</v>
      </c>
      <c r="I292" s="252"/>
      <c r="J292" s="253">
        <f>ROUND(I292*H292,2)</f>
        <v>0</v>
      </c>
      <c r="K292" s="254"/>
      <c r="L292" s="46"/>
      <c r="M292" s="302" t="s">
        <v>1</v>
      </c>
      <c r="N292" s="303" t="s">
        <v>48</v>
      </c>
      <c r="O292" s="267"/>
      <c r="P292" s="304">
        <f>O292*H292</f>
        <v>0</v>
      </c>
      <c r="Q292" s="304">
        <v>0</v>
      </c>
      <c r="R292" s="304">
        <f>Q292*H292</f>
        <v>0</v>
      </c>
      <c r="S292" s="304">
        <v>0</v>
      </c>
      <c r="T292" s="305">
        <f>S292*H292</f>
        <v>0</v>
      </c>
      <c r="U292" s="40"/>
      <c r="V292" s="40"/>
      <c r="W292" s="40"/>
      <c r="X292" s="40"/>
      <c r="Y292" s="40"/>
      <c r="Z292" s="40"/>
      <c r="AA292" s="40"/>
      <c r="AB292" s="40"/>
      <c r="AC292" s="40"/>
      <c r="AD292" s="40"/>
      <c r="AE292" s="40"/>
      <c r="AR292" s="259" t="s">
        <v>124</v>
      </c>
      <c r="AT292" s="259" t="s">
        <v>400</v>
      </c>
      <c r="AU292" s="259" t="s">
        <v>93</v>
      </c>
      <c r="AY292" s="18" t="s">
        <v>397</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1241</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TfYBj56t6Azx4NraO0cXVAiaP3NveMdEff/Ha2HjgSl7ezUJFq2Yz0lspXnqgDXJ4nAeCgLPZggaFP0aLsvNTQ==" hashValue="VZNvvbgy/j4oP/JquWtDVfuuj+/XXPKJ4+lLEQmPEXcefnClT/3I7jQSZb2xTHul2PIrztHpVs2k2vvmDa+cJQ==" algorithmName="SHA-512" password="CC35"/>
  <autoFilter ref="C130:K292"/>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Vasina</dc:creator>
  <cp:lastModifiedBy>Petr Vasina</cp:lastModifiedBy>
  <dcterms:created xsi:type="dcterms:W3CDTF">2020-06-01T18:18:42Z</dcterms:created>
  <dcterms:modified xsi:type="dcterms:W3CDTF">2020-06-01T18:20:49Z</dcterms:modified>
</cp:coreProperties>
</file>